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P PHD U3/Bio-fouling experiment with SLIM/Tikzing_AllResults/Ln(TMP increase:P0) vs time/Dry_WithSpacer/"/>
    </mc:Choice>
  </mc:AlternateContent>
  <xr:revisionPtr revIDLastSave="0" documentId="13_ncr:1_{F160612E-6107-2E44-82B6-3A56A54C7212}" xr6:coauthVersionLast="36" xr6:coauthVersionMax="36" xr10:uidLastSave="{00000000-0000-0000-0000-000000000000}"/>
  <bookViews>
    <workbookView xWindow="0" yWindow="0" windowWidth="28800" windowHeight="18000" xr2:uid="{79484273-F1FC-0842-9953-FB89861DBCB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" i="1" l="1"/>
  <c r="X4" i="1"/>
  <c r="X3" i="1"/>
  <c r="T7" i="1"/>
  <c r="V7" i="1" s="1"/>
  <c r="W7" i="1" s="1"/>
  <c r="R7" i="1"/>
  <c r="V6" i="1"/>
  <c r="W6" i="1" s="1"/>
  <c r="U6" i="1"/>
  <c r="T6" i="1"/>
  <c r="R6" i="1"/>
  <c r="V5" i="1"/>
  <c r="W5" i="1" s="1"/>
  <c r="U5" i="1"/>
  <c r="T5" i="1"/>
  <c r="R5" i="1"/>
  <c r="T4" i="1"/>
  <c r="V4" i="1" s="1"/>
  <c r="W4" i="1" s="1"/>
  <c r="R4" i="1"/>
  <c r="T3" i="1"/>
  <c r="V3" i="1" s="1"/>
  <c r="W3" i="1" s="1"/>
  <c r="R3" i="1"/>
  <c r="L11" i="1"/>
  <c r="N11" i="1" s="1"/>
  <c r="O11" i="1" s="1"/>
  <c r="J11" i="1"/>
  <c r="L10" i="1"/>
  <c r="N10" i="1" s="1"/>
  <c r="O10" i="1" s="1"/>
  <c r="J10" i="1"/>
  <c r="N9" i="1"/>
  <c r="O9" i="1" s="1"/>
  <c r="M9" i="1"/>
  <c r="L9" i="1"/>
  <c r="J9" i="1"/>
  <c r="N8" i="1"/>
  <c r="O8" i="1" s="1"/>
  <c r="L8" i="1"/>
  <c r="M8" i="1" s="1"/>
  <c r="J8" i="1"/>
  <c r="L7" i="1"/>
  <c r="N7" i="1" s="1"/>
  <c r="O7" i="1" s="1"/>
  <c r="J7" i="1"/>
  <c r="L6" i="1"/>
  <c r="N6" i="1" s="1"/>
  <c r="O6" i="1" s="1"/>
  <c r="J6" i="1"/>
  <c r="N5" i="1"/>
  <c r="O5" i="1" s="1"/>
  <c r="M5" i="1"/>
  <c r="L5" i="1"/>
  <c r="J5" i="1"/>
  <c r="N4" i="1"/>
  <c r="O4" i="1" s="1"/>
  <c r="L4" i="1"/>
  <c r="M4" i="1" s="1"/>
  <c r="J4" i="1"/>
  <c r="L3" i="1"/>
  <c r="N3" i="1" s="1"/>
  <c r="O3" i="1" s="1"/>
  <c r="J3" i="1"/>
  <c r="U3" i="1" l="1"/>
  <c r="U7" i="1"/>
  <c r="U4" i="1"/>
  <c r="M6" i="1"/>
  <c r="M10" i="1"/>
  <c r="M3" i="1"/>
  <c r="M7" i="1"/>
  <c r="M11" i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  <c r="D21" i="1" l="1"/>
  <c r="E21" i="1" s="1"/>
  <c r="B21" i="1"/>
  <c r="D20" i="1"/>
  <c r="E20" i="1" s="1"/>
  <c r="B20" i="1"/>
  <c r="D19" i="1"/>
  <c r="E19" i="1" s="1"/>
  <c r="B19" i="1"/>
  <c r="D18" i="1"/>
  <c r="E18" i="1" s="1"/>
  <c r="B18" i="1"/>
  <c r="D17" i="1"/>
  <c r="E17" i="1" s="1"/>
  <c r="B17" i="1"/>
  <c r="D16" i="1"/>
  <c r="E16" i="1" s="1"/>
  <c r="B16" i="1"/>
  <c r="D15" i="1"/>
  <c r="E15" i="1" s="1"/>
  <c r="B15" i="1"/>
  <c r="D14" i="1"/>
  <c r="E14" i="1" s="1"/>
  <c r="B14" i="1"/>
  <c r="E13" i="1"/>
  <c r="D13" i="1"/>
  <c r="B13" i="1"/>
  <c r="D12" i="1"/>
  <c r="E12" i="1" s="1"/>
  <c r="B12" i="1"/>
  <c r="D11" i="1"/>
  <c r="E11" i="1" s="1"/>
  <c r="B11" i="1"/>
  <c r="D10" i="1"/>
  <c r="E10" i="1" s="1"/>
  <c r="B10" i="1"/>
  <c r="E9" i="1"/>
  <c r="D9" i="1"/>
  <c r="B9" i="1"/>
  <c r="D8" i="1"/>
  <c r="E8" i="1" s="1"/>
  <c r="B8" i="1"/>
  <c r="D7" i="1"/>
  <c r="E7" i="1" s="1"/>
  <c r="B7" i="1"/>
  <c r="D6" i="1"/>
  <c r="E6" i="1" s="1"/>
  <c r="B6" i="1"/>
  <c r="D5" i="1"/>
  <c r="E5" i="1" s="1"/>
  <c r="B5" i="1"/>
  <c r="D4" i="1"/>
  <c r="E4" i="1" s="1"/>
  <c r="B4" i="1"/>
  <c r="D3" i="1"/>
  <c r="E3" i="1" s="1"/>
</calcChain>
</file>

<file path=xl/sharedStrings.xml><?xml version="1.0" encoding="utf-8"?>
<sst xmlns="http://schemas.openxmlformats.org/spreadsheetml/2006/main" count="31" uniqueCount="13">
  <si>
    <t>Dry-With spacer_TMP</t>
  </si>
  <si>
    <t>Combined results of both</t>
  </si>
  <si>
    <t>Time [day]_set to zero</t>
  </si>
  <si>
    <t>ln time [day]</t>
  </si>
  <si>
    <t xml:space="preserve">TMP increase [bar] </t>
  </si>
  <si>
    <t>TMP [mbar]</t>
  </si>
  <si>
    <t>ln TMP [mbar]</t>
  </si>
  <si>
    <t>TMP/P0</t>
  </si>
  <si>
    <t>Ln (TMP/P0)</t>
  </si>
  <si>
    <t>Exponential</t>
  </si>
  <si>
    <t>Stationary</t>
  </si>
  <si>
    <t>average</t>
  </si>
  <si>
    <t>Stationary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</si>
</sst>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 (Body)_x0000_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Exponential phase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Sheet1!$A$6:$A$14</c:f>
              <c:numCache>
                <c:formatCode>General</c:formatCode>
                <c:ptCount val="9"/>
                <c:pt idx="0">
                  <c:v>2.9923611111111108</c:v>
                </c:pt>
                <c:pt idx="1">
                  <c:v>3.2333333333333329</c:v>
                </c:pt>
                <c:pt idx="2">
                  <c:v>4</c:v>
                </c:pt>
                <c:pt idx="3">
                  <c:v>4.2256944444444446</c:v>
                </c:pt>
                <c:pt idx="4">
                  <c:v>5.0152777777777775</c:v>
                </c:pt>
                <c:pt idx="5">
                  <c:v>5.2381944444444448</c:v>
                </c:pt>
                <c:pt idx="6">
                  <c:v>6.0138888888888893</c:v>
                </c:pt>
                <c:pt idx="7">
                  <c:v>6.218055555555555</c:v>
                </c:pt>
                <c:pt idx="8">
                  <c:v>6.9861111111111107</c:v>
                </c:pt>
              </c:numCache>
            </c:numRef>
          </c:xVal>
          <c:yVal>
            <c:numRef>
              <c:f>Sheet1!$G$6:$G$14</c:f>
              <c:numCache>
                <c:formatCode>General</c:formatCode>
                <c:ptCount val="9"/>
                <c:pt idx="0">
                  <c:v>0.13264447460629469</c:v>
                </c:pt>
                <c:pt idx="1">
                  <c:v>0.28768207245178085</c:v>
                </c:pt>
                <c:pt idx="2">
                  <c:v>0.82889243284448821</c:v>
                </c:pt>
                <c:pt idx="3">
                  <c:v>0.99927509880247756</c:v>
                </c:pt>
                <c:pt idx="4">
                  <c:v>1.4761091335272196</c:v>
                </c:pt>
                <c:pt idx="5">
                  <c:v>1.6858734674835174</c:v>
                </c:pt>
                <c:pt idx="6">
                  <c:v>2.3777057234621539</c:v>
                </c:pt>
                <c:pt idx="7">
                  <c:v>2.5611231707767455</c:v>
                </c:pt>
                <c:pt idx="8">
                  <c:v>3.010166602671942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E5-2E41-AF39-2612FE196C2F}"/>
            </c:ext>
          </c:extLst>
        </c:ser>
        <c:ser>
          <c:idx val="1"/>
          <c:order val="1"/>
          <c:tx>
            <c:v>Stationary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Sheet1!$A$15:$A$19</c:f>
              <c:numCache>
                <c:formatCode>General</c:formatCode>
                <c:ptCount val="5"/>
                <c:pt idx="0">
                  <c:v>7.1340277777777779</c:v>
                </c:pt>
                <c:pt idx="1">
                  <c:v>7.84375</c:v>
                </c:pt>
                <c:pt idx="2">
                  <c:v>8.0659722222222232</c:v>
                </c:pt>
                <c:pt idx="3">
                  <c:v>8.8388888888888886</c:v>
                </c:pt>
                <c:pt idx="4">
                  <c:v>9.1173611111111104</c:v>
                </c:pt>
              </c:numCache>
            </c:numRef>
          </c:xVal>
          <c:yVal>
            <c:numRef>
              <c:f>Sheet1!$G$15:$G$19</c:f>
              <c:numCache>
                <c:formatCode>General</c:formatCode>
                <c:ptCount val="5"/>
                <c:pt idx="0">
                  <c:v>3.142867521222902</c:v>
                </c:pt>
                <c:pt idx="1">
                  <c:v>3.2374261038479144</c:v>
                </c:pt>
                <c:pt idx="2">
                  <c:v>3.2670579014542858</c:v>
                </c:pt>
                <c:pt idx="3">
                  <c:v>3.3291603677939756</c:v>
                </c:pt>
                <c:pt idx="4">
                  <c:v>3.4124809992641825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E5-2E41-AF39-2612FE196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725919"/>
        <c:axId val="1865808159"/>
      </c:scatterChart>
      <c:valAx>
        <c:axId val="1845725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5808159"/>
        <c:crosses val="autoZero"/>
        <c:crossBetween val="midCat"/>
      </c:valAx>
      <c:valAx>
        <c:axId val="186580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5725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768350</xdr:colOff>
      <xdr:row>22</xdr:row>
      <xdr:rowOff>152400</xdr:rowOff>
    </xdr:from>
    <xdr:to>
      <xdr:col>6</xdr:col>
      <xdr:colOff>1219200</xdr:colOff>
      <xdr:row>46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D81848-6992-4D42-9D38-F30B18CC0F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329A6-C437-E042-8D52-00D936C2D8AE}">
  <dimension ref="A1:AA21"/>
  <sheetViews>
    <sheetView tabSelected="1" topLeftCell="P1" workbookViewId="0">
      <selection activeCell="Y3" sqref="Y3:Y7"/>
    </sheetView>
  </sheetViews>
  <sheetFormatPr baseColWidth="10" defaultRowHeight="16"/>
  <cols>
    <col min="1" max="1" width="20" bestFit="1" customWidth="1"/>
    <col min="2" max="2" width="22" bestFit="1" customWidth="1"/>
    <col min="3" max="3" width="17.33203125" bestFit="1" customWidth="1"/>
    <col min="4" max="4" width="18.5" bestFit="1" customWidth="1"/>
    <col min="5" max="5" width="14" bestFit="1" customWidth="1"/>
    <col min="7" max="7" width="20" bestFit="1" customWidth="1"/>
    <col min="8" max="8" width="12.83203125" customWidth="1"/>
    <col min="9" max="9" width="20.5" bestFit="1" customWidth="1"/>
    <col min="10" max="10" width="22" bestFit="1" customWidth="1"/>
    <col min="11" max="11" width="17.33203125" bestFit="1" customWidth="1"/>
    <col min="12" max="12" width="18.5" bestFit="1" customWidth="1"/>
    <col min="13" max="13" width="20.83203125" bestFit="1" customWidth="1"/>
    <col min="14" max="14" width="12.1640625" customWidth="1"/>
    <col min="15" max="15" width="12.83203125" bestFit="1" customWidth="1"/>
    <col min="16" max="16" width="12.5" customWidth="1"/>
    <col min="17" max="17" width="20.5" bestFit="1" customWidth="1"/>
    <col min="18" max="18" width="22" bestFit="1" customWidth="1"/>
    <col min="19" max="19" width="17.33203125" bestFit="1" customWidth="1"/>
    <col min="20" max="20" width="18.5" bestFit="1" customWidth="1"/>
    <col min="21" max="21" width="20.83203125" bestFit="1" customWidth="1"/>
    <col min="22" max="22" width="12.1640625" customWidth="1"/>
    <col min="23" max="23" width="12.83203125" bestFit="1" customWidth="1"/>
    <col min="24" max="24" width="12.1640625" bestFit="1" customWidth="1"/>
    <col min="25" max="25" width="13" bestFit="1" customWidth="1"/>
    <col min="26" max="26" width="12.1640625" bestFit="1" customWidth="1"/>
    <col min="27" max="27" width="18.6640625" bestFit="1" customWidth="1"/>
  </cols>
  <sheetData>
    <row r="1" spans="1:27">
      <c r="A1" s="1" t="s">
        <v>0</v>
      </c>
      <c r="B1" s="2" t="s">
        <v>1</v>
      </c>
      <c r="C1" s="4"/>
      <c r="G1" s="4"/>
      <c r="H1" s="6"/>
      <c r="I1" s="1" t="s">
        <v>0</v>
      </c>
      <c r="J1" s="2" t="s">
        <v>1</v>
      </c>
      <c r="K1" s="4" t="s">
        <v>9</v>
      </c>
      <c r="O1" s="4"/>
      <c r="Q1" s="1" t="s">
        <v>0</v>
      </c>
      <c r="R1" s="2" t="s">
        <v>1</v>
      </c>
      <c r="S1" s="4" t="s">
        <v>10</v>
      </c>
      <c r="W1" s="4"/>
      <c r="X1" s="4"/>
      <c r="Y1" s="4"/>
      <c r="Z1" s="4"/>
      <c r="AA1" s="4"/>
    </row>
    <row r="2" spans="1:27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5" t="s">
        <v>8</v>
      </c>
      <c r="H2" s="5"/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5" t="s">
        <v>8</v>
      </c>
      <c r="Q2" s="3" t="s">
        <v>2</v>
      </c>
      <c r="R2" s="3" t="s">
        <v>3</v>
      </c>
      <c r="S2" s="3" t="s">
        <v>4</v>
      </c>
      <c r="T2" s="3" t="s">
        <v>5</v>
      </c>
      <c r="U2" s="3" t="s">
        <v>6</v>
      </c>
      <c r="V2" s="3" t="s">
        <v>7</v>
      </c>
      <c r="W2" s="5" t="s">
        <v>8</v>
      </c>
      <c r="X2" s="5" t="s">
        <v>11</v>
      </c>
      <c r="Y2" s="5" t="s">
        <v>12</v>
      </c>
      <c r="Z2" s="5"/>
      <c r="AA2" s="5"/>
    </row>
    <row r="3" spans="1:27">
      <c r="A3" s="8">
        <v>0</v>
      </c>
      <c r="B3" s="8">
        <v>0</v>
      </c>
      <c r="C3" s="8">
        <v>3.6666666666666644E-3</v>
      </c>
      <c r="D3" s="8">
        <f t="shared" ref="D3:D14" si="0">C3*1000</f>
        <v>3.6666666666666643</v>
      </c>
      <c r="E3" s="8">
        <f>LN(D3)</f>
        <v>1.2992829841302602</v>
      </c>
      <c r="F3" s="8">
        <f>D3/47</f>
        <v>7.8014184397163067E-2</v>
      </c>
      <c r="G3" s="8">
        <f>LN(F3)</f>
        <v>-2.5508646175797982</v>
      </c>
      <c r="H3" s="4"/>
      <c r="I3" s="4">
        <v>2.9923611111111108</v>
      </c>
      <c r="J3" s="4">
        <f t="shared" ref="J3:J11" si="1">LN(I3)</f>
        <v>1.0960627450457916</v>
      </c>
      <c r="K3" s="4">
        <v>5.3666666666666661E-2</v>
      </c>
      <c r="L3" s="4">
        <f t="shared" ref="L3:L11" si="2">K3*1000</f>
        <v>53.666666666666664</v>
      </c>
      <c r="M3" s="4">
        <f t="shared" ref="M3:M11" si="3">LN(L3)</f>
        <v>3.9827920763163531</v>
      </c>
      <c r="N3">
        <f t="shared" ref="N3:N11" si="4">L3/47</f>
        <v>1.1418439716312057</v>
      </c>
      <c r="O3" s="4">
        <f t="shared" ref="O3:O11" si="5">LN(N3)</f>
        <v>0.13264447460629469</v>
      </c>
      <c r="Q3" s="4">
        <v>7.1340277777777779</v>
      </c>
      <c r="R3" s="4">
        <f t="shared" ref="R3:R7" si="6">LN(Q3)</f>
        <v>1.9648759806462175</v>
      </c>
      <c r="S3" s="4">
        <v>1.089</v>
      </c>
      <c r="T3" s="4">
        <f t="shared" ref="T3:T7" si="7">S3*1000</f>
        <v>1089</v>
      </c>
      <c r="U3" s="4">
        <f t="shared" ref="U3:U7" si="8">LN(T3)</f>
        <v>6.9930151229329605</v>
      </c>
      <c r="V3" s="4">
        <f t="shared" ref="V3:V7" si="9">T3/47</f>
        <v>23.170212765957448</v>
      </c>
      <c r="W3" s="4">
        <f t="shared" ref="W3:W7" si="10">LN(V3)</f>
        <v>3.142867521222902</v>
      </c>
      <c r="X3" s="4">
        <f>AVERAGE(W3:W7)</f>
        <v>3.2777985787166521</v>
      </c>
      <c r="Y3" s="4">
        <v>3.2777985787166521</v>
      </c>
      <c r="Z3" s="4"/>
      <c r="AA3" s="4"/>
    </row>
    <row r="4" spans="1:27">
      <c r="A4" s="8">
        <v>2.0006944444444446</v>
      </c>
      <c r="B4" s="8">
        <f>LN(A4)</f>
        <v>0.69349434251448228</v>
      </c>
      <c r="C4" s="8">
        <v>3.3666666666666664E-2</v>
      </c>
      <c r="D4" s="8">
        <f t="shared" si="0"/>
        <v>33.666666666666664</v>
      </c>
      <c r="E4" s="8">
        <f t="shared" ref="E4:E14" si="11">LN(D4)</f>
        <v>3.5165082281731497</v>
      </c>
      <c r="F4" s="8">
        <f t="shared" ref="F4:F21" si="12">D4/47</f>
        <v>0.71631205673758858</v>
      </c>
      <c r="G4" s="8">
        <f t="shared" ref="G4:G21" si="13">LN(F4)</f>
        <v>-0.33363937353690892</v>
      </c>
      <c r="H4" s="4"/>
      <c r="I4" s="4">
        <v>3.2333333333333329</v>
      </c>
      <c r="J4" s="4">
        <f t="shared" si="1"/>
        <v>1.1735135968412274</v>
      </c>
      <c r="K4" s="4">
        <v>6.2666666666666662E-2</v>
      </c>
      <c r="L4" s="4">
        <f t="shared" si="2"/>
        <v>62.666666666666664</v>
      </c>
      <c r="M4" s="4">
        <f t="shared" si="3"/>
        <v>4.1378296741618392</v>
      </c>
      <c r="N4">
        <f t="shared" si="4"/>
        <v>1.3333333333333333</v>
      </c>
      <c r="O4" s="4">
        <f t="shared" si="5"/>
        <v>0.28768207245178085</v>
      </c>
      <c r="Q4" s="4">
        <v>7.84375</v>
      </c>
      <c r="R4" s="4">
        <f t="shared" si="6"/>
        <v>2.0597170363320574</v>
      </c>
      <c r="S4" s="4">
        <v>1.1970000000000001</v>
      </c>
      <c r="T4" s="4">
        <f t="shared" si="7"/>
        <v>1197</v>
      </c>
      <c r="U4" s="4">
        <f t="shared" si="8"/>
        <v>7.0875737055579728</v>
      </c>
      <c r="V4" s="4">
        <f t="shared" si="9"/>
        <v>25.468085106382979</v>
      </c>
      <c r="W4" s="4">
        <f t="shared" si="10"/>
        <v>3.2374261038479144</v>
      </c>
      <c r="X4" s="4">
        <f>_xlfn.VAR.S(W3:W7)</f>
        <v>1.0182269233307039E-2</v>
      </c>
      <c r="Y4" s="4">
        <v>3.2777985787166521</v>
      </c>
      <c r="Z4" s="4"/>
      <c r="AA4" s="4"/>
    </row>
    <row r="5" spans="1:27">
      <c r="A5" s="8">
        <v>2.2354166666666666</v>
      </c>
      <c r="B5" s="8">
        <f t="shared" ref="B5:B14" si="14">LN(A5)</f>
        <v>0.80442763872876188</v>
      </c>
      <c r="C5" s="8">
        <v>3.4666666666666665E-2</v>
      </c>
      <c r="D5" s="8">
        <f t="shared" si="0"/>
        <v>34.666666666666664</v>
      </c>
      <c r="E5" s="8">
        <f t="shared" si="11"/>
        <v>3.5457786104732629</v>
      </c>
      <c r="F5" s="8">
        <f t="shared" si="12"/>
        <v>0.73758865248226946</v>
      </c>
      <c r="G5" s="8">
        <f t="shared" si="13"/>
        <v>-0.30436899123679567</v>
      </c>
      <c r="H5" s="4"/>
      <c r="I5" s="4">
        <v>4</v>
      </c>
      <c r="J5" s="4">
        <f t="shared" si="1"/>
        <v>1.3862943611198906</v>
      </c>
      <c r="K5" s="4">
        <v>0.10766666666666666</v>
      </c>
      <c r="L5" s="4">
        <f t="shared" si="2"/>
        <v>107.66666666666666</v>
      </c>
      <c r="M5" s="4">
        <f t="shared" si="3"/>
        <v>4.6790400345545464</v>
      </c>
      <c r="N5">
        <f t="shared" si="4"/>
        <v>2.2907801418439715</v>
      </c>
      <c r="O5" s="4">
        <f t="shared" si="5"/>
        <v>0.82889243284448821</v>
      </c>
      <c r="Q5" s="4">
        <v>8.0659722222222232</v>
      </c>
      <c r="R5" s="4">
        <f t="shared" si="6"/>
        <v>2.0876542526344632</v>
      </c>
      <c r="S5" s="4">
        <v>1.2330000000000001</v>
      </c>
      <c r="T5" s="4">
        <f t="shared" si="7"/>
        <v>1233</v>
      </c>
      <c r="U5" s="4">
        <f t="shared" si="8"/>
        <v>7.1172055031643442</v>
      </c>
      <c r="V5" s="4">
        <f t="shared" si="9"/>
        <v>26.23404255319149</v>
      </c>
      <c r="W5" s="4">
        <f t="shared" si="10"/>
        <v>3.2670579014542858</v>
      </c>
      <c r="X5" s="4">
        <f>X4^0.5</f>
        <v>0.1009072308276619</v>
      </c>
      <c r="Y5" s="4">
        <v>3.2777985787166521</v>
      </c>
      <c r="Z5" s="4"/>
      <c r="AA5" s="4"/>
    </row>
    <row r="6" spans="1:27">
      <c r="A6" s="4">
        <v>2.9923611111111108</v>
      </c>
      <c r="B6" s="4">
        <f t="shared" si="14"/>
        <v>1.0960627450457916</v>
      </c>
      <c r="C6" s="4">
        <v>5.3666666666666661E-2</v>
      </c>
      <c r="D6" s="4">
        <f t="shared" si="0"/>
        <v>53.666666666666664</v>
      </c>
      <c r="E6" s="4">
        <f t="shared" si="11"/>
        <v>3.9827920763163531</v>
      </c>
      <c r="F6">
        <f t="shared" si="12"/>
        <v>1.1418439716312057</v>
      </c>
      <c r="G6" s="4">
        <f t="shared" si="13"/>
        <v>0.13264447460629469</v>
      </c>
      <c r="H6" s="4"/>
      <c r="I6" s="4">
        <v>4.2256944444444446</v>
      </c>
      <c r="J6" s="4">
        <f t="shared" si="1"/>
        <v>1.4411836128515814</v>
      </c>
      <c r="K6" s="4">
        <v>0.12766666666666665</v>
      </c>
      <c r="L6" s="4">
        <f t="shared" si="2"/>
        <v>127.66666666666666</v>
      </c>
      <c r="M6" s="4">
        <f t="shared" si="3"/>
        <v>4.8494227005125365</v>
      </c>
      <c r="N6">
        <f t="shared" si="4"/>
        <v>2.7163120567375882</v>
      </c>
      <c r="O6" s="4">
        <f t="shared" si="5"/>
        <v>0.99927509880247756</v>
      </c>
      <c r="Q6" s="4">
        <v>8.8388888888888886</v>
      </c>
      <c r="R6" s="4">
        <f t="shared" si="6"/>
        <v>2.1791611774475763</v>
      </c>
      <c r="S6" s="4">
        <v>1.3120000000000001</v>
      </c>
      <c r="T6" s="4">
        <f t="shared" si="7"/>
        <v>1312</v>
      </c>
      <c r="U6" s="4">
        <f t="shared" si="8"/>
        <v>7.179307969504034</v>
      </c>
      <c r="V6" s="4">
        <f t="shared" si="9"/>
        <v>27.914893617021278</v>
      </c>
      <c r="W6" s="4">
        <f t="shared" si="10"/>
        <v>3.3291603677939756</v>
      </c>
      <c r="X6" s="4"/>
      <c r="Y6" s="4">
        <v>3.2777985787166521</v>
      </c>
      <c r="Z6" s="4"/>
      <c r="AA6" s="4"/>
    </row>
    <row r="7" spans="1:27">
      <c r="A7" s="4">
        <v>3.2333333333333329</v>
      </c>
      <c r="B7" s="4">
        <f t="shared" si="14"/>
        <v>1.1735135968412274</v>
      </c>
      <c r="C7" s="4">
        <v>6.2666666666666662E-2</v>
      </c>
      <c r="D7" s="4">
        <f t="shared" si="0"/>
        <v>62.666666666666664</v>
      </c>
      <c r="E7" s="4">
        <f t="shared" si="11"/>
        <v>4.1378296741618392</v>
      </c>
      <c r="F7">
        <f t="shared" si="12"/>
        <v>1.3333333333333333</v>
      </c>
      <c r="G7" s="4">
        <f t="shared" si="13"/>
        <v>0.28768207245178085</v>
      </c>
      <c r="H7" s="4"/>
      <c r="I7" s="4">
        <v>5.0152777777777775</v>
      </c>
      <c r="J7" s="4">
        <f t="shared" si="1"/>
        <v>1.6124888092673566</v>
      </c>
      <c r="K7" s="4">
        <v>0.20566666666666666</v>
      </c>
      <c r="L7" s="4">
        <f t="shared" si="2"/>
        <v>205.66666666666666</v>
      </c>
      <c r="M7" s="4">
        <f t="shared" si="3"/>
        <v>5.3262567352372781</v>
      </c>
      <c r="N7">
        <f t="shared" si="4"/>
        <v>4.375886524822695</v>
      </c>
      <c r="O7" s="4">
        <f t="shared" si="5"/>
        <v>1.4761091335272196</v>
      </c>
      <c r="Q7" s="4">
        <v>9.1173611111111104</v>
      </c>
      <c r="R7" s="4">
        <f t="shared" si="6"/>
        <v>2.2101804103640639</v>
      </c>
      <c r="S7" s="4">
        <v>1.4259999999999999</v>
      </c>
      <c r="T7" s="4">
        <f t="shared" si="7"/>
        <v>1426</v>
      </c>
      <c r="U7" s="4">
        <f t="shared" si="8"/>
        <v>7.2626286009742413</v>
      </c>
      <c r="V7" s="4">
        <f t="shared" si="9"/>
        <v>30.340425531914892</v>
      </c>
      <c r="W7" s="4">
        <f t="shared" si="10"/>
        <v>3.4124809992641825</v>
      </c>
      <c r="X7" s="4"/>
      <c r="Y7" s="4">
        <v>3.2777985787166521</v>
      </c>
      <c r="Z7" s="4"/>
      <c r="AA7" s="4"/>
    </row>
    <row r="8" spans="1:27">
      <c r="A8" s="4">
        <v>4</v>
      </c>
      <c r="B8" s="4">
        <f t="shared" si="14"/>
        <v>1.3862943611198906</v>
      </c>
      <c r="C8" s="4">
        <v>0.10766666666666666</v>
      </c>
      <c r="D8" s="4">
        <f t="shared" si="0"/>
        <v>107.66666666666666</v>
      </c>
      <c r="E8" s="4">
        <f t="shared" si="11"/>
        <v>4.6790400345545464</v>
      </c>
      <c r="F8">
        <f t="shared" si="12"/>
        <v>2.2907801418439715</v>
      </c>
      <c r="G8" s="4">
        <f t="shared" si="13"/>
        <v>0.82889243284448821</v>
      </c>
      <c r="H8" s="4"/>
      <c r="I8" s="4">
        <v>5.2381944444444448</v>
      </c>
      <c r="J8" s="4">
        <f t="shared" si="1"/>
        <v>1.6559768672835846</v>
      </c>
      <c r="K8" s="4">
        <v>0.25366666666666665</v>
      </c>
      <c r="L8" s="4">
        <f t="shared" si="2"/>
        <v>253.66666666666666</v>
      </c>
      <c r="M8" s="4">
        <f t="shared" si="3"/>
        <v>5.5360210691935761</v>
      </c>
      <c r="N8">
        <f t="shared" si="4"/>
        <v>5.3971631205673756</v>
      </c>
      <c r="O8" s="4">
        <f t="shared" si="5"/>
        <v>1.6858734674835174</v>
      </c>
      <c r="V8" s="4"/>
      <c r="W8" s="4"/>
      <c r="X8" s="4"/>
      <c r="Y8" s="4"/>
      <c r="Z8" s="4"/>
      <c r="AA8" s="4"/>
    </row>
    <row r="9" spans="1:27">
      <c r="A9" s="4">
        <v>4.2256944444444446</v>
      </c>
      <c r="B9" s="4">
        <f t="shared" si="14"/>
        <v>1.4411836128515814</v>
      </c>
      <c r="C9" s="4">
        <v>0.12766666666666665</v>
      </c>
      <c r="D9" s="4">
        <f t="shared" si="0"/>
        <v>127.66666666666666</v>
      </c>
      <c r="E9" s="4">
        <f t="shared" si="11"/>
        <v>4.8494227005125365</v>
      </c>
      <c r="F9">
        <f t="shared" si="12"/>
        <v>2.7163120567375882</v>
      </c>
      <c r="G9" s="4">
        <f t="shared" si="13"/>
        <v>0.99927509880247756</v>
      </c>
      <c r="H9" s="4"/>
      <c r="I9" s="4">
        <v>6.0138888888888893</v>
      </c>
      <c r="J9" s="4">
        <f t="shared" si="1"/>
        <v>1.7940716089864346</v>
      </c>
      <c r="K9" s="4">
        <v>0.50666666666666671</v>
      </c>
      <c r="L9" s="4">
        <f t="shared" si="2"/>
        <v>506.66666666666669</v>
      </c>
      <c r="M9" s="4">
        <f t="shared" si="3"/>
        <v>6.2278533251722124</v>
      </c>
      <c r="N9">
        <f t="shared" si="4"/>
        <v>10.780141843971631</v>
      </c>
      <c r="O9" s="4">
        <f t="shared" si="5"/>
        <v>2.3777057234621539</v>
      </c>
    </row>
    <row r="10" spans="1:27">
      <c r="A10" s="4">
        <v>5.0152777777777775</v>
      </c>
      <c r="B10" s="4">
        <f t="shared" si="14"/>
        <v>1.6124888092673566</v>
      </c>
      <c r="C10" s="4">
        <v>0.20566666666666666</v>
      </c>
      <c r="D10" s="4">
        <f t="shared" si="0"/>
        <v>205.66666666666666</v>
      </c>
      <c r="E10" s="4">
        <f t="shared" si="11"/>
        <v>5.3262567352372781</v>
      </c>
      <c r="F10">
        <f t="shared" si="12"/>
        <v>4.375886524822695</v>
      </c>
      <c r="G10" s="4">
        <f t="shared" si="13"/>
        <v>1.4761091335272196</v>
      </c>
      <c r="H10" s="4"/>
      <c r="I10" s="4">
        <v>6.218055555555555</v>
      </c>
      <c r="J10" s="4">
        <f t="shared" si="1"/>
        <v>1.8274572462308645</v>
      </c>
      <c r="K10" s="4">
        <v>0.60866666666666658</v>
      </c>
      <c r="L10" s="4">
        <f t="shared" si="2"/>
        <v>608.66666666666663</v>
      </c>
      <c r="M10" s="4">
        <f t="shared" si="3"/>
        <v>6.4112707724868043</v>
      </c>
      <c r="N10">
        <f t="shared" si="4"/>
        <v>12.950354609929077</v>
      </c>
      <c r="O10" s="4">
        <f t="shared" si="5"/>
        <v>2.5611231707767455</v>
      </c>
    </row>
    <row r="11" spans="1:27">
      <c r="A11" s="4">
        <v>5.2381944444444448</v>
      </c>
      <c r="B11" s="4">
        <f t="shared" si="14"/>
        <v>1.6559768672835846</v>
      </c>
      <c r="C11" s="4">
        <v>0.25366666666666665</v>
      </c>
      <c r="D11" s="4">
        <f t="shared" si="0"/>
        <v>253.66666666666666</v>
      </c>
      <c r="E11" s="4">
        <f t="shared" si="11"/>
        <v>5.5360210691935761</v>
      </c>
      <c r="F11">
        <f t="shared" si="12"/>
        <v>5.3971631205673756</v>
      </c>
      <c r="G11" s="4">
        <f t="shared" si="13"/>
        <v>1.6858734674835174</v>
      </c>
      <c r="I11" s="4">
        <v>6.9861111111111107</v>
      </c>
      <c r="J11" s="4">
        <f t="shared" si="1"/>
        <v>1.9439240510836839</v>
      </c>
      <c r="K11" s="4">
        <v>0.95366666666666666</v>
      </c>
      <c r="L11" s="4">
        <f t="shared" si="2"/>
        <v>953.66666666666663</v>
      </c>
      <c r="M11" s="4">
        <f t="shared" si="3"/>
        <v>6.8603142043820009</v>
      </c>
      <c r="N11">
        <f t="shared" si="4"/>
        <v>20.290780141843971</v>
      </c>
      <c r="O11" s="4">
        <f t="shared" si="5"/>
        <v>3.010166602671942</v>
      </c>
    </row>
    <row r="12" spans="1:27">
      <c r="A12" s="4">
        <v>6.0138888888888893</v>
      </c>
      <c r="B12" s="4">
        <f t="shared" si="14"/>
        <v>1.7940716089864346</v>
      </c>
      <c r="C12" s="4">
        <v>0.50666666666666671</v>
      </c>
      <c r="D12" s="4">
        <f t="shared" si="0"/>
        <v>506.66666666666669</v>
      </c>
      <c r="E12" s="4">
        <f t="shared" si="11"/>
        <v>6.2278533251722124</v>
      </c>
      <c r="F12">
        <f t="shared" si="12"/>
        <v>10.780141843971631</v>
      </c>
      <c r="G12" s="4">
        <f t="shared" si="13"/>
        <v>2.3777057234621539</v>
      </c>
      <c r="I12" s="4"/>
      <c r="J12" s="4"/>
      <c r="K12" s="4"/>
      <c r="L12" s="4"/>
      <c r="M12" s="4"/>
      <c r="N12" s="4"/>
      <c r="O12" s="4"/>
    </row>
    <row r="13" spans="1:27">
      <c r="A13" s="4">
        <v>6.218055555555555</v>
      </c>
      <c r="B13" s="4">
        <f t="shared" si="14"/>
        <v>1.8274572462308645</v>
      </c>
      <c r="C13" s="4">
        <v>0.60866666666666658</v>
      </c>
      <c r="D13" s="4">
        <f t="shared" si="0"/>
        <v>608.66666666666663</v>
      </c>
      <c r="E13" s="4">
        <f t="shared" si="11"/>
        <v>6.4112707724868043</v>
      </c>
      <c r="F13">
        <f t="shared" si="12"/>
        <v>12.950354609929077</v>
      </c>
      <c r="G13" s="4">
        <f t="shared" si="13"/>
        <v>2.5611231707767455</v>
      </c>
      <c r="I13" s="4"/>
      <c r="J13" s="4"/>
      <c r="K13" s="4"/>
      <c r="L13" s="4"/>
      <c r="M13" s="4"/>
      <c r="N13" s="4"/>
      <c r="O13" s="4"/>
    </row>
    <row r="14" spans="1:27">
      <c r="A14" s="4">
        <v>6.9861111111111107</v>
      </c>
      <c r="B14" s="4">
        <f t="shared" si="14"/>
        <v>1.9439240510836839</v>
      </c>
      <c r="C14" s="4">
        <v>0.95366666666666666</v>
      </c>
      <c r="D14" s="4">
        <f t="shared" si="0"/>
        <v>953.66666666666663</v>
      </c>
      <c r="E14" s="4">
        <f t="shared" si="11"/>
        <v>6.8603142043820009</v>
      </c>
      <c r="F14">
        <f t="shared" si="12"/>
        <v>20.290780141843971</v>
      </c>
      <c r="G14" s="4">
        <f t="shared" si="13"/>
        <v>3.010166602671942</v>
      </c>
      <c r="I14" s="4"/>
      <c r="J14" s="4"/>
      <c r="K14" s="4"/>
      <c r="L14" s="4"/>
      <c r="M14" s="4"/>
      <c r="N14" s="4"/>
      <c r="O14" s="4"/>
    </row>
    <row r="15" spans="1:27">
      <c r="A15" s="7">
        <v>7.1340277777777779</v>
      </c>
      <c r="B15" s="7">
        <f t="shared" ref="B15:B21" si="15">LN(A15)</f>
        <v>1.9648759806462175</v>
      </c>
      <c r="C15" s="7">
        <v>1.089</v>
      </c>
      <c r="D15" s="7">
        <f t="shared" ref="D15:D21" si="16">C15*1000</f>
        <v>1089</v>
      </c>
      <c r="E15" s="7">
        <f t="shared" ref="E15:E21" si="17">LN(D15)</f>
        <v>6.9930151229329605</v>
      </c>
      <c r="F15" s="7">
        <f t="shared" si="12"/>
        <v>23.170212765957448</v>
      </c>
      <c r="G15" s="7">
        <f t="shared" si="13"/>
        <v>3.142867521222902</v>
      </c>
      <c r="I15" s="4"/>
      <c r="J15" s="4"/>
      <c r="K15" s="4"/>
      <c r="L15" s="4"/>
      <c r="M15" s="4"/>
      <c r="N15" s="4"/>
      <c r="O15" s="4"/>
    </row>
    <row r="16" spans="1:27">
      <c r="A16" s="7">
        <v>7.84375</v>
      </c>
      <c r="B16" s="7">
        <f t="shared" si="15"/>
        <v>2.0597170363320574</v>
      </c>
      <c r="C16" s="7">
        <v>1.1970000000000001</v>
      </c>
      <c r="D16" s="7">
        <f t="shared" si="16"/>
        <v>1197</v>
      </c>
      <c r="E16" s="7">
        <f t="shared" si="17"/>
        <v>7.0875737055579728</v>
      </c>
      <c r="F16" s="7">
        <f t="shared" si="12"/>
        <v>25.468085106382979</v>
      </c>
      <c r="G16" s="7">
        <f t="shared" si="13"/>
        <v>3.2374261038479144</v>
      </c>
      <c r="I16" s="4"/>
      <c r="J16" s="4"/>
      <c r="K16" s="4"/>
      <c r="L16" s="4"/>
      <c r="M16" s="4"/>
      <c r="N16" s="4"/>
      <c r="O16" s="4"/>
    </row>
    <row r="17" spans="1:15">
      <c r="A17" s="7">
        <v>8.0659722222222232</v>
      </c>
      <c r="B17" s="7">
        <f t="shared" si="15"/>
        <v>2.0876542526344632</v>
      </c>
      <c r="C17" s="7">
        <v>1.2330000000000001</v>
      </c>
      <c r="D17" s="7">
        <f t="shared" si="16"/>
        <v>1233</v>
      </c>
      <c r="E17" s="7">
        <f t="shared" si="17"/>
        <v>7.1172055031643442</v>
      </c>
      <c r="F17" s="7">
        <f t="shared" si="12"/>
        <v>26.23404255319149</v>
      </c>
      <c r="G17" s="7">
        <f t="shared" si="13"/>
        <v>3.2670579014542858</v>
      </c>
      <c r="I17" s="4"/>
      <c r="J17" s="4"/>
      <c r="K17" s="4"/>
      <c r="L17" s="4"/>
      <c r="M17" s="4"/>
      <c r="N17" s="4"/>
      <c r="O17" s="4"/>
    </row>
    <row r="18" spans="1:15">
      <c r="A18" s="7">
        <v>8.8388888888888886</v>
      </c>
      <c r="B18" s="7">
        <f t="shared" si="15"/>
        <v>2.1791611774475763</v>
      </c>
      <c r="C18" s="7">
        <v>1.3120000000000001</v>
      </c>
      <c r="D18" s="7">
        <f t="shared" si="16"/>
        <v>1312</v>
      </c>
      <c r="E18" s="7">
        <f t="shared" si="17"/>
        <v>7.179307969504034</v>
      </c>
      <c r="F18" s="7">
        <f t="shared" si="12"/>
        <v>27.914893617021278</v>
      </c>
      <c r="G18" s="7">
        <f t="shared" si="13"/>
        <v>3.3291603677939756</v>
      </c>
      <c r="I18" s="4"/>
      <c r="J18" s="4"/>
      <c r="K18" s="4"/>
      <c r="L18" s="4"/>
      <c r="M18" s="4"/>
      <c r="N18" s="4"/>
      <c r="O18" s="4"/>
    </row>
    <row r="19" spans="1:15">
      <c r="A19" s="7">
        <v>9.1173611111111104</v>
      </c>
      <c r="B19" s="7">
        <f t="shared" si="15"/>
        <v>2.2101804103640639</v>
      </c>
      <c r="C19" s="7">
        <v>1.4259999999999999</v>
      </c>
      <c r="D19" s="7">
        <f t="shared" si="16"/>
        <v>1426</v>
      </c>
      <c r="E19" s="7">
        <f t="shared" si="17"/>
        <v>7.2626286009742413</v>
      </c>
      <c r="F19" s="7">
        <f t="shared" si="12"/>
        <v>30.340425531914892</v>
      </c>
      <c r="G19" s="7">
        <f t="shared" si="13"/>
        <v>3.4124809992641825</v>
      </c>
      <c r="I19" s="4"/>
      <c r="J19" s="4"/>
      <c r="K19" s="4"/>
      <c r="L19" s="4"/>
      <c r="M19" s="4"/>
      <c r="N19" s="4"/>
      <c r="O19" s="4"/>
    </row>
    <row r="20" spans="1:15">
      <c r="A20" s="8">
        <v>9.8479166666666664</v>
      </c>
      <c r="B20" s="8">
        <f t="shared" si="15"/>
        <v>2.2872599268912999</v>
      </c>
      <c r="C20" s="8">
        <v>1.44</v>
      </c>
      <c r="D20" s="8">
        <f t="shared" si="16"/>
        <v>1440</v>
      </c>
      <c r="E20" s="8">
        <f t="shared" si="17"/>
        <v>7.2723983925700466</v>
      </c>
      <c r="F20" s="8">
        <f t="shared" si="12"/>
        <v>30.638297872340427</v>
      </c>
      <c r="G20" s="8">
        <f t="shared" si="13"/>
        <v>3.4222507908599877</v>
      </c>
    </row>
    <row r="21" spans="1:15">
      <c r="A21" s="8">
        <v>11.8125</v>
      </c>
      <c r="B21" s="8">
        <f t="shared" si="15"/>
        <v>2.469158292819861</v>
      </c>
      <c r="C21" s="8">
        <v>1.5940000000000001</v>
      </c>
      <c r="D21" s="8">
        <f t="shared" si="16"/>
        <v>1594</v>
      </c>
      <c r="E21" s="8">
        <f t="shared" si="17"/>
        <v>7.3740018593501606</v>
      </c>
      <c r="F21" s="8">
        <f t="shared" si="12"/>
        <v>33.914893617021278</v>
      </c>
      <c r="G21" s="8">
        <f t="shared" si="13"/>
        <v>3.5238542576401017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2019-04-17T12:43:02Z</dcterms:created>
  <dcterms:modified xsi:type="dcterms:W3CDTF">2019-04-23T10:14:39Z</dcterms:modified>
</cp:coreProperties>
</file>