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P PHD U3/Bio-fouling experiment with SLIM/Tikzing_AllResults/Ln(TMP increase:P0) vs time/SLIM_WitHSpacer/"/>
    </mc:Choice>
  </mc:AlternateContent>
  <xr:revisionPtr revIDLastSave="0" documentId="13_ncr:1_{C9820108-B7D1-CD4B-A295-350F8AAAD993}" xr6:coauthVersionLast="36" xr6:coauthVersionMax="36" xr10:uidLastSave="{00000000-0000-0000-0000-000000000000}"/>
  <bookViews>
    <workbookView xWindow="0" yWindow="0" windowWidth="28800" windowHeight="18000" xr2:uid="{79484273-F1FC-0842-9953-FB89861DBCB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" i="1" l="1"/>
  <c r="X4" i="1"/>
  <c r="X3" i="1"/>
  <c r="T8" i="1"/>
  <c r="V8" i="1" s="1"/>
  <c r="W8" i="1" s="1"/>
  <c r="R8" i="1"/>
  <c r="T7" i="1"/>
  <c r="V7" i="1" s="1"/>
  <c r="W7" i="1" s="1"/>
  <c r="R7" i="1"/>
  <c r="V6" i="1"/>
  <c r="W6" i="1" s="1"/>
  <c r="U6" i="1"/>
  <c r="T6" i="1"/>
  <c r="R6" i="1"/>
  <c r="V5" i="1"/>
  <c r="W5" i="1" s="1"/>
  <c r="T5" i="1"/>
  <c r="U5" i="1" s="1"/>
  <c r="R5" i="1"/>
  <c r="T4" i="1"/>
  <c r="V4" i="1" s="1"/>
  <c r="W4" i="1" s="1"/>
  <c r="R4" i="1"/>
  <c r="T3" i="1"/>
  <c r="V3" i="1" s="1"/>
  <c r="W3" i="1" s="1"/>
  <c r="R3" i="1"/>
  <c r="L9" i="1"/>
  <c r="N9" i="1" s="1"/>
  <c r="O9" i="1" s="1"/>
  <c r="J9" i="1"/>
  <c r="N8" i="1"/>
  <c r="O8" i="1" s="1"/>
  <c r="M8" i="1"/>
  <c r="L8" i="1"/>
  <c r="J8" i="1"/>
  <c r="N7" i="1"/>
  <c r="O7" i="1" s="1"/>
  <c r="L7" i="1"/>
  <c r="M7" i="1" s="1"/>
  <c r="J7" i="1"/>
  <c r="L6" i="1"/>
  <c r="N6" i="1" s="1"/>
  <c r="O6" i="1" s="1"/>
  <c r="J6" i="1"/>
  <c r="L5" i="1"/>
  <c r="N5" i="1" s="1"/>
  <c r="O5" i="1" s="1"/>
  <c r="J5" i="1"/>
  <c r="N4" i="1"/>
  <c r="O4" i="1" s="1"/>
  <c r="M4" i="1"/>
  <c r="L4" i="1"/>
  <c r="J4" i="1"/>
  <c r="N3" i="1"/>
  <c r="O3" i="1" s="1"/>
  <c r="L3" i="1"/>
  <c r="M3" i="1" s="1"/>
  <c r="D25" i="1"/>
  <c r="F25" i="1" s="1"/>
  <c r="G25" i="1" s="1"/>
  <c r="B25" i="1"/>
  <c r="D23" i="1"/>
  <c r="F23" i="1" s="1"/>
  <c r="G23" i="1" s="1"/>
  <c r="B23" i="1"/>
  <c r="D21" i="1"/>
  <c r="F21" i="1" s="1"/>
  <c r="G21" i="1" s="1"/>
  <c r="B21" i="1"/>
  <c r="D20" i="1"/>
  <c r="F20" i="1" s="1"/>
  <c r="G20" i="1" s="1"/>
  <c r="B20" i="1"/>
  <c r="U3" i="1" l="1"/>
  <c r="U7" i="1"/>
  <c r="U4" i="1"/>
  <c r="U8" i="1"/>
  <c r="M5" i="1"/>
  <c r="M9" i="1"/>
  <c r="M6" i="1"/>
  <c r="E25" i="1"/>
  <c r="E23" i="1"/>
  <c r="E20" i="1"/>
  <c r="E21" i="1"/>
  <c r="D15" i="1" l="1"/>
  <c r="B15" i="1"/>
  <c r="D14" i="1"/>
  <c r="B14" i="1"/>
  <c r="D13" i="1"/>
  <c r="B13" i="1"/>
  <c r="D12" i="1"/>
  <c r="B12" i="1"/>
  <c r="D11" i="1"/>
  <c r="B11" i="1"/>
  <c r="D10" i="1"/>
  <c r="B10" i="1"/>
  <c r="D9" i="1"/>
  <c r="B9" i="1"/>
  <c r="D8" i="1"/>
  <c r="B8" i="1"/>
  <c r="D7" i="1"/>
  <c r="B7" i="1"/>
  <c r="D6" i="1"/>
  <c r="B6" i="1"/>
  <c r="D5" i="1"/>
  <c r="F5" i="1" s="1"/>
  <c r="G5" i="1" s="1"/>
  <c r="B5" i="1"/>
  <c r="D4" i="1"/>
  <c r="B4" i="1"/>
  <c r="D3" i="1"/>
  <c r="E4" i="1" l="1"/>
  <c r="F4" i="1"/>
  <c r="G4" i="1" s="1"/>
  <c r="E5" i="1"/>
  <c r="E6" i="1"/>
  <c r="F6" i="1"/>
  <c r="G6" i="1" s="1"/>
  <c r="E8" i="1"/>
  <c r="F8" i="1"/>
  <c r="G8" i="1" s="1"/>
  <c r="E10" i="1"/>
  <c r="F10" i="1"/>
  <c r="G10" i="1" s="1"/>
  <c r="E12" i="1"/>
  <c r="F12" i="1"/>
  <c r="G12" i="1" s="1"/>
  <c r="E14" i="1"/>
  <c r="F14" i="1"/>
  <c r="G14" i="1" s="1"/>
  <c r="E3" i="1"/>
  <c r="F3" i="1"/>
  <c r="G3" i="1" s="1"/>
  <c r="E7" i="1"/>
  <c r="F7" i="1"/>
  <c r="G7" i="1" s="1"/>
  <c r="E9" i="1"/>
  <c r="F9" i="1"/>
  <c r="G9" i="1" s="1"/>
  <c r="E11" i="1"/>
  <c r="F11" i="1"/>
  <c r="G11" i="1" s="1"/>
  <c r="E13" i="1"/>
  <c r="F13" i="1"/>
  <c r="G13" i="1" s="1"/>
  <c r="E15" i="1"/>
  <c r="F15" i="1"/>
  <c r="G15" i="1" s="1"/>
</calcChain>
</file>

<file path=xl/sharedStrings.xml><?xml version="1.0" encoding="utf-8"?>
<sst xmlns="http://schemas.openxmlformats.org/spreadsheetml/2006/main" count="32" uniqueCount="14">
  <si>
    <t>Combined results of both</t>
  </si>
  <si>
    <t>Time [day]_set to zero</t>
  </si>
  <si>
    <t xml:space="preserve">TMP increase [bar] </t>
  </si>
  <si>
    <t>SLIM-With spacer_TMP</t>
  </si>
  <si>
    <t>Ln time [day]</t>
  </si>
  <si>
    <t>TMP increase [mbar]</t>
  </si>
  <si>
    <t>Ln TMP increase [mbar]</t>
  </si>
  <si>
    <t>TMP/P0</t>
  </si>
  <si>
    <t>Ln (TMP/P0)</t>
  </si>
  <si>
    <t>Excluded datapoints</t>
  </si>
  <si>
    <t>Exponential</t>
  </si>
  <si>
    <t>Stationary</t>
  </si>
  <si>
    <t>averag</t>
  </si>
  <si>
    <t>Stationary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</si>
</sst>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 (Body)_x0000_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Exponential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308883708509856"/>
                  <c:y val="9.424395456222253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Sheet1!$A$3:$A$9</c:f>
              <c:numCache>
                <c:formatCode>General</c:formatCode>
                <c:ptCount val="7"/>
                <c:pt idx="0">
                  <c:v>0</c:v>
                </c:pt>
                <c:pt idx="1">
                  <c:v>1.9499999999970896</c:v>
                </c:pt>
                <c:pt idx="2">
                  <c:v>4.7097222222218988</c:v>
                </c:pt>
                <c:pt idx="3">
                  <c:v>5.0152777777777775</c:v>
                </c:pt>
                <c:pt idx="4">
                  <c:v>5.2381944444444448</c:v>
                </c:pt>
                <c:pt idx="5">
                  <c:v>6.0138888888888893</c:v>
                </c:pt>
                <c:pt idx="6">
                  <c:v>6.218055555555555</c:v>
                </c:pt>
              </c:numCache>
            </c:numRef>
          </c:xVal>
          <c:yVal>
            <c:numRef>
              <c:f>Sheet1!$G$3:$G$9</c:f>
              <c:numCache>
                <c:formatCode>General</c:formatCode>
                <c:ptCount val="7"/>
                <c:pt idx="0">
                  <c:v>-3.1722806184366243</c:v>
                </c:pt>
                <c:pt idx="1">
                  <c:v>-2.485734121908032</c:v>
                </c:pt>
                <c:pt idx="2">
                  <c:v>-1.5814355390791413</c:v>
                </c:pt>
                <c:pt idx="3">
                  <c:v>-1.249185147147484</c:v>
                </c:pt>
                <c:pt idx="4">
                  <c:v>-1.1768644855678576</c:v>
                </c:pt>
                <c:pt idx="5">
                  <c:v>-0.90586825683630545</c:v>
                </c:pt>
                <c:pt idx="6">
                  <c:v>-0.716297008117876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7C-734D-9321-8F86F95606DE}"/>
            </c:ext>
          </c:extLst>
        </c:ser>
        <c:ser>
          <c:idx val="1"/>
          <c:order val="1"/>
          <c:tx>
            <c:v>Stationary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Sheet1!$A$10:$A$15</c:f>
              <c:numCache>
                <c:formatCode>General</c:formatCode>
                <c:ptCount val="6"/>
                <c:pt idx="0">
                  <c:v>6.9861111111111107</c:v>
                </c:pt>
                <c:pt idx="1">
                  <c:v>8.9965277777777768</c:v>
                </c:pt>
                <c:pt idx="2">
                  <c:v>9.2743055555555554</c:v>
                </c:pt>
                <c:pt idx="3">
                  <c:v>9.9791666666666661</c:v>
                </c:pt>
                <c:pt idx="4">
                  <c:v>10.227083333333333</c:v>
                </c:pt>
                <c:pt idx="5">
                  <c:v>10.988194444444444</c:v>
                </c:pt>
              </c:numCache>
            </c:numRef>
          </c:xVal>
          <c:yVal>
            <c:numRef>
              <c:f>Sheet1!$G$10:$G$15</c:f>
              <c:numCache>
                <c:formatCode>General</c:formatCode>
                <c:ptCount val="6"/>
                <c:pt idx="0">
                  <c:v>-0.51598549884631195</c:v>
                </c:pt>
                <c:pt idx="1">
                  <c:v>-0.43101623634677122</c:v>
                </c:pt>
                <c:pt idx="2">
                  <c:v>-0.36931904112460884</c:v>
                </c:pt>
                <c:pt idx="3">
                  <c:v>-0.31346893299387679</c:v>
                </c:pt>
                <c:pt idx="4">
                  <c:v>-0.30557860462636594</c:v>
                </c:pt>
                <c:pt idx="5">
                  <c:v>-0.27028082254534208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7C-734D-9321-8F86F9560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294783"/>
        <c:axId val="1866268255"/>
      </c:scatterChart>
      <c:valAx>
        <c:axId val="1866294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268255"/>
        <c:crosses val="autoZero"/>
        <c:crossBetween val="midCat"/>
      </c:valAx>
      <c:valAx>
        <c:axId val="186626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294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603250</xdr:colOff>
      <xdr:row>26</xdr:row>
      <xdr:rowOff>184150</xdr:rowOff>
    </xdr:from>
    <xdr:to>
      <xdr:col>5</xdr:col>
      <xdr:colOff>533400</xdr:colOff>
      <xdr:row>46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7CA341-6AFE-D448-A6E2-69B88AFEFA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329A6-C437-E042-8D52-00D936C2D8AE}">
  <dimension ref="A1:AA25"/>
  <sheetViews>
    <sheetView tabSelected="1" workbookViewId="0">
      <selection activeCell="H9" sqref="H9:H12"/>
    </sheetView>
  </sheetViews>
  <sheetFormatPr baseColWidth="10" defaultRowHeight="16"/>
  <cols>
    <col min="1" max="1" width="20" bestFit="1" customWidth="1"/>
    <col min="2" max="2" width="22" bestFit="1" customWidth="1"/>
    <col min="3" max="3" width="17.33203125" bestFit="1" customWidth="1"/>
    <col min="4" max="4" width="18.5" bestFit="1" customWidth="1"/>
    <col min="5" max="5" width="14" bestFit="1" customWidth="1"/>
    <col min="7" max="7" width="20" bestFit="1" customWidth="1"/>
    <col min="8" max="8" width="12.83203125" customWidth="1"/>
    <col min="9" max="9" width="20.5" bestFit="1" customWidth="1"/>
    <col min="10" max="10" width="22" bestFit="1" customWidth="1"/>
    <col min="11" max="11" width="17.33203125" bestFit="1" customWidth="1"/>
    <col min="12" max="12" width="18.5" bestFit="1" customWidth="1"/>
    <col min="13" max="13" width="20.83203125" bestFit="1" customWidth="1"/>
    <col min="14" max="14" width="12.1640625" customWidth="1"/>
    <col min="15" max="15" width="12.83203125" bestFit="1" customWidth="1"/>
    <col min="16" max="16" width="13.1640625" customWidth="1"/>
    <col min="17" max="17" width="20.5" bestFit="1" customWidth="1"/>
    <col min="18" max="18" width="22" bestFit="1" customWidth="1"/>
    <col min="19" max="19" width="17.33203125" bestFit="1" customWidth="1"/>
    <col min="20" max="20" width="18.5" bestFit="1" customWidth="1"/>
    <col min="21" max="21" width="20.83203125" bestFit="1" customWidth="1"/>
    <col min="22" max="22" width="12.1640625" customWidth="1"/>
    <col min="23" max="23" width="12.83203125" bestFit="1" customWidth="1"/>
    <col min="24" max="24" width="12.1640625" bestFit="1" customWidth="1"/>
    <col min="25" max="25" width="13" bestFit="1" customWidth="1"/>
    <col min="26" max="26" width="12.1640625" bestFit="1" customWidth="1"/>
    <col min="27" max="27" width="18.6640625" bestFit="1" customWidth="1"/>
  </cols>
  <sheetData>
    <row r="1" spans="1:27">
      <c r="A1" s="1" t="s">
        <v>3</v>
      </c>
      <c r="B1" s="2" t="s">
        <v>0</v>
      </c>
      <c r="C1" s="4"/>
      <c r="G1" s="4"/>
      <c r="H1" s="6"/>
      <c r="I1" s="1" t="s">
        <v>3</v>
      </c>
      <c r="J1" s="2" t="s">
        <v>0</v>
      </c>
      <c r="K1" s="4" t="s">
        <v>10</v>
      </c>
      <c r="O1" s="4"/>
      <c r="Q1" s="1" t="s">
        <v>3</v>
      </c>
      <c r="R1" s="2" t="s">
        <v>0</v>
      </c>
      <c r="S1" s="4" t="s">
        <v>11</v>
      </c>
      <c r="W1" s="4"/>
      <c r="X1" s="4"/>
      <c r="Y1" s="4"/>
      <c r="Z1" s="4"/>
      <c r="AA1" s="4"/>
    </row>
    <row r="2" spans="1:27">
      <c r="A2" s="3" t="s">
        <v>1</v>
      </c>
      <c r="B2" s="3" t="s">
        <v>4</v>
      </c>
      <c r="C2" s="3" t="s">
        <v>2</v>
      </c>
      <c r="D2" s="3" t="s">
        <v>5</v>
      </c>
      <c r="E2" s="3" t="s">
        <v>6</v>
      </c>
      <c r="F2" s="3" t="s">
        <v>7</v>
      </c>
      <c r="G2" s="5" t="s">
        <v>8</v>
      </c>
      <c r="H2" s="5"/>
      <c r="I2" s="3" t="s">
        <v>1</v>
      </c>
      <c r="J2" s="3" t="s">
        <v>4</v>
      </c>
      <c r="K2" s="3" t="s">
        <v>2</v>
      </c>
      <c r="L2" s="3" t="s">
        <v>5</v>
      </c>
      <c r="M2" s="3" t="s">
        <v>6</v>
      </c>
      <c r="N2" s="3" t="s">
        <v>7</v>
      </c>
      <c r="O2" s="5" t="s">
        <v>8</v>
      </c>
      <c r="Q2" s="3" t="s">
        <v>1</v>
      </c>
      <c r="R2" s="3" t="s">
        <v>4</v>
      </c>
      <c r="S2" s="3" t="s">
        <v>2</v>
      </c>
      <c r="T2" s="3" t="s">
        <v>5</v>
      </c>
      <c r="U2" s="3" t="s">
        <v>6</v>
      </c>
      <c r="V2" s="3" t="s">
        <v>7</v>
      </c>
      <c r="W2" s="5" t="s">
        <v>8</v>
      </c>
      <c r="X2" s="5" t="s">
        <v>12</v>
      </c>
      <c r="Y2" s="5" t="s">
        <v>13</v>
      </c>
      <c r="Z2" s="5"/>
      <c r="AA2" s="5"/>
    </row>
    <row r="3" spans="1:27">
      <c r="A3" s="4">
        <v>0</v>
      </c>
      <c r="B3" s="4">
        <v>0</v>
      </c>
      <c r="C3" s="4">
        <v>5.0666666666666742E-2</v>
      </c>
      <c r="D3" s="4">
        <f t="shared" ref="D3:D9" si="0">C3*1000</f>
        <v>50.666666666666742</v>
      </c>
      <c r="E3" s="4">
        <f t="shared" ref="E3:E9" si="1">LN(D3)</f>
        <v>3.9252682321781682</v>
      </c>
      <c r="F3">
        <f t="shared" ref="F3:F15" si="2">D3/1209</f>
        <v>4.1907912875654874E-2</v>
      </c>
      <c r="G3" s="4">
        <f t="shared" ref="G3:G15" si="3">LN(F3)</f>
        <v>-3.1722806184366243</v>
      </c>
      <c r="H3" s="4"/>
      <c r="I3" s="4">
        <v>0</v>
      </c>
      <c r="J3" s="4">
        <v>0</v>
      </c>
      <c r="K3" s="4">
        <v>5.0666666666666742E-2</v>
      </c>
      <c r="L3" s="4">
        <f t="shared" ref="L3:L9" si="4">K3*1000</f>
        <v>50.666666666666742</v>
      </c>
      <c r="M3" s="4">
        <f t="shared" ref="M3:M9" si="5">LN(L3)</f>
        <v>3.9252682321781682</v>
      </c>
      <c r="N3">
        <f t="shared" ref="N3:N9" si="6">L3/1209</f>
        <v>4.1907912875654874E-2</v>
      </c>
      <c r="O3" s="4">
        <f t="shared" ref="O3:O9" si="7">LN(N3)</f>
        <v>-3.1722806184366243</v>
      </c>
      <c r="Q3" s="4">
        <v>6.9861111111111107</v>
      </c>
      <c r="R3" s="4">
        <f t="shared" ref="R3:R8" si="8">LN(Q3)</f>
        <v>1.9439240510836839</v>
      </c>
      <c r="S3" s="4">
        <v>0.72166666666666679</v>
      </c>
      <c r="T3" s="4">
        <f t="shared" ref="T3:T8" si="9">S3*1000</f>
        <v>721.66666666666674</v>
      </c>
      <c r="U3" s="4">
        <f t="shared" ref="U3:U8" si="10">LN(T3)</f>
        <v>6.5815633517684811</v>
      </c>
      <c r="V3" s="4">
        <f t="shared" ref="V3:V8" si="11">T3/1209</f>
        <v>0.59691204852495183</v>
      </c>
      <c r="W3" s="4">
        <f t="shared" ref="W3:W8" si="12">LN(V3)</f>
        <v>-0.51598549884631195</v>
      </c>
      <c r="X3" s="4">
        <f>AVERAGE(W3:W8)</f>
        <v>-0.36760818941387946</v>
      </c>
      <c r="Y3" s="4">
        <v>-0.36760818941387946</v>
      </c>
      <c r="Z3" s="4"/>
      <c r="AA3" s="4"/>
    </row>
    <row r="4" spans="1:27">
      <c r="A4" s="4">
        <v>1.9499999999970896</v>
      </c>
      <c r="B4" s="4">
        <f t="shared" ref="B4:B9" si="13">LN(A4)</f>
        <v>0.66782937257416297</v>
      </c>
      <c r="C4" s="4">
        <v>0.10066666666666674</v>
      </c>
      <c r="D4" s="4">
        <f t="shared" si="0"/>
        <v>100.66666666666674</v>
      </c>
      <c r="E4" s="4">
        <f t="shared" si="1"/>
        <v>4.6118147287067606</v>
      </c>
      <c r="F4">
        <f t="shared" si="2"/>
        <v>8.326440584505107E-2</v>
      </c>
      <c r="G4" s="4">
        <f t="shared" si="3"/>
        <v>-2.485734121908032</v>
      </c>
      <c r="H4" s="4"/>
      <c r="I4" s="4">
        <v>1.9499999999970896</v>
      </c>
      <c r="J4" s="4">
        <f t="shared" ref="J4:J9" si="14">LN(I4)</f>
        <v>0.66782937257416297</v>
      </c>
      <c r="K4" s="4">
        <v>0.10066666666666674</v>
      </c>
      <c r="L4" s="4">
        <f t="shared" si="4"/>
        <v>100.66666666666674</v>
      </c>
      <c r="M4" s="4">
        <f t="shared" si="5"/>
        <v>4.6118147287067606</v>
      </c>
      <c r="N4">
        <f t="shared" si="6"/>
        <v>8.326440584505107E-2</v>
      </c>
      <c r="O4" s="4">
        <f t="shared" si="7"/>
        <v>-2.485734121908032</v>
      </c>
      <c r="Q4" s="4">
        <v>8.9965277777777768</v>
      </c>
      <c r="R4" s="4">
        <f t="shared" si="8"/>
        <v>2.1968387004261638</v>
      </c>
      <c r="S4" s="4">
        <v>0.78566666666666674</v>
      </c>
      <c r="T4" s="4">
        <f t="shared" si="9"/>
        <v>785.66666666666674</v>
      </c>
      <c r="U4" s="4">
        <f t="shared" si="10"/>
        <v>6.6665326142680215</v>
      </c>
      <c r="V4" s="4">
        <f t="shared" si="11"/>
        <v>0.64984835952577891</v>
      </c>
      <c r="W4" s="4">
        <f t="shared" si="12"/>
        <v>-0.43101623634677122</v>
      </c>
      <c r="X4" s="4">
        <f>_xlfn.VAR.S(W3:W8)</f>
        <v>8.4581356400025513E-3</v>
      </c>
      <c r="Y4" s="4">
        <v>-0.36760818941387946</v>
      </c>
      <c r="Z4" s="4"/>
      <c r="AA4" s="4"/>
    </row>
    <row r="5" spans="1:27">
      <c r="A5" s="4">
        <v>4.7097222222218988</v>
      </c>
      <c r="B5" s="4">
        <f t="shared" si="13"/>
        <v>1.5496289301154689</v>
      </c>
      <c r="C5" s="4">
        <v>0.24866666666666673</v>
      </c>
      <c r="D5" s="4">
        <f t="shared" si="0"/>
        <v>248.66666666666674</v>
      </c>
      <c r="E5" s="4">
        <f t="shared" si="1"/>
        <v>5.5161133115356513</v>
      </c>
      <c r="F5">
        <f t="shared" si="2"/>
        <v>0.2056796250344638</v>
      </c>
      <c r="G5" s="4">
        <f t="shared" si="3"/>
        <v>-1.5814355390791413</v>
      </c>
      <c r="H5" s="4"/>
      <c r="I5" s="4">
        <v>4.7097222222218988</v>
      </c>
      <c r="J5" s="4">
        <f t="shared" si="14"/>
        <v>1.5496289301154689</v>
      </c>
      <c r="K5" s="4">
        <v>0.24866666666666673</v>
      </c>
      <c r="L5" s="4">
        <f t="shared" si="4"/>
        <v>248.66666666666674</v>
      </c>
      <c r="M5" s="4">
        <f t="shared" si="5"/>
        <v>5.5161133115356513</v>
      </c>
      <c r="N5">
        <f t="shared" si="6"/>
        <v>0.2056796250344638</v>
      </c>
      <c r="O5" s="4">
        <f t="shared" si="7"/>
        <v>-1.5814355390791413</v>
      </c>
      <c r="Q5" s="4">
        <v>9.2743055555555554</v>
      </c>
      <c r="R5" s="4">
        <f t="shared" si="8"/>
        <v>2.227247732974015</v>
      </c>
      <c r="S5" s="4">
        <v>0.83566666666666678</v>
      </c>
      <c r="T5" s="4">
        <f t="shared" si="9"/>
        <v>835.66666666666674</v>
      </c>
      <c r="U5" s="4">
        <f t="shared" si="10"/>
        <v>6.728229809490184</v>
      </c>
      <c r="V5" s="4">
        <f t="shared" si="11"/>
        <v>0.69120485249517516</v>
      </c>
      <c r="W5" s="4">
        <f t="shared" si="12"/>
        <v>-0.36931904112460884</v>
      </c>
      <c r="X5" s="4">
        <f>X4^0.5</f>
        <v>9.1968122955742401E-2</v>
      </c>
      <c r="Y5" s="4">
        <v>-0.36760818941387946</v>
      </c>
      <c r="Z5" s="4"/>
      <c r="AA5" s="4"/>
    </row>
    <row r="6" spans="1:27">
      <c r="A6" s="4">
        <v>5.0152777777777775</v>
      </c>
      <c r="B6" s="4">
        <f t="shared" si="13"/>
        <v>1.6124888092673566</v>
      </c>
      <c r="C6" s="4">
        <v>0.34666666666666673</v>
      </c>
      <c r="D6" s="4">
        <f t="shared" si="0"/>
        <v>346.66666666666674</v>
      </c>
      <c r="E6" s="4">
        <f t="shared" si="1"/>
        <v>5.8483637034673093</v>
      </c>
      <c r="F6">
        <f t="shared" si="2"/>
        <v>0.28673835125448033</v>
      </c>
      <c r="G6" s="4">
        <f t="shared" si="3"/>
        <v>-1.249185147147484</v>
      </c>
      <c r="H6" s="4"/>
      <c r="I6" s="4">
        <v>5.0152777777777775</v>
      </c>
      <c r="J6" s="4">
        <f t="shared" si="14"/>
        <v>1.6124888092673566</v>
      </c>
      <c r="K6" s="4">
        <v>0.34666666666666673</v>
      </c>
      <c r="L6" s="4">
        <f t="shared" si="4"/>
        <v>346.66666666666674</v>
      </c>
      <c r="M6" s="4">
        <f t="shared" si="5"/>
        <v>5.8483637034673093</v>
      </c>
      <c r="N6">
        <f t="shared" si="6"/>
        <v>0.28673835125448033</v>
      </c>
      <c r="O6" s="4">
        <f t="shared" si="7"/>
        <v>-1.249185147147484</v>
      </c>
      <c r="Q6" s="4">
        <v>9.9791666666666661</v>
      </c>
      <c r="R6" s="4">
        <f t="shared" si="8"/>
        <v>2.3004995865030242</v>
      </c>
      <c r="S6" s="4">
        <v>0.88366666666666671</v>
      </c>
      <c r="T6" s="4">
        <f t="shared" si="9"/>
        <v>883.66666666666674</v>
      </c>
      <c r="U6" s="4">
        <f t="shared" si="10"/>
        <v>6.7840799176209163</v>
      </c>
      <c r="V6" s="4">
        <f t="shared" si="11"/>
        <v>0.73090708574579544</v>
      </c>
      <c r="W6" s="4">
        <f t="shared" si="12"/>
        <v>-0.31346893299387679</v>
      </c>
      <c r="X6" s="4"/>
      <c r="Y6" s="4">
        <v>-0.36760818941387946</v>
      </c>
      <c r="Z6" s="4"/>
      <c r="AA6" s="4"/>
    </row>
    <row r="7" spans="1:27">
      <c r="A7" s="4">
        <v>5.2381944444444448</v>
      </c>
      <c r="B7" s="4">
        <f t="shared" si="13"/>
        <v>1.6559768672835846</v>
      </c>
      <c r="C7" s="4">
        <v>0.37266666666666676</v>
      </c>
      <c r="D7" s="4">
        <f t="shared" si="0"/>
        <v>372.66666666666674</v>
      </c>
      <c r="E7" s="4">
        <f t="shared" si="1"/>
        <v>5.9206843650469354</v>
      </c>
      <c r="F7">
        <f t="shared" si="2"/>
        <v>0.30824372759856639</v>
      </c>
      <c r="G7" s="4">
        <f t="shared" si="3"/>
        <v>-1.1768644855678576</v>
      </c>
      <c r="H7" s="4"/>
      <c r="I7" s="4">
        <v>5.2381944444444448</v>
      </c>
      <c r="J7" s="4">
        <f t="shared" si="14"/>
        <v>1.6559768672835846</v>
      </c>
      <c r="K7" s="4">
        <v>0.37266666666666676</v>
      </c>
      <c r="L7" s="4">
        <f t="shared" si="4"/>
        <v>372.66666666666674</v>
      </c>
      <c r="M7" s="4">
        <f t="shared" si="5"/>
        <v>5.9206843650469354</v>
      </c>
      <c r="N7">
        <f t="shared" si="6"/>
        <v>0.30824372759856639</v>
      </c>
      <c r="O7" s="4">
        <f t="shared" si="7"/>
        <v>-1.1768644855678576</v>
      </c>
      <c r="Q7" s="4">
        <v>10.227083333333333</v>
      </c>
      <c r="R7" s="4">
        <f t="shared" si="8"/>
        <v>2.3250394301561159</v>
      </c>
      <c r="S7" s="4">
        <v>0.89066666666666672</v>
      </c>
      <c r="T7" s="4">
        <f t="shared" si="9"/>
        <v>890.66666666666674</v>
      </c>
      <c r="U7" s="4">
        <f t="shared" si="10"/>
        <v>6.791970245988427</v>
      </c>
      <c r="V7" s="4">
        <f t="shared" si="11"/>
        <v>0.73669699476151096</v>
      </c>
      <c r="W7" s="4">
        <f t="shared" si="12"/>
        <v>-0.30557860462636594</v>
      </c>
      <c r="X7" s="4"/>
      <c r="Y7" s="4">
        <v>-0.36760818941387946</v>
      </c>
      <c r="Z7" s="4"/>
      <c r="AA7" s="4"/>
    </row>
    <row r="8" spans="1:27">
      <c r="A8" s="4">
        <v>6.0138888888888893</v>
      </c>
      <c r="B8" s="4">
        <f t="shared" si="13"/>
        <v>1.7940716089864346</v>
      </c>
      <c r="C8" s="4">
        <v>0.48866666666666675</v>
      </c>
      <c r="D8" s="4">
        <f t="shared" si="0"/>
        <v>488.66666666666674</v>
      </c>
      <c r="E8" s="4">
        <f t="shared" si="1"/>
        <v>6.1916805937784876</v>
      </c>
      <c r="F8">
        <f t="shared" si="2"/>
        <v>0.40419079128756552</v>
      </c>
      <c r="G8" s="4">
        <f t="shared" si="3"/>
        <v>-0.90586825683630545</v>
      </c>
      <c r="H8" s="4"/>
      <c r="I8" s="4">
        <v>6.0138888888888893</v>
      </c>
      <c r="J8" s="4">
        <f t="shared" si="14"/>
        <v>1.7940716089864346</v>
      </c>
      <c r="K8" s="4">
        <v>0.48866666666666675</v>
      </c>
      <c r="L8" s="4">
        <f t="shared" si="4"/>
        <v>488.66666666666674</v>
      </c>
      <c r="M8" s="4">
        <f t="shared" si="5"/>
        <v>6.1916805937784876</v>
      </c>
      <c r="N8">
        <f t="shared" si="6"/>
        <v>0.40419079128756552</v>
      </c>
      <c r="O8" s="4">
        <f t="shared" si="7"/>
        <v>-0.90586825683630545</v>
      </c>
      <c r="Q8" s="4">
        <v>10.988194444444444</v>
      </c>
      <c r="R8" s="4">
        <f t="shared" si="8"/>
        <v>2.3968214641489367</v>
      </c>
      <c r="S8" s="4">
        <v>0.92266666666666675</v>
      </c>
      <c r="T8" s="4">
        <f t="shared" si="9"/>
        <v>922.66666666666674</v>
      </c>
      <c r="U8" s="4">
        <f t="shared" si="10"/>
        <v>6.8272680280694509</v>
      </c>
      <c r="V8" s="4">
        <f t="shared" si="11"/>
        <v>0.76316515026192455</v>
      </c>
      <c r="W8" s="4">
        <f t="shared" si="12"/>
        <v>-0.27028082254534208</v>
      </c>
      <c r="X8" s="4"/>
      <c r="Y8" s="4">
        <v>-0.36760818941387946</v>
      </c>
      <c r="Z8" s="4"/>
      <c r="AA8" s="4"/>
    </row>
    <row r="9" spans="1:27">
      <c r="A9" s="4">
        <v>6.218055555555555</v>
      </c>
      <c r="B9" s="4">
        <f t="shared" si="13"/>
        <v>1.8274572462308645</v>
      </c>
      <c r="C9" s="4">
        <v>0.59066666666666678</v>
      </c>
      <c r="D9" s="4">
        <f t="shared" si="0"/>
        <v>590.66666666666674</v>
      </c>
      <c r="E9" s="4">
        <f t="shared" si="1"/>
        <v>6.3812518424969165</v>
      </c>
      <c r="F9">
        <f t="shared" si="2"/>
        <v>0.48855803694513378</v>
      </c>
      <c r="G9" s="4">
        <f t="shared" si="3"/>
        <v>-0.716297008117876</v>
      </c>
      <c r="H9" s="4"/>
      <c r="I9" s="4">
        <v>6.218055555555555</v>
      </c>
      <c r="J9" s="4">
        <f t="shared" si="14"/>
        <v>1.8274572462308645</v>
      </c>
      <c r="K9" s="4">
        <v>0.59066666666666678</v>
      </c>
      <c r="L9" s="4">
        <f t="shared" si="4"/>
        <v>590.66666666666674</v>
      </c>
      <c r="M9" s="4">
        <f t="shared" si="5"/>
        <v>6.3812518424969165</v>
      </c>
      <c r="N9">
        <f t="shared" si="6"/>
        <v>0.48855803694513378</v>
      </c>
      <c r="O9" s="4">
        <f t="shared" si="7"/>
        <v>-0.716297008117876</v>
      </c>
    </row>
    <row r="10" spans="1:27">
      <c r="A10" s="7">
        <v>6.9861111111111107</v>
      </c>
      <c r="B10" s="7">
        <f t="shared" ref="B10:B15" si="15">LN(A10)</f>
        <v>1.9439240510836839</v>
      </c>
      <c r="C10" s="7">
        <v>0.72166666666666679</v>
      </c>
      <c r="D10" s="7">
        <f t="shared" ref="D10:D15" si="16">C10*1000</f>
        <v>721.66666666666674</v>
      </c>
      <c r="E10" s="7">
        <f t="shared" ref="E10:E15" si="17">LN(D10)</f>
        <v>6.5815633517684811</v>
      </c>
      <c r="F10" s="7">
        <f t="shared" si="2"/>
        <v>0.59691204852495183</v>
      </c>
      <c r="G10" s="7">
        <f t="shared" si="3"/>
        <v>-0.51598549884631195</v>
      </c>
      <c r="H10" s="4"/>
    </row>
    <row r="11" spans="1:27">
      <c r="A11" s="7">
        <v>8.9965277777777768</v>
      </c>
      <c r="B11" s="7">
        <f t="shared" si="15"/>
        <v>2.1968387004261638</v>
      </c>
      <c r="C11" s="7">
        <v>0.78566666666666674</v>
      </c>
      <c r="D11" s="7">
        <f t="shared" si="16"/>
        <v>785.66666666666674</v>
      </c>
      <c r="E11" s="7">
        <f t="shared" si="17"/>
        <v>6.6665326142680215</v>
      </c>
      <c r="F11" s="7">
        <f t="shared" si="2"/>
        <v>0.64984835952577891</v>
      </c>
      <c r="G11" s="7">
        <f t="shared" si="3"/>
        <v>-0.43101623634677122</v>
      </c>
    </row>
    <row r="12" spans="1:27">
      <c r="A12" s="7">
        <v>9.2743055555555554</v>
      </c>
      <c r="B12" s="7">
        <f t="shared" si="15"/>
        <v>2.227247732974015</v>
      </c>
      <c r="C12" s="7">
        <v>0.83566666666666678</v>
      </c>
      <c r="D12" s="7">
        <f t="shared" si="16"/>
        <v>835.66666666666674</v>
      </c>
      <c r="E12" s="7">
        <f t="shared" si="17"/>
        <v>6.728229809490184</v>
      </c>
      <c r="F12" s="7">
        <f t="shared" si="2"/>
        <v>0.69120485249517516</v>
      </c>
      <c r="G12" s="7">
        <f t="shared" si="3"/>
        <v>-0.36931904112460884</v>
      </c>
    </row>
    <row r="13" spans="1:27">
      <c r="A13" s="7">
        <v>9.9791666666666661</v>
      </c>
      <c r="B13" s="7">
        <f t="shared" si="15"/>
        <v>2.3004995865030242</v>
      </c>
      <c r="C13" s="7">
        <v>0.88366666666666671</v>
      </c>
      <c r="D13" s="7">
        <f t="shared" si="16"/>
        <v>883.66666666666674</v>
      </c>
      <c r="E13" s="7">
        <f t="shared" si="17"/>
        <v>6.7840799176209163</v>
      </c>
      <c r="F13" s="7">
        <f t="shared" si="2"/>
        <v>0.73090708574579544</v>
      </c>
      <c r="G13" s="7">
        <f t="shared" si="3"/>
        <v>-0.31346893299387679</v>
      </c>
    </row>
    <row r="14" spans="1:27">
      <c r="A14" s="7">
        <v>10.227083333333333</v>
      </c>
      <c r="B14" s="7">
        <f t="shared" si="15"/>
        <v>2.3250394301561159</v>
      </c>
      <c r="C14" s="7">
        <v>0.89066666666666672</v>
      </c>
      <c r="D14" s="7">
        <f t="shared" si="16"/>
        <v>890.66666666666674</v>
      </c>
      <c r="E14" s="7">
        <f t="shared" si="17"/>
        <v>6.791970245988427</v>
      </c>
      <c r="F14" s="7">
        <f t="shared" si="2"/>
        <v>0.73669699476151096</v>
      </c>
      <c r="G14" s="7">
        <f t="shared" si="3"/>
        <v>-0.30557860462636594</v>
      </c>
    </row>
    <row r="15" spans="1:27">
      <c r="A15" s="7">
        <v>10.988194444444444</v>
      </c>
      <c r="B15" s="7">
        <f t="shared" si="15"/>
        <v>2.3968214641489367</v>
      </c>
      <c r="C15" s="7">
        <v>0.92266666666666675</v>
      </c>
      <c r="D15" s="7">
        <f t="shared" si="16"/>
        <v>922.66666666666674</v>
      </c>
      <c r="E15" s="7">
        <f t="shared" si="17"/>
        <v>6.8272680280694509</v>
      </c>
      <c r="F15" s="7">
        <f t="shared" si="2"/>
        <v>0.76316515026192455</v>
      </c>
      <c r="G15" s="7">
        <f t="shared" si="3"/>
        <v>-0.27028082254534208</v>
      </c>
    </row>
    <row r="19" spans="1:7">
      <c r="A19" t="s">
        <v>9</v>
      </c>
    </row>
    <row r="20" spans="1:7">
      <c r="A20" s="4">
        <v>1.0708333333313931</v>
      </c>
      <c r="B20" s="4">
        <f>LN(A20)</f>
        <v>6.8437161551416589E-2</v>
      </c>
      <c r="C20" s="4">
        <v>0.17066666666666674</v>
      </c>
      <c r="D20" s="4">
        <f t="shared" ref="D20:D21" si="18">C20*1000</f>
        <v>170.66666666666674</v>
      </c>
      <c r="E20" s="4">
        <f t="shared" ref="E20:E21" si="19">LN(D20)</f>
        <v>5.1397123363713986</v>
      </c>
      <c r="F20">
        <f t="shared" ref="F20:F21" si="20">D20/1209</f>
        <v>0.14116349600220574</v>
      </c>
      <c r="G20" s="4">
        <f t="shared" ref="G20:G21" si="21">LN(F20)</f>
        <v>-1.9578365142433942</v>
      </c>
    </row>
    <row r="21" spans="1:7">
      <c r="A21" s="4">
        <v>1.6611111111051287</v>
      </c>
      <c r="B21" s="4">
        <f t="shared" ref="B21" si="22">LN(A21)</f>
        <v>0.50748672249687454</v>
      </c>
      <c r="C21" s="4">
        <v>0.13066666666666674</v>
      </c>
      <c r="D21" s="4">
        <f t="shared" si="18"/>
        <v>130.66666666666674</v>
      </c>
      <c r="E21" s="4">
        <f t="shared" si="19"/>
        <v>4.8726495511223531</v>
      </c>
      <c r="F21">
        <f t="shared" si="20"/>
        <v>0.10807830162668879</v>
      </c>
      <c r="G21" s="4">
        <f t="shared" si="21"/>
        <v>-2.224899299492439</v>
      </c>
    </row>
    <row r="23" spans="1:7">
      <c r="A23" s="4">
        <v>2.6923611111051287</v>
      </c>
      <c r="B23" s="4">
        <f t="shared" ref="B23" si="23">LN(A23)</f>
        <v>0.99041854509866079</v>
      </c>
      <c r="C23" s="4">
        <v>0.23066666666666674</v>
      </c>
      <c r="D23" s="4">
        <f t="shared" ref="D23" si="24">C23*1000</f>
        <v>230.66666666666674</v>
      </c>
      <c r="E23" s="4">
        <f t="shared" ref="E23" si="25">LN(D23)</f>
        <v>5.4409736669495601</v>
      </c>
      <c r="F23">
        <f t="shared" ref="F23" si="26">D23/1209</f>
        <v>0.19079128756548117</v>
      </c>
      <c r="G23" s="4">
        <f t="shared" ref="G23" si="27">LN(F23)</f>
        <v>-1.6565751836652325</v>
      </c>
    </row>
    <row r="25" spans="1:7">
      <c r="A25" s="4">
        <v>4.9701388888861402</v>
      </c>
      <c r="B25" s="4">
        <f t="shared" ref="B25" si="28">LN(A25)</f>
        <v>1.6034477851679982</v>
      </c>
      <c r="C25" s="4">
        <v>0.22066666666666673</v>
      </c>
      <c r="D25" s="4">
        <f t="shared" ref="D25" si="29">C25*1000</f>
        <v>220.66666666666674</v>
      </c>
      <c r="E25" s="4">
        <f t="shared" ref="E25" si="30">LN(D25)</f>
        <v>5.3966532672688992</v>
      </c>
      <c r="F25">
        <f t="shared" ref="F25" si="31">D25/1209</f>
        <v>0.18251998897160193</v>
      </c>
      <c r="G25" s="4">
        <f t="shared" ref="G25" si="32">LN(F25)</f>
        <v>-1.7008955833458939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2019-04-17T12:43:02Z</dcterms:created>
  <dcterms:modified xsi:type="dcterms:W3CDTF">2019-04-23T10:40:09Z</dcterms:modified>
</cp:coreProperties>
</file>