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en\surfdrive3\0. PHD (surfdrive)\02 Research and tools\Power plant\Dynamic simulation\publish data\"/>
    </mc:Choice>
  </mc:AlternateContent>
  <xr:revisionPtr revIDLastSave="0" documentId="13_ncr:1_{CA26DE51-22E6-4057-A1ED-65080FFF0AFA}" xr6:coauthVersionLast="47" xr6:coauthVersionMax="47" xr10:uidLastSave="{00000000-0000-0000-0000-000000000000}"/>
  <bookViews>
    <workbookView xWindow="-120" yWindow="-120" windowWidth="29040" windowHeight="15840" xr2:uid="{18AB11D5-FD0E-4963-8CFF-10F0A8D76519}"/>
  </bookViews>
  <sheets>
    <sheet name="SOFC_map" sheetId="1" r:id="rId1"/>
    <sheet name="degradation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" i="2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G2" i="1" l="1"/>
  <c r="G8" i="1" s="1"/>
  <c r="G14" i="1" l="1"/>
  <c r="G7" i="1"/>
  <c r="G13" i="1"/>
  <c r="G5" i="1"/>
  <c r="G6" i="1"/>
  <c r="G3" i="1"/>
  <c r="G22" i="1"/>
  <c r="G21" i="1"/>
  <c r="G15" i="1"/>
  <c r="G4" i="1"/>
  <c r="G20" i="1"/>
  <c r="G19" i="1"/>
  <c r="G18" i="1"/>
  <c r="G10" i="1"/>
  <c r="G12" i="1"/>
  <c r="G11" i="1"/>
  <c r="G17" i="1"/>
  <c r="G9" i="1"/>
  <c r="G16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Berend van Veldhuizen</author>
  </authors>
  <commentList>
    <comment ref="F1" authorId="0" shapeId="0" xr:uid="{2E75D4E3-56A2-410B-A1D5-A70D4502D58D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exponential function from Abreu-Sepulveda fitted to solydEra lifetime predictions (50000h). Values are for i_norm</t>
        </r>
      </text>
    </comment>
    <comment ref="G1" authorId="0" shapeId="0" xr:uid="{8C9AEB7E-2573-4597-9EC3-3AB2D103E45F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average from component sizing. According to unrealeased paper of Marta Gandiglio the Nox emissions are stable in part-load. </t>
        </r>
        <r>
          <rPr>
            <b/>
            <sz val="9"/>
            <color indexed="81"/>
            <rFont val="Tahoma"/>
            <family val="2"/>
          </rPr>
          <t>Change later for Nautilus measurement</t>
        </r>
      </text>
    </comment>
    <comment ref="H1" authorId="0" shapeId="0" xr:uid="{5B390795-D41C-4275-8615-A6926E9B7FA4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constant from component sizing data
</t>
        </r>
        <r>
          <rPr>
            <b/>
            <sz val="9"/>
            <color indexed="81"/>
            <rFont val="Tahoma"/>
            <family val="2"/>
          </rPr>
          <t>Change later for Nautilus measurement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Berend van Veldhuizen</author>
  </authors>
  <commentList>
    <comment ref="B1" authorId="0" shapeId="0" xr:uid="{2611D375-232A-4CE9-8229-EF6DB035F6BE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exponential function from Abreu-Sepulveda fitted to solydEra lifetime predictions (50000h). Values are for i_norm</t>
        </r>
      </text>
    </comment>
  </commentList>
</comments>
</file>

<file path=xl/sharedStrings.xml><?xml version="1.0" encoding="utf-8"?>
<sst xmlns="http://schemas.openxmlformats.org/spreadsheetml/2006/main" count="10" uniqueCount="9">
  <si>
    <t>s_NOx</t>
  </si>
  <si>
    <t>a_heat</t>
  </si>
  <si>
    <t>Load</t>
  </si>
  <si>
    <t>eff_elec_net</t>
  </si>
  <si>
    <t>eff_heat_30C</t>
  </si>
  <si>
    <t>eff_heat_100C</t>
  </si>
  <si>
    <t>r_D_SS</t>
  </si>
  <si>
    <t>I_norm</t>
  </si>
  <si>
    <t>s_CO2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</si>
</sst>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2" fontId="0" fillId="2" borderId="0" xfId="0" applyNumberFormat="1" applyFill="1"/>
    <xf numFmtId="164" fontId="0" fillId="0" borderId="0" xfId="0" applyNumberFormat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SOFC_map!$B$1</c:f>
              <c:strCache>
                <c:ptCount val="1"/>
                <c:pt idx="0">
                  <c:v>eff_elec_net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SOFC_map!$A$2:$A$22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xVal>
          <c:yVal>
            <c:numRef>
              <c:f>SOFC_map!$B$2:$B$22</c:f>
              <c:numCache>
                <c:formatCode>0.00</c:formatCode>
                <c:ptCount val="21"/>
                <c:pt idx="0">
                  <c:v>0</c:v>
                </c:pt>
                <c:pt idx="1">
                  <c:v>0.11147990000000001</c:v>
                </c:pt>
                <c:pt idx="2">
                  <c:v>0.20746409999999998</c:v>
                </c:pt>
                <c:pt idx="3">
                  <c:v>0.28958362500000001</c:v>
                </c:pt>
                <c:pt idx="4">
                  <c:v>0.35935519999999999</c:v>
                </c:pt>
                <c:pt idx="5">
                  <c:v>0.41818124999999995</c:v>
                </c:pt>
                <c:pt idx="6">
                  <c:v>0.46734990000000004</c:v>
                </c:pt>
                <c:pt idx="7">
                  <c:v>0.50803497499999994</c:v>
                </c:pt>
                <c:pt idx="8">
                  <c:v>0.541296</c:v>
                </c:pt>
                <c:pt idx="9">
                  <c:v>0.56807820000000009</c:v>
                </c:pt>
                <c:pt idx="10">
                  <c:v>0.58921250000000003</c:v>
                </c:pt>
                <c:pt idx="11">
                  <c:v>0.60541552500000018</c:v>
                </c:pt>
                <c:pt idx="12">
                  <c:v>0.6172896000000001</c:v>
                </c:pt>
                <c:pt idx="13">
                  <c:v>0.62532274999999982</c:v>
                </c:pt>
                <c:pt idx="14">
                  <c:v>0.62988869999999997</c:v>
                </c:pt>
                <c:pt idx="15">
                  <c:v>0.63124687499999976</c:v>
                </c:pt>
                <c:pt idx="16">
                  <c:v>0.62954239999999984</c:v>
                </c:pt>
                <c:pt idx="17">
                  <c:v>0.62480610000000047</c:v>
                </c:pt>
                <c:pt idx="18">
                  <c:v>0.61695450000000029</c:v>
                </c:pt>
                <c:pt idx="19">
                  <c:v>0.605789825</c:v>
                </c:pt>
                <c:pt idx="20">
                  <c:v>0.59100000000000019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85-499E-8418-E4DE93E5BA7E}"/>
            </c:ext>
          </c:extLst>
        </c:ser>
        <c:ser>
          <c:idx val="1"/>
          <c:order val="1"/>
          <c:tx>
            <c:strRef>
              <c:f>SOFC_map!$D$1</c:f>
              <c:strCache>
                <c:ptCount val="1"/>
                <c:pt idx="0">
                  <c:v>eff_heat_30C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SOFC_map!$A$2:$A$22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xVal>
          <c:yVal>
            <c:numRef>
              <c:f>SOFC_map!$D$2:$D$22</c:f>
              <c:numCache>
                <c:formatCode>General</c:formatCode>
                <c:ptCount val="21"/>
                <c:pt idx="0">
                  <c:v>0.38669999999999999</c:v>
                </c:pt>
                <c:pt idx="1">
                  <c:v>0.37345374999999997</c:v>
                </c:pt>
                <c:pt idx="2">
                  <c:v>0.361375</c:v>
                </c:pt>
                <c:pt idx="3">
                  <c:v>0.35046374999999996</c:v>
                </c:pt>
                <c:pt idx="4">
                  <c:v>0.34071999999999997</c:v>
                </c:pt>
                <c:pt idx="5">
                  <c:v>0.33214374999999996</c:v>
                </c:pt>
                <c:pt idx="6">
                  <c:v>0.324735</c:v>
                </c:pt>
                <c:pt idx="7">
                  <c:v>0.31849375000000002</c:v>
                </c:pt>
                <c:pt idx="8">
                  <c:v>0.31341999999999998</c:v>
                </c:pt>
                <c:pt idx="9">
                  <c:v>0.30951374999999998</c:v>
                </c:pt>
                <c:pt idx="10">
                  <c:v>0.30677500000000002</c:v>
                </c:pt>
                <c:pt idx="11">
                  <c:v>0.30520375</c:v>
                </c:pt>
                <c:pt idx="12">
                  <c:v>0.30479999999999996</c:v>
                </c:pt>
                <c:pt idx="13">
                  <c:v>0.30556375000000002</c:v>
                </c:pt>
                <c:pt idx="14">
                  <c:v>0.30749499999999996</c:v>
                </c:pt>
                <c:pt idx="15">
                  <c:v>0.31059375</c:v>
                </c:pt>
                <c:pt idx="16">
                  <c:v>0.31486000000000003</c:v>
                </c:pt>
                <c:pt idx="17">
                  <c:v>0.32029374999999993</c:v>
                </c:pt>
                <c:pt idx="18">
                  <c:v>0.32689499999999999</c:v>
                </c:pt>
                <c:pt idx="19">
                  <c:v>0.33466374999999998</c:v>
                </c:pt>
                <c:pt idx="20">
                  <c:v>0.34360000000000002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5-499E-8418-E4DE93E5BA7E}"/>
            </c:ext>
          </c:extLst>
        </c:ser>
        <c:ser>
          <c:idx val="2"/>
          <c:order val="2"/>
          <c:tx>
            <c:strRef>
              <c:f>SOFC_map!$E$1</c:f>
              <c:strCache>
                <c:ptCount val="1"/>
                <c:pt idx="0">
                  <c:v>eff_heat_100C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SOFC_map!$A$2:$A$22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xVal>
          <c:yVal>
            <c:numRef>
              <c:f>SOFC_map!$E$2:$E$22</c:f>
              <c:numCache>
                <c:formatCode>General</c:formatCode>
                <c:ptCount val="21"/>
                <c:pt idx="0">
                  <c:v>0.19289999999999999</c:v>
                </c:pt>
                <c:pt idx="1">
                  <c:v>0.18781399999999998</c:v>
                </c:pt>
                <c:pt idx="2">
                  <c:v>0.18325599999999997</c:v>
                </c:pt>
                <c:pt idx="3">
                  <c:v>0.179226</c:v>
                </c:pt>
                <c:pt idx="4">
                  <c:v>0.17572399999999999</c:v>
                </c:pt>
                <c:pt idx="5">
                  <c:v>0.17274999999999999</c:v>
                </c:pt>
                <c:pt idx="6">
                  <c:v>0.17030399999999998</c:v>
                </c:pt>
                <c:pt idx="7">
                  <c:v>0.16838599999999998</c:v>
                </c:pt>
                <c:pt idx="8">
                  <c:v>0.16699599999999998</c:v>
                </c:pt>
                <c:pt idx="9">
                  <c:v>0.166134</c:v>
                </c:pt>
                <c:pt idx="10">
                  <c:v>0.1658</c:v>
                </c:pt>
                <c:pt idx="11">
                  <c:v>0.16599399999999997</c:v>
                </c:pt>
                <c:pt idx="12">
                  <c:v>0.166716</c:v>
                </c:pt>
                <c:pt idx="13">
                  <c:v>0.167966</c:v>
                </c:pt>
                <c:pt idx="14">
                  <c:v>0.16974399999999998</c:v>
                </c:pt>
                <c:pt idx="15">
                  <c:v>0.17204999999999998</c:v>
                </c:pt>
                <c:pt idx="16">
                  <c:v>0.17488399999999998</c:v>
                </c:pt>
                <c:pt idx="17">
                  <c:v>0.17824599999999999</c:v>
                </c:pt>
                <c:pt idx="18">
                  <c:v>0.18213599999999999</c:v>
                </c:pt>
                <c:pt idx="19">
                  <c:v>0.186554</c:v>
                </c:pt>
                <c:pt idx="20">
                  <c:v>0.1915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CA-4D63-BCFB-CB0577B22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335792"/>
        <c:axId val="1127869872"/>
      </c:scatterChart>
      <c:valAx>
        <c:axId val="112433579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27869872"/>
        <c:crosses val="autoZero"/>
        <c:crossBetween val="midCat"/>
      </c:valAx>
      <c:valAx>
        <c:axId val="112786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Efficiency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24335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degradation!$B$1</c:f>
              <c:strCache>
                <c:ptCount val="1"/>
                <c:pt idx="0">
                  <c:v>r_D_SS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degradation!$A$2:$A$26</c:f>
              <c:numCache>
                <c:formatCode>General</c:formatCode>
                <c:ptCount val="2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</c:numCache>
            </c:numRef>
          </c:xVal>
          <c:yVal>
            <c:numRef>
              <c:f>degradation!$B$2:$B$26</c:f>
              <c:numCache>
                <c:formatCode>0.000</c:formatCode>
                <c:ptCount val="25"/>
                <c:pt idx="0">
                  <c:v>7.1599999999999997E-2</c:v>
                </c:pt>
                <c:pt idx="1">
                  <c:v>7.6217803258518721E-2</c:v>
                </c:pt>
                <c:pt idx="2">
                  <c:v>8.1133429239584762E-2</c:v>
                </c:pt>
                <c:pt idx="3">
                  <c:v>8.6366085858542219E-2</c:v>
                </c:pt>
                <c:pt idx="4">
                  <c:v>9.1936219834842278E-2</c:v>
                </c:pt>
                <c:pt idx="5">
                  <c:v>9.7865596588043807E-2</c:v>
                </c:pt>
                <c:pt idx="6">
                  <c:v>0.1041773852866632</c:v>
                </c:pt>
                <c:pt idx="7">
                  <c:v>0.11089624938220392</c:v>
                </c:pt>
                <c:pt idx="8">
                  <c:v>0.11804844298212917</c:v>
                </c:pt>
                <c:pt idx="9">
                  <c:v>0.12566191343835736</c:v>
                </c:pt>
                <c:pt idx="10">
                  <c:v>0.13376641055214711</c:v>
                </c:pt>
                <c:pt idx="11">
                  <c:v>0.1423936028220921</c:v>
                </c:pt>
                <c:pt idx="12">
                  <c:v>0.15157720118946752</c:v>
                </c:pt>
                <c:pt idx="13">
                  <c:v>0.16135309076446572</c:v>
                </c:pt>
                <c:pt idx="14">
                  <c:v>0.1717594710480442</c:v>
                </c:pt>
                <c:pt idx="15">
                  <c:v>0.18283700519730556</c:v>
                </c:pt>
                <c:pt idx="16">
                  <c:v>0.19462897891766762</c:v>
                </c:pt>
                <c:pt idx="17">
                  <c:v>0.20718146960269809</c:v>
                </c:pt>
                <c:pt idx="18">
                  <c:v>0.22054352638253102</c:v>
                </c:pt>
                <c:pt idx="19">
                  <c:v>0.23476736178440902</c:v>
                </c:pt>
                <c:pt idx="20">
                  <c:v>0.24990855575426785</c:v>
                </c:pt>
                <c:pt idx="21">
                  <c:v>0.26602627283658303</c:v>
                </c:pt>
                <c:pt idx="22">
                  <c:v>0.28318349336111331</c:v>
                </c:pt>
                <c:pt idx="23">
                  <c:v>0.30144725953990753</c:v>
                </c:pt>
                <c:pt idx="24">
                  <c:v>0.32088893743620539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77-4209-97D1-5774D5F0A4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81695"/>
        <c:axId val="172446527"/>
      </c:scatterChart>
      <c:valAx>
        <c:axId val="28981695"/>
        <c:scaling>
          <c:orientation val="minMax"/>
          <c:max val="1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Normalised current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72446527"/>
        <c:crosses val="autoZero"/>
        <c:crossBetween val="midCat"/>
      </c:valAx>
      <c:valAx>
        <c:axId val="17244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degradation rate [%.eta/1000h]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8981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</xdr:row>
      <xdr:rowOff>0</xdr:rowOff>
    </xdr:from>
    <xdr:to>
      <xdr:col>21</xdr:col>
      <xdr:colOff>0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969DB7-7D88-4C3E-88C9-E08A679A17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11</xdr:col>
      <xdr:colOff>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A61E66-77C2-4595-82B4-A22E974852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eren\surfdrive3\0.%20PHD%20(surfdrive)\02%20Research%20and%20tools\Power%20plant\Component%20sizing\input.xlsx" TargetMode="External"/><Relationship Id="rId1" Type="http://schemas.openxmlformats.org/officeDocument/2006/relationships/externalLinkPath" Target="/Users/beren/surfdrive3/0.%20PHD%20(surfdrive)/02%20Research%20and%20tools/Power%20plant/Component%20sizing/inpu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ponents"/>
      <sheetName val="Parameters"/>
      <sheetName val="Emissions"/>
      <sheetName val="Requirements"/>
      <sheetName val="Scenarios"/>
      <sheetName val="Journey_Trip"/>
      <sheetName val="Journey_Aida"/>
      <sheetName val="Energy profiles"/>
      <sheetName val="Overview DS"/>
    </sheetNames>
    <sheetDataSet>
      <sheetData sheetId="0" refreshError="1"/>
      <sheetData sheetId="1" refreshError="1"/>
      <sheetData sheetId="2">
        <row r="28">
          <cell r="E28">
            <v>2.29E-2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BBD65-8651-4C7D-829C-E28B23B3668B}">
  <dimension ref="A1:H22"/>
  <sheetViews>
    <sheetView tabSelected="1" workbookViewId="0">
      <selection activeCell="K21" sqref="K21"/>
    </sheetView>
  </sheetViews>
  <sheetFormatPr defaultRowHeight="15" x14ac:dyDescent="0.25"/>
  <cols>
    <col min="2" max="2" width="12.28515625" bestFit="1" customWidth="1"/>
    <col min="3" max="3" width="12.7109375" bestFit="1" customWidth="1"/>
    <col min="4" max="4" width="12.7109375" customWidth="1"/>
    <col min="5" max="5" width="13.5703125" bestFit="1" customWidth="1"/>
    <col min="6" max="6" width="13.5703125" customWidth="1"/>
    <col min="7" max="7" width="12.5703125" bestFit="1" customWidth="1"/>
  </cols>
  <sheetData>
    <row r="1" spans="1:8" x14ac:dyDescent="0.25">
      <c r="A1" t="s">
        <v>2</v>
      </c>
      <c r="B1" s="1" t="s">
        <v>3</v>
      </c>
      <c r="C1" s="1" t="s">
        <v>1</v>
      </c>
      <c r="D1" s="1" t="s">
        <v>4</v>
      </c>
      <c r="E1" t="s">
        <v>5</v>
      </c>
      <c r="F1" t="s">
        <v>6</v>
      </c>
      <c r="G1" t="s">
        <v>0</v>
      </c>
      <c r="H1" t="s">
        <v>8</v>
      </c>
    </row>
    <row r="2" spans="1:8" x14ac:dyDescent="0.25">
      <c r="A2">
        <v>0</v>
      </c>
      <c r="B2" s="2">
        <f>-0.762*A2^4 + 2.4033*A2^3 - 3.4463*A2^2 + 2.396*A2</f>
        <v>0</v>
      </c>
      <c r="C2" s="1">
        <v>0.55000000000000004</v>
      </c>
      <c r="D2" s="1">
        <f t="shared" ref="D2:D22" si="0">0.2335*A2^2 - 0.2766*A2 + 0.3867</f>
        <v>0.38669999999999999</v>
      </c>
      <c r="E2">
        <f>0.1056*A2^2 - 0.107*A2 + 0.1929</f>
        <v>0.19289999999999999</v>
      </c>
      <c r="F2" s="3">
        <f t="shared" ref="F2:F22" si="1">0.0573*EXP(1.25*A2)</f>
        <v>5.7299999999999997E-2</v>
      </c>
      <c r="G2">
        <f>[1]Emissions!$E$28</f>
        <v>2.29E-2</v>
      </c>
      <c r="H2" s="4">
        <v>300</v>
      </c>
    </row>
    <row r="3" spans="1:8" x14ac:dyDescent="0.25">
      <c r="A3">
        <v>0.05</v>
      </c>
      <c r="B3" s="2">
        <f t="shared" ref="B3:B22" si="2">-0.762*A3^4 + 2.4033*A3^3 - 3.4463*A3^2 + 2.396*A3</f>
        <v>0.11147990000000001</v>
      </c>
      <c r="C3" s="1">
        <v>0.55000000000000004</v>
      </c>
      <c r="D3" s="1">
        <f t="shared" si="0"/>
        <v>0.37345374999999997</v>
      </c>
      <c r="E3">
        <f t="shared" ref="E3:E22" si="3">0.1056*A3^2 - 0.107*A3 + 0.1929</f>
        <v>0.18781399999999998</v>
      </c>
      <c r="F3" s="3">
        <f t="shared" si="1"/>
        <v>6.0995532495993335E-2</v>
      </c>
      <c r="G3">
        <f>$G$2</f>
        <v>2.29E-2</v>
      </c>
      <c r="H3" s="4">
        <v>300</v>
      </c>
    </row>
    <row r="4" spans="1:8" x14ac:dyDescent="0.25">
      <c r="A4">
        <v>0.1</v>
      </c>
      <c r="B4" s="2">
        <f t="shared" si="2"/>
        <v>0.20746409999999998</v>
      </c>
      <c r="C4" s="1">
        <v>0.55000000000000004</v>
      </c>
      <c r="D4" s="1">
        <f t="shared" si="0"/>
        <v>0.361375</v>
      </c>
      <c r="E4">
        <f t="shared" si="3"/>
        <v>0.18325599999999997</v>
      </c>
      <c r="F4" s="3">
        <f t="shared" si="1"/>
        <v>6.492940636072915E-2</v>
      </c>
      <c r="G4">
        <f t="shared" ref="G4:G22" si="4">$G$2</f>
        <v>2.29E-2</v>
      </c>
      <c r="H4" s="4">
        <v>300</v>
      </c>
    </row>
    <row r="5" spans="1:8" x14ac:dyDescent="0.25">
      <c r="A5">
        <v>0.15</v>
      </c>
      <c r="B5" s="2">
        <f t="shared" si="2"/>
        <v>0.28958362500000001</v>
      </c>
      <c r="C5" s="1">
        <v>0.55000000000000004</v>
      </c>
      <c r="D5" s="1">
        <f t="shared" si="0"/>
        <v>0.35046374999999996</v>
      </c>
      <c r="E5">
        <f t="shared" si="3"/>
        <v>0.179226</v>
      </c>
      <c r="F5" s="3">
        <f t="shared" si="1"/>
        <v>6.9116993291822193E-2</v>
      </c>
      <c r="G5">
        <f t="shared" si="4"/>
        <v>2.29E-2</v>
      </c>
      <c r="H5" s="4">
        <v>300</v>
      </c>
    </row>
    <row r="6" spans="1:8" x14ac:dyDescent="0.25">
      <c r="A6">
        <v>0.2</v>
      </c>
      <c r="B6" s="2">
        <f t="shared" si="2"/>
        <v>0.35935519999999999</v>
      </c>
      <c r="C6" s="1">
        <v>0.55000000000000004</v>
      </c>
      <c r="D6" s="1">
        <f t="shared" si="0"/>
        <v>0.34071999999999997</v>
      </c>
      <c r="E6">
        <f t="shared" si="3"/>
        <v>0.17572399999999999</v>
      </c>
      <c r="F6" s="3">
        <f t="shared" si="1"/>
        <v>7.3574656376207581E-2</v>
      </c>
      <c r="G6">
        <f t="shared" si="4"/>
        <v>2.29E-2</v>
      </c>
      <c r="H6" s="4">
        <v>300</v>
      </c>
    </row>
    <row r="7" spans="1:8" x14ac:dyDescent="0.25">
      <c r="A7">
        <v>0.25</v>
      </c>
      <c r="B7" s="2">
        <f t="shared" si="2"/>
        <v>0.41818124999999995</v>
      </c>
      <c r="C7" s="1">
        <v>0.55000000000000004</v>
      </c>
      <c r="D7" s="1">
        <f t="shared" si="0"/>
        <v>0.33214374999999996</v>
      </c>
      <c r="E7">
        <f t="shared" si="3"/>
        <v>0.17274999999999999</v>
      </c>
      <c r="F7" s="3">
        <f t="shared" si="1"/>
        <v>7.8319814029258528E-2</v>
      </c>
      <c r="G7">
        <f t="shared" si="4"/>
        <v>2.29E-2</v>
      </c>
      <c r="H7" s="4">
        <v>300</v>
      </c>
    </row>
    <row r="8" spans="1:8" x14ac:dyDescent="0.25">
      <c r="A8">
        <v>0.3</v>
      </c>
      <c r="B8" s="2">
        <f t="shared" si="2"/>
        <v>0.46734990000000004</v>
      </c>
      <c r="C8" s="1">
        <v>0.55000000000000004</v>
      </c>
      <c r="D8" s="1">
        <f t="shared" si="0"/>
        <v>0.324735</v>
      </c>
      <c r="E8">
        <f t="shared" si="3"/>
        <v>0.17030399999999998</v>
      </c>
      <c r="F8" s="3">
        <f t="shared" si="1"/>
        <v>8.3371008057622931E-2</v>
      </c>
      <c r="G8">
        <f t="shared" si="4"/>
        <v>2.29E-2</v>
      </c>
      <c r="H8" s="4">
        <v>300</v>
      </c>
    </row>
    <row r="9" spans="1:8" x14ac:dyDescent="0.25">
      <c r="A9">
        <v>0.35</v>
      </c>
      <c r="B9" s="2">
        <f t="shared" si="2"/>
        <v>0.50803497499999994</v>
      </c>
      <c r="C9" s="1">
        <v>0.55000000000000004</v>
      </c>
      <c r="D9" s="1">
        <f t="shared" si="0"/>
        <v>0.31849375000000002</v>
      </c>
      <c r="E9">
        <f t="shared" si="3"/>
        <v>0.16838599999999998</v>
      </c>
      <c r="F9" s="3">
        <f t="shared" si="1"/>
        <v>8.8747976111735821E-2</v>
      </c>
      <c r="G9">
        <f t="shared" si="4"/>
        <v>2.29E-2</v>
      </c>
      <c r="H9" s="4">
        <v>300</v>
      </c>
    </row>
    <row r="10" spans="1:8" x14ac:dyDescent="0.25">
      <c r="A10">
        <v>0.4</v>
      </c>
      <c r="B10" s="2">
        <f t="shared" si="2"/>
        <v>0.541296</v>
      </c>
      <c r="C10" s="1">
        <v>0.55000000000000004</v>
      </c>
      <c r="D10" s="1">
        <f t="shared" si="0"/>
        <v>0.31341999999999998</v>
      </c>
      <c r="E10">
        <f t="shared" si="3"/>
        <v>0.16699599999999998</v>
      </c>
      <c r="F10" s="3">
        <f t="shared" si="1"/>
        <v>9.4471728811117345E-2</v>
      </c>
      <c r="G10">
        <f t="shared" si="4"/>
        <v>2.29E-2</v>
      </c>
      <c r="H10" s="4">
        <v>300</v>
      </c>
    </row>
    <row r="11" spans="1:8" x14ac:dyDescent="0.25">
      <c r="A11">
        <v>0.45</v>
      </c>
      <c r="B11" s="2">
        <f t="shared" si="2"/>
        <v>0.56807820000000009</v>
      </c>
      <c r="C11" s="1">
        <v>0.55000000000000004</v>
      </c>
      <c r="D11" s="1">
        <f t="shared" si="0"/>
        <v>0.30951374999999998</v>
      </c>
      <c r="E11">
        <f t="shared" si="3"/>
        <v>0.166134</v>
      </c>
      <c r="F11" s="3">
        <f t="shared" si="1"/>
        <v>0.10056463184382509</v>
      </c>
      <c r="G11">
        <f t="shared" si="4"/>
        <v>2.29E-2</v>
      </c>
      <c r="H11" s="4">
        <v>300</v>
      </c>
    </row>
    <row r="12" spans="1:8" x14ac:dyDescent="0.25">
      <c r="A12">
        <v>0.5</v>
      </c>
      <c r="B12" s="2">
        <f t="shared" si="2"/>
        <v>0.58921250000000003</v>
      </c>
      <c r="C12" s="1">
        <v>0.55000000000000004</v>
      </c>
      <c r="D12" s="1">
        <f t="shared" si="0"/>
        <v>0.30677500000000002</v>
      </c>
      <c r="E12">
        <f t="shared" si="3"/>
        <v>0.1658</v>
      </c>
      <c r="F12" s="3">
        <f t="shared" si="1"/>
        <v>0.10705049336086633</v>
      </c>
      <c r="G12">
        <f t="shared" si="4"/>
        <v>2.29E-2</v>
      </c>
      <c r="H12" s="4">
        <v>300</v>
      </c>
    </row>
    <row r="13" spans="1:8" x14ac:dyDescent="0.25">
      <c r="A13">
        <v>0.55000000000000004</v>
      </c>
      <c r="B13" s="2">
        <f t="shared" si="2"/>
        <v>0.60541552500000018</v>
      </c>
      <c r="C13" s="1">
        <v>0.55000000000000004</v>
      </c>
      <c r="D13" s="1">
        <f t="shared" si="0"/>
        <v>0.30520375</v>
      </c>
      <c r="E13">
        <f t="shared" si="3"/>
        <v>0.16599399999999997</v>
      </c>
      <c r="F13" s="3">
        <f t="shared" si="1"/>
        <v>0.11395465700706532</v>
      </c>
      <c r="G13">
        <f t="shared" si="4"/>
        <v>2.29E-2</v>
      </c>
      <c r="H13" s="4">
        <v>300</v>
      </c>
    </row>
    <row r="14" spans="1:8" x14ac:dyDescent="0.25">
      <c r="A14">
        <v>0.6</v>
      </c>
      <c r="B14" s="2">
        <f t="shared" si="2"/>
        <v>0.6172896000000001</v>
      </c>
      <c r="C14" s="1">
        <v>0.55000000000000004</v>
      </c>
      <c r="D14" s="1">
        <f t="shared" si="0"/>
        <v>0.30479999999999996</v>
      </c>
      <c r="E14">
        <f t="shared" si="3"/>
        <v>0.166716</v>
      </c>
      <c r="F14" s="3">
        <f t="shared" si="1"/>
        <v>0.12130410095190626</v>
      </c>
      <c r="G14">
        <f t="shared" si="4"/>
        <v>2.29E-2</v>
      </c>
      <c r="H14" s="4">
        <v>300</v>
      </c>
    </row>
    <row r="15" spans="1:8" x14ac:dyDescent="0.25">
      <c r="A15">
        <v>0.65</v>
      </c>
      <c r="B15" s="2">
        <f t="shared" si="2"/>
        <v>0.62532274999999982</v>
      </c>
      <c r="C15" s="1">
        <v>0.55000000000000004</v>
      </c>
      <c r="D15" s="1">
        <f t="shared" si="0"/>
        <v>0.30556375000000002</v>
      </c>
      <c r="E15">
        <f t="shared" si="3"/>
        <v>0.167966</v>
      </c>
      <c r="F15" s="3">
        <f t="shared" si="1"/>
        <v>0.12912754330731685</v>
      </c>
      <c r="G15">
        <f t="shared" si="4"/>
        <v>2.29E-2</v>
      </c>
      <c r="H15" s="4">
        <v>300</v>
      </c>
    </row>
    <row r="16" spans="1:8" x14ac:dyDescent="0.25">
      <c r="A16">
        <v>0.7</v>
      </c>
      <c r="B16" s="2">
        <f t="shared" si="2"/>
        <v>0.62988869999999997</v>
      </c>
      <c r="C16" s="1">
        <v>0.5</v>
      </c>
      <c r="D16" s="1">
        <f t="shared" si="0"/>
        <v>0.30749499999999996</v>
      </c>
      <c r="E16">
        <f t="shared" si="3"/>
        <v>0.16974399999999998</v>
      </c>
      <c r="F16" s="3">
        <f t="shared" si="1"/>
        <v>0.13745555434431472</v>
      </c>
      <c r="G16">
        <f t="shared" si="4"/>
        <v>2.29E-2</v>
      </c>
      <c r="H16" s="4">
        <v>300</v>
      </c>
    </row>
    <row r="17" spans="1:8" x14ac:dyDescent="0.25">
      <c r="A17">
        <v>0.75</v>
      </c>
      <c r="B17" s="2">
        <f t="shared" si="2"/>
        <v>0.63124687499999976</v>
      </c>
      <c r="C17" s="1">
        <v>0.49</v>
      </c>
      <c r="D17" s="1">
        <f t="shared" si="0"/>
        <v>0.31059375</v>
      </c>
      <c r="E17">
        <f t="shared" si="3"/>
        <v>0.17204999999999998</v>
      </c>
      <c r="F17" s="3">
        <f t="shared" si="1"/>
        <v>0.14632067594700571</v>
      </c>
      <c r="G17">
        <f t="shared" si="4"/>
        <v>2.29E-2</v>
      </c>
      <c r="H17" s="4">
        <v>300</v>
      </c>
    </row>
    <row r="18" spans="1:8" x14ac:dyDescent="0.25">
      <c r="A18">
        <v>0.8</v>
      </c>
      <c r="B18" s="2">
        <f t="shared" si="2"/>
        <v>0.62954239999999984</v>
      </c>
      <c r="C18" s="1">
        <v>0.47</v>
      </c>
      <c r="D18" s="1">
        <f t="shared" si="0"/>
        <v>0.31486000000000003</v>
      </c>
      <c r="E18">
        <f t="shared" si="3"/>
        <v>0.17488399999999998</v>
      </c>
      <c r="F18" s="3">
        <f t="shared" si="1"/>
        <v>0.15575754877070327</v>
      </c>
      <c r="G18">
        <f t="shared" si="4"/>
        <v>2.29E-2</v>
      </c>
      <c r="H18" s="4">
        <v>300</v>
      </c>
    </row>
    <row r="19" spans="1:8" x14ac:dyDescent="0.25">
      <c r="A19">
        <v>0.85</v>
      </c>
      <c r="B19" s="2">
        <f t="shared" si="2"/>
        <v>0.62480610000000047</v>
      </c>
      <c r="C19" s="1">
        <v>0.46</v>
      </c>
      <c r="D19" s="1">
        <f t="shared" si="0"/>
        <v>0.32029374999999993</v>
      </c>
      <c r="E19">
        <f t="shared" si="3"/>
        <v>0.17824599999999999</v>
      </c>
      <c r="F19" s="3">
        <f t="shared" si="1"/>
        <v>0.16580304760104189</v>
      </c>
      <c r="G19">
        <f t="shared" si="4"/>
        <v>2.29E-2</v>
      </c>
      <c r="H19" s="4">
        <v>300</v>
      </c>
    </row>
    <row r="20" spans="1:8" x14ac:dyDescent="0.25">
      <c r="A20">
        <v>0.9</v>
      </c>
      <c r="B20" s="2">
        <f t="shared" si="2"/>
        <v>0.61695450000000029</v>
      </c>
      <c r="C20" s="1">
        <v>0.45</v>
      </c>
      <c r="D20" s="1">
        <f t="shared" si="0"/>
        <v>0.32689499999999999</v>
      </c>
      <c r="E20">
        <f t="shared" si="3"/>
        <v>0.18213599999999999</v>
      </c>
      <c r="F20" s="3">
        <f t="shared" si="1"/>
        <v>0.17649642544300317</v>
      </c>
      <c r="G20">
        <f t="shared" si="4"/>
        <v>2.29E-2</v>
      </c>
      <c r="H20" s="4">
        <v>300</v>
      </c>
    </row>
    <row r="21" spans="1:8" x14ac:dyDescent="0.25">
      <c r="A21">
        <v>0.95</v>
      </c>
      <c r="B21" s="2">
        <f t="shared" si="2"/>
        <v>0.605789825</v>
      </c>
      <c r="C21" s="1">
        <v>0.45</v>
      </c>
      <c r="D21" s="1">
        <f t="shared" si="0"/>
        <v>0.33466374999999998</v>
      </c>
      <c r="E21">
        <f t="shared" si="3"/>
        <v>0.186554</v>
      </c>
      <c r="F21" s="3">
        <f t="shared" si="1"/>
        <v>0.18787946690288598</v>
      </c>
      <c r="G21">
        <f t="shared" si="4"/>
        <v>2.29E-2</v>
      </c>
      <c r="H21" s="4">
        <v>300</v>
      </c>
    </row>
    <row r="22" spans="1:8" x14ac:dyDescent="0.25">
      <c r="A22">
        <v>1</v>
      </c>
      <c r="B22" s="2">
        <f t="shared" si="2"/>
        <v>0.59100000000000019</v>
      </c>
      <c r="C22" s="1">
        <v>0.45</v>
      </c>
      <c r="D22" s="1">
        <f t="shared" si="0"/>
        <v>0.34360000000000002</v>
      </c>
      <c r="E22">
        <f t="shared" si="3"/>
        <v>0.1915</v>
      </c>
      <c r="F22" s="3">
        <f t="shared" si="1"/>
        <v>0.19999665146256351</v>
      </c>
      <c r="G22">
        <f t="shared" si="4"/>
        <v>2.29E-2</v>
      </c>
      <c r="H22" s="4">
        <v>300</v>
      </c>
    </row>
  </sheetData>
  <pageMargins left="0.7" right="0.7" top="0.75" bottom="0.75" header="0.3" footer="0.3"/>
  <pageSetup orientation="portrait" horizontalDpi="1200" verticalDpi="12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AEBE7-BDEE-4AE2-952C-43894F6F2E78}">
  <dimension ref="A1:B26"/>
  <sheetViews>
    <sheetView workbookViewId="0">
      <selection activeCell="N6" sqref="N6"/>
    </sheetView>
  </sheetViews>
  <sheetFormatPr defaultRowHeight="15" x14ac:dyDescent="0.25"/>
  <cols>
    <col min="1" max="1" width="12.28515625" bestFit="1" customWidth="1"/>
  </cols>
  <sheetData>
    <row r="1" spans="1:2" x14ac:dyDescent="0.25">
      <c r="A1" t="s">
        <v>7</v>
      </c>
      <c r="B1" t="s">
        <v>6</v>
      </c>
    </row>
    <row r="2" spans="1:2" x14ac:dyDescent="0.25">
      <c r="A2">
        <v>0</v>
      </c>
      <c r="B2" s="3">
        <f>0.0716*EXP(1.25*A2)</f>
        <v>7.1599999999999997E-2</v>
      </c>
    </row>
    <row r="3" spans="1:2" x14ac:dyDescent="0.25">
      <c r="A3">
        <v>0.05</v>
      </c>
      <c r="B3" s="3">
        <f t="shared" ref="B3:B26" si="0">0.0716*EXP(1.25*A3)</f>
        <v>7.6217803258518721E-2</v>
      </c>
    </row>
    <row r="4" spans="1:2" x14ac:dyDescent="0.25">
      <c r="A4">
        <v>0.1</v>
      </c>
      <c r="B4" s="3">
        <f t="shared" si="0"/>
        <v>8.1133429239584762E-2</v>
      </c>
    </row>
    <row r="5" spans="1:2" x14ac:dyDescent="0.25">
      <c r="A5">
        <v>0.15</v>
      </c>
      <c r="B5" s="3">
        <f t="shared" si="0"/>
        <v>8.6366085858542219E-2</v>
      </c>
    </row>
    <row r="6" spans="1:2" x14ac:dyDescent="0.25">
      <c r="A6">
        <v>0.2</v>
      </c>
      <c r="B6" s="3">
        <f t="shared" si="0"/>
        <v>9.1936219834842278E-2</v>
      </c>
    </row>
    <row r="7" spans="1:2" x14ac:dyDescent="0.25">
      <c r="A7">
        <v>0.25</v>
      </c>
      <c r="B7" s="3">
        <f t="shared" si="0"/>
        <v>9.7865596588043807E-2</v>
      </c>
    </row>
    <row r="8" spans="1:2" x14ac:dyDescent="0.25">
      <c r="A8">
        <v>0.3</v>
      </c>
      <c r="B8" s="3">
        <f t="shared" si="0"/>
        <v>0.1041773852866632</v>
      </c>
    </row>
    <row r="9" spans="1:2" x14ac:dyDescent="0.25">
      <c r="A9">
        <v>0.35</v>
      </c>
      <c r="B9" s="3">
        <f t="shared" si="0"/>
        <v>0.11089624938220392</v>
      </c>
    </row>
    <row r="10" spans="1:2" x14ac:dyDescent="0.25">
      <c r="A10">
        <v>0.4</v>
      </c>
      <c r="B10" s="3">
        <f t="shared" si="0"/>
        <v>0.11804844298212917</v>
      </c>
    </row>
    <row r="11" spans="1:2" x14ac:dyDescent="0.25">
      <c r="A11">
        <v>0.45</v>
      </c>
      <c r="B11" s="3">
        <f t="shared" si="0"/>
        <v>0.12566191343835736</v>
      </c>
    </row>
    <row r="12" spans="1:2" x14ac:dyDescent="0.25">
      <c r="A12">
        <v>0.5</v>
      </c>
      <c r="B12" s="3">
        <f t="shared" si="0"/>
        <v>0.13376641055214711</v>
      </c>
    </row>
    <row r="13" spans="1:2" x14ac:dyDescent="0.25">
      <c r="A13">
        <v>0.55000000000000004</v>
      </c>
      <c r="B13" s="3">
        <f t="shared" si="0"/>
        <v>0.1423936028220921</v>
      </c>
    </row>
    <row r="14" spans="1:2" x14ac:dyDescent="0.25">
      <c r="A14">
        <v>0.6</v>
      </c>
      <c r="B14" s="3">
        <f t="shared" si="0"/>
        <v>0.15157720118946752</v>
      </c>
    </row>
    <row r="15" spans="1:2" x14ac:dyDescent="0.25">
      <c r="A15">
        <v>0.65</v>
      </c>
      <c r="B15" s="3">
        <f t="shared" si="0"/>
        <v>0.16135309076446572</v>
      </c>
    </row>
    <row r="16" spans="1:2" x14ac:dyDescent="0.25">
      <c r="A16">
        <v>0.7</v>
      </c>
      <c r="B16" s="3">
        <f t="shared" si="0"/>
        <v>0.1717594710480442</v>
      </c>
    </row>
    <row r="17" spans="1:2" x14ac:dyDescent="0.25">
      <c r="A17">
        <v>0.75</v>
      </c>
      <c r="B17" s="3">
        <f t="shared" si="0"/>
        <v>0.18283700519730556</v>
      </c>
    </row>
    <row r="18" spans="1:2" x14ac:dyDescent="0.25">
      <c r="A18">
        <v>0.8</v>
      </c>
      <c r="B18" s="3">
        <f t="shared" si="0"/>
        <v>0.19462897891766762</v>
      </c>
    </row>
    <row r="19" spans="1:2" x14ac:dyDescent="0.25">
      <c r="A19">
        <v>0.85</v>
      </c>
      <c r="B19" s="3">
        <f t="shared" si="0"/>
        <v>0.20718146960269809</v>
      </c>
    </row>
    <row r="20" spans="1:2" x14ac:dyDescent="0.25">
      <c r="A20">
        <v>0.9</v>
      </c>
      <c r="B20" s="3">
        <f t="shared" si="0"/>
        <v>0.22054352638253102</v>
      </c>
    </row>
    <row r="21" spans="1:2" x14ac:dyDescent="0.25">
      <c r="A21">
        <v>0.95</v>
      </c>
      <c r="B21" s="3">
        <f t="shared" si="0"/>
        <v>0.23476736178440902</v>
      </c>
    </row>
    <row r="22" spans="1:2" x14ac:dyDescent="0.25">
      <c r="A22">
        <v>1</v>
      </c>
      <c r="B22" s="3">
        <f t="shared" si="0"/>
        <v>0.24990855575426785</v>
      </c>
    </row>
    <row r="23" spans="1:2" x14ac:dyDescent="0.25">
      <c r="A23">
        <v>1.05</v>
      </c>
      <c r="B23" s="3">
        <f t="shared" si="0"/>
        <v>0.26602627283658303</v>
      </c>
    </row>
    <row r="24" spans="1:2" x14ac:dyDescent="0.25">
      <c r="A24">
        <v>1.1000000000000001</v>
      </c>
      <c r="B24" s="3">
        <f t="shared" si="0"/>
        <v>0.28318349336111331</v>
      </c>
    </row>
    <row r="25" spans="1:2" x14ac:dyDescent="0.25">
      <c r="A25">
        <v>1.1499999999999999</v>
      </c>
      <c r="B25" s="3">
        <f t="shared" si="0"/>
        <v>0.30144725953990753</v>
      </c>
    </row>
    <row r="26" spans="1:2" x14ac:dyDescent="0.25">
      <c r="A26">
        <v>1.2</v>
      </c>
      <c r="B26" s="3">
        <f t="shared" si="0"/>
        <v>0.32088893743620539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SOFC_map</vt:lpstr>
      <vt:lpstr>degradation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Berend van Veldhuizen</dc:creator>
  <cp:lastModifiedBy>Berend Veldhuizen</cp:lastModifiedBy>
  <dcterms:created xsi:type="dcterms:W3CDTF">2024-01-25T12:06:12Z</dcterms:created>
  <dcterms:modified xsi:type="dcterms:W3CDTF">2024-08-19T11:21:05Z</dcterms:modified>
</cp:coreProperties>
</file>