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Gebruiker\Desktop\workday\Topic 4--global service network design\Transport research part E\newestversion2019.12.16\"/>
    </mc:Choice>
  </mc:AlternateContent>
  <xr:revisionPtr revIDLastSave="0" documentId="13_ncr:1_{23C71F56-DD20-4F1A-B2E6-C913390B80AC}" xr6:coauthVersionLast="45" xr6:coauthVersionMax="45" xr10:uidLastSave="{00000000-0000-0000-0000-000000000000}"/>
  <bookViews>
    <workbookView xWindow="-110" yWindow="-110" windowWidth="19420" windowHeight="11020" activeTab="4" xr2:uid="{00000000-000D-0000-FFFF-FFFF00000000}"/>
  </bookViews>
  <sheets>
    <sheet name="Services" sheetId="1" r:id="rId1"/>
    <sheet name="G2-150-150" sheetId="4" r:id="rId2"/>
    <sheet name="G2-225-75" sheetId="2" r:id="rId3"/>
    <sheet name="G2-75-225" sheetId="5" r:id="rId4"/>
    <sheet name="G2-0-300" sheetId="6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H9" i="1"/>
  <c r="I9" i="1"/>
  <c r="K9" i="1"/>
  <c r="L9" i="1"/>
  <c r="M9" i="1"/>
  <c r="P9" i="1"/>
  <c r="R9" i="1"/>
  <c r="I3" i="6" l="1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2" i="6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2" i="5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2" i="4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2" i="2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83" i="1"/>
  <c r="J84" i="1"/>
  <c r="J85" i="1"/>
  <c r="J86" i="1"/>
  <c r="J89" i="1"/>
  <c r="J92" i="1"/>
  <c r="J95" i="1"/>
  <c r="J96" i="1"/>
  <c r="J97" i="1"/>
  <c r="J98" i="1"/>
  <c r="J99" i="1"/>
  <c r="J100" i="1"/>
  <c r="P108" i="1" l="1"/>
  <c r="R108" i="1" s="1"/>
  <c r="L108" i="1"/>
  <c r="M108" i="1" s="1"/>
  <c r="K108" i="1"/>
  <c r="P107" i="1"/>
  <c r="R107" i="1" s="1"/>
  <c r="L107" i="1"/>
  <c r="M107" i="1" s="1"/>
  <c r="K107" i="1"/>
  <c r="P106" i="1"/>
  <c r="R106" i="1" s="1"/>
  <c r="L106" i="1"/>
  <c r="M106" i="1" s="1"/>
  <c r="K106" i="1"/>
  <c r="P105" i="1"/>
  <c r="R105" i="1" s="1"/>
  <c r="L105" i="1"/>
  <c r="M105" i="1" s="1"/>
  <c r="K105" i="1"/>
  <c r="P104" i="1"/>
  <c r="R104" i="1" s="1"/>
  <c r="L104" i="1"/>
  <c r="M104" i="1" s="1"/>
  <c r="K104" i="1"/>
  <c r="P103" i="1"/>
  <c r="R103" i="1" s="1"/>
  <c r="L103" i="1"/>
  <c r="M103" i="1" s="1"/>
  <c r="K103" i="1"/>
  <c r="P102" i="1"/>
  <c r="R102" i="1" s="1"/>
  <c r="L102" i="1"/>
  <c r="M102" i="1" s="1"/>
  <c r="K102" i="1"/>
  <c r="G102" i="1"/>
  <c r="G103" i="1" s="1"/>
  <c r="P101" i="1"/>
  <c r="R101" i="1" s="1"/>
  <c r="L101" i="1"/>
  <c r="M101" i="1" s="1"/>
  <c r="K101" i="1"/>
  <c r="H101" i="1"/>
  <c r="L100" i="1"/>
  <c r="M100" i="1" s="1"/>
  <c r="K100" i="1"/>
  <c r="I100" i="1"/>
  <c r="P100" i="1" s="1"/>
  <c r="R100" i="1" s="1"/>
  <c r="L99" i="1"/>
  <c r="M99" i="1" s="1"/>
  <c r="K99" i="1"/>
  <c r="I99" i="1"/>
  <c r="L98" i="1"/>
  <c r="M98" i="1" s="1"/>
  <c r="K98" i="1"/>
  <c r="I98" i="1"/>
  <c r="P98" i="1" s="1"/>
  <c r="R98" i="1" s="1"/>
  <c r="I97" i="1"/>
  <c r="P97" i="1" s="1"/>
  <c r="R97" i="1" s="1"/>
  <c r="K96" i="1"/>
  <c r="L95" i="1"/>
  <c r="M95" i="1" s="1"/>
  <c r="K95" i="1"/>
  <c r="I95" i="1"/>
  <c r="P95" i="1" s="1"/>
  <c r="R95" i="1" s="1"/>
  <c r="G95" i="1"/>
  <c r="G96" i="1" s="1"/>
  <c r="I94" i="1"/>
  <c r="I93" i="1"/>
  <c r="P92" i="1"/>
  <c r="L92" i="1"/>
  <c r="M92" i="1" s="1"/>
  <c r="K92" i="1"/>
  <c r="L91" i="1"/>
  <c r="M91" i="1" s="1"/>
  <c r="K91" i="1"/>
  <c r="I91" i="1"/>
  <c r="P91" i="1" s="1"/>
  <c r="I90" i="1"/>
  <c r="P89" i="1"/>
  <c r="L89" i="1"/>
  <c r="M89" i="1" s="1"/>
  <c r="K89" i="1"/>
  <c r="I88" i="1"/>
  <c r="J88" i="1" s="1"/>
  <c r="I87" i="1"/>
  <c r="P86" i="1"/>
  <c r="L86" i="1"/>
  <c r="M86" i="1" s="1"/>
  <c r="K86" i="1"/>
  <c r="P85" i="1"/>
  <c r="P84" i="1"/>
  <c r="K84" i="1"/>
  <c r="L84" i="1"/>
  <c r="M84" i="1" s="1"/>
  <c r="P83" i="1"/>
  <c r="L83" i="1"/>
  <c r="M83" i="1" s="1"/>
  <c r="K83" i="1"/>
  <c r="L82" i="1"/>
  <c r="M82" i="1" s="1"/>
  <c r="K82" i="1"/>
  <c r="I82" i="1"/>
  <c r="P82" i="1" s="1"/>
  <c r="R82" i="1" s="1"/>
  <c r="L81" i="1"/>
  <c r="M81" i="1" s="1"/>
  <c r="K81" i="1"/>
  <c r="I81" i="1"/>
  <c r="P81" i="1" s="1"/>
  <c r="R81" i="1" s="1"/>
  <c r="L80" i="1"/>
  <c r="M80" i="1" s="1"/>
  <c r="K80" i="1"/>
  <c r="I80" i="1"/>
  <c r="P80" i="1" s="1"/>
  <c r="R80" i="1" s="1"/>
  <c r="L79" i="1"/>
  <c r="M79" i="1" s="1"/>
  <c r="K79" i="1"/>
  <c r="I79" i="1"/>
  <c r="P79" i="1" s="1"/>
  <c r="R79" i="1" s="1"/>
  <c r="G79" i="1"/>
  <c r="G80" i="1" s="1"/>
  <c r="G81" i="1" s="1"/>
  <c r="G82" i="1" s="1"/>
  <c r="L78" i="1"/>
  <c r="M78" i="1" s="1"/>
  <c r="K78" i="1"/>
  <c r="I78" i="1"/>
  <c r="P78" i="1" s="1"/>
  <c r="R78" i="1" s="1"/>
  <c r="L77" i="1"/>
  <c r="M77" i="1" s="1"/>
  <c r="K77" i="1"/>
  <c r="I77" i="1"/>
  <c r="P77" i="1" s="1"/>
  <c r="R77" i="1" s="1"/>
  <c r="L76" i="1"/>
  <c r="M76" i="1" s="1"/>
  <c r="K76" i="1"/>
  <c r="I76" i="1"/>
  <c r="P76" i="1" s="1"/>
  <c r="R76" i="1" s="1"/>
  <c r="L75" i="1"/>
  <c r="M75" i="1" s="1"/>
  <c r="K75" i="1"/>
  <c r="I75" i="1"/>
  <c r="P75" i="1" s="1"/>
  <c r="R75" i="1" s="1"/>
  <c r="G75" i="1"/>
  <c r="G76" i="1" s="1"/>
  <c r="P74" i="1"/>
  <c r="R74" i="1" s="1"/>
  <c r="P73" i="1"/>
  <c r="R73" i="1" s="1"/>
  <c r="P72" i="1"/>
  <c r="R72" i="1" s="1"/>
  <c r="H72" i="1"/>
  <c r="P71" i="1"/>
  <c r="R71" i="1" s="1"/>
  <c r="G71" i="1"/>
  <c r="G72" i="1" s="1"/>
  <c r="G73" i="1" s="1"/>
  <c r="G74" i="1" s="1"/>
  <c r="H74" i="1" s="1"/>
  <c r="P70" i="1"/>
  <c r="R70" i="1" s="1"/>
  <c r="P69" i="1"/>
  <c r="R69" i="1" s="1"/>
  <c r="P68" i="1"/>
  <c r="R68" i="1" s="1"/>
  <c r="P67" i="1"/>
  <c r="R67" i="1" s="1"/>
  <c r="G67" i="1"/>
  <c r="G68" i="1" s="1"/>
  <c r="G69" i="1" s="1"/>
  <c r="G70" i="1" s="1"/>
  <c r="H70" i="1" s="1"/>
  <c r="P66" i="1"/>
  <c r="R66" i="1" s="1"/>
  <c r="P65" i="1"/>
  <c r="R65" i="1" s="1"/>
  <c r="P64" i="1"/>
  <c r="R64" i="1" s="1"/>
  <c r="P63" i="1"/>
  <c r="R63" i="1" s="1"/>
  <c r="G63" i="1"/>
  <c r="G64" i="1" s="1"/>
  <c r="G65" i="1" s="1"/>
  <c r="G66" i="1" s="1"/>
  <c r="H66" i="1" s="1"/>
  <c r="P62" i="1"/>
  <c r="R62" i="1" s="1"/>
  <c r="P61" i="1"/>
  <c r="R61" i="1" s="1"/>
  <c r="P60" i="1"/>
  <c r="R60" i="1" s="1"/>
  <c r="P59" i="1"/>
  <c r="R59" i="1" s="1"/>
  <c r="G59" i="1"/>
  <c r="G60" i="1" s="1"/>
  <c r="P58" i="1"/>
  <c r="P57" i="1"/>
  <c r="R58" i="1" s="1"/>
  <c r="R56" i="1"/>
  <c r="P56" i="1"/>
  <c r="L56" i="1"/>
  <c r="M56" i="1" s="1"/>
  <c r="K56" i="1"/>
  <c r="R55" i="1"/>
  <c r="Q56" i="1" s="1"/>
  <c r="P55" i="1"/>
  <c r="L55" i="1"/>
  <c r="M55" i="1" s="1"/>
  <c r="K55" i="1"/>
  <c r="R54" i="1"/>
  <c r="P54" i="1"/>
  <c r="L54" i="1"/>
  <c r="M54" i="1" s="1"/>
  <c r="K54" i="1"/>
  <c r="P53" i="1"/>
  <c r="R53" i="1" s="1"/>
  <c r="Q54" i="1" s="1"/>
  <c r="L53" i="1"/>
  <c r="M53" i="1" s="1"/>
  <c r="K53" i="1"/>
  <c r="P52" i="1"/>
  <c r="P51" i="1"/>
  <c r="L51" i="1"/>
  <c r="M51" i="1" s="1"/>
  <c r="K51" i="1"/>
  <c r="G51" i="1"/>
  <c r="G53" i="1" s="1"/>
  <c r="G55" i="1" s="1"/>
  <c r="P50" i="1"/>
  <c r="P49" i="1"/>
  <c r="P48" i="1"/>
  <c r="L48" i="1"/>
  <c r="M48" i="1" s="1"/>
  <c r="K48" i="1"/>
  <c r="P47" i="1"/>
  <c r="L47" i="1"/>
  <c r="M47" i="1" s="1"/>
  <c r="K47" i="1"/>
  <c r="P46" i="1"/>
  <c r="L46" i="1"/>
  <c r="M46" i="1" s="1"/>
  <c r="K46" i="1"/>
  <c r="P45" i="1"/>
  <c r="L45" i="1"/>
  <c r="M45" i="1" s="1"/>
  <c r="K45" i="1"/>
  <c r="P44" i="1"/>
  <c r="L44" i="1"/>
  <c r="M44" i="1" s="1"/>
  <c r="P43" i="1"/>
  <c r="R44" i="1" s="1"/>
  <c r="L43" i="1"/>
  <c r="M43" i="1" s="1"/>
  <c r="G43" i="1"/>
  <c r="H43" i="1" s="1"/>
  <c r="G44" i="1" s="1"/>
  <c r="H44" i="1" s="1"/>
  <c r="L42" i="1"/>
  <c r="M42" i="1" s="1"/>
  <c r="K42" i="1"/>
  <c r="I42" i="1"/>
  <c r="P42" i="1" s="1"/>
  <c r="L41" i="1"/>
  <c r="M41" i="1" s="1"/>
  <c r="K41" i="1"/>
  <c r="I41" i="1"/>
  <c r="P41" i="1" s="1"/>
  <c r="L40" i="1"/>
  <c r="M40" i="1" s="1"/>
  <c r="K40" i="1"/>
  <c r="I40" i="1"/>
  <c r="P40" i="1" s="1"/>
  <c r="L39" i="1"/>
  <c r="M39" i="1" s="1"/>
  <c r="K39" i="1"/>
  <c r="I39" i="1"/>
  <c r="P39" i="1" s="1"/>
  <c r="L38" i="1"/>
  <c r="M38" i="1" s="1"/>
  <c r="K38" i="1"/>
  <c r="I38" i="1"/>
  <c r="P38" i="1" s="1"/>
  <c r="L37" i="1"/>
  <c r="M37" i="1" s="1"/>
  <c r="K37" i="1"/>
  <c r="I37" i="1"/>
  <c r="P37" i="1" s="1"/>
  <c r="L36" i="1"/>
  <c r="M36" i="1" s="1"/>
  <c r="K36" i="1"/>
  <c r="I36" i="1"/>
  <c r="P36" i="1" s="1"/>
  <c r="L35" i="1"/>
  <c r="M35" i="1" s="1"/>
  <c r="K35" i="1"/>
  <c r="I35" i="1"/>
  <c r="P35" i="1" s="1"/>
  <c r="L34" i="1"/>
  <c r="M34" i="1" s="1"/>
  <c r="K34" i="1"/>
  <c r="I34" i="1"/>
  <c r="P34" i="1" s="1"/>
  <c r="L33" i="1"/>
  <c r="M33" i="1" s="1"/>
  <c r="K33" i="1"/>
  <c r="I33" i="1"/>
  <c r="P33" i="1" s="1"/>
  <c r="L32" i="1"/>
  <c r="M32" i="1" s="1"/>
  <c r="K32" i="1"/>
  <c r="I32" i="1"/>
  <c r="P32" i="1" s="1"/>
  <c r="L31" i="1"/>
  <c r="M31" i="1" s="1"/>
  <c r="K31" i="1"/>
  <c r="I31" i="1"/>
  <c r="P31" i="1" s="1"/>
  <c r="L30" i="1"/>
  <c r="M30" i="1" s="1"/>
  <c r="K30" i="1"/>
  <c r="I30" i="1"/>
  <c r="P30" i="1" s="1"/>
  <c r="R30" i="1" s="1"/>
  <c r="G30" i="1"/>
  <c r="H30" i="1" s="1"/>
  <c r="L29" i="1"/>
  <c r="M29" i="1" s="1"/>
  <c r="K29" i="1"/>
  <c r="I29" i="1"/>
  <c r="P29" i="1" s="1"/>
  <c r="R29" i="1" s="1"/>
  <c r="L28" i="1"/>
  <c r="M28" i="1" s="1"/>
  <c r="K28" i="1"/>
  <c r="I28" i="1"/>
  <c r="P28" i="1" s="1"/>
  <c r="R28" i="1" s="1"/>
  <c r="G28" i="1"/>
  <c r="L27" i="1"/>
  <c r="M27" i="1" s="1"/>
  <c r="K27" i="1"/>
  <c r="I27" i="1"/>
  <c r="P27" i="1" s="1"/>
  <c r="R27" i="1" s="1"/>
  <c r="R26" i="1"/>
  <c r="L26" i="1"/>
  <c r="M26" i="1" s="1"/>
  <c r="K26" i="1"/>
  <c r="I26" i="1"/>
  <c r="P26" i="1" s="1"/>
  <c r="G26" i="1"/>
  <c r="H26" i="1" s="1"/>
  <c r="L25" i="1"/>
  <c r="M25" i="1" s="1"/>
  <c r="K25" i="1"/>
  <c r="I25" i="1"/>
  <c r="P25" i="1" s="1"/>
  <c r="R25" i="1" s="1"/>
  <c r="L24" i="1"/>
  <c r="M24" i="1" s="1"/>
  <c r="K24" i="1"/>
  <c r="I24" i="1"/>
  <c r="P24" i="1" s="1"/>
  <c r="R24" i="1" s="1"/>
  <c r="G24" i="1"/>
  <c r="L23" i="1"/>
  <c r="M23" i="1" s="1"/>
  <c r="K23" i="1"/>
  <c r="I23" i="1"/>
  <c r="H23" i="1" s="1"/>
  <c r="L22" i="1"/>
  <c r="M22" i="1" s="1"/>
  <c r="K22" i="1"/>
  <c r="I22" i="1"/>
  <c r="P22" i="1" s="1"/>
  <c r="R22" i="1" s="1"/>
  <c r="G22" i="1"/>
  <c r="L21" i="1"/>
  <c r="M21" i="1" s="1"/>
  <c r="K21" i="1"/>
  <c r="I21" i="1"/>
  <c r="P21" i="1" s="1"/>
  <c r="R21" i="1" s="1"/>
  <c r="L20" i="1"/>
  <c r="M20" i="1" s="1"/>
  <c r="K20" i="1"/>
  <c r="I20" i="1"/>
  <c r="P20" i="1" s="1"/>
  <c r="R20" i="1" s="1"/>
  <c r="G20" i="1"/>
  <c r="L19" i="1"/>
  <c r="M19" i="1" s="1"/>
  <c r="K19" i="1"/>
  <c r="I19" i="1"/>
  <c r="P19" i="1" s="1"/>
  <c r="R19" i="1" s="1"/>
  <c r="R18" i="1"/>
  <c r="L18" i="1"/>
  <c r="M18" i="1" s="1"/>
  <c r="K18" i="1"/>
  <c r="I18" i="1"/>
  <c r="P18" i="1" s="1"/>
  <c r="G18" i="1"/>
  <c r="H18" i="1" s="1"/>
  <c r="L17" i="1"/>
  <c r="M17" i="1" s="1"/>
  <c r="K17" i="1"/>
  <c r="I17" i="1"/>
  <c r="P17" i="1" s="1"/>
  <c r="R17" i="1" s="1"/>
  <c r="M16" i="1"/>
  <c r="L16" i="1"/>
  <c r="K16" i="1"/>
  <c r="I16" i="1"/>
  <c r="P16" i="1" s="1"/>
  <c r="R16" i="1" s="1"/>
  <c r="M15" i="1"/>
  <c r="L15" i="1"/>
  <c r="K15" i="1"/>
  <c r="I15" i="1"/>
  <c r="G15" i="1"/>
  <c r="G16" i="1" s="1"/>
  <c r="H16" i="1" s="1"/>
  <c r="L14" i="1"/>
  <c r="M14" i="1" s="1"/>
  <c r="K14" i="1"/>
  <c r="I14" i="1"/>
  <c r="G14" i="1"/>
  <c r="L13" i="1"/>
  <c r="M13" i="1" s="1"/>
  <c r="K13" i="1"/>
  <c r="I13" i="1"/>
  <c r="H13" i="1" s="1"/>
  <c r="L12" i="1"/>
  <c r="M12" i="1" s="1"/>
  <c r="K12" i="1"/>
  <c r="I12" i="1"/>
  <c r="P12" i="1" s="1"/>
  <c r="R12" i="1" s="1"/>
  <c r="G12" i="1"/>
  <c r="L11" i="1"/>
  <c r="M11" i="1" s="1"/>
  <c r="K11" i="1"/>
  <c r="I11" i="1"/>
  <c r="P11" i="1" s="1"/>
  <c r="R11" i="1" s="1"/>
  <c r="L10" i="1"/>
  <c r="M10" i="1" s="1"/>
  <c r="K10" i="1"/>
  <c r="I10" i="1"/>
  <c r="P10" i="1" s="1"/>
  <c r="G10" i="1"/>
  <c r="H10" i="1" s="1"/>
  <c r="L8" i="1"/>
  <c r="M8" i="1" s="1"/>
  <c r="K8" i="1"/>
  <c r="I8" i="1"/>
  <c r="P8" i="1" s="1"/>
  <c r="L7" i="1"/>
  <c r="M7" i="1" s="1"/>
  <c r="K7" i="1"/>
  <c r="I7" i="1"/>
  <c r="H7" i="1" s="1"/>
  <c r="G8" i="1" s="1"/>
  <c r="L6" i="1"/>
  <c r="M6" i="1" s="1"/>
  <c r="K6" i="1"/>
  <c r="I6" i="1"/>
  <c r="P6" i="1" s="1"/>
  <c r="L5" i="1"/>
  <c r="M5" i="1" s="1"/>
  <c r="K5" i="1"/>
  <c r="I5" i="1"/>
  <c r="P5" i="1" s="1"/>
  <c r="G5" i="1"/>
  <c r="L4" i="1"/>
  <c r="M4" i="1" s="1"/>
  <c r="K4" i="1"/>
  <c r="I4" i="1"/>
  <c r="P4" i="1" s="1"/>
  <c r="L3" i="1"/>
  <c r="M3" i="1" s="1"/>
  <c r="K3" i="1"/>
  <c r="I3" i="1"/>
  <c r="P3" i="1" s="1"/>
  <c r="R3" i="1" s="1"/>
  <c r="Q4" i="1" s="1"/>
  <c r="H11" i="1" l="1"/>
  <c r="R48" i="1"/>
  <c r="H71" i="1"/>
  <c r="H73" i="1"/>
  <c r="R46" i="1"/>
  <c r="H8" i="1"/>
  <c r="P87" i="1"/>
  <c r="J87" i="1"/>
  <c r="L87" i="1" s="1"/>
  <c r="M87" i="1" s="1"/>
  <c r="R57" i="1"/>
  <c r="Q58" i="1" s="1"/>
  <c r="P93" i="1"/>
  <c r="J93" i="1"/>
  <c r="H14" i="1"/>
  <c r="H82" i="1"/>
  <c r="H12" i="1"/>
  <c r="H22" i="1"/>
  <c r="G45" i="1"/>
  <c r="G47" i="1" s="1"/>
  <c r="R45" i="1"/>
  <c r="Q46" i="1" s="1"/>
  <c r="R47" i="1"/>
  <c r="Q48" i="1" s="1"/>
  <c r="P90" i="1"/>
  <c r="J90" i="1"/>
  <c r="K90" i="1" s="1"/>
  <c r="P94" i="1"/>
  <c r="J94" i="1"/>
  <c r="H24" i="1"/>
  <c r="H63" i="1"/>
  <c r="H68" i="1"/>
  <c r="H75" i="1"/>
  <c r="H5" i="1"/>
  <c r="G6" i="1" s="1"/>
  <c r="H6" i="1" s="1"/>
  <c r="H15" i="1"/>
  <c r="H19" i="1"/>
  <c r="H20" i="1"/>
  <c r="H21" i="1"/>
  <c r="H27" i="1"/>
  <c r="H28" i="1"/>
  <c r="H29" i="1"/>
  <c r="H53" i="1"/>
  <c r="G54" i="1" s="1"/>
  <c r="H54" i="1" s="1"/>
  <c r="H59" i="1"/>
  <c r="H67" i="1"/>
  <c r="H69" i="1"/>
  <c r="H80" i="1"/>
  <c r="H102" i="1"/>
  <c r="R4" i="1"/>
  <c r="H95" i="1"/>
  <c r="R6" i="1"/>
  <c r="R5" i="1"/>
  <c r="Q6" i="1" s="1"/>
  <c r="P14" i="1"/>
  <c r="R14" i="1" s="1"/>
  <c r="L50" i="1"/>
  <c r="M50" i="1" s="1"/>
  <c r="K50" i="1"/>
  <c r="L90" i="1"/>
  <c r="M90" i="1" s="1"/>
  <c r="P7" i="1"/>
  <c r="L57" i="1"/>
  <c r="M57" i="1" s="1"/>
  <c r="K57" i="1"/>
  <c r="R10" i="1"/>
  <c r="Q10" i="1"/>
  <c r="P13" i="1"/>
  <c r="R13" i="1" s="1"/>
  <c r="P15" i="1"/>
  <c r="R15" i="1" s="1"/>
  <c r="K49" i="1"/>
  <c r="L49" i="1"/>
  <c r="M49" i="1" s="1"/>
  <c r="G61" i="1"/>
  <c r="H60" i="1"/>
  <c r="L69" i="1"/>
  <c r="M69" i="1" s="1"/>
  <c r="K69" i="1"/>
  <c r="P88" i="1"/>
  <c r="H103" i="1"/>
  <c r="G104" i="1"/>
  <c r="L58" i="1"/>
  <c r="M58" i="1" s="1"/>
  <c r="K58" i="1"/>
  <c r="L67" i="1"/>
  <c r="M67" i="1" s="1"/>
  <c r="K67" i="1"/>
  <c r="G77" i="1"/>
  <c r="H76" i="1"/>
  <c r="P99" i="1"/>
  <c r="R99" i="1" s="1"/>
  <c r="H99" i="1"/>
  <c r="L70" i="1"/>
  <c r="M70" i="1" s="1"/>
  <c r="K70" i="1"/>
  <c r="L93" i="1"/>
  <c r="M93" i="1" s="1"/>
  <c r="K93" i="1"/>
  <c r="P23" i="1"/>
  <c r="R23" i="1" s="1"/>
  <c r="H45" i="1"/>
  <c r="G46" i="1" s="1"/>
  <c r="H46" i="1" s="1"/>
  <c r="R50" i="1"/>
  <c r="R49" i="1"/>
  <c r="Q50" i="1" s="1"/>
  <c r="G57" i="1"/>
  <c r="H57" i="1" s="1"/>
  <c r="G58" i="1" s="1"/>
  <c r="H58" i="1" s="1"/>
  <c r="H55" i="1"/>
  <c r="G56" i="1" s="1"/>
  <c r="H56" i="1" s="1"/>
  <c r="L52" i="1"/>
  <c r="M52" i="1" s="1"/>
  <c r="K52" i="1"/>
  <c r="L68" i="1"/>
  <c r="M68" i="1" s="1"/>
  <c r="K68" i="1"/>
  <c r="L71" i="1"/>
  <c r="M71" i="1" s="1"/>
  <c r="K71" i="1"/>
  <c r="L74" i="1"/>
  <c r="M74" i="1" s="1"/>
  <c r="K74" i="1"/>
  <c r="L85" i="1"/>
  <c r="M85" i="1" s="1"/>
  <c r="K85" i="1"/>
  <c r="G97" i="1"/>
  <c r="H3" i="1"/>
  <c r="G4" i="1" s="1"/>
  <c r="H4" i="1" s="1"/>
  <c r="H17" i="1"/>
  <c r="H25" i="1"/>
  <c r="K43" i="1"/>
  <c r="R43" i="1"/>
  <c r="Q44" i="1" s="1"/>
  <c r="K44" i="1"/>
  <c r="H51" i="1"/>
  <c r="G52" i="1" s="1"/>
  <c r="H52" i="1" s="1"/>
  <c r="R52" i="1"/>
  <c r="R51" i="1"/>
  <c r="Q52" i="1" s="1"/>
  <c r="L59" i="1"/>
  <c r="M59" i="1" s="1"/>
  <c r="K59" i="1"/>
  <c r="L60" i="1"/>
  <c r="M60" i="1" s="1"/>
  <c r="K60" i="1"/>
  <c r="L61" i="1"/>
  <c r="M61" i="1" s="1"/>
  <c r="K61" i="1"/>
  <c r="L62" i="1"/>
  <c r="M62" i="1" s="1"/>
  <c r="K62" i="1"/>
  <c r="H64" i="1"/>
  <c r="H65" i="1"/>
  <c r="H79" i="1"/>
  <c r="H81" i="1"/>
  <c r="I96" i="1"/>
  <c r="P96" i="1" s="1"/>
  <c r="R96" i="1" s="1"/>
  <c r="L96" i="1"/>
  <c r="M96" i="1" s="1"/>
  <c r="L72" i="1"/>
  <c r="M72" i="1" s="1"/>
  <c r="K72" i="1"/>
  <c r="L73" i="1"/>
  <c r="M73" i="1" s="1"/>
  <c r="K73" i="1"/>
  <c r="L63" i="1"/>
  <c r="M63" i="1" s="1"/>
  <c r="K63" i="1"/>
  <c r="L64" i="1"/>
  <c r="M64" i="1" s="1"/>
  <c r="K64" i="1"/>
  <c r="L65" i="1"/>
  <c r="M65" i="1" s="1"/>
  <c r="K65" i="1"/>
  <c r="L66" i="1"/>
  <c r="M66" i="1" s="1"/>
  <c r="K66" i="1"/>
  <c r="L97" i="1"/>
  <c r="M97" i="1" s="1"/>
  <c r="K97" i="1"/>
  <c r="K87" i="1" l="1"/>
  <c r="G98" i="1"/>
  <c r="H97" i="1"/>
  <c r="G49" i="1"/>
  <c r="H49" i="1" s="1"/>
  <c r="G50" i="1" s="1"/>
  <c r="H50" i="1" s="1"/>
  <c r="H47" i="1"/>
  <c r="G48" i="1" s="1"/>
  <c r="H48" i="1" s="1"/>
  <c r="G78" i="1"/>
  <c r="H78" i="1" s="1"/>
  <c r="H77" i="1"/>
  <c r="G62" i="1"/>
  <c r="H62" i="1" s="1"/>
  <c r="H61" i="1"/>
  <c r="H104" i="1"/>
  <c r="G105" i="1"/>
  <c r="L94" i="1"/>
  <c r="M94" i="1" s="1"/>
  <c r="K94" i="1"/>
  <c r="K88" i="1"/>
  <c r="L88" i="1"/>
  <c r="M88" i="1" s="1"/>
  <c r="R8" i="1"/>
  <c r="R7" i="1"/>
  <c r="Q8" i="1" s="1"/>
  <c r="H96" i="1"/>
  <c r="G106" i="1" l="1"/>
  <c r="H105" i="1"/>
  <c r="H98" i="1"/>
  <c r="G100" i="1"/>
  <c r="H100" i="1" s="1"/>
  <c r="G107" i="1" l="1"/>
  <c r="H106" i="1"/>
  <c r="H107" i="1" l="1"/>
  <c r="G108" i="1"/>
  <c r="H108" i="1" s="1"/>
</calcChain>
</file>

<file path=xl/sharedStrings.xml><?xml version="1.0" encoding="utf-8"?>
<sst xmlns="http://schemas.openxmlformats.org/spreadsheetml/2006/main" count="4060" uniqueCount="64">
  <si>
    <t>Service. ID</t>
  </si>
  <si>
    <t>Mode</t>
  </si>
  <si>
    <t>Barge</t>
  </si>
  <si>
    <t>Ship</t>
  </si>
  <si>
    <t>Train</t>
  </si>
  <si>
    <t>Truck</t>
  </si>
  <si>
    <t>Origin</t>
  </si>
  <si>
    <t>Destination</t>
  </si>
  <si>
    <t>Shanghai</t>
  </si>
  <si>
    <t>Zhengzhou</t>
  </si>
  <si>
    <t>Wuhan</t>
  </si>
  <si>
    <t>Chongqing</t>
  </si>
  <si>
    <t>Rotterdam</t>
  </si>
  <si>
    <t>Duisburg</t>
  </si>
  <si>
    <t>Neuss</t>
  </si>
  <si>
    <t>Dortmund</t>
  </si>
  <si>
    <t>Total capacity (TEU)</t>
  </si>
  <si>
    <t>Reefer slots (TEU)</t>
  </si>
  <si>
    <t>Departure time</t>
  </si>
  <si>
    <t>Arrival time</t>
  </si>
  <si>
    <t>Transit time (hours)</t>
  </si>
  <si>
    <t>Distance (km)</t>
  </si>
  <si>
    <t>Carbon emissions-dry (kg)</t>
  </si>
  <si>
    <t>Carbon emissions-reefer(kg)</t>
  </si>
  <si>
    <t>Preceding service</t>
  </si>
  <si>
    <t>Succeeding service</t>
  </si>
  <si>
    <t>Travel time standard deviation</t>
  </si>
  <si>
    <t>Departure time standard deviation</t>
  </si>
  <si>
    <t>Arrival time standard deviation</t>
  </si>
  <si>
    <t>Request. ID</t>
  </si>
  <si>
    <t>Container type</t>
  </si>
  <si>
    <t>Container volume (TEU)</t>
  </si>
  <si>
    <t>Announce time</t>
  </si>
  <si>
    <t>Release time</t>
  </si>
  <si>
    <t>Due time</t>
  </si>
  <si>
    <r>
      <t>Transit cost (</t>
    </r>
    <r>
      <rPr>
        <sz val="11"/>
        <color theme="1"/>
        <rFont val="Calibri"/>
        <family val="2"/>
      </rPr>
      <t>€)</t>
    </r>
  </si>
  <si>
    <r>
      <t>Freight rate (</t>
    </r>
    <r>
      <rPr>
        <sz val="11"/>
        <color theme="1"/>
        <rFont val="Calibri"/>
        <family val="2"/>
      </rPr>
      <t>€/TEU)</t>
    </r>
  </si>
  <si>
    <r>
      <t>Delay cost (</t>
    </r>
    <r>
      <rPr>
        <sz val="11"/>
        <color theme="1"/>
        <rFont val="Calibri"/>
        <family val="2"/>
      </rPr>
      <t>€/TEU-h)</t>
    </r>
  </si>
  <si>
    <t>Dry</t>
  </si>
  <si>
    <t>Reefer</t>
  </si>
  <si>
    <t>Lead time (h)</t>
  </si>
  <si>
    <t>Actual transit time</t>
  </si>
  <si>
    <t>Actual departure time</t>
  </si>
  <si>
    <t>Actual arrival time</t>
  </si>
  <si>
    <t>Realization 1</t>
  </si>
  <si>
    <t>Realization 2</t>
  </si>
  <si>
    <t>Realization 3</t>
  </si>
  <si>
    <t>Realization 4</t>
  </si>
  <si>
    <t>Realization 5</t>
  </si>
  <si>
    <t>Realization 6</t>
  </si>
  <si>
    <t>Realization 7</t>
  </si>
  <si>
    <t>Realization 8</t>
  </si>
  <si>
    <t>Realization 9</t>
  </si>
  <si>
    <t>Realization 10</t>
  </si>
  <si>
    <t>Realization 11</t>
  </si>
  <si>
    <t>Realization 12</t>
  </si>
  <si>
    <t>Realization 13</t>
  </si>
  <si>
    <t>Realization 14</t>
  </si>
  <si>
    <t>Realization 15</t>
  </si>
  <si>
    <t>Realization 16</t>
  </si>
  <si>
    <t>Realization 17</t>
  </si>
  <si>
    <t>Realization 18</t>
  </si>
  <si>
    <t>Realization 19</t>
  </si>
  <si>
    <t>Realization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</si>
</sst>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ont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ont="1" applyAlignment="1">
      <alignment wrapText="1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2" fontId="0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108"/>
  <sheetViews>
    <sheetView zoomScale="80" zoomScaleNormal="80" workbookViewId="0">
      <selection activeCell="G9" sqref="G9"/>
    </sheetView>
  </sheetViews>
  <sheetFormatPr defaultRowHeight="14.5" x14ac:dyDescent="0.35"/>
  <cols>
    <col min="2" max="2" width="8.7265625" style="7"/>
    <col min="3" max="3" width="10.453125" style="10" customWidth="1"/>
    <col min="4" max="4" width="11.1796875" style="10" customWidth="1"/>
    <col min="5" max="5" width="9.1796875" customWidth="1"/>
    <col min="7" max="7" width="10.36328125" customWidth="1"/>
    <col min="12" max="12" width="9.81640625" customWidth="1"/>
    <col min="13" max="13" width="10.453125" customWidth="1"/>
    <col min="14" max="14" width="9.90625" customWidth="1"/>
    <col min="15" max="15" width="10.7265625" customWidth="1"/>
    <col min="16" max="16" width="11.81640625" customWidth="1"/>
    <col min="17" max="17" width="13.81640625" customWidth="1"/>
    <col min="18" max="18" width="11.7265625" customWidth="1"/>
    <col min="19" max="19" width="10" customWidth="1"/>
  </cols>
  <sheetData>
    <row r="1" spans="1:78" x14ac:dyDescent="0.35">
      <c r="A1" s="14" t="s">
        <v>0</v>
      </c>
      <c r="B1" s="16" t="s">
        <v>1</v>
      </c>
      <c r="C1" s="17" t="s">
        <v>6</v>
      </c>
      <c r="D1" s="17" t="s">
        <v>7</v>
      </c>
      <c r="E1" s="14" t="s">
        <v>16</v>
      </c>
      <c r="F1" s="14" t="s">
        <v>17</v>
      </c>
      <c r="G1" s="14" t="s">
        <v>18</v>
      </c>
      <c r="H1" s="14" t="s">
        <v>19</v>
      </c>
      <c r="I1" s="14" t="s">
        <v>20</v>
      </c>
      <c r="J1" s="14" t="s">
        <v>21</v>
      </c>
      <c r="K1" s="15" t="s">
        <v>35</v>
      </c>
      <c r="L1" s="14" t="s">
        <v>22</v>
      </c>
      <c r="M1" s="14" t="s">
        <v>23</v>
      </c>
      <c r="N1" s="14" t="s">
        <v>24</v>
      </c>
      <c r="O1" s="14" t="s">
        <v>25</v>
      </c>
      <c r="P1" s="14" t="s">
        <v>26</v>
      </c>
      <c r="Q1" s="14" t="s">
        <v>27</v>
      </c>
      <c r="R1" s="14" t="s">
        <v>28</v>
      </c>
      <c r="S1" s="13" t="s">
        <v>44</v>
      </c>
      <c r="T1" s="13"/>
      <c r="U1" s="13"/>
      <c r="V1" s="13" t="s">
        <v>45</v>
      </c>
      <c r="W1" s="13"/>
      <c r="X1" s="13"/>
      <c r="Y1" s="13" t="s">
        <v>46</v>
      </c>
      <c r="Z1" s="13"/>
      <c r="AA1" s="13"/>
      <c r="AB1" s="13" t="s">
        <v>47</v>
      </c>
      <c r="AC1" s="13"/>
      <c r="AD1" s="13"/>
      <c r="AE1" s="13" t="s">
        <v>48</v>
      </c>
      <c r="AF1" s="13"/>
      <c r="AG1" s="13"/>
      <c r="AH1" s="13" t="s">
        <v>49</v>
      </c>
      <c r="AI1" s="13"/>
      <c r="AJ1" s="13"/>
      <c r="AK1" s="13" t="s">
        <v>50</v>
      </c>
      <c r="AL1" s="13"/>
      <c r="AM1" s="13"/>
      <c r="AN1" s="13" t="s">
        <v>51</v>
      </c>
      <c r="AO1" s="13"/>
      <c r="AP1" s="13"/>
      <c r="AQ1" s="13" t="s">
        <v>52</v>
      </c>
      <c r="AR1" s="13"/>
      <c r="AS1" s="13"/>
      <c r="AT1" s="13" t="s">
        <v>53</v>
      </c>
      <c r="AU1" s="13"/>
      <c r="AV1" s="13"/>
      <c r="AW1" s="13" t="s">
        <v>54</v>
      </c>
      <c r="AX1" s="13"/>
      <c r="AY1" s="13"/>
      <c r="AZ1" s="13" t="s">
        <v>55</v>
      </c>
      <c r="BA1" s="13"/>
      <c r="BB1" s="13"/>
      <c r="BC1" s="13" t="s">
        <v>56</v>
      </c>
      <c r="BD1" s="13"/>
      <c r="BE1" s="13"/>
      <c r="BF1" s="13" t="s">
        <v>57</v>
      </c>
      <c r="BG1" s="13"/>
      <c r="BH1" s="13"/>
      <c r="BI1" s="13" t="s">
        <v>58</v>
      </c>
      <c r="BJ1" s="13"/>
      <c r="BK1" s="13"/>
      <c r="BL1" s="13" t="s">
        <v>59</v>
      </c>
      <c r="BM1" s="13"/>
      <c r="BN1" s="13"/>
      <c r="BO1" s="13" t="s">
        <v>60</v>
      </c>
      <c r="BP1" s="13"/>
      <c r="BQ1" s="13"/>
      <c r="BR1" s="13" t="s">
        <v>61</v>
      </c>
      <c r="BS1" s="13"/>
      <c r="BT1" s="13"/>
      <c r="BU1" s="13" t="s">
        <v>62</v>
      </c>
      <c r="BV1" s="13"/>
      <c r="BW1" s="13"/>
      <c r="BX1" s="13" t="s">
        <v>63</v>
      </c>
      <c r="BY1" s="13"/>
      <c r="BZ1" s="13"/>
    </row>
    <row r="2" spans="1:78" s="8" customFormat="1" ht="42.5" customHeight="1" x14ac:dyDescent="0.35">
      <c r="A2" s="14"/>
      <c r="B2" s="16"/>
      <c r="C2" s="17"/>
      <c r="D2" s="17"/>
      <c r="E2" s="14"/>
      <c r="F2" s="14"/>
      <c r="G2" s="14"/>
      <c r="H2" s="14"/>
      <c r="I2" s="14"/>
      <c r="J2" s="14"/>
      <c r="K2" s="15"/>
      <c r="L2" s="14"/>
      <c r="M2" s="14"/>
      <c r="N2" s="14"/>
      <c r="O2" s="14"/>
      <c r="P2" s="14"/>
      <c r="Q2" s="14"/>
      <c r="R2" s="14"/>
      <c r="S2" s="11" t="s">
        <v>42</v>
      </c>
      <c r="T2" s="11" t="s">
        <v>43</v>
      </c>
      <c r="U2" s="11" t="s">
        <v>41</v>
      </c>
      <c r="V2" s="11" t="s">
        <v>42</v>
      </c>
      <c r="W2" s="11" t="s">
        <v>43</v>
      </c>
      <c r="X2" s="11" t="s">
        <v>41</v>
      </c>
      <c r="Y2" s="11" t="s">
        <v>42</v>
      </c>
      <c r="Z2" s="11" t="s">
        <v>43</v>
      </c>
      <c r="AA2" s="11" t="s">
        <v>41</v>
      </c>
      <c r="AB2" s="11" t="s">
        <v>42</v>
      </c>
      <c r="AC2" s="11" t="s">
        <v>43</v>
      </c>
      <c r="AD2" s="11" t="s">
        <v>41</v>
      </c>
      <c r="AE2" s="11" t="s">
        <v>42</v>
      </c>
      <c r="AF2" s="11" t="s">
        <v>43</v>
      </c>
      <c r="AG2" s="11" t="s">
        <v>41</v>
      </c>
      <c r="AH2" s="11" t="s">
        <v>42</v>
      </c>
      <c r="AI2" s="11" t="s">
        <v>43</v>
      </c>
      <c r="AJ2" s="11" t="s">
        <v>41</v>
      </c>
      <c r="AK2" s="11" t="s">
        <v>42</v>
      </c>
      <c r="AL2" s="11" t="s">
        <v>43</v>
      </c>
      <c r="AM2" s="11" t="s">
        <v>41</v>
      </c>
      <c r="AN2" s="11" t="s">
        <v>42</v>
      </c>
      <c r="AO2" s="11" t="s">
        <v>43</v>
      </c>
      <c r="AP2" s="11" t="s">
        <v>41</v>
      </c>
      <c r="AQ2" s="11" t="s">
        <v>42</v>
      </c>
      <c r="AR2" s="11" t="s">
        <v>43</v>
      </c>
      <c r="AS2" s="11" t="s">
        <v>41</v>
      </c>
      <c r="AT2" s="11" t="s">
        <v>42</v>
      </c>
      <c r="AU2" s="11" t="s">
        <v>43</v>
      </c>
      <c r="AV2" s="11" t="s">
        <v>41</v>
      </c>
      <c r="AW2" s="11" t="s">
        <v>42</v>
      </c>
      <c r="AX2" s="11" t="s">
        <v>43</v>
      </c>
      <c r="AY2" s="11" t="s">
        <v>41</v>
      </c>
      <c r="AZ2" s="11" t="s">
        <v>42</v>
      </c>
      <c r="BA2" s="11" t="s">
        <v>43</v>
      </c>
      <c r="BB2" s="11" t="s">
        <v>41</v>
      </c>
      <c r="BC2" s="11" t="s">
        <v>42</v>
      </c>
      <c r="BD2" s="11" t="s">
        <v>43</v>
      </c>
      <c r="BE2" s="11" t="s">
        <v>41</v>
      </c>
      <c r="BF2" s="11" t="s">
        <v>42</v>
      </c>
      <c r="BG2" s="11" t="s">
        <v>43</v>
      </c>
      <c r="BH2" s="11" t="s">
        <v>41</v>
      </c>
      <c r="BI2" s="11" t="s">
        <v>42</v>
      </c>
      <c r="BJ2" s="11" t="s">
        <v>43</v>
      </c>
      <c r="BK2" s="11" t="s">
        <v>41</v>
      </c>
      <c r="BL2" s="11" t="s">
        <v>42</v>
      </c>
      <c r="BM2" s="11" t="s">
        <v>43</v>
      </c>
      <c r="BN2" s="11" t="s">
        <v>41</v>
      </c>
      <c r="BO2" s="11" t="s">
        <v>42</v>
      </c>
      <c r="BP2" s="11" t="s">
        <v>43</v>
      </c>
      <c r="BQ2" s="11" t="s">
        <v>41</v>
      </c>
      <c r="BR2" s="11" t="s">
        <v>42</v>
      </c>
      <c r="BS2" s="11" t="s">
        <v>43</v>
      </c>
      <c r="BT2" s="11" t="s">
        <v>41</v>
      </c>
      <c r="BU2" s="11" t="s">
        <v>42</v>
      </c>
      <c r="BV2" s="11" t="s">
        <v>43</v>
      </c>
      <c r="BW2" s="11" t="s">
        <v>41</v>
      </c>
      <c r="BX2" s="11" t="s">
        <v>42</v>
      </c>
      <c r="BY2" s="11" t="s">
        <v>43</v>
      </c>
      <c r="BZ2" s="11" t="s">
        <v>41</v>
      </c>
    </row>
    <row r="3" spans="1:78" x14ac:dyDescent="0.35">
      <c r="A3" s="1">
        <v>1</v>
      </c>
      <c r="B3" s="6" t="s">
        <v>2</v>
      </c>
      <c r="C3" s="9" t="s">
        <v>11</v>
      </c>
      <c r="D3" s="9" t="s">
        <v>10</v>
      </c>
      <c r="E3" s="1">
        <v>160</v>
      </c>
      <c r="F3" s="1">
        <v>50</v>
      </c>
      <c r="G3" s="2">
        <v>72</v>
      </c>
      <c r="H3" s="2">
        <f t="shared" ref="H3:H30" si="0">G3+I3</f>
        <v>163.33333333333331</v>
      </c>
      <c r="I3" s="2">
        <f t="shared" ref="I3:I10" si="1">J3/15</f>
        <v>91.333333333333329</v>
      </c>
      <c r="J3" s="1">
        <v>1370</v>
      </c>
      <c r="K3" s="3">
        <f t="shared" ref="K3:K10" si="2">0.14*J3</f>
        <v>191.8</v>
      </c>
      <c r="L3" s="3">
        <f t="shared" ref="L3:L10" si="3">0.2288*J3</f>
        <v>313.45600000000002</v>
      </c>
      <c r="M3" s="3">
        <f t="shared" ref="M3:M66" si="4">3*L3</f>
        <v>940.36800000000005</v>
      </c>
      <c r="N3" s="1"/>
      <c r="O3" s="1">
        <v>2</v>
      </c>
      <c r="P3" s="3">
        <f t="shared" ref="P3:P30" si="5">I3*0.1</f>
        <v>9.1333333333333329</v>
      </c>
      <c r="Q3" s="3">
        <v>0</v>
      </c>
      <c r="R3" s="3">
        <f t="shared" ref="R3" si="6">P3</f>
        <v>9.1333333333333329</v>
      </c>
      <c r="S3" s="12">
        <v>72</v>
      </c>
      <c r="T3" s="12">
        <v>160.07911604206799</v>
      </c>
      <c r="U3" s="12">
        <v>88.079116042068094</v>
      </c>
      <c r="V3" s="12">
        <v>72</v>
      </c>
      <c r="W3" s="12">
        <v>174.813860684453</v>
      </c>
      <c r="X3" s="12">
        <v>102.813860684453</v>
      </c>
      <c r="Y3" s="12">
        <v>72</v>
      </c>
      <c r="Z3" s="12">
        <v>158.615225112047</v>
      </c>
      <c r="AA3" s="12">
        <v>86.615225112047099</v>
      </c>
      <c r="AB3" s="12">
        <v>72</v>
      </c>
      <c r="AC3" s="12">
        <v>173.642321112921</v>
      </c>
      <c r="AD3" s="12">
        <v>101.642321112921</v>
      </c>
      <c r="AE3" s="12">
        <v>72</v>
      </c>
      <c r="AF3" s="12">
        <v>167.65355705282599</v>
      </c>
      <c r="AG3" s="12">
        <v>95.653557052825803</v>
      </c>
      <c r="AH3" s="12">
        <v>72</v>
      </c>
      <c r="AI3" s="12">
        <v>164.663213731024</v>
      </c>
      <c r="AJ3" s="12">
        <v>92.663213731023504</v>
      </c>
      <c r="AK3" s="12">
        <v>72</v>
      </c>
      <c r="AL3" s="12">
        <v>172.928617130639</v>
      </c>
      <c r="AM3" s="12">
        <v>100.928617130639</v>
      </c>
      <c r="AN3" s="12">
        <v>72</v>
      </c>
      <c r="AO3" s="12">
        <v>172.23994190240501</v>
      </c>
      <c r="AP3" s="12">
        <v>100.23994190240499</v>
      </c>
      <c r="AQ3" s="12">
        <v>72</v>
      </c>
      <c r="AR3" s="12">
        <v>160.208749955375</v>
      </c>
      <c r="AS3" s="12">
        <v>88.208749955374799</v>
      </c>
      <c r="AT3" s="12">
        <v>72</v>
      </c>
      <c r="AU3" s="12">
        <v>177.937072314029</v>
      </c>
      <c r="AV3" s="12">
        <v>105.937072314029</v>
      </c>
      <c r="AW3" s="12">
        <v>72</v>
      </c>
      <c r="AX3" s="12">
        <v>172.31743062355599</v>
      </c>
      <c r="AY3" s="12">
        <v>100.31743062355601</v>
      </c>
      <c r="AZ3" s="12">
        <v>72</v>
      </c>
      <c r="BA3" s="12">
        <v>164.28964710620701</v>
      </c>
      <c r="BB3" s="12">
        <v>92.289647106207198</v>
      </c>
      <c r="BC3" s="12">
        <v>72</v>
      </c>
      <c r="BD3" s="12">
        <v>166.91755870752999</v>
      </c>
      <c r="BE3" s="12">
        <v>94.917558707530205</v>
      </c>
      <c r="BF3" s="12">
        <v>72</v>
      </c>
      <c r="BG3" s="12">
        <v>177.17678783813301</v>
      </c>
      <c r="BH3" s="12">
        <v>105.176787838133</v>
      </c>
      <c r="BI3" s="12">
        <v>72</v>
      </c>
      <c r="BJ3" s="12">
        <v>155.04500245481199</v>
      </c>
      <c r="BK3" s="12">
        <v>83.045002454812106</v>
      </c>
      <c r="BL3" s="12">
        <v>72</v>
      </c>
      <c r="BM3" s="12">
        <v>157.79157846497</v>
      </c>
      <c r="BN3" s="12">
        <v>85.791578464969604</v>
      </c>
      <c r="BO3" s="12">
        <v>72</v>
      </c>
      <c r="BP3" s="12">
        <v>156.37836356498599</v>
      </c>
      <c r="BQ3" s="12">
        <v>84.378363564986401</v>
      </c>
      <c r="BR3" s="12">
        <v>72</v>
      </c>
      <c r="BS3" s="12">
        <v>169.78019586553199</v>
      </c>
      <c r="BT3" s="12">
        <v>97.780195865531894</v>
      </c>
      <c r="BU3" s="12">
        <v>72</v>
      </c>
      <c r="BV3" s="12">
        <v>179.07700701503001</v>
      </c>
      <c r="BW3" s="12">
        <v>107.07700701503001</v>
      </c>
      <c r="BX3" s="12">
        <v>72</v>
      </c>
      <c r="BY3" s="12">
        <v>154.82803512828099</v>
      </c>
      <c r="BZ3" s="12">
        <v>82.8280351282813</v>
      </c>
    </row>
    <row r="4" spans="1:78" x14ac:dyDescent="0.35">
      <c r="A4" s="1">
        <v>2</v>
      </c>
      <c r="B4" s="6" t="s">
        <v>2</v>
      </c>
      <c r="C4" s="9" t="s">
        <v>10</v>
      </c>
      <c r="D4" s="9" t="s">
        <v>8</v>
      </c>
      <c r="E4" s="1">
        <v>160</v>
      </c>
      <c r="F4" s="1">
        <v>50</v>
      </c>
      <c r="G4" s="2">
        <f>H3+8</f>
        <v>171.33333333333331</v>
      </c>
      <c r="H4" s="2">
        <f t="shared" si="0"/>
        <v>256.26666666666665</v>
      </c>
      <c r="I4" s="2">
        <f t="shared" si="1"/>
        <v>84.933333333333337</v>
      </c>
      <c r="J4" s="1">
        <v>1274</v>
      </c>
      <c r="K4" s="3">
        <f t="shared" si="2"/>
        <v>178.36</v>
      </c>
      <c r="L4" s="3">
        <f t="shared" si="3"/>
        <v>291.49119999999999</v>
      </c>
      <c r="M4" s="3">
        <f t="shared" si="4"/>
        <v>874.47360000000003</v>
      </c>
      <c r="N4" s="1">
        <v>1</v>
      </c>
      <c r="O4" s="1"/>
      <c r="P4" s="3">
        <f t="shared" si="5"/>
        <v>8.4933333333333341</v>
      </c>
      <c r="Q4" s="3">
        <f>R3</f>
        <v>9.1333333333333329</v>
      </c>
      <c r="R4" s="3">
        <f>SQRT(P3^2+P4^2)</f>
        <v>12.472148527374459</v>
      </c>
      <c r="S4" s="12">
        <v>168.07911604206799</v>
      </c>
      <c r="T4" s="12">
        <v>249.22957847105999</v>
      </c>
      <c r="U4" s="12">
        <v>81.150462428992398</v>
      </c>
      <c r="V4" s="12">
        <v>182.813860684453</v>
      </c>
      <c r="W4" s="12">
        <v>275.11608542686599</v>
      </c>
      <c r="X4" s="12">
        <v>92.302224742413202</v>
      </c>
      <c r="Y4" s="12">
        <v>166.615225112047</v>
      </c>
      <c r="Z4" s="12">
        <v>250.674937972083</v>
      </c>
      <c r="AA4" s="12">
        <v>84.0597128600361</v>
      </c>
      <c r="AB4" s="12">
        <v>181.642321112921</v>
      </c>
      <c r="AC4" s="12">
        <v>275.72057001670902</v>
      </c>
      <c r="AD4" s="12">
        <v>94.078248903788406</v>
      </c>
      <c r="AE4" s="12">
        <v>175.65355705282599</v>
      </c>
      <c r="AF4" s="12">
        <v>259.55684738531102</v>
      </c>
      <c r="AG4" s="12">
        <v>83.903290332485398</v>
      </c>
      <c r="AH4" s="12">
        <v>172.663213731024</v>
      </c>
      <c r="AI4" s="12">
        <v>249.76314123613</v>
      </c>
      <c r="AJ4" s="12">
        <v>77.099927505106194</v>
      </c>
      <c r="AK4" s="12">
        <v>180.928617130639</v>
      </c>
      <c r="AL4" s="12">
        <v>263.78063112151199</v>
      </c>
      <c r="AM4" s="12">
        <v>82.852013990873004</v>
      </c>
      <c r="AN4" s="12">
        <v>180.23994190240501</v>
      </c>
      <c r="AO4" s="12">
        <v>283.76150226780197</v>
      </c>
      <c r="AP4" s="12">
        <v>103.52156036539699</v>
      </c>
      <c r="AQ4" s="12">
        <v>168.208749955375</v>
      </c>
      <c r="AR4" s="12">
        <v>256.24868027398202</v>
      </c>
      <c r="AS4" s="12">
        <v>88.039930318606807</v>
      </c>
      <c r="AT4" s="12">
        <v>185.937072314029</v>
      </c>
      <c r="AU4" s="12">
        <v>290.56365494112703</v>
      </c>
      <c r="AV4" s="12">
        <v>104.62658262709699</v>
      </c>
      <c r="AW4" s="12">
        <v>180.31743062355599</v>
      </c>
      <c r="AX4" s="12">
        <v>266.209828488337</v>
      </c>
      <c r="AY4" s="12">
        <v>85.892397864781103</v>
      </c>
      <c r="AZ4" s="12">
        <v>172.28964710620701</v>
      </c>
      <c r="BA4" s="12">
        <v>249.96092131632</v>
      </c>
      <c r="BB4" s="12">
        <v>77.671274210112898</v>
      </c>
      <c r="BC4" s="12">
        <v>174.91755870752999</v>
      </c>
      <c r="BD4" s="12">
        <v>255.18216979419699</v>
      </c>
      <c r="BE4" s="12">
        <v>80.264611086666505</v>
      </c>
      <c r="BF4" s="12">
        <v>185.17678783813301</v>
      </c>
      <c r="BG4" s="12">
        <v>278.04649735740497</v>
      </c>
      <c r="BH4" s="12">
        <v>92.869709519272206</v>
      </c>
      <c r="BI4" s="12">
        <v>163.04500245481199</v>
      </c>
      <c r="BJ4" s="12">
        <v>261.06507044416799</v>
      </c>
      <c r="BK4" s="12">
        <v>98.020067989355496</v>
      </c>
      <c r="BL4" s="12">
        <v>165.79157846497</v>
      </c>
      <c r="BM4" s="12">
        <v>259.28548214311701</v>
      </c>
      <c r="BN4" s="12">
        <v>93.493903678147305</v>
      </c>
      <c r="BO4" s="12">
        <v>164.37836356498599</v>
      </c>
      <c r="BP4" s="12">
        <v>244.67353661229399</v>
      </c>
      <c r="BQ4" s="12">
        <v>80.295173047307799</v>
      </c>
      <c r="BR4" s="12">
        <v>177.78019586553199</v>
      </c>
      <c r="BS4" s="12">
        <v>264.23175880703002</v>
      </c>
      <c r="BT4" s="12">
        <v>86.451562941497698</v>
      </c>
      <c r="BU4" s="12">
        <v>187.07700701503001</v>
      </c>
      <c r="BV4" s="12">
        <v>265.447368879159</v>
      </c>
      <c r="BW4" s="12">
        <v>78.370361864129293</v>
      </c>
      <c r="BX4" s="12">
        <v>162.82803512828099</v>
      </c>
      <c r="BY4" s="12">
        <v>251.683181344947</v>
      </c>
      <c r="BZ4" s="12">
        <v>88.855146216665801</v>
      </c>
    </row>
    <row r="5" spans="1:78" x14ac:dyDescent="0.35">
      <c r="A5" s="1">
        <v>3</v>
      </c>
      <c r="B5" s="6" t="s">
        <v>2</v>
      </c>
      <c r="C5" s="9" t="s">
        <v>11</v>
      </c>
      <c r="D5" s="9" t="s">
        <v>10</v>
      </c>
      <c r="E5" s="1">
        <v>160</v>
      </c>
      <c r="F5" s="1">
        <v>50</v>
      </c>
      <c r="G5" s="2">
        <f>G3+3*24</f>
        <v>144</v>
      </c>
      <c r="H5" s="2">
        <f t="shared" si="0"/>
        <v>235.33333333333331</v>
      </c>
      <c r="I5" s="2">
        <f t="shared" si="1"/>
        <v>91.333333333333329</v>
      </c>
      <c r="J5" s="1">
        <v>1370</v>
      </c>
      <c r="K5" s="3">
        <f t="shared" si="2"/>
        <v>191.8</v>
      </c>
      <c r="L5" s="3">
        <f t="shared" si="3"/>
        <v>313.45600000000002</v>
      </c>
      <c r="M5" s="3">
        <f t="shared" si="4"/>
        <v>940.36800000000005</v>
      </c>
      <c r="N5" s="1"/>
      <c r="O5" s="1">
        <v>4</v>
      </c>
      <c r="P5" s="3">
        <f t="shared" si="5"/>
        <v>9.1333333333333329</v>
      </c>
      <c r="Q5" s="3">
        <v>0</v>
      </c>
      <c r="R5" s="3">
        <f t="shared" ref="R5" si="7">P5</f>
        <v>9.1333333333333329</v>
      </c>
      <c r="S5" s="12">
        <v>144</v>
      </c>
      <c r="T5" s="12">
        <v>253.623980745121</v>
      </c>
      <c r="U5" s="12">
        <v>109.623980745121</v>
      </c>
      <c r="V5" s="12">
        <v>144</v>
      </c>
      <c r="W5" s="12">
        <v>229.24628685742701</v>
      </c>
      <c r="X5" s="12">
        <v>85.246286857426995</v>
      </c>
      <c r="Y5" s="12">
        <v>144</v>
      </c>
      <c r="Z5" s="12">
        <v>235.677231243519</v>
      </c>
      <c r="AA5" s="12">
        <v>91.677231243518705</v>
      </c>
      <c r="AB5" s="12">
        <v>144</v>
      </c>
      <c r="AC5" s="12">
        <v>226.61489192304899</v>
      </c>
      <c r="AD5" s="12">
        <v>82.614891923049299</v>
      </c>
      <c r="AE5" s="12">
        <v>144</v>
      </c>
      <c r="AF5" s="12">
        <v>245.91659010656301</v>
      </c>
      <c r="AG5" s="12">
        <v>101.91659010656301</v>
      </c>
      <c r="AH5" s="12">
        <v>144</v>
      </c>
      <c r="AI5" s="12">
        <v>232.23591269566401</v>
      </c>
      <c r="AJ5" s="12">
        <v>88.235912695664098</v>
      </c>
      <c r="AK5" s="12">
        <v>144</v>
      </c>
      <c r="AL5" s="12">
        <v>229.44419261646601</v>
      </c>
      <c r="AM5" s="12">
        <v>85.444192616465998</v>
      </c>
      <c r="AN5" s="12">
        <v>144</v>
      </c>
      <c r="AO5" s="12">
        <v>234.63368399377401</v>
      </c>
      <c r="AP5" s="12">
        <v>90.633683993774099</v>
      </c>
      <c r="AQ5" s="12">
        <v>144</v>
      </c>
      <c r="AR5" s="12">
        <v>230.259983397279</v>
      </c>
      <c r="AS5" s="12">
        <v>86.259983397278603</v>
      </c>
      <c r="AT5" s="12">
        <v>144</v>
      </c>
      <c r="AU5" s="12">
        <v>247.65668488105399</v>
      </c>
      <c r="AV5" s="12">
        <v>103.65668488105401</v>
      </c>
      <c r="AW5" s="12">
        <v>144</v>
      </c>
      <c r="AX5" s="12">
        <v>237.130737028705</v>
      </c>
      <c r="AY5" s="12">
        <v>93.130737028705298</v>
      </c>
      <c r="AZ5" s="12">
        <v>144</v>
      </c>
      <c r="BA5" s="12">
        <v>230.32316568166701</v>
      </c>
      <c r="BB5" s="12">
        <v>86.323165681667206</v>
      </c>
      <c r="BC5" s="12">
        <v>144</v>
      </c>
      <c r="BD5" s="12">
        <v>244.969706341294</v>
      </c>
      <c r="BE5" s="12">
        <v>100.969706341294</v>
      </c>
      <c r="BF5" s="12">
        <v>144</v>
      </c>
      <c r="BG5" s="12">
        <v>249.26981801196001</v>
      </c>
      <c r="BH5" s="12">
        <v>105.26981801196</v>
      </c>
      <c r="BI5" s="12">
        <v>144</v>
      </c>
      <c r="BJ5" s="12">
        <v>245.52651130106401</v>
      </c>
      <c r="BK5" s="12">
        <v>101.52651130106401</v>
      </c>
      <c r="BL5" s="12">
        <v>144</v>
      </c>
      <c r="BM5" s="12">
        <v>237.58746947073499</v>
      </c>
      <c r="BN5" s="12">
        <v>93.587469470735101</v>
      </c>
      <c r="BO5" s="12">
        <v>144</v>
      </c>
      <c r="BP5" s="12">
        <v>235.44129937136299</v>
      </c>
      <c r="BQ5" s="12">
        <v>91.441299371362902</v>
      </c>
      <c r="BR5" s="12">
        <v>144</v>
      </c>
      <c r="BS5" s="12">
        <v>238.061304693056</v>
      </c>
      <c r="BT5" s="12">
        <v>94.061304693055604</v>
      </c>
      <c r="BU5" s="12">
        <v>144</v>
      </c>
      <c r="BV5" s="12">
        <v>235.460569243603</v>
      </c>
      <c r="BW5" s="12">
        <v>91.460569243603203</v>
      </c>
      <c r="BX5" s="12">
        <v>144</v>
      </c>
      <c r="BY5" s="12">
        <v>253.793570351342</v>
      </c>
      <c r="BZ5" s="12">
        <v>109.793570351342</v>
      </c>
    </row>
    <row r="6" spans="1:78" x14ac:dyDescent="0.35">
      <c r="A6" s="1">
        <v>4</v>
      </c>
      <c r="B6" s="6" t="s">
        <v>2</v>
      </c>
      <c r="C6" s="9" t="s">
        <v>10</v>
      </c>
      <c r="D6" s="9" t="s">
        <v>8</v>
      </c>
      <c r="E6" s="1">
        <v>160</v>
      </c>
      <c r="F6" s="1">
        <v>50</v>
      </c>
      <c r="G6" s="2">
        <f>H5+8</f>
        <v>243.33333333333331</v>
      </c>
      <c r="H6" s="2">
        <f t="shared" si="0"/>
        <v>328.26666666666665</v>
      </c>
      <c r="I6" s="2">
        <f t="shared" si="1"/>
        <v>84.933333333333337</v>
      </c>
      <c r="J6" s="1">
        <v>1274</v>
      </c>
      <c r="K6" s="3">
        <f t="shared" si="2"/>
        <v>178.36</v>
      </c>
      <c r="L6" s="3">
        <f t="shared" si="3"/>
        <v>291.49119999999999</v>
      </c>
      <c r="M6" s="3">
        <f t="shared" si="4"/>
        <v>874.47360000000003</v>
      </c>
      <c r="N6" s="1">
        <v>3</v>
      </c>
      <c r="O6" s="1"/>
      <c r="P6" s="3">
        <f t="shared" si="5"/>
        <v>8.4933333333333341</v>
      </c>
      <c r="Q6" s="3">
        <f>R5</f>
        <v>9.1333333333333329</v>
      </c>
      <c r="R6" s="3">
        <f>SQRT(P5^2+P6^2)</f>
        <v>12.472148527374459</v>
      </c>
      <c r="S6" s="12">
        <v>261.623980745121</v>
      </c>
      <c r="T6" s="12">
        <v>350.67735363405399</v>
      </c>
      <c r="U6" s="12">
        <v>89.053372888932799</v>
      </c>
      <c r="V6" s="12">
        <v>237.24628685742701</v>
      </c>
      <c r="W6" s="12">
        <v>330.29647356852098</v>
      </c>
      <c r="X6" s="12">
        <v>93.050186711094298</v>
      </c>
      <c r="Y6" s="12">
        <v>243.677231243519</v>
      </c>
      <c r="Z6" s="12">
        <v>323.63589433061202</v>
      </c>
      <c r="AA6" s="12">
        <v>79.958663087093299</v>
      </c>
      <c r="AB6" s="12">
        <v>234.61489192304899</v>
      </c>
      <c r="AC6" s="12">
        <v>324.787651808909</v>
      </c>
      <c r="AD6" s="12">
        <v>90.172759885859406</v>
      </c>
      <c r="AE6" s="12">
        <v>253.91659010656301</v>
      </c>
      <c r="AF6" s="12">
        <v>347.16400142905297</v>
      </c>
      <c r="AG6" s="12">
        <v>93.247411322489697</v>
      </c>
      <c r="AH6" s="12">
        <v>240.23591269566401</v>
      </c>
      <c r="AI6" s="12">
        <v>337.85919050306302</v>
      </c>
      <c r="AJ6" s="12">
        <v>97.623277807398694</v>
      </c>
      <c r="AK6" s="12">
        <v>237.44419261646601</v>
      </c>
      <c r="AL6" s="12">
        <v>317.64975514922997</v>
      </c>
      <c r="AM6" s="12">
        <v>80.205562532764304</v>
      </c>
      <c r="AN6" s="12">
        <v>242.63368399377401</v>
      </c>
      <c r="AO6" s="12">
        <v>321.85904821570199</v>
      </c>
      <c r="AP6" s="12">
        <v>79.225364221927506</v>
      </c>
      <c r="AQ6" s="12">
        <v>238.259983397279</v>
      </c>
      <c r="AR6" s="12">
        <v>326.56445290223797</v>
      </c>
      <c r="AS6" s="12">
        <v>88.3044695049594</v>
      </c>
      <c r="AT6" s="12">
        <v>255.65668488105399</v>
      </c>
      <c r="AU6" s="12">
        <v>343.437715168257</v>
      </c>
      <c r="AV6" s="12">
        <v>87.781030287202995</v>
      </c>
      <c r="AW6" s="12">
        <v>245.130737028705</v>
      </c>
      <c r="AX6" s="12">
        <v>331.78661001848201</v>
      </c>
      <c r="AY6" s="12">
        <v>86.655872989776199</v>
      </c>
      <c r="AZ6" s="12">
        <v>238.32316568166701</v>
      </c>
      <c r="BA6" s="12">
        <v>329.69932096886498</v>
      </c>
      <c r="BB6" s="12">
        <v>91.376155287198102</v>
      </c>
      <c r="BC6" s="12">
        <v>252.969706341294</v>
      </c>
      <c r="BD6" s="12">
        <v>332.20815177160398</v>
      </c>
      <c r="BE6" s="12">
        <v>79.238445430310605</v>
      </c>
      <c r="BF6" s="12">
        <v>257.26981801196001</v>
      </c>
      <c r="BG6" s="12">
        <v>340.656563710515</v>
      </c>
      <c r="BH6" s="12">
        <v>83.386745698554805</v>
      </c>
      <c r="BI6" s="12">
        <v>253.52651130106401</v>
      </c>
      <c r="BJ6" s="12">
        <v>332.188821952887</v>
      </c>
      <c r="BK6" s="12">
        <v>78.662310651822494</v>
      </c>
      <c r="BL6" s="12">
        <v>245.58746947073499</v>
      </c>
      <c r="BM6" s="12">
        <v>332.42947130185502</v>
      </c>
      <c r="BN6" s="12">
        <v>86.842001831119902</v>
      </c>
      <c r="BO6" s="12">
        <v>243.44129937136299</v>
      </c>
      <c r="BP6" s="12">
        <v>338.62749672932603</v>
      </c>
      <c r="BQ6" s="12">
        <v>95.186197357962797</v>
      </c>
      <c r="BR6" s="12">
        <v>246.061304693056</v>
      </c>
      <c r="BS6" s="12">
        <v>323.81646442837001</v>
      </c>
      <c r="BT6" s="12">
        <v>77.755159735314706</v>
      </c>
      <c r="BU6" s="12">
        <v>243.460569243603</v>
      </c>
      <c r="BV6" s="12">
        <v>332.70143572892101</v>
      </c>
      <c r="BW6" s="12">
        <v>89.240866485318094</v>
      </c>
      <c r="BX6" s="12">
        <v>261.793570351342</v>
      </c>
      <c r="BY6" s="12">
        <v>346.44325740735701</v>
      </c>
      <c r="BZ6" s="12">
        <v>84.649687056014997</v>
      </c>
    </row>
    <row r="7" spans="1:78" x14ac:dyDescent="0.35">
      <c r="A7" s="1">
        <v>5</v>
      </c>
      <c r="B7" s="6" t="s">
        <v>2</v>
      </c>
      <c r="C7" s="9" t="s">
        <v>8</v>
      </c>
      <c r="D7" s="9" t="s">
        <v>10</v>
      </c>
      <c r="E7" s="1">
        <v>160</v>
      </c>
      <c r="F7" s="1">
        <v>50</v>
      </c>
      <c r="G7" s="2">
        <v>72</v>
      </c>
      <c r="H7" s="2">
        <f t="shared" si="0"/>
        <v>156.93333333333334</v>
      </c>
      <c r="I7" s="2">
        <f t="shared" si="1"/>
        <v>84.933333333333337</v>
      </c>
      <c r="J7" s="1">
        <v>1274</v>
      </c>
      <c r="K7" s="3">
        <f t="shared" si="2"/>
        <v>178.36</v>
      </c>
      <c r="L7" s="3">
        <f t="shared" si="3"/>
        <v>291.49119999999999</v>
      </c>
      <c r="M7" s="3">
        <f t="shared" si="4"/>
        <v>874.47360000000003</v>
      </c>
      <c r="N7" s="1"/>
      <c r="O7" s="1">
        <v>6</v>
      </c>
      <c r="P7" s="3">
        <f t="shared" si="5"/>
        <v>8.4933333333333341</v>
      </c>
      <c r="Q7" s="3">
        <v>0</v>
      </c>
      <c r="R7" s="3">
        <f t="shared" ref="R7" si="8">P7</f>
        <v>8.4933333333333341</v>
      </c>
      <c r="S7" s="12">
        <v>72</v>
      </c>
      <c r="T7" s="12">
        <v>166.20489881204699</v>
      </c>
      <c r="U7" s="12">
        <v>94.204898812047304</v>
      </c>
      <c r="V7" s="12">
        <v>72</v>
      </c>
      <c r="W7" s="12">
        <v>151.94206761569001</v>
      </c>
      <c r="X7" s="12">
        <v>79.942067615690107</v>
      </c>
      <c r="Y7" s="12">
        <v>72</v>
      </c>
      <c r="Z7" s="12">
        <v>163.32262273073701</v>
      </c>
      <c r="AA7" s="12">
        <v>91.322622730736697</v>
      </c>
      <c r="AB7" s="12">
        <v>72</v>
      </c>
      <c r="AC7" s="12">
        <v>152.61084533087799</v>
      </c>
      <c r="AD7" s="12">
        <v>80.610845330878306</v>
      </c>
      <c r="AE7" s="12">
        <v>72</v>
      </c>
      <c r="AF7" s="12">
        <v>159.168176188346</v>
      </c>
      <c r="AG7" s="12">
        <v>87.168176188345797</v>
      </c>
      <c r="AH7" s="12">
        <v>72</v>
      </c>
      <c r="AI7" s="12">
        <v>163.30507986507999</v>
      </c>
      <c r="AJ7" s="12">
        <v>91.305079865080103</v>
      </c>
      <c r="AK7" s="12">
        <v>72</v>
      </c>
      <c r="AL7" s="12">
        <v>162.42420732996999</v>
      </c>
      <c r="AM7" s="12">
        <v>90.424207329970201</v>
      </c>
      <c r="AN7" s="12">
        <v>72</v>
      </c>
      <c r="AO7" s="12">
        <v>152.435077848963</v>
      </c>
      <c r="AP7" s="12">
        <v>80.435077848963104</v>
      </c>
      <c r="AQ7" s="12">
        <v>72</v>
      </c>
      <c r="AR7" s="12">
        <v>152.95470175950601</v>
      </c>
      <c r="AS7" s="12">
        <v>80.954701759506307</v>
      </c>
      <c r="AT7" s="12">
        <v>72</v>
      </c>
      <c r="AU7" s="12">
        <v>165.646455726863</v>
      </c>
      <c r="AV7" s="12">
        <v>93.646455726862797</v>
      </c>
      <c r="AW7" s="12">
        <v>72</v>
      </c>
      <c r="AX7" s="12">
        <v>164.737218456145</v>
      </c>
      <c r="AY7" s="12">
        <v>92.737218456144802</v>
      </c>
      <c r="AZ7" s="12">
        <v>72</v>
      </c>
      <c r="BA7" s="12">
        <v>157.66515119319001</v>
      </c>
      <c r="BB7" s="12">
        <v>85.665151193190198</v>
      </c>
      <c r="BC7" s="12">
        <v>72</v>
      </c>
      <c r="BD7" s="12">
        <v>160.07351166113901</v>
      </c>
      <c r="BE7" s="12">
        <v>88.073511661139406</v>
      </c>
      <c r="BF7" s="12">
        <v>72</v>
      </c>
      <c r="BG7" s="12">
        <v>157.294050354202</v>
      </c>
      <c r="BH7" s="12">
        <v>85.294050354201701</v>
      </c>
      <c r="BI7" s="12">
        <v>72</v>
      </c>
      <c r="BJ7" s="12">
        <v>158.576902745594</v>
      </c>
      <c r="BK7" s="12">
        <v>86.5769027455935</v>
      </c>
      <c r="BL7" s="12">
        <v>72</v>
      </c>
      <c r="BM7" s="12">
        <v>163.130089935299</v>
      </c>
      <c r="BN7" s="12">
        <v>91.130089935299395</v>
      </c>
      <c r="BO7" s="12">
        <v>72</v>
      </c>
      <c r="BP7" s="12">
        <v>158.265716129655</v>
      </c>
      <c r="BQ7" s="12">
        <v>86.265716129654905</v>
      </c>
      <c r="BR7" s="12">
        <v>72</v>
      </c>
      <c r="BS7" s="12">
        <v>156.83889161769599</v>
      </c>
      <c r="BT7" s="12">
        <v>84.838891617695595</v>
      </c>
      <c r="BU7" s="12">
        <v>72</v>
      </c>
      <c r="BV7" s="12">
        <v>157.73947659144301</v>
      </c>
      <c r="BW7" s="12">
        <v>85.739476591443093</v>
      </c>
      <c r="BX7" s="12">
        <v>72</v>
      </c>
      <c r="BY7" s="12">
        <v>160.22528562646301</v>
      </c>
      <c r="BZ7" s="12">
        <v>88.225285626463304</v>
      </c>
    </row>
    <row r="8" spans="1:78" x14ac:dyDescent="0.35">
      <c r="A8" s="1">
        <v>6</v>
      </c>
      <c r="B8" s="6" t="s">
        <v>2</v>
      </c>
      <c r="C8" s="9" t="s">
        <v>10</v>
      </c>
      <c r="D8" s="9" t="s">
        <v>11</v>
      </c>
      <c r="E8" s="1">
        <v>160</v>
      </c>
      <c r="F8" s="1">
        <v>50</v>
      </c>
      <c r="G8" s="2">
        <f>H7+8</f>
        <v>164.93333333333334</v>
      </c>
      <c r="H8" s="2">
        <f t="shared" si="0"/>
        <v>256.26666666666665</v>
      </c>
      <c r="I8" s="2">
        <f t="shared" si="1"/>
        <v>91.333333333333329</v>
      </c>
      <c r="J8" s="1">
        <v>1370</v>
      </c>
      <c r="K8" s="3">
        <f t="shared" si="2"/>
        <v>191.8</v>
      </c>
      <c r="L8" s="3">
        <f t="shared" si="3"/>
        <v>313.45600000000002</v>
      </c>
      <c r="M8" s="3">
        <f t="shared" si="4"/>
        <v>940.36800000000005</v>
      </c>
      <c r="N8" s="1">
        <v>5</v>
      </c>
      <c r="O8" s="1"/>
      <c r="P8" s="3">
        <f t="shared" si="5"/>
        <v>9.1333333333333329</v>
      </c>
      <c r="Q8" s="3">
        <f>R7</f>
        <v>8.4933333333333341</v>
      </c>
      <c r="R8" s="3">
        <f>SQRT(P7^2+P8^2)</f>
        <v>12.472148527374459</v>
      </c>
      <c r="S8" s="12">
        <v>174.20489881204699</v>
      </c>
      <c r="T8" s="12">
        <v>267.94911295172199</v>
      </c>
      <c r="U8" s="12">
        <v>93.744214139674398</v>
      </c>
      <c r="V8" s="12">
        <v>159.94206761569001</v>
      </c>
      <c r="W8" s="12">
        <v>246.158637606371</v>
      </c>
      <c r="X8" s="12">
        <v>86.216569990680696</v>
      </c>
      <c r="Y8" s="12">
        <v>171.32262273073701</v>
      </c>
      <c r="Z8" s="12">
        <v>262.43355609949498</v>
      </c>
      <c r="AA8" s="12">
        <v>91.110933368758694</v>
      </c>
      <c r="AB8" s="12">
        <v>160.61084533087799</v>
      </c>
      <c r="AC8" s="12">
        <v>245.88934502647899</v>
      </c>
      <c r="AD8" s="12">
        <v>85.278499695600999</v>
      </c>
      <c r="AE8" s="12">
        <v>167.168176188346</v>
      </c>
      <c r="AF8" s="12">
        <v>251.66639249936301</v>
      </c>
      <c r="AG8" s="12">
        <v>84.498216311017401</v>
      </c>
      <c r="AH8" s="12">
        <v>171.30507986507999</v>
      </c>
      <c r="AI8" s="12">
        <v>264.42088544411502</v>
      </c>
      <c r="AJ8" s="12">
        <v>93.115805579035097</v>
      </c>
      <c r="AK8" s="12">
        <v>170.42420732996999</v>
      </c>
      <c r="AL8" s="12">
        <v>261.36761881795502</v>
      </c>
      <c r="AM8" s="12">
        <v>90.943411487984406</v>
      </c>
      <c r="AN8" s="12">
        <v>160.435077848963</v>
      </c>
      <c r="AO8" s="12">
        <v>263.55621197916997</v>
      </c>
      <c r="AP8" s="12">
        <v>103.121134130207</v>
      </c>
      <c r="AQ8" s="12">
        <v>160.95470175950601</v>
      </c>
      <c r="AR8" s="12">
        <v>246.78331468937799</v>
      </c>
      <c r="AS8" s="12">
        <v>85.828612929872094</v>
      </c>
      <c r="AT8" s="12">
        <v>173.646455726863</v>
      </c>
      <c r="AU8" s="12">
        <v>265.93198280472802</v>
      </c>
      <c r="AV8" s="12">
        <v>92.285527077865297</v>
      </c>
      <c r="AW8" s="12">
        <v>172.737218456145</v>
      </c>
      <c r="AX8" s="12">
        <v>261.23772479993698</v>
      </c>
      <c r="AY8" s="12">
        <v>88.500506343792395</v>
      </c>
      <c r="AZ8" s="12">
        <v>165.66515119319001</v>
      </c>
      <c r="BA8" s="12">
        <v>264.45077447895898</v>
      </c>
      <c r="BB8" s="12">
        <v>98.785623285769105</v>
      </c>
      <c r="BC8" s="12">
        <v>168.07351166113901</v>
      </c>
      <c r="BD8" s="12">
        <v>265.47266576660297</v>
      </c>
      <c r="BE8" s="12">
        <v>97.399154105463197</v>
      </c>
      <c r="BF8" s="12">
        <v>165.294050354202</v>
      </c>
      <c r="BG8" s="12">
        <v>260.97397359120401</v>
      </c>
      <c r="BH8" s="12">
        <v>95.679923237001802</v>
      </c>
      <c r="BI8" s="12">
        <v>166.576902745594</v>
      </c>
      <c r="BJ8" s="12">
        <v>256.81740008269003</v>
      </c>
      <c r="BK8" s="12">
        <v>90.240497337096102</v>
      </c>
      <c r="BL8" s="12">
        <v>171.130089935299</v>
      </c>
      <c r="BM8" s="12">
        <v>256.58840910405598</v>
      </c>
      <c r="BN8" s="12">
        <v>85.458319168756603</v>
      </c>
      <c r="BO8" s="12">
        <v>166.265716129655</v>
      </c>
      <c r="BP8" s="12">
        <v>255.817418639517</v>
      </c>
      <c r="BQ8" s="12">
        <v>89.551702509861698</v>
      </c>
      <c r="BR8" s="12">
        <v>164.83889161769599</v>
      </c>
      <c r="BS8" s="12">
        <v>263.48194928603601</v>
      </c>
      <c r="BT8" s="12">
        <v>98.643057668340305</v>
      </c>
      <c r="BU8" s="12">
        <v>165.73947659144301</v>
      </c>
      <c r="BV8" s="12">
        <v>260.541977341262</v>
      </c>
      <c r="BW8" s="12">
        <v>94.802500749818904</v>
      </c>
      <c r="BX8" s="12">
        <v>168.22528562646301</v>
      </c>
      <c r="BY8" s="12">
        <v>268.60851782147802</v>
      </c>
      <c r="BZ8" s="12">
        <v>100.383232195015</v>
      </c>
    </row>
    <row r="9" spans="1:78" x14ac:dyDescent="0.35">
      <c r="A9" s="1">
        <v>7</v>
      </c>
      <c r="B9" s="6" t="s">
        <v>2</v>
      </c>
      <c r="C9" s="9" t="s">
        <v>8</v>
      </c>
      <c r="D9" s="9" t="s">
        <v>10</v>
      </c>
      <c r="E9" s="1">
        <v>160</v>
      </c>
      <c r="F9" s="1">
        <v>50</v>
      </c>
      <c r="G9" s="2">
        <f>G7+3*24</f>
        <v>144</v>
      </c>
      <c r="H9" s="2">
        <f t="shared" si="0"/>
        <v>228.93333333333334</v>
      </c>
      <c r="I9" s="2">
        <f t="shared" si="1"/>
        <v>84.933333333333337</v>
      </c>
      <c r="J9" s="1">
        <v>1274</v>
      </c>
      <c r="K9" s="3">
        <f t="shared" si="2"/>
        <v>178.36</v>
      </c>
      <c r="L9" s="3">
        <f t="shared" si="3"/>
        <v>291.49119999999999</v>
      </c>
      <c r="M9" s="3">
        <f t="shared" si="4"/>
        <v>874.47360000000003</v>
      </c>
      <c r="N9" s="1"/>
      <c r="O9" s="1">
        <v>8</v>
      </c>
      <c r="P9" s="3">
        <f t="shared" si="5"/>
        <v>8.4933333333333341</v>
      </c>
      <c r="Q9" s="3">
        <v>0</v>
      </c>
      <c r="R9" s="3">
        <f t="shared" ref="R9" si="9">P9</f>
        <v>8.4933333333333341</v>
      </c>
      <c r="S9" s="12">
        <v>144</v>
      </c>
      <c r="T9" s="12">
        <v>234.59093752462601</v>
      </c>
      <c r="U9" s="12">
        <v>90.590937524626298</v>
      </c>
      <c r="V9" s="12">
        <v>144</v>
      </c>
      <c r="W9" s="12">
        <v>225.58364127384999</v>
      </c>
      <c r="X9" s="12">
        <v>81.583641273849693</v>
      </c>
      <c r="Y9" s="12">
        <v>144</v>
      </c>
      <c r="Z9" s="12">
        <v>221.541337161749</v>
      </c>
      <c r="AA9" s="12">
        <v>77.5413371617487</v>
      </c>
      <c r="AB9" s="12">
        <v>144</v>
      </c>
      <c r="AC9" s="12">
        <v>234.27727916824401</v>
      </c>
      <c r="AD9" s="12">
        <v>90.277279168244306</v>
      </c>
      <c r="AE9" s="12">
        <v>144</v>
      </c>
      <c r="AF9" s="12">
        <v>228.52964551796001</v>
      </c>
      <c r="AG9" s="12">
        <v>84.529645517959594</v>
      </c>
      <c r="AH9" s="12">
        <v>144</v>
      </c>
      <c r="AI9" s="12">
        <v>221.577655221014</v>
      </c>
      <c r="AJ9" s="12">
        <v>77.577655221014098</v>
      </c>
      <c r="AK9" s="12">
        <v>144</v>
      </c>
      <c r="AL9" s="12">
        <v>229.095782757417</v>
      </c>
      <c r="AM9" s="12">
        <v>85.095782757416899</v>
      </c>
      <c r="AN9" s="12">
        <v>144</v>
      </c>
      <c r="AO9" s="12">
        <v>223.90606095311799</v>
      </c>
      <c r="AP9" s="12">
        <v>79.906060953117702</v>
      </c>
      <c r="AQ9" s="12">
        <v>144</v>
      </c>
      <c r="AR9" s="12">
        <v>232.43172583258999</v>
      </c>
      <c r="AS9" s="12">
        <v>88.431725832589706</v>
      </c>
      <c r="AT9" s="12">
        <v>144</v>
      </c>
      <c r="AU9" s="12">
        <v>227.80298093741499</v>
      </c>
      <c r="AV9" s="12">
        <v>83.802980937415199</v>
      </c>
      <c r="AW9" s="12">
        <v>144</v>
      </c>
      <c r="AX9" s="12">
        <v>231.66199749170201</v>
      </c>
      <c r="AY9" s="12">
        <v>87.661997491702095</v>
      </c>
      <c r="AZ9" s="12">
        <v>144</v>
      </c>
      <c r="BA9" s="12">
        <v>229.67552896042</v>
      </c>
      <c r="BB9" s="12">
        <v>85.675528960419797</v>
      </c>
      <c r="BC9" s="12">
        <v>144</v>
      </c>
      <c r="BD9" s="12">
        <v>228.36543304886899</v>
      </c>
      <c r="BE9" s="12">
        <v>84.365433048869306</v>
      </c>
      <c r="BF9" s="12">
        <v>144</v>
      </c>
      <c r="BG9" s="12">
        <v>230.396036047574</v>
      </c>
      <c r="BH9" s="12">
        <v>86.396036047573801</v>
      </c>
      <c r="BI9" s="12">
        <v>144</v>
      </c>
      <c r="BJ9" s="12">
        <v>223.023307483694</v>
      </c>
      <c r="BK9" s="12">
        <v>79.023307483694197</v>
      </c>
      <c r="BL9" s="12">
        <v>144</v>
      </c>
      <c r="BM9" s="12">
        <v>233.99115741785999</v>
      </c>
      <c r="BN9" s="12">
        <v>89.991157417860094</v>
      </c>
      <c r="BO9" s="12">
        <v>144</v>
      </c>
      <c r="BP9" s="12">
        <v>230.87101746697701</v>
      </c>
      <c r="BQ9" s="12">
        <v>86.871017466976596</v>
      </c>
      <c r="BR9" s="12">
        <v>144</v>
      </c>
      <c r="BS9" s="12">
        <v>225.591811237109</v>
      </c>
      <c r="BT9" s="12">
        <v>81.591811237108502</v>
      </c>
      <c r="BU9" s="12">
        <v>144</v>
      </c>
      <c r="BV9" s="12">
        <v>240.35630896068801</v>
      </c>
      <c r="BW9" s="12">
        <v>96.356308960688196</v>
      </c>
      <c r="BX9" s="12">
        <v>144</v>
      </c>
      <c r="BY9" s="12">
        <v>220.90454149238099</v>
      </c>
      <c r="BZ9" s="12">
        <v>76.904541492381099</v>
      </c>
    </row>
    <row r="10" spans="1:78" x14ac:dyDescent="0.35">
      <c r="A10" s="1">
        <v>8</v>
      </c>
      <c r="B10" s="6" t="s">
        <v>2</v>
      </c>
      <c r="C10" s="9" t="s">
        <v>10</v>
      </c>
      <c r="D10" s="9" t="s">
        <v>11</v>
      </c>
      <c r="E10" s="1">
        <v>160</v>
      </c>
      <c r="F10" s="1">
        <v>50</v>
      </c>
      <c r="G10" s="2">
        <f>H9+8</f>
        <v>236.93333333333334</v>
      </c>
      <c r="H10" s="2">
        <f t="shared" si="0"/>
        <v>328.26666666666665</v>
      </c>
      <c r="I10" s="2">
        <f t="shared" si="1"/>
        <v>91.333333333333329</v>
      </c>
      <c r="J10" s="1">
        <v>1370</v>
      </c>
      <c r="K10" s="3">
        <f t="shared" si="2"/>
        <v>191.8</v>
      </c>
      <c r="L10" s="3">
        <f t="shared" si="3"/>
        <v>313.45600000000002</v>
      </c>
      <c r="M10" s="3">
        <f t="shared" si="4"/>
        <v>940.36800000000005</v>
      </c>
      <c r="N10" s="1">
        <v>7</v>
      </c>
      <c r="O10" s="1"/>
      <c r="P10" s="3">
        <f t="shared" si="5"/>
        <v>9.1333333333333329</v>
      </c>
      <c r="Q10" s="3">
        <f>R9</f>
        <v>8.4933333333333341</v>
      </c>
      <c r="R10" s="3">
        <f>SQRT(P9^2+P10^2)</f>
        <v>12.472148527374459</v>
      </c>
      <c r="S10" s="12">
        <v>242.59093752462601</v>
      </c>
      <c r="T10" s="12">
        <v>327.660622279287</v>
      </c>
      <c r="U10" s="12">
        <v>85.069684754660798</v>
      </c>
      <c r="V10" s="12">
        <v>233.58364127384999</v>
      </c>
      <c r="W10" s="12">
        <v>316.86204833337001</v>
      </c>
      <c r="X10" s="12">
        <v>83.278407059520802</v>
      </c>
      <c r="Y10" s="12">
        <v>229.541337161749</v>
      </c>
      <c r="Z10" s="12">
        <v>322.09605324247502</v>
      </c>
      <c r="AA10" s="12">
        <v>92.554716080725797</v>
      </c>
      <c r="AB10" s="12">
        <v>242.27727916824401</v>
      </c>
      <c r="AC10" s="12">
        <v>345.19818881741497</v>
      </c>
      <c r="AD10" s="12">
        <v>102.92090964917099</v>
      </c>
      <c r="AE10" s="12">
        <v>236.52964551796001</v>
      </c>
      <c r="AF10" s="12">
        <v>321.33046049582998</v>
      </c>
      <c r="AG10" s="12">
        <v>84.800814977870303</v>
      </c>
      <c r="AH10" s="12">
        <v>229.577655221014</v>
      </c>
      <c r="AI10" s="12">
        <v>323.08824299197101</v>
      </c>
      <c r="AJ10" s="12">
        <v>93.510587770956803</v>
      </c>
      <c r="AK10" s="12">
        <v>237.095782757417</v>
      </c>
      <c r="AL10" s="12">
        <v>337.23068938238202</v>
      </c>
      <c r="AM10" s="12">
        <v>100.134906624965</v>
      </c>
      <c r="AN10" s="12">
        <v>231.90606095311799</v>
      </c>
      <c r="AO10" s="12">
        <v>325.84455753415102</v>
      </c>
      <c r="AP10" s="12">
        <v>93.938496581032894</v>
      </c>
      <c r="AQ10" s="12">
        <v>240.43172583258999</v>
      </c>
      <c r="AR10" s="12">
        <v>334.73632452920498</v>
      </c>
      <c r="AS10" s="12">
        <v>94.304598696614804</v>
      </c>
      <c r="AT10" s="12">
        <v>235.80298093741499</v>
      </c>
      <c r="AU10" s="12">
        <v>321.81697493667201</v>
      </c>
      <c r="AV10" s="12">
        <v>86.013993999257195</v>
      </c>
      <c r="AW10" s="12">
        <v>239.66199749170201</v>
      </c>
      <c r="AX10" s="12">
        <v>323.68521698639199</v>
      </c>
      <c r="AY10" s="12">
        <v>84.023219494689599</v>
      </c>
      <c r="AZ10" s="12">
        <v>237.67552896042</v>
      </c>
      <c r="BA10" s="12">
        <v>323.88136984803799</v>
      </c>
      <c r="BB10" s="12">
        <v>86.205840887617796</v>
      </c>
      <c r="BC10" s="12">
        <v>236.36543304886899</v>
      </c>
      <c r="BD10" s="12">
        <v>323.14200663936202</v>
      </c>
      <c r="BE10" s="12">
        <v>86.776573590492305</v>
      </c>
      <c r="BF10" s="12">
        <v>238.396036047574</v>
      </c>
      <c r="BG10" s="12">
        <v>350.87714040356099</v>
      </c>
      <c r="BH10" s="12">
        <v>112.481104355987</v>
      </c>
      <c r="BI10" s="12">
        <v>231.023307483694</v>
      </c>
      <c r="BJ10" s="12">
        <v>314.25524296370003</v>
      </c>
      <c r="BK10" s="12">
        <v>83.231935480005504</v>
      </c>
      <c r="BL10" s="12">
        <v>241.99115741785999</v>
      </c>
      <c r="BM10" s="12">
        <v>351.612220038148</v>
      </c>
      <c r="BN10" s="12">
        <v>109.621062620288</v>
      </c>
      <c r="BO10" s="12">
        <v>238.87101746697701</v>
      </c>
      <c r="BP10" s="12">
        <v>333.955890116212</v>
      </c>
      <c r="BQ10" s="12">
        <v>95.084872649235805</v>
      </c>
      <c r="BR10" s="12">
        <v>233.591811237109</v>
      </c>
      <c r="BS10" s="12">
        <v>337.14660558175302</v>
      </c>
      <c r="BT10" s="12">
        <v>103.554794344645</v>
      </c>
      <c r="BU10" s="12">
        <v>248.35630896068801</v>
      </c>
      <c r="BV10" s="12">
        <v>344.92129507989102</v>
      </c>
      <c r="BW10" s="12">
        <v>96.564986119203198</v>
      </c>
      <c r="BX10" s="12">
        <v>228.90454149238099</v>
      </c>
      <c r="BY10" s="12">
        <v>319.91068496145101</v>
      </c>
      <c r="BZ10" s="12">
        <v>91.006143469070196</v>
      </c>
    </row>
    <row r="11" spans="1:78" x14ac:dyDescent="0.35">
      <c r="A11" s="1">
        <v>9</v>
      </c>
      <c r="B11" s="6" t="s">
        <v>4</v>
      </c>
      <c r="C11" s="9" t="s">
        <v>11</v>
      </c>
      <c r="D11" s="9" t="s">
        <v>8</v>
      </c>
      <c r="E11" s="1">
        <v>90</v>
      </c>
      <c r="F11" s="1">
        <v>30</v>
      </c>
      <c r="G11" s="2">
        <v>51</v>
      </c>
      <c r="H11" s="2">
        <f t="shared" si="0"/>
        <v>88.155555555555566</v>
      </c>
      <c r="I11" s="2">
        <f t="shared" ref="I11:I30" si="10">J11/45</f>
        <v>37.155555555555559</v>
      </c>
      <c r="J11" s="1">
        <v>1672</v>
      </c>
      <c r="K11" s="3">
        <f t="shared" ref="K11:K30" si="11">1.53+0.16*J11</f>
        <v>269.04999999999995</v>
      </c>
      <c r="L11" s="3">
        <f t="shared" ref="L11:L30" si="12">0.3146*J11</f>
        <v>526.01120000000003</v>
      </c>
      <c r="M11" s="3">
        <f t="shared" si="4"/>
        <v>1578.0336000000002</v>
      </c>
      <c r="N11" s="1"/>
      <c r="O11" s="1"/>
      <c r="P11" s="3">
        <f t="shared" si="5"/>
        <v>3.7155555555555559</v>
      </c>
      <c r="Q11" s="3">
        <v>0</v>
      </c>
      <c r="R11" s="3">
        <f t="shared" ref="R11:R30" si="13">P11</f>
        <v>3.7155555555555559</v>
      </c>
      <c r="S11" s="12">
        <v>51</v>
      </c>
      <c r="T11" s="12">
        <v>89.398830561356107</v>
      </c>
      <c r="U11" s="12">
        <v>38.3988305613561</v>
      </c>
      <c r="V11" s="12">
        <v>51</v>
      </c>
      <c r="W11" s="12">
        <v>88.131279728070098</v>
      </c>
      <c r="X11" s="12">
        <v>37.131279728070098</v>
      </c>
      <c r="Y11" s="12">
        <v>51</v>
      </c>
      <c r="Z11" s="12">
        <v>87.454321532977303</v>
      </c>
      <c r="AA11" s="12">
        <v>36.454321532977303</v>
      </c>
      <c r="AB11" s="12">
        <v>51</v>
      </c>
      <c r="AC11" s="12">
        <v>95.295768037223297</v>
      </c>
      <c r="AD11" s="12">
        <v>44.295768037223297</v>
      </c>
      <c r="AE11" s="12">
        <v>51</v>
      </c>
      <c r="AF11" s="12">
        <v>86.801561686041197</v>
      </c>
      <c r="AG11" s="12">
        <v>35.801561686041197</v>
      </c>
      <c r="AH11" s="12">
        <v>51</v>
      </c>
      <c r="AI11" s="12">
        <v>91.822331375782696</v>
      </c>
      <c r="AJ11" s="12">
        <v>40.822331375782703</v>
      </c>
      <c r="AK11" s="12">
        <v>51</v>
      </c>
      <c r="AL11" s="12">
        <v>85.744793214172105</v>
      </c>
      <c r="AM11" s="12">
        <v>34.744793214172098</v>
      </c>
      <c r="AN11" s="12">
        <v>51</v>
      </c>
      <c r="AO11" s="12">
        <v>92.626040258853806</v>
      </c>
      <c r="AP11" s="12">
        <v>41.626040258853799</v>
      </c>
      <c r="AQ11" s="12">
        <v>51</v>
      </c>
      <c r="AR11" s="12">
        <v>92.200083258224097</v>
      </c>
      <c r="AS11" s="12">
        <v>41.200083258224097</v>
      </c>
      <c r="AT11" s="12">
        <v>51</v>
      </c>
      <c r="AU11" s="12">
        <v>90.841594691169504</v>
      </c>
      <c r="AV11" s="12">
        <v>39.841594691169497</v>
      </c>
      <c r="AW11" s="12">
        <v>51</v>
      </c>
      <c r="AX11" s="12">
        <v>91.948904797566897</v>
      </c>
      <c r="AY11" s="12">
        <v>40.948904797566897</v>
      </c>
      <c r="AZ11" s="12">
        <v>51</v>
      </c>
      <c r="BA11" s="12">
        <v>93.8551320264732</v>
      </c>
      <c r="BB11" s="12">
        <v>42.8551320264732</v>
      </c>
      <c r="BC11" s="12">
        <v>51</v>
      </c>
      <c r="BD11" s="12">
        <v>88.707808607099807</v>
      </c>
      <c r="BE11" s="12">
        <v>37.7078086070998</v>
      </c>
      <c r="BF11" s="12">
        <v>51</v>
      </c>
      <c r="BG11" s="12">
        <v>88.409603928898406</v>
      </c>
      <c r="BH11" s="12">
        <v>37.409603928898399</v>
      </c>
      <c r="BI11" s="12">
        <v>51</v>
      </c>
      <c r="BJ11" s="12">
        <v>84.955817826452304</v>
      </c>
      <c r="BK11" s="12">
        <v>33.955817826452297</v>
      </c>
      <c r="BL11" s="12">
        <v>51</v>
      </c>
      <c r="BM11" s="12">
        <v>86.614939721156702</v>
      </c>
      <c r="BN11" s="12">
        <v>35.614939721156702</v>
      </c>
      <c r="BO11" s="12">
        <v>51</v>
      </c>
      <c r="BP11" s="12">
        <v>85.820378681694905</v>
      </c>
      <c r="BQ11" s="12">
        <v>34.820378681694898</v>
      </c>
      <c r="BR11" s="12">
        <v>51</v>
      </c>
      <c r="BS11" s="12">
        <v>89.852394739379903</v>
      </c>
      <c r="BT11" s="12">
        <v>38.852394739379903</v>
      </c>
      <c r="BU11" s="12">
        <v>51</v>
      </c>
      <c r="BV11" s="12">
        <v>88.8412645077604</v>
      </c>
      <c r="BW11" s="12">
        <v>37.8412645077604</v>
      </c>
      <c r="BX11" s="12">
        <v>51</v>
      </c>
      <c r="BY11" s="12">
        <v>84.947072658289102</v>
      </c>
      <c r="BZ11" s="12">
        <v>33.947072658289102</v>
      </c>
    </row>
    <row r="12" spans="1:78" x14ac:dyDescent="0.35">
      <c r="A12" s="1">
        <v>10</v>
      </c>
      <c r="B12" s="6" t="s">
        <v>4</v>
      </c>
      <c r="C12" s="9" t="s">
        <v>11</v>
      </c>
      <c r="D12" s="9" t="s">
        <v>8</v>
      </c>
      <c r="E12" s="1">
        <v>90</v>
      </c>
      <c r="F12" s="1">
        <v>30</v>
      </c>
      <c r="G12" s="2">
        <f>G11+7*24</f>
        <v>219</v>
      </c>
      <c r="H12" s="2">
        <f t="shared" si="0"/>
        <v>256.15555555555557</v>
      </c>
      <c r="I12" s="2">
        <f t="shared" si="10"/>
        <v>37.155555555555559</v>
      </c>
      <c r="J12" s="1">
        <v>1672</v>
      </c>
      <c r="K12" s="3">
        <f t="shared" si="11"/>
        <v>269.04999999999995</v>
      </c>
      <c r="L12" s="3">
        <f t="shared" si="12"/>
        <v>526.01120000000003</v>
      </c>
      <c r="M12" s="3">
        <f t="shared" si="4"/>
        <v>1578.0336000000002</v>
      </c>
      <c r="N12" s="1"/>
      <c r="O12" s="1"/>
      <c r="P12" s="3">
        <f t="shared" si="5"/>
        <v>3.7155555555555559</v>
      </c>
      <c r="Q12" s="3">
        <v>0</v>
      </c>
      <c r="R12" s="3">
        <f t="shared" si="13"/>
        <v>3.7155555555555559</v>
      </c>
      <c r="S12" s="12">
        <v>219</v>
      </c>
      <c r="T12" s="12">
        <v>256.18896817909302</v>
      </c>
      <c r="U12" s="12">
        <v>37.188968179092498</v>
      </c>
      <c r="V12" s="12">
        <v>219</v>
      </c>
      <c r="W12" s="12">
        <v>254.779203411694</v>
      </c>
      <c r="X12" s="12">
        <v>35.779203411694098</v>
      </c>
      <c r="Y12" s="12">
        <v>219</v>
      </c>
      <c r="Z12" s="12">
        <v>256.50688570316697</v>
      </c>
      <c r="AA12" s="12">
        <v>37.506885703166802</v>
      </c>
      <c r="AB12" s="12">
        <v>219</v>
      </c>
      <c r="AC12" s="12">
        <v>254.41383329125401</v>
      </c>
      <c r="AD12" s="12">
        <v>35.413833291253901</v>
      </c>
      <c r="AE12" s="12">
        <v>219</v>
      </c>
      <c r="AF12" s="12">
        <v>255.001696449864</v>
      </c>
      <c r="AG12" s="12">
        <v>36.001696449864198</v>
      </c>
      <c r="AH12" s="12">
        <v>219</v>
      </c>
      <c r="AI12" s="12">
        <v>255.11266952639701</v>
      </c>
      <c r="AJ12" s="12">
        <v>36.112669526397298</v>
      </c>
      <c r="AK12" s="12">
        <v>219</v>
      </c>
      <c r="AL12" s="12">
        <v>253.129411867795</v>
      </c>
      <c r="AM12" s="12">
        <v>34.129411867794502</v>
      </c>
      <c r="AN12" s="12">
        <v>219</v>
      </c>
      <c r="AO12" s="12">
        <v>258.11190579734</v>
      </c>
      <c r="AP12" s="12">
        <v>39.111905797340398</v>
      </c>
      <c r="AQ12" s="12">
        <v>219</v>
      </c>
      <c r="AR12" s="12">
        <v>254.15846889153201</v>
      </c>
      <c r="AS12" s="12">
        <v>35.158468891532202</v>
      </c>
      <c r="AT12" s="12">
        <v>219</v>
      </c>
      <c r="AU12" s="12">
        <v>257.35072434872097</v>
      </c>
      <c r="AV12" s="12">
        <v>38.350724348721101</v>
      </c>
      <c r="AW12" s="12">
        <v>219</v>
      </c>
      <c r="AX12" s="12">
        <v>254.32266356226401</v>
      </c>
      <c r="AY12" s="12">
        <v>35.322663562264097</v>
      </c>
      <c r="AZ12" s="12">
        <v>219</v>
      </c>
      <c r="BA12" s="12">
        <v>256.67166543057101</v>
      </c>
      <c r="BB12" s="12">
        <v>37.671665430570499</v>
      </c>
      <c r="BC12" s="12">
        <v>219</v>
      </c>
      <c r="BD12" s="12">
        <v>264.649484406515</v>
      </c>
      <c r="BE12" s="12">
        <v>45.649484406514503</v>
      </c>
      <c r="BF12" s="12">
        <v>219</v>
      </c>
      <c r="BG12" s="12">
        <v>256.66741963477199</v>
      </c>
      <c r="BH12" s="12">
        <v>37.667419634771598</v>
      </c>
      <c r="BI12" s="12">
        <v>219</v>
      </c>
      <c r="BJ12" s="12">
        <v>257.95155834066099</v>
      </c>
      <c r="BK12" s="12">
        <v>38.9515583406613</v>
      </c>
      <c r="BL12" s="12">
        <v>219</v>
      </c>
      <c r="BM12" s="12">
        <v>259.38278977328298</v>
      </c>
      <c r="BN12" s="12">
        <v>40.382789773283399</v>
      </c>
      <c r="BO12" s="12">
        <v>219</v>
      </c>
      <c r="BP12" s="12">
        <v>257.98004364331899</v>
      </c>
      <c r="BQ12" s="12">
        <v>38.980043643319398</v>
      </c>
      <c r="BR12" s="12">
        <v>219</v>
      </c>
      <c r="BS12" s="12">
        <v>260.977889025016</v>
      </c>
      <c r="BT12" s="12">
        <v>41.977889025015998</v>
      </c>
      <c r="BU12" s="12">
        <v>219</v>
      </c>
      <c r="BV12" s="12">
        <v>253.817295351757</v>
      </c>
      <c r="BW12" s="12">
        <v>34.817295351757103</v>
      </c>
      <c r="BX12" s="12">
        <v>219</v>
      </c>
      <c r="BY12" s="12">
        <v>261.16153599155399</v>
      </c>
      <c r="BZ12" s="12">
        <v>42.1615359915535</v>
      </c>
    </row>
    <row r="13" spans="1:78" x14ac:dyDescent="0.35">
      <c r="A13" s="1">
        <v>11</v>
      </c>
      <c r="B13" s="6" t="s">
        <v>4</v>
      </c>
      <c r="C13" s="9" t="s">
        <v>8</v>
      </c>
      <c r="D13" s="9" t="s">
        <v>11</v>
      </c>
      <c r="E13" s="1">
        <v>90</v>
      </c>
      <c r="F13" s="1">
        <v>30</v>
      </c>
      <c r="G13" s="2">
        <v>51</v>
      </c>
      <c r="H13" s="2">
        <f t="shared" si="0"/>
        <v>88.155555555555566</v>
      </c>
      <c r="I13" s="2">
        <f t="shared" si="10"/>
        <v>37.155555555555559</v>
      </c>
      <c r="J13" s="1">
        <v>1672</v>
      </c>
      <c r="K13" s="3">
        <f t="shared" si="11"/>
        <v>269.04999999999995</v>
      </c>
      <c r="L13" s="3">
        <f t="shared" si="12"/>
        <v>526.01120000000003</v>
      </c>
      <c r="M13" s="3">
        <f t="shared" si="4"/>
        <v>1578.0336000000002</v>
      </c>
      <c r="N13" s="1"/>
      <c r="O13" s="1"/>
      <c r="P13" s="3">
        <f t="shared" si="5"/>
        <v>3.7155555555555559</v>
      </c>
      <c r="Q13" s="3">
        <v>0</v>
      </c>
      <c r="R13" s="3">
        <f t="shared" si="13"/>
        <v>3.7155555555555559</v>
      </c>
      <c r="S13" s="12">
        <v>51</v>
      </c>
      <c r="T13" s="12">
        <v>89.819890007315195</v>
      </c>
      <c r="U13" s="12">
        <v>38.819890007315202</v>
      </c>
      <c r="V13" s="12">
        <v>51</v>
      </c>
      <c r="W13" s="12">
        <v>87.186999499596297</v>
      </c>
      <c r="X13" s="12">
        <v>36.186999499596297</v>
      </c>
      <c r="Y13" s="12">
        <v>51</v>
      </c>
      <c r="Z13" s="12">
        <v>85.917802147824005</v>
      </c>
      <c r="AA13" s="12">
        <v>34.917802147823998</v>
      </c>
      <c r="AB13" s="12">
        <v>51</v>
      </c>
      <c r="AC13" s="12">
        <v>92.855581652783599</v>
      </c>
      <c r="AD13" s="12">
        <v>41.855581652783599</v>
      </c>
      <c r="AE13" s="12">
        <v>51</v>
      </c>
      <c r="AF13" s="12">
        <v>88.678129920973305</v>
      </c>
      <c r="AG13" s="12">
        <v>37.678129920973298</v>
      </c>
      <c r="AH13" s="12">
        <v>51</v>
      </c>
      <c r="AI13" s="12">
        <v>88.300934183553906</v>
      </c>
      <c r="AJ13" s="12">
        <v>37.300934183553899</v>
      </c>
      <c r="AK13" s="12">
        <v>51</v>
      </c>
      <c r="AL13" s="12">
        <v>87.114517926376706</v>
      </c>
      <c r="AM13" s="12">
        <v>36.114517926376699</v>
      </c>
      <c r="AN13" s="12">
        <v>51</v>
      </c>
      <c r="AO13" s="12">
        <v>93.406306639691806</v>
      </c>
      <c r="AP13" s="12">
        <v>42.406306639691799</v>
      </c>
      <c r="AQ13" s="12">
        <v>51</v>
      </c>
      <c r="AR13" s="12">
        <v>88.418164985358104</v>
      </c>
      <c r="AS13" s="12">
        <v>37.418164985358104</v>
      </c>
      <c r="AT13" s="12">
        <v>51</v>
      </c>
      <c r="AU13" s="12">
        <v>90.239214745699499</v>
      </c>
      <c r="AV13" s="12">
        <v>39.239214745699599</v>
      </c>
      <c r="AW13" s="12">
        <v>51</v>
      </c>
      <c r="AX13" s="12">
        <v>87.118022745477305</v>
      </c>
      <c r="AY13" s="12">
        <v>36.118022745477298</v>
      </c>
      <c r="AZ13" s="12">
        <v>51</v>
      </c>
      <c r="BA13" s="12">
        <v>98.084125586751796</v>
      </c>
      <c r="BB13" s="12">
        <v>47.084125586751803</v>
      </c>
      <c r="BC13" s="12">
        <v>51</v>
      </c>
      <c r="BD13" s="12">
        <v>87.245978056268399</v>
      </c>
      <c r="BE13" s="12">
        <v>36.245978056268399</v>
      </c>
      <c r="BF13" s="12">
        <v>51</v>
      </c>
      <c r="BG13" s="12">
        <v>87.084004188666796</v>
      </c>
      <c r="BH13" s="12">
        <v>36.084004188666803</v>
      </c>
      <c r="BI13" s="12">
        <v>51</v>
      </c>
      <c r="BJ13" s="12">
        <v>88.971734842185896</v>
      </c>
      <c r="BK13" s="12">
        <v>37.971734842185903</v>
      </c>
      <c r="BL13" s="12">
        <v>51</v>
      </c>
      <c r="BM13" s="12">
        <v>96.502878114341698</v>
      </c>
      <c r="BN13" s="12">
        <v>45.502878114341698</v>
      </c>
      <c r="BO13" s="12">
        <v>51</v>
      </c>
      <c r="BP13" s="12">
        <v>86.833388498116804</v>
      </c>
      <c r="BQ13" s="12">
        <v>35.833388498116797</v>
      </c>
      <c r="BR13" s="12">
        <v>51</v>
      </c>
      <c r="BS13" s="12">
        <v>86.774039044550094</v>
      </c>
      <c r="BT13" s="12">
        <v>35.774039044550101</v>
      </c>
      <c r="BU13" s="12">
        <v>51</v>
      </c>
      <c r="BV13" s="12">
        <v>84.648940288407303</v>
      </c>
      <c r="BW13" s="12">
        <v>33.648940288407204</v>
      </c>
      <c r="BX13" s="12">
        <v>51</v>
      </c>
      <c r="BY13" s="12">
        <v>93.476068704094999</v>
      </c>
      <c r="BZ13" s="12">
        <v>42.476068704094999</v>
      </c>
    </row>
    <row r="14" spans="1:78" x14ac:dyDescent="0.35">
      <c r="A14" s="1">
        <v>12</v>
      </c>
      <c r="B14" s="6" t="s">
        <v>4</v>
      </c>
      <c r="C14" s="9" t="s">
        <v>8</v>
      </c>
      <c r="D14" s="9" t="s">
        <v>11</v>
      </c>
      <c r="E14" s="1">
        <v>90</v>
      </c>
      <c r="F14" s="1">
        <v>30</v>
      </c>
      <c r="G14" s="2">
        <f>G13+7*24</f>
        <v>219</v>
      </c>
      <c r="H14" s="2">
        <f t="shared" si="0"/>
        <v>256.15555555555557</v>
      </c>
      <c r="I14" s="2">
        <f t="shared" si="10"/>
        <v>37.155555555555559</v>
      </c>
      <c r="J14" s="1">
        <v>1672</v>
      </c>
      <c r="K14" s="3">
        <f t="shared" si="11"/>
        <v>269.04999999999995</v>
      </c>
      <c r="L14" s="3">
        <f t="shared" si="12"/>
        <v>526.01120000000003</v>
      </c>
      <c r="M14" s="3">
        <f t="shared" si="4"/>
        <v>1578.0336000000002</v>
      </c>
      <c r="N14" s="1"/>
      <c r="O14" s="1"/>
      <c r="P14" s="3">
        <f t="shared" si="5"/>
        <v>3.7155555555555559</v>
      </c>
      <c r="Q14" s="3">
        <v>0</v>
      </c>
      <c r="R14" s="3">
        <f t="shared" si="13"/>
        <v>3.7155555555555559</v>
      </c>
      <c r="S14" s="12">
        <v>219</v>
      </c>
      <c r="T14" s="12">
        <v>252.49945995644501</v>
      </c>
      <c r="U14" s="12">
        <v>33.499459956445399</v>
      </c>
      <c r="V14" s="12">
        <v>219</v>
      </c>
      <c r="W14" s="12">
        <v>257.749029985888</v>
      </c>
      <c r="X14" s="12">
        <v>38.749029985887901</v>
      </c>
      <c r="Y14" s="12">
        <v>219</v>
      </c>
      <c r="Z14" s="12">
        <v>256.74705903095298</v>
      </c>
      <c r="AA14" s="12">
        <v>37.747059030952897</v>
      </c>
      <c r="AB14" s="12">
        <v>219</v>
      </c>
      <c r="AC14" s="12">
        <v>253.90074208910099</v>
      </c>
      <c r="AD14" s="12">
        <v>34.9007420891013</v>
      </c>
      <c r="AE14" s="12">
        <v>219</v>
      </c>
      <c r="AF14" s="12">
        <v>262.44396014976098</v>
      </c>
      <c r="AG14" s="12">
        <v>43.443960149761203</v>
      </c>
      <c r="AH14" s="12">
        <v>219</v>
      </c>
      <c r="AI14" s="12">
        <v>264.07000625891402</v>
      </c>
      <c r="AJ14" s="12">
        <v>45.070006258913899</v>
      </c>
      <c r="AK14" s="12">
        <v>219</v>
      </c>
      <c r="AL14" s="12">
        <v>255.27111146981099</v>
      </c>
      <c r="AM14" s="12">
        <v>36.271111469810698</v>
      </c>
      <c r="AN14" s="12">
        <v>219</v>
      </c>
      <c r="AO14" s="12">
        <v>253.840611934924</v>
      </c>
      <c r="AP14" s="12">
        <v>34.8406119349237</v>
      </c>
      <c r="AQ14" s="12">
        <v>219</v>
      </c>
      <c r="AR14" s="12">
        <v>254.66828548122899</v>
      </c>
      <c r="AS14" s="12">
        <v>35.668285481229397</v>
      </c>
      <c r="AT14" s="12">
        <v>219</v>
      </c>
      <c r="AU14" s="12">
        <v>259.76231712837301</v>
      </c>
      <c r="AV14" s="12">
        <v>40.762317128373098</v>
      </c>
      <c r="AW14" s="12">
        <v>219</v>
      </c>
      <c r="AX14" s="12">
        <v>254.19443237105699</v>
      </c>
      <c r="AY14" s="12">
        <v>35.194432371056699</v>
      </c>
      <c r="AZ14" s="12">
        <v>219</v>
      </c>
      <c r="BA14" s="12">
        <v>260.255206809409</v>
      </c>
      <c r="BB14" s="12">
        <v>41.255206809408499</v>
      </c>
      <c r="BC14" s="12">
        <v>219</v>
      </c>
      <c r="BD14" s="12">
        <v>258.21319927592998</v>
      </c>
      <c r="BE14" s="12">
        <v>39.213199275929597</v>
      </c>
      <c r="BF14" s="12">
        <v>219</v>
      </c>
      <c r="BG14" s="12">
        <v>257.595696871158</v>
      </c>
      <c r="BH14" s="12">
        <v>38.595696871157799</v>
      </c>
      <c r="BI14" s="12">
        <v>219</v>
      </c>
      <c r="BJ14" s="12">
        <v>260.29519885453101</v>
      </c>
      <c r="BK14" s="12">
        <v>41.295198854530497</v>
      </c>
      <c r="BL14" s="12">
        <v>219</v>
      </c>
      <c r="BM14" s="12">
        <v>253.832013591064</v>
      </c>
      <c r="BN14" s="12">
        <v>34.832013591063799</v>
      </c>
      <c r="BO14" s="12">
        <v>219</v>
      </c>
      <c r="BP14" s="12">
        <v>252.78093859703901</v>
      </c>
      <c r="BQ14" s="12">
        <v>33.780938597038599</v>
      </c>
      <c r="BR14" s="12">
        <v>219</v>
      </c>
      <c r="BS14" s="12">
        <v>258.22795070642098</v>
      </c>
      <c r="BT14" s="12">
        <v>39.227950706420799</v>
      </c>
      <c r="BU14" s="12">
        <v>219</v>
      </c>
      <c r="BV14" s="12">
        <v>253.41840325378499</v>
      </c>
      <c r="BW14" s="12">
        <v>34.418403253785399</v>
      </c>
      <c r="BX14" s="12">
        <v>219</v>
      </c>
      <c r="BY14" s="12">
        <v>253.64159435231301</v>
      </c>
      <c r="BZ14" s="12">
        <v>34.641594352313099</v>
      </c>
    </row>
    <row r="15" spans="1:78" x14ac:dyDescent="0.35">
      <c r="A15" s="1">
        <v>13</v>
      </c>
      <c r="B15" s="6" t="s">
        <v>4</v>
      </c>
      <c r="C15" s="9" t="s">
        <v>10</v>
      </c>
      <c r="D15" s="9" t="s">
        <v>8</v>
      </c>
      <c r="E15" s="1">
        <v>90</v>
      </c>
      <c r="F15" s="1">
        <v>30</v>
      </c>
      <c r="G15" s="2">
        <f>75+24</f>
        <v>99</v>
      </c>
      <c r="H15" s="2">
        <f t="shared" si="0"/>
        <v>117.02222222222223</v>
      </c>
      <c r="I15" s="2">
        <f t="shared" si="10"/>
        <v>18.022222222222222</v>
      </c>
      <c r="J15" s="1">
        <v>811</v>
      </c>
      <c r="K15" s="3">
        <f t="shared" si="11"/>
        <v>131.29</v>
      </c>
      <c r="L15" s="3">
        <f t="shared" si="12"/>
        <v>255.14060000000001</v>
      </c>
      <c r="M15" s="3">
        <f t="shared" si="4"/>
        <v>765.42180000000008</v>
      </c>
      <c r="N15" s="1"/>
      <c r="O15" s="1"/>
      <c r="P15" s="3">
        <f t="shared" si="5"/>
        <v>1.8022222222222224</v>
      </c>
      <c r="Q15" s="3">
        <v>0</v>
      </c>
      <c r="R15" s="3">
        <f t="shared" si="13"/>
        <v>1.8022222222222224</v>
      </c>
      <c r="S15" s="12">
        <v>99</v>
      </c>
      <c r="T15" s="12">
        <v>116.416392502557</v>
      </c>
      <c r="U15" s="12">
        <v>17.4163925025568</v>
      </c>
      <c r="V15" s="12">
        <v>99</v>
      </c>
      <c r="W15" s="12">
        <v>118.305843306013</v>
      </c>
      <c r="X15" s="12">
        <v>19.305843306013301</v>
      </c>
      <c r="Y15" s="12">
        <v>99</v>
      </c>
      <c r="Z15" s="12">
        <v>118.49703976096301</v>
      </c>
      <c r="AA15" s="12">
        <v>19.497039760962899</v>
      </c>
      <c r="AB15" s="12">
        <v>99</v>
      </c>
      <c r="AC15" s="12">
        <v>119.15560705356</v>
      </c>
      <c r="AD15" s="12">
        <v>20.155607053559901</v>
      </c>
      <c r="AE15" s="12">
        <v>99</v>
      </c>
      <c r="AF15" s="12">
        <v>116.740543900267</v>
      </c>
      <c r="AG15" s="12">
        <v>17.740543900266999</v>
      </c>
      <c r="AH15" s="12">
        <v>99</v>
      </c>
      <c r="AI15" s="12">
        <v>118.054632130912</v>
      </c>
      <c r="AJ15" s="12">
        <v>19.054632130912299</v>
      </c>
      <c r="AK15" s="12">
        <v>99</v>
      </c>
      <c r="AL15" s="12">
        <v>115.641800762939</v>
      </c>
      <c r="AM15" s="12">
        <v>16.641800762938601</v>
      </c>
      <c r="AN15" s="12">
        <v>99</v>
      </c>
      <c r="AO15" s="12">
        <v>118.674758661035</v>
      </c>
      <c r="AP15" s="12">
        <v>19.674758661034598</v>
      </c>
      <c r="AQ15" s="12">
        <v>99</v>
      </c>
      <c r="AR15" s="12">
        <v>120.155394155601</v>
      </c>
      <c r="AS15" s="12">
        <v>21.155394155600899</v>
      </c>
      <c r="AT15" s="12">
        <v>99</v>
      </c>
      <c r="AU15" s="12">
        <v>117.017959906461</v>
      </c>
      <c r="AV15" s="12">
        <v>18.017959906461002</v>
      </c>
      <c r="AW15" s="12">
        <v>99</v>
      </c>
      <c r="AX15" s="12">
        <v>115.468537241174</v>
      </c>
      <c r="AY15" s="12">
        <v>16.468537241174001</v>
      </c>
      <c r="AZ15" s="12">
        <v>99</v>
      </c>
      <c r="BA15" s="12">
        <v>115.28813598725399</v>
      </c>
      <c r="BB15" s="12">
        <v>16.288135987254499</v>
      </c>
      <c r="BC15" s="12">
        <v>99</v>
      </c>
      <c r="BD15" s="12">
        <v>118.08086266827701</v>
      </c>
      <c r="BE15" s="12">
        <v>19.080862668277401</v>
      </c>
      <c r="BF15" s="12">
        <v>99</v>
      </c>
      <c r="BG15" s="12">
        <v>118.02423401939301</v>
      </c>
      <c r="BH15" s="12">
        <v>19.0242340193928</v>
      </c>
      <c r="BI15" s="12">
        <v>99</v>
      </c>
      <c r="BJ15" s="12">
        <v>117.96319917906099</v>
      </c>
      <c r="BK15" s="12">
        <v>18.963199179060499</v>
      </c>
      <c r="BL15" s="12">
        <v>99</v>
      </c>
      <c r="BM15" s="12">
        <v>115.757432071887</v>
      </c>
      <c r="BN15" s="12">
        <v>16.757432071887202</v>
      </c>
      <c r="BO15" s="12">
        <v>99</v>
      </c>
      <c r="BP15" s="12">
        <v>117.311204763867</v>
      </c>
      <c r="BQ15" s="12">
        <v>18.311204763866801</v>
      </c>
      <c r="BR15" s="12">
        <v>99</v>
      </c>
      <c r="BS15" s="12">
        <v>118.109314214126</v>
      </c>
      <c r="BT15" s="12">
        <v>19.1093142141256</v>
      </c>
      <c r="BU15" s="12">
        <v>99</v>
      </c>
      <c r="BV15" s="12">
        <v>118.55835272426199</v>
      </c>
      <c r="BW15" s="12">
        <v>19.5583527242615</v>
      </c>
      <c r="BX15" s="12">
        <v>99</v>
      </c>
      <c r="BY15" s="12">
        <v>119.339760808503</v>
      </c>
      <c r="BZ15" s="12">
        <v>20.339760808503399</v>
      </c>
    </row>
    <row r="16" spans="1:78" x14ac:dyDescent="0.35">
      <c r="A16" s="1">
        <v>14</v>
      </c>
      <c r="B16" s="6" t="s">
        <v>4</v>
      </c>
      <c r="C16" s="9" t="s">
        <v>10</v>
      </c>
      <c r="D16" s="9" t="s">
        <v>8</v>
      </c>
      <c r="E16" s="1">
        <v>90</v>
      </c>
      <c r="F16" s="1">
        <v>30</v>
      </c>
      <c r="G16" s="2">
        <f>G15+7*24</f>
        <v>267</v>
      </c>
      <c r="H16" s="2">
        <f t="shared" si="0"/>
        <v>285.02222222222224</v>
      </c>
      <c r="I16" s="2">
        <f t="shared" si="10"/>
        <v>18.022222222222222</v>
      </c>
      <c r="J16" s="1">
        <v>811</v>
      </c>
      <c r="K16" s="3">
        <f t="shared" si="11"/>
        <v>131.29</v>
      </c>
      <c r="L16" s="3">
        <f t="shared" si="12"/>
        <v>255.14060000000001</v>
      </c>
      <c r="M16" s="3">
        <f t="shared" si="4"/>
        <v>765.42180000000008</v>
      </c>
      <c r="N16" s="1"/>
      <c r="O16" s="1"/>
      <c r="P16" s="3">
        <f t="shared" si="5"/>
        <v>1.8022222222222224</v>
      </c>
      <c r="Q16" s="3">
        <v>0</v>
      </c>
      <c r="R16" s="3">
        <f t="shared" si="13"/>
        <v>1.8022222222222224</v>
      </c>
      <c r="S16" s="12">
        <v>267</v>
      </c>
      <c r="T16" s="12">
        <v>287.109839436095</v>
      </c>
      <c r="U16" s="12">
        <v>20.1098394360951</v>
      </c>
      <c r="V16" s="12">
        <v>267</v>
      </c>
      <c r="W16" s="12">
        <v>285.758929608632</v>
      </c>
      <c r="X16" s="12">
        <v>18.758929608631501</v>
      </c>
      <c r="Y16" s="12">
        <v>267</v>
      </c>
      <c r="Z16" s="12">
        <v>286.90630302608099</v>
      </c>
      <c r="AA16" s="12">
        <v>19.906303026080799</v>
      </c>
      <c r="AB16" s="12">
        <v>267</v>
      </c>
      <c r="AC16" s="12">
        <v>283.97792364786</v>
      </c>
      <c r="AD16" s="12">
        <v>16.9779236478599</v>
      </c>
      <c r="AE16" s="12">
        <v>267</v>
      </c>
      <c r="AF16" s="12">
        <v>287.47704803179602</v>
      </c>
      <c r="AG16" s="12">
        <v>20.4770480317958</v>
      </c>
      <c r="AH16" s="12">
        <v>267</v>
      </c>
      <c r="AI16" s="12">
        <v>287.074131179934</v>
      </c>
      <c r="AJ16" s="12">
        <v>20.074131179933701</v>
      </c>
      <c r="AK16" s="12">
        <v>267</v>
      </c>
      <c r="AL16" s="12">
        <v>283.47388712158801</v>
      </c>
      <c r="AM16" s="12">
        <v>16.473887121588099</v>
      </c>
      <c r="AN16" s="12">
        <v>267</v>
      </c>
      <c r="AO16" s="12">
        <v>285.951371203196</v>
      </c>
      <c r="AP16" s="12">
        <v>18.951371203195599</v>
      </c>
      <c r="AQ16" s="12">
        <v>267</v>
      </c>
      <c r="AR16" s="12">
        <v>284.78539220300701</v>
      </c>
      <c r="AS16" s="12">
        <v>17.785392203006801</v>
      </c>
      <c r="AT16" s="12">
        <v>267</v>
      </c>
      <c r="AU16" s="12">
        <v>285.24885598834402</v>
      </c>
      <c r="AV16" s="12">
        <v>18.2488559883443</v>
      </c>
      <c r="AW16" s="12">
        <v>267</v>
      </c>
      <c r="AX16" s="12">
        <v>283.97180614702501</v>
      </c>
      <c r="AY16" s="12">
        <v>16.971806147025202</v>
      </c>
      <c r="AZ16" s="12">
        <v>267</v>
      </c>
      <c r="BA16" s="12">
        <v>284.33178475273701</v>
      </c>
      <c r="BB16" s="12">
        <v>17.331784752737398</v>
      </c>
      <c r="BC16" s="12">
        <v>267</v>
      </c>
      <c r="BD16" s="12">
        <v>286.525589285053</v>
      </c>
      <c r="BE16" s="12">
        <v>19.525589285052799</v>
      </c>
      <c r="BF16" s="12">
        <v>267</v>
      </c>
      <c r="BG16" s="12">
        <v>286.00949404310398</v>
      </c>
      <c r="BH16" s="12">
        <v>19.009494043104102</v>
      </c>
      <c r="BI16" s="12">
        <v>267</v>
      </c>
      <c r="BJ16" s="12">
        <v>284.78152416412399</v>
      </c>
      <c r="BK16" s="12">
        <v>17.7815241641235</v>
      </c>
      <c r="BL16" s="12">
        <v>267</v>
      </c>
      <c r="BM16" s="12">
        <v>289.19261015200698</v>
      </c>
      <c r="BN16" s="12">
        <v>22.192610152007202</v>
      </c>
      <c r="BO16" s="12">
        <v>267</v>
      </c>
      <c r="BP16" s="12">
        <v>285.85867621848399</v>
      </c>
      <c r="BQ16" s="12">
        <v>18.858676218483801</v>
      </c>
      <c r="BR16" s="12">
        <v>267</v>
      </c>
      <c r="BS16" s="12">
        <v>286.87694464644102</v>
      </c>
      <c r="BT16" s="12">
        <v>19.876944646441</v>
      </c>
      <c r="BU16" s="12">
        <v>267</v>
      </c>
      <c r="BV16" s="12">
        <v>283.84215788340998</v>
      </c>
      <c r="BW16" s="12">
        <v>16.842157883409801</v>
      </c>
      <c r="BX16" s="12">
        <v>267</v>
      </c>
      <c r="BY16" s="12">
        <v>285.71806205629701</v>
      </c>
      <c r="BZ16" s="12">
        <v>18.718062056297299</v>
      </c>
    </row>
    <row r="17" spans="1:78" x14ac:dyDescent="0.35">
      <c r="A17" s="1">
        <v>15</v>
      </c>
      <c r="B17" s="6" t="s">
        <v>4</v>
      </c>
      <c r="C17" s="9" t="s">
        <v>8</v>
      </c>
      <c r="D17" s="9" t="s">
        <v>10</v>
      </c>
      <c r="E17" s="1">
        <v>90</v>
      </c>
      <c r="F17" s="1">
        <v>30</v>
      </c>
      <c r="G17" s="2">
        <v>99</v>
      </c>
      <c r="H17" s="2">
        <f t="shared" si="0"/>
        <v>117.02222222222223</v>
      </c>
      <c r="I17" s="2">
        <f t="shared" si="10"/>
        <v>18.022222222222222</v>
      </c>
      <c r="J17" s="1">
        <v>811</v>
      </c>
      <c r="K17" s="3">
        <f t="shared" si="11"/>
        <v>131.29</v>
      </c>
      <c r="L17" s="3">
        <f t="shared" si="12"/>
        <v>255.14060000000001</v>
      </c>
      <c r="M17" s="3">
        <f t="shared" si="4"/>
        <v>765.42180000000008</v>
      </c>
      <c r="N17" s="1"/>
      <c r="O17" s="1"/>
      <c r="P17" s="3">
        <f t="shared" si="5"/>
        <v>1.8022222222222224</v>
      </c>
      <c r="Q17" s="3">
        <v>0</v>
      </c>
      <c r="R17" s="3">
        <f t="shared" si="13"/>
        <v>1.8022222222222224</v>
      </c>
      <c r="S17" s="12">
        <v>99</v>
      </c>
      <c r="T17" s="12">
        <v>119.643179134158</v>
      </c>
      <c r="U17" s="12">
        <v>20.643179134158402</v>
      </c>
      <c r="V17" s="12">
        <v>99</v>
      </c>
      <c r="W17" s="12">
        <v>115.39628910369299</v>
      </c>
      <c r="X17" s="12">
        <v>16.396289103692499</v>
      </c>
      <c r="Y17" s="12">
        <v>99</v>
      </c>
      <c r="Z17" s="12">
        <v>117.086891352774</v>
      </c>
      <c r="AA17" s="12">
        <v>18.0868913527739</v>
      </c>
      <c r="AB17" s="12">
        <v>99</v>
      </c>
      <c r="AC17" s="12">
        <v>118.032590876695</v>
      </c>
      <c r="AD17" s="12">
        <v>19.032590876694599</v>
      </c>
      <c r="AE17" s="12">
        <v>99</v>
      </c>
      <c r="AF17" s="12">
        <v>116.66770359790399</v>
      </c>
      <c r="AG17" s="12">
        <v>17.6677035979035</v>
      </c>
      <c r="AH17" s="12">
        <v>99</v>
      </c>
      <c r="AI17" s="12">
        <v>118.787468286291</v>
      </c>
      <c r="AJ17" s="12">
        <v>19.787468286290501</v>
      </c>
      <c r="AK17" s="12">
        <v>99</v>
      </c>
      <c r="AL17" s="12">
        <v>116.328075968945</v>
      </c>
      <c r="AM17" s="12">
        <v>17.328075968944699</v>
      </c>
      <c r="AN17" s="12">
        <v>99</v>
      </c>
      <c r="AO17" s="12">
        <v>117.772513752864</v>
      </c>
      <c r="AP17" s="12">
        <v>18.772513752863599</v>
      </c>
      <c r="AQ17" s="12">
        <v>99</v>
      </c>
      <c r="AR17" s="12">
        <v>115.392548009762</v>
      </c>
      <c r="AS17" s="12">
        <v>16.3925480097617</v>
      </c>
      <c r="AT17" s="12">
        <v>99</v>
      </c>
      <c r="AU17" s="12">
        <v>117.800473508404</v>
      </c>
      <c r="AV17" s="12">
        <v>18.800473508404099</v>
      </c>
      <c r="AW17" s="12">
        <v>99</v>
      </c>
      <c r="AX17" s="12">
        <v>118.16868800716399</v>
      </c>
      <c r="AY17" s="12">
        <v>19.168688007164299</v>
      </c>
      <c r="AZ17" s="12">
        <v>99</v>
      </c>
      <c r="BA17" s="12">
        <v>117.031511489799</v>
      </c>
      <c r="BB17" s="12">
        <v>18.0315114897992</v>
      </c>
      <c r="BC17" s="12">
        <v>99</v>
      </c>
      <c r="BD17" s="12">
        <v>116.16818841569599</v>
      </c>
      <c r="BE17" s="12">
        <v>17.1681884156961</v>
      </c>
      <c r="BF17" s="12">
        <v>99</v>
      </c>
      <c r="BG17" s="12">
        <v>118.141196495206</v>
      </c>
      <c r="BH17" s="12">
        <v>19.141196495205801</v>
      </c>
      <c r="BI17" s="12">
        <v>99</v>
      </c>
      <c r="BJ17" s="12">
        <v>116.441877500022</v>
      </c>
      <c r="BK17" s="12">
        <v>17.441877500021899</v>
      </c>
      <c r="BL17" s="12">
        <v>99</v>
      </c>
      <c r="BM17" s="12">
        <v>117.23466823530499</v>
      </c>
      <c r="BN17" s="12">
        <v>18.2346682353046</v>
      </c>
      <c r="BO17" s="12">
        <v>99</v>
      </c>
      <c r="BP17" s="12">
        <v>115.976621657704</v>
      </c>
      <c r="BQ17" s="12">
        <v>16.976621657704001</v>
      </c>
      <c r="BR17" s="12">
        <v>99</v>
      </c>
      <c r="BS17" s="12">
        <v>117.46772621053999</v>
      </c>
      <c r="BT17" s="12">
        <v>18.467726210540501</v>
      </c>
      <c r="BU17" s="12">
        <v>99</v>
      </c>
      <c r="BV17" s="12">
        <v>117.012301876357</v>
      </c>
      <c r="BW17" s="12">
        <v>18.012301876356801</v>
      </c>
      <c r="BX17" s="12">
        <v>99</v>
      </c>
      <c r="BY17" s="12">
        <v>117.128383597282</v>
      </c>
      <c r="BZ17" s="12">
        <v>18.128383597281601</v>
      </c>
    </row>
    <row r="18" spans="1:78" x14ac:dyDescent="0.35">
      <c r="A18" s="1">
        <v>16</v>
      </c>
      <c r="B18" s="6" t="s">
        <v>4</v>
      </c>
      <c r="C18" s="9" t="s">
        <v>8</v>
      </c>
      <c r="D18" s="9" t="s">
        <v>10</v>
      </c>
      <c r="E18" s="1">
        <v>90</v>
      </c>
      <c r="F18" s="1">
        <v>30</v>
      </c>
      <c r="G18" s="2">
        <f>G17+7*24</f>
        <v>267</v>
      </c>
      <c r="H18" s="2">
        <f t="shared" si="0"/>
        <v>285.02222222222224</v>
      </c>
      <c r="I18" s="2">
        <f t="shared" si="10"/>
        <v>18.022222222222222</v>
      </c>
      <c r="J18" s="1">
        <v>811</v>
      </c>
      <c r="K18" s="3">
        <f t="shared" si="11"/>
        <v>131.29</v>
      </c>
      <c r="L18" s="3">
        <f t="shared" si="12"/>
        <v>255.14060000000001</v>
      </c>
      <c r="M18" s="3">
        <f t="shared" si="4"/>
        <v>765.42180000000008</v>
      </c>
      <c r="N18" s="1"/>
      <c r="O18" s="1"/>
      <c r="P18" s="3">
        <f t="shared" si="5"/>
        <v>1.8022222222222224</v>
      </c>
      <c r="Q18" s="3">
        <v>0</v>
      </c>
      <c r="R18" s="3">
        <f t="shared" si="13"/>
        <v>1.8022222222222224</v>
      </c>
      <c r="S18" s="12">
        <v>267</v>
      </c>
      <c r="T18" s="12">
        <v>285.711728055354</v>
      </c>
      <c r="U18" s="12">
        <v>18.711728055354101</v>
      </c>
      <c r="V18" s="12">
        <v>267</v>
      </c>
      <c r="W18" s="12">
        <v>286.54355365854701</v>
      </c>
      <c r="X18" s="12">
        <v>19.543553658547101</v>
      </c>
      <c r="Y18" s="12">
        <v>267</v>
      </c>
      <c r="Z18" s="12">
        <v>285.25426635903602</v>
      </c>
      <c r="AA18" s="12">
        <v>18.254266359035601</v>
      </c>
      <c r="AB18" s="12">
        <v>267</v>
      </c>
      <c r="AC18" s="12">
        <v>286.58940939177</v>
      </c>
      <c r="AD18" s="12">
        <v>19.589409391769699</v>
      </c>
      <c r="AE18" s="12">
        <v>267</v>
      </c>
      <c r="AF18" s="12">
        <v>287.57429060708301</v>
      </c>
      <c r="AG18" s="12">
        <v>20.574290607083501</v>
      </c>
      <c r="AH18" s="12">
        <v>267</v>
      </c>
      <c r="AI18" s="12">
        <v>284.39227378183199</v>
      </c>
      <c r="AJ18" s="12">
        <v>17.392273781832198</v>
      </c>
      <c r="AK18" s="12">
        <v>267</v>
      </c>
      <c r="AL18" s="12">
        <v>287.32728629458899</v>
      </c>
      <c r="AM18" s="12">
        <v>20.327286294588799</v>
      </c>
      <c r="AN18" s="12">
        <v>267</v>
      </c>
      <c r="AO18" s="12">
        <v>284.30075610204199</v>
      </c>
      <c r="AP18" s="12">
        <v>17.300756102042101</v>
      </c>
      <c r="AQ18" s="12">
        <v>267</v>
      </c>
      <c r="AR18" s="12">
        <v>287.96403121223602</v>
      </c>
      <c r="AS18" s="12">
        <v>20.964031212235898</v>
      </c>
      <c r="AT18" s="12">
        <v>267</v>
      </c>
      <c r="AU18" s="12">
        <v>283.64662297735401</v>
      </c>
      <c r="AV18" s="12">
        <v>16.6466229773539</v>
      </c>
      <c r="AW18" s="12">
        <v>267</v>
      </c>
      <c r="AX18" s="12">
        <v>284.89210230478301</v>
      </c>
      <c r="AY18" s="12">
        <v>17.892102304783499</v>
      </c>
      <c r="AZ18" s="12">
        <v>267</v>
      </c>
      <c r="BA18" s="12">
        <v>286.342532202938</v>
      </c>
      <c r="BB18" s="12">
        <v>19.3425322029379</v>
      </c>
      <c r="BC18" s="12">
        <v>267</v>
      </c>
      <c r="BD18" s="12">
        <v>288.12867824963803</v>
      </c>
      <c r="BE18" s="12">
        <v>21.128678249637801</v>
      </c>
      <c r="BF18" s="12">
        <v>267</v>
      </c>
      <c r="BG18" s="12">
        <v>286.83146273733399</v>
      </c>
      <c r="BH18" s="12">
        <v>19.8314627373341</v>
      </c>
      <c r="BI18" s="12">
        <v>267</v>
      </c>
      <c r="BJ18" s="12">
        <v>283.88022869473298</v>
      </c>
      <c r="BK18" s="12">
        <v>16.880228694733201</v>
      </c>
      <c r="BL18" s="12">
        <v>267</v>
      </c>
      <c r="BM18" s="12">
        <v>287.077965319008</v>
      </c>
      <c r="BN18" s="12">
        <v>20.0779653190075</v>
      </c>
      <c r="BO18" s="12">
        <v>267</v>
      </c>
      <c r="BP18" s="12">
        <v>286.87969461029502</v>
      </c>
      <c r="BQ18" s="12">
        <v>19.879694610295001</v>
      </c>
      <c r="BR18" s="12">
        <v>267</v>
      </c>
      <c r="BS18" s="12">
        <v>285.97476966818698</v>
      </c>
      <c r="BT18" s="12">
        <v>18.974769668186902</v>
      </c>
      <c r="BU18" s="12">
        <v>267</v>
      </c>
      <c r="BV18" s="12">
        <v>283.87167520177599</v>
      </c>
      <c r="BW18" s="12">
        <v>16.871675201775599</v>
      </c>
      <c r="BX18" s="12">
        <v>267</v>
      </c>
      <c r="BY18" s="12">
        <v>284.973258982061</v>
      </c>
      <c r="BZ18" s="12">
        <v>17.973258982061399</v>
      </c>
    </row>
    <row r="19" spans="1:78" x14ac:dyDescent="0.35">
      <c r="A19" s="1">
        <v>17</v>
      </c>
      <c r="B19" s="6" t="s">
        <v>4</v>
      </c>
      <c r="C19" s="9" t="s">
        <v>9</v>
      </c>
      <c r="D19" s="9" t="s">
        <v>8</v>
      </c>
      <c r="E19" s="1">
        <v>90</v>
      </c>
      <c r="F19" s="1">
        <v>30</v>
      </c>
      <c r="G19" s="2">
        <v>51</v>
      </c>
      <c r="H19" s="2">
        <f t="shared" si="0"/>
        <v>72.911111111111111</v>
      </c>
      <c r="I19" s="2">
        <f t="shared" si="10"/>
        <v>21.911111111111111</v>
      </c>
      <c r="J19" s="1">
        <v>986</v>
      </c>
      <c r="K19" s="3">
        <f t="shared" si="11"/>
        <v>159.29</v>
      </c>
      <c r="L19" s="3">
        <f t="shared" si="12"/>
        <v>310.19560000000001</v>
      </c>
      <c r="M19" s="3">
        <f t="shared" si="4"/>
        <v>930.58680000000004</v>
      </c>
      <c r="N19" s="1"/>
      <c r="O19" s="1"/>
      <c r="P19" s="3">
        <f t="shared" si="5"/>
        <v>2.1911111111111112</v>
      </c>
      <c r="Q19" s="3">
        <v>0</v>
      </c>
      <c r="R19" s="3">
        <f t="shared" si="13"/>
        <v>2.1911111111111112</v>
      </c>
      <c r="S19" s="12">
        <v>51</v>
      </c>
      <c r="T19" s="12">
        <v>73.230142940844203</v>
      </c>
      <c r="U19" s="12">
        <v>22.2301429408442</v>
      </c>
      <c r="V19" s="12">
        <v>51</v>
      </c>
      <c r="W19" s="12">
        <v>74.197574281343293</v>
      </c>
      <c r="X19" s="12">
        <v>23.1975742813433</v>
      </c>
      <c r="Y19" s="12">
        <v>51</v>
      </c>
      <c r="Z19" s="12">
        <v>73.643927350852493</v>
      </c>
      <c r="AA19" s="12">
        <v>22.643927350852501</v>
      </c>
      <c r="AB19" s="12">
        <v>51</v>
      </c>
      <c r="AC19" s="12">
        <v>72.547396420082293</v>
      </c>
      <c r="AD19" s="12">
        <v>21.5473964200823</v>
      </c>
      <c r="AE19" s="12">
        <v>51</v>
      </c>
      <c r="AF19" s="12">
        <v>72.903721831193806</v>
      </c>
      <c r="AG19" s="12">
        <v>21.903721831193799</v>
      </c>
      <c r="AH19" s="12">
        <v>51</v>
      </c>
      <c r="AI19" s="12">
        <v>72.7822366619219</v>
      </c>
      <c r="AJ19" s="12">
        <v>21.7822366619219</v>
      </c>
      <c r="AK19" s="12">
        <v>51</v>
      </c>
      <c r="AL19" s="12">
        <v>75.646044499607797</v>
      </c>
      <c r="AM19" s="12">
        <v>24.6460444996078</v>
      </c>
      <c r="AN19" s="12">
        <v>51</v>
      </c>
      <c r="AO19" s="12">
        <v>74.246747828921599</v>
      </c>
      <c r="AP19" s="12">
        <v>23.246747828921599</v>
      </c>
      <c r="AQ19" s="12">
        <v>51</v>
      </c>
      <c r="AR19" s="12">
        <v>71.493586936891305</v>
      </c>
      <c r="AS19" s="12">
        <v>20.493586936891301</v>
      </c>
      <c r="AT19" s="12">
        <v>51</v>
      </c>
      <c r="AU19" s="12">
        <v>71.274584488499002</v>
      </c>
      <c r="AV19" s="12">
        <v>20.274584488498999</v>
      </c>
      <c r="AW19" s="12">
        <v>51</v>
      </c>
      <c r="AX19" s="12">
        <v>76.085617706382394</v>
      </c>
      <c r="AY19" s="12">
        <v>25.085617706382401</v>
      </c>
      <c r="AZ19" s="12">
        <v>51</v>
      </c>
      <c r="BA19" s="12">
        <v>76.165845746485701</v>
      </c>
      <c r="BB19" s="12">
        <v>25.165845746485701</v>
      </c>
      <c r="BC19" s="12">
        <v>51</v>
      </c>
      <c r="BD19" s="12">
        <v>73.444755133437596</v>
      </c>
      <c r="BE19" s="12">
        <v>22.444755133437599</v>
      </c>
      <c r="BF19" s="12">
        <v>51</v>
      </c>
      <c r="BG19" s="12">
        <v>71.215870402263306</v>
      </c>
      <c r="BH19" s="12">
        <v>20.215870402263299</v>
      </c>
      <c r="BI19" s="12">
        <v>51</v>
      </c>
      <c r="BJ19" s="12">
        <v>72.530583520955105</v>
      </c>
      <c r="BK19" s="12">
        <v>21.530583520954998</v>
      </c>
      <c r="BL19" s="12">
        <v>51</v>
      </c>
      <c r="BM19" s="12">
        <v>73.585581956996606</v>
      </c>
      <c r="BN19" s="12">
        <v>22.585581956996599</v>
      </c>
      <c r="BO19" s="12">
        <v>51</v>
      </c>
      <c r="BP19" s="12">
        <v>71.290614200271307</v>
      </c>
      <c r="BQ19" s="12">
        <v>20.2906142002713</v>
      </c>
      <c r="BR19" s="12">
        <v>51</v>
      </c>
      <c r="BS19" s="12">
        <v>75.601156592105795</v>
      </c>
      <c r="BT19" s="12">
        <v>24.601156592105799</v>
      </c>
      <c r="BU19" s="12">
        <v>51</v>
      </c>
      <c r="BV19" s="12">
        <v>73.406156578734695</v>
      </c>
      <c r="BW19" s="12">
        <v>22.406156578734699</v>
      </c>
      <c r="BX19" s="12">
        <v>51</v>
      </c>
      <c r="BY19" s="12">
        <v>71.677482544628802</v>
      </c>
      <c r="BZ19" s="12">
        <v>20.677482544628798</v>
      </c>
    </row>
    <row r="20" spans="1:78" x14ac:dyDescent="0.35">
      <c r="A20" s="1">
        <v>18</v>
      </c>
      <c r="B20" s="6" t="s">
        <v>4</v>
      </c>
      <c r="C20" s="9" t="s">
        <v>9</v>
      </c>
      <c r="D20" s="9" t="s">
        <v>8</v>
      </c>
      <c r="E20" s="1">
        <v>90</v>
      </c>
      <c r="F20" s="1">
        <v>30</v>
      </c>
      <c r="G20" s="2">
        <f>G19+7*24</f>
        <v>219</v>
      </c>
      <c r="H20" s="2">
        <f t="shared" si="0"/>
        <v>240.9111111111111</v>
      </c>
      <c r="I20" s="2">
        <f t="shared" si="10"/>
        <v>21.911111111111111</v>
      </c>
      <c r="J20" s="1">
        <v>986</v>
      </c>
      <c r="K20" s="3">
        <f t="shared" si="11"/>
        <v>159.29</v>
      </c>
      <c r="L20" s="3">
        <f t="shared" si="12"/>
        <v>310.19560000000001</v>
      </c>
      <c r="M20" s="3">
        <f t="shared" si="4"/>
        <v>930.58680000000004</v>
      </c>
      <c r="N20" s="1"/>
      <c r="O20" s="1"/>
      <c r="P20" s="3">
        <f t="shared" si="5"/>
        <v>2.1911111111111112</v>
      </c>
      <c r="Q20" s="3">
        <v>0</v>
      </c>
      <c r="R20" s="3">
        <f t="shared" si="13"/>
        <v>2.1911111111111112</v>
      </c>
      <c r="S20" s="12">
        <v>219</v>
      </c>
      <c r="T20" s="12">
        <v>242.95885732057101</v>
      </c>
      <c r="U20" s="12">
        <v>23.958857320571301</v>
      </c>
      <c r="V20" s="12">
        <v>219</v>
      </c>
      <c r="W20" s="12">
        <v>241.442686243835</v>
      </c>
      <c r="X20" s="12">
        <v>22.442686243834999</v>
      </c>
      <c r="Y20" s="12">
        <v>219</v>
      </c>
      <c r="Z20" s="12">
        <v>241.32939839317501</v>
      </c>
      <c r="AA20" s="12">
        <v>22.329398393174699</v>
      </c>
      <c r="AB20" s="12">
        <v>219</v>
      </c>
      <c r="AC20" s="12">
        <v>241.27849782557601</v>
      </c>
      <c r="AD20" s="12">
        <v>22.278497825576501</v>
      </c>
      <c r="AE20" s="12">
        <v>219</v>
      </c>
      <c r="AF20" s="12">
        <v>239.71642975770001</v>
      </c>
      <c r="AG20" s="12">
        <v>20.7164297577003</v>
      </c>
      <c r="AH20" s="12">
        <v>219</v>
      </c>
      <c r="AI20" s="12">
        <v>241.00897435030399</v>
      </c>
      <c r="AJ20" s="12">
        <v>22.0089743503035</v>
      </c>
      <c r="AK20" s="12">
        <v>219</v>
      </c>
      <c r="AL20" s="12">
        <v>241.433474594784</v>
      </c>
      <c r="AM20" s="12">
        <v>22.4334745947837</v>
      </c>
      <c r="AN20" s="12">
        <v>219</v>
      </c>
      <c r="AO20" s="12">
        <v>244.92512859355</v>
      </c>
      <c r="AP20" s="12">
        <v>25.925128593550198</v>
      </c>
      <c r="AQ20" s="12">
        <v>219</v>
      </c>
      <c r="AR20" s="12">
        <v>238.848049505711</v>
      </c>
      <c r="AS20" s="12">
        <v>19.848049505711199</v>
      </c>
      <c r="AT20" s="12">
        <v>219</v>
      </c>
      <c r="AU20" s="12">
        <v>244.077067462049</v>
      </c>
      <c r="AV20" s="12">
        <v>25.077067462049001</v>
      </c>
      <c r="AW20" s="12">
        <v>219</v>
      </c>
      <c r="AX20" s="12">
        <v>241.392006648473</v>
      </c>
      <c r="AY20" s="12">
        <v>22.392006648472801</v>
      </c>
      <c r="AZ20" s="12">
        <v>219</v>
      </c>
      <c r="BA20" s="12">
        <v>241.344814289623</v>
      </c>
      <c r="BB20" s="12">
        <v>22.344814289622601</v>
      </c>
      <c r="BC20" s="12">
        <v>219</v>
      </c>
      <c r="BD20" s="12">
        <v>241.3729326449</v>
      </c>
      <c r="BE20" s="12">
        <v>22.372932644900398</v>
      </c>
      <c r="BF20" s="12">
        <v>219</v>
      </c>
      <c r="BG20" s="12">
        <v>242.13625478201899</v>
      </c>
      <c r="BH20" s="12">
        <v>23.136254782019002</v>
      </c>
      <c r="BI20" s="12">
        <v>219</v>
      </c>
      <c r="BJ20" s="12">
        <v>240.123914832053</v>
      </c>
      <c r="BK20" s="12">
        <v>21.123914832053298</v>
      </c>
      <c r="BL20" s="12">
        <v>219</v>
      </c>
      <c r="BM20" s="12">
        <v>242.55337327508701</v>
      </c>
      <c r="BN20" s="12">
        <v>23.553373275087299</v>
      </c>
      <c r="BO20" s="12">
        <v>219</v>
      </c>
      <c r="BP20" s="12">
        <v>241.53159839892299</v>
      </c>
      <c r="BQ20" s="12">
        <v>22.531598398922998</v>
      </c>
      <c r="BR20" s="12">
        <v>219</v>
      </c>
      <c r="BS20" s="12">
        <v>239.826888227419</v>
      </c>
      <c r="BT20" s="12">
        <v>20.826888227418699</v>
      </c>
      <c r="BU20" s="12">
        <v>219</v>
      </c>
      <c r="BV20" s="12">
        <v>240.61200969466699</v>
      </c>
      <c r="BW20" s="12">
        <v>21.612009694666501</v>
      </c>
      <c r="BX20" s="12">
        <v>219</v>
      </c>
      <c r="BY20" s="12">
        <v>240.23747168255699</v>
      </c>
      <c r="BZ20" s="12">
        <v>21.237471682557398</v>
      </c>
    </row>
    <row r="21" spans="1:78" x14ac:dyDescent="0.35">
      <c r="A21" s="1">
        <v>19</v>
      </c>
      <c r="B21" s="6" t="s">
        <v>4</v>
      </c>
      <c r="C21" s="9" t="s">
        <v>8</v>
      </c>
      <c r="D21" s="9" t="s">
        <v>9</v>
      </c>
      <c r="E21" s="1">
        <v>90</v>
      </c>
      <c r="F21" s="1">
        <v>30</v>
      </c>
      <c r="G21" s="2">
        <v>51</v>
      </c>
      <c r="H21" s="2">
        <f t="shared" si="0"/>
        <v>72.911111111111111</v>
      </c>
      <c r="I21" s="2">
        <f t="shared" si="10"/>
        <v>21.911111111111111</v>
      </c>
      <c r="J21" s="1">
        <v>986</v>
      </c>
      <c r="K21" s="3">
        <f t="shared" si="11"/>
        <v>159.29</v>
      </c>
      <c r="L21" s="3">
        <f t="shared" si="12"/>
        <v>310.19560000000001</v>
      </c>
      <c r="M21" s="3">
        <f t="shared" si="4"/>
        <v>930.58680000000004</v>
      </c>
      <c r="N21" s="1"/>
      <c r="O21" s="1"/>
      <c r="P21" s="3">
        <f t="shared" si="5"/>
        <v>2.1911111111111112</v>
      </c>
      <c r="Q21" s="3">
        <v>0</v>
      </c>
      <c r="R21" s="3">
        <f t="shared" si="13"/>
        <v>2.1911111111111112</v>
      </c>
      <c r="S21" s="12">
        <v>51</v>
      </c>
      <c r="T21" s="12">
        <v>71.764432975861595</v>
      </c>
      <c r="U21" s="12">
        <v>20.764432975861599</v>
      </c>
      <c r="V21" s="12">
        <v>51</v>
      </c>
      <c r="W21" s="12">
        <v>77.703280361644502</v>
      </c>
      <c r="X21" s="12">
        <v>26.703280361644499</v>
      </c>
      <c r="Y21" s="12">
        <v>51</v>
      </c>
      <c r="Z21" s="12">
        <v>76.219239322900293</v>
      </c>
      <c r="AA21" s="12">
        <v>25.2192393229003</v>
      </c>
      <c r="AB21" s="12">
        <v>51</v>
      </c>
      <c r="AC21" s="12">
        <v>74.124861665354203</v>
      </c>
      <c r="AD21" s="12">
        <v>23.124861665354199</v>
      </c>
      <c r="AE21" s="12">
        <v>51</v>
      </c>
      <c r="AF21" s="12">
        <v>75.346433942196796</v>
      </c>
      <c r="AG21" s="12">
        <v>24.3464339421968</v>
      </c>
      <c r="AH21" s="12">
        <v>51</v>
      </c>
      <c r="AI21" s="12">
        <v>72.108224800914897</v>
      </c>
      <c r="AJ21" s="12">
        <v>21.1082248009149</v>
      </c>
      <c r="AK21" s="12">
        <v>51</v>
      </c>
      <c r="AL21" s="12">
        <v>73.382087725700998</v>
      </c>
      <c r="AM21" s="12">
        <v>22.382087725700998</v>
      </c>
      <c r="AN21" s="12">
        <v>51</v>
      </c>
      <c r="AO21" s="12">
        <v>70.856376317792694</v>
      </c>
      <c r="AP21" s="12">
        <v>19.856376317792702</v>
      </c>
      <c r="AQ21" s="12">
        <v>51</v>
      </c>
      <c r="AR21" s="12">
        <v>71.481284080283899</v>
      </c>
      <c r="AS21" s="12">
        <v>20.481284080283899</v>
      </c>
      <c r="AT21" s="12">
        <v>51</v>
      </c>
      <c r="AU21" s="12">
        <v>75.1253435801313</v>
      </c>
      <c r="AV21" s="12">
        <v>24.1253435801313</v>
      </c>
      <c r="AW21" s="12">
        <v>51</v>
      </c>
      <c r="AX21" s="12">
        <v>74.587305720510997</v>
      </c>
      <c r="AY21" s="12">
        <v>23.587305720511001</v>
      </c>
      <c r="AZ21" s="12">
        <v>51</v>
      </c>
      <c r="BA21" s="12">
        <v>73.083598702016005</v>
      </c>
      <c r="BB21" s="12">
        <v>22.083598702016001</v>
      </c>
      <c r="BC21" s="12">
        <v>51</v>
      </c>
      <c r="BD21" s="12">
        <v>73.475528521993695</v>
      </c>
      <c r="BE21" s="12">
        <v>22.475528521993699</v>
      </c>
      <c r="BF21" s="12">
        <v>51</v>
      </c>
      <c r="BG21" s="12">
        <v>74.235834378243894</v>
      </c>
      <c r="BH21" s="12">
        <v>23.235834378243901</v>
      </c>
      <c r="BI21" s="12">
        <v>51</v>
      </c>
      <c r="BJ21" s="12">
        <v>71.058409886417095</v>
      </c>
      <c r="BK21" s="12">
        <v>20.058409886417099</v>
      </c>
      <c r="BL21" s="12">
        <v>51</v>
      </c>
      <c r="BM21" s="12">
        <v>74.352100349523795</v>
      </c>
      <c r="BN21" s="12">
        <v>23.352100349523798</v>
      </c>
      <c r="BO21" s="12">
        <v>51</v>
      </c>
      <c r="BP21" s="12">
        <v>72.876133538149702</v>
      </c>
      <c r="BQ21" s="12">
        <v>21.876133538149698</v>
      </c>
      <c r="BR21" s="12">
        <v>51</v>
      </c>
      <c r="BS21" s="12">
        <v>71.417956335719197</v>
      </c>
      <c r="BT21" s="12">
        <v>20.4179563357192</v>
      </c>
      <c r="BU21" s="12">
        <v>51</v>
      </c>
      <c r="BV21" s="12">
        <v>75.600302076497996</v>
      </c>
      <c r="BW21" s="12">
        <v>24.600302076498</v>
      </c>
      <c r="BX21" s="12">
        <v>51</v>
      </c>
      <c r="BY21" s="12">
        <v>74.020433345411703</v>
      </c>
      <c r="BZ21" s="12">
        <v>23.0204333454117</v>
      </c>
    </row>
    <row r="22" spans="1:78" x14ac:dyDescent="0.35">
      <c r="A22" s="1">
        <v>20</v>
      </c>
      <c r="B22" s="6" t="s">
        <v>4</v>
      </c>
      <c r="C22" s="9" t="s">
        <v>8</v>
      </c>
      <c r="D22" s="9" t="s">
        <v>9</v>
      </c>
      <c r="E22" s="1">
        <v>90</v>
      </c>
      <c r="F22" s="1">
        <v>30</v>
      </c>
      <c r="G22" s="2">
        <f>G21+7*24</f>
        <v>219</v>
      </c>
      <c r="H22" s="2">
        <f t="shared" si="0"/>
        <v>240.9111111111111</v>
      </c>
      <c r="I22" s="2">
        <f t="shared" si="10"/>
        <v>21.911111111111111</v>
      </c>
      <c r="J22" s="1">
        <v>986</v>
      </c>
      <c r="K22" s="3">
        <f t="shared" si="11"/>
        <v>159.29</v>
      </c>
      <c r="L22" s="3">
        <f t="shared" si="12"/>
        <v>310.19560000000001</v>
      </c>
      <c r="M22" s="3">
        <f t="shared" si="4"/>
        <v>930.58680000000004</v>
      </c>
      <c r="N22" s="1"/>
      <c r="O22" s="1"/>
      <c r="P22" s="3">
        <f t="shared" si="5"/>
        <v>2.1911111111111112</v>
      </c>
      <c r="Q22" s="3">
        <v>0</v>
      </c>
      <c r="R22" s="3">
        <f t="shared" si="13"/>
        <v>2.1911111111111112</v>
      </c>
      <c r="S22" s="12">
        <v>219</v>
      </c>
      <c r="T22" s="12">
        <v>242.26627934395401</v>
      </c>
      <c r="U22" s="12">
        <v>23.266279343953801</v>
      </c>
      <c r="V22" s="12">
        <v>219</v>
      </c>
      <c r="W22" s="12">
        <v>246.50297914627501</v>
      </c>
      <c r="X22" s="12">
        <v>27.502979146274701</v>
      </c>
      <c r="Y22" s="12">
        <v>219</v>
      </c>
      <c r="Z22" s="12">
        <v>241.07545039620899</v>
      </c>
      <c r="AA22" s="12">
        <v>22.075450396209401</v>
      </c>
      <c r="AB22" s="12">
        <v>219</v>
      </c>
      <c r="AC22" s="12">
        <v>245.159480066718</v>
      </c>
      <c r="AD22" s="12">
        <v>26.159480066717901</v>
      </c>
      <c r="AE22" s="12">
        <v>219</v>
      </c>
      <c r="AF22" s="12">
        <v>239.93773409807699</v>
      </c>
      <c r="AG22" s="12">
        <v>20.9377340980773</v>
      </c>
      <c r="AH22" s="12">
        <v>219</v>
      </c>
      <c r="AI22" s="12">
        <v>240.40375998206201</v>
      </c>
      <c r="AJ22" s="12">
        <v>21.403759982061999</v>
      </c>
      <c r="AK22" s="12">
        <v>219</v>
      </c>
      <c r="AL22" s="12">
        <v>239.23870366154901</v>
      </c>
      <c r="AM22" s="12">
        <v>20.238703661549401</v>
      </c>
      <c r="AN22" s="12">
        <v>219</v>
      </c>
      <c r="AO22" s="12">
        <v>241.85250280585399</v>
      </c>
      <c r="AP22" s="12">
        <v>22.852502805854002</v>
      </c>
      <c r="AQ22" s="12">
        <v>219</v>
      </c>
      <c r="AR22" s="12">
        <v>239.598969677713</v>
      </c>
      <c r="AS22" s="12">
        <v>20.598969677713001</v>
      </c>
      <c r="AT22" s="12">
        <v>219</v>
      </c>
      <c r="AU22" s="12">
        <v>243.56615728418799</v>
      </c>
      <c r="AV22" s="12">
        <v>24.566157284188002</v>
      </c>
      <c r="AW22" s="12">
        <v>219</v>
      </c>
      <c r="AX22" s="12">
        <v>240.56641940001001</v>
      </c>
      <c r="AY22" s="12">
        <v>21.566419400010499</v>
      </c>
      <c r="AZ22" s="12">
        <v>219</v>
      </c>
      <c r="BA22" s="12">
        <v>239.12752131270199</v>
      </c>
      <c r="BB22" s="12">
        <v>20.127521312702399</v>
      </c>
      <c r="BC22" s="12">
        <v>219</v>
      </c>
      <c r="BD22" s="12">
        <v>243.41073038601499</v>
      </c>
      <c r="BE22" s="12">
        <v>24.410730386014698</v>
      </c>
      <c r="BF22" s="12">
        <v>219</v>
      </c>
      <c r="BG22" s="12">
        <v>239.939196063125</v>
      </c>
      <c r="BH22" s="12">
        <v>20.939196063124498</v>
      </c>
      <c r="BI22" s="12">
        <v>219</v>
      </c>
      <c r="BJ22" s="12">
        <v>241.64592398774701</v>
      </c>
      <c r="BK22" s="12">
        <v>22.645923987746801</v>
      </c>
      <c r="BL22" s="12">
        <v>219</v>
      </c>
      <c r="BM22" s="12">
        <v>241.86865395989699</v>
      </c>
      <c r="BN22" s="12">
        <v>22.868653959897198</v>
      </c>
      <c r="BO22" s="12">
        <v>219</v>
      </c>
      <c r="BP22" s="12">
        <v>243.09485600309301</v>
      </c>
      <c r="BQ22" s="12">
        <v>24.094856003092801</v>
      </c>
      <c r="BR22" s="12">
        <v>219</v>
      </c>
      <c r="BS22" s="12">
        <v>241.12671242424</v>
      </c>
      <c r="BT22" s="12">
        <v>22.1267124242401</v>
      </c>
      <c r="BU22" s="12">
        <v>219</v>
      </c>
      <c r="BV22" s="12">
        <v>241.71010340525299</v>
      </c>
      <c r="BW22" s="12">
        <v>22.710103405253101</v>
      </c>
      <c r="BX22" s="12">
        <v>219</v>
      </c>
      <c r="BY22" s="12">
        <v>241.61787535549399</v>
      </c>
      <c r="BZ22" s="12">
        <v>22.617875355493901</v>
      </c>
    </row>
    <row r="23" spans="1:78" x14ac:dyDescent="0.35">
      <c r="A23" s="1">
        <v>21</v>
      </c>
      <c r="B23" s="6" t="s">
        <v>4</v>
      </c>
      <c r="C23" s="9" t="s">
        <v>11</v>
      </c>
      <c r="D23" s="9" t="s">
        <v>10</v>
      </c>
      <c r="E23" s="1">
        <v>90</v>
      </c>
      <c r="F23" s="1">
        <v>30</v>
      </c>
      <c r="G23" s="2">
        <v>74</v>
      </c>
      <c r="H23" s="2">
        <f t="shared" si="0"/>
        <v>94</v>
      </c>
      <c r="I23" s="2">
        <f t="shared" si="10"/>
        <v>20</v>
      </c>
      <c r="J23" s="1">
        <v>900</v>
      </c>
      <c r="K23" s="3">
        <f t="shared" si="11"/>
        <v>145.53</v>
      </c>
      <c r="L23" s="3">
        <f t="shared" si="12"/>
        <v>283.14</v>
      </c>
      <c r="M23" s="3">
        <f t="shared" si="4"/>
        <v>849.42</v>
      </c>
      <c r="N23" s="1"/>
      <c r="O23" s="1"/>
      <c r="P23" s="3">
        <f t="shared" si="5"/>
        <v>2</v>
      </c>
      <c r="Q23" s="3">
        <v>0</v>
      </c>
      <c r="R23" s="3">
        <f t="shared" si="13"/>
        <v>2</v>
      </c>
      <c r="S23" s="12">
        <v>74</v>
      </c>
      <c r="T23" s="12">
        <v>93.956891042923303</v>
      </c>
      <c r="U23" s="12">
        <v>19.956891042923299</v>
      </c>
      <c r="V23" s="12">
        <v>74</v>
      </c>
      <c r="W23" s="12">
        <v>96.864942531425498</v>
      </c>
      <c r="X23" s="12">
        <v>22.864942531425498</v>
      </c>
      <c r="Y23" s="12">
        <v>74</v>
      </c>
      <c r="Z23" s="12">
        <v>97.501283497214402</v>
      </c>
      <c r="AA23" s="12">
        <v>23.501283497214398</v>
      </c>
      <c r="AB23" s="12">
        <v>74</v>
      </c>
      <c r="AC23" s="12">
        <v>92.303438319190306</v>
      </c>
      <c r="AD23" s="12">
        <v>18.303438319190299</v>
      </c>
      <c r="AE23" s="12">
        <v>74</v>
      </c>
      <c r="AF23" s="12">
        <v>96.929663048607907</v>
      </c>
      <c r="AG23" s="12">
        <v>22.9296630486079</v>
      </c>
      <c r="AH23" s="12">
        <v>74</v>
      </c>
      <c r="AI23" s="12">
        <v>94.119747660233799</v>
      </c>
      <c r="AJ23" s="12">
        <v>20.119747660233799</v>
      </c>
      <c r="AK23" s="12">
        <v>74</v>
      </c>
      <c r="AL23" s="12">
        <v>92.651713545088398</v>
      </c>
      <c r="AM23" s="12">
        <v>18.651713545088398</v>
      </c>
      <c r="AN23" s="12">
        <v>74</v>
      </c>
      <c r="AO23" s="12">
        <v>95.224896880757697</v>
      </c>
      <c r="AP23" s="12">
        <v>21.224896880757701</v>
      </c>
      <c r="AQ23" s="12">
        <v>74</v>
      </c>
      <c r="AR23" s="12">
        <v>96.851445527153501</v>
      </c>
      <c r="AS23" s="12">
        <v>22.851445527153501</v>
      </c>
      <c r="AT23" s="12">
        <v>74</v>
      </c>
      <c r="AU23" s="12">
        <v>92.696096074723101</v>
      </c>
      <c r="AV23" s="12">
        <v>18.696096074723101</v>
      </c>
      <c r="AW23" s="12">
        <v>74</v>
      </c>
      <c r="AX23" s="12">
        <v>96.302012681367898</v>
      </c>
      <c r="AY23" s="12">
        <v>22.302012681367898</v>
      </c>
      <c r="AZ23" s="12">
        <v>74</v>
      </c>
      <c r="BA23" s="12">
        <v>94.285319652341599</v>
      </c>
      <c r="BB23" s="12">
        <v>20.285319652341599</v>
      </c>
      <c r="BC23" s="12">
        <v>74</v>
      </c>
      <c r="BD23" s="12">
        <v>96.403427668492597</v>
      </c>
      <c r="BE23" s="12">
        <v>22.403427668492601</v>
      </c>
      <c r="BF23" s="12">
        <v>74</v>
      </c>
      <c r="BG23" s="12">
        <v>93.945271025974904</v>
      </c>
      <c r="BH23" s="12">
        <v>19.9452710259749</v>
      </c>
      <c r="BI23" s="12">
        <v>74</v>
      </c>
      <c r="BJ23" s="12">
        <v>93.844556873481494</v>
      </c>
      <c r="BK23" s="12">
        <v>19.844556873481501</v>
      </c>
      <c r="BL23" s="12">
        <v>74</v>
      </c>
      <c r="BM23" s="12">
        <v>92.93654931236</v>
      </c>
      <c r="BN23" s="12">
        <v>18.93654931236</v>
      </c>
      <c r="BO23" s="12">
        <v>74</v>
      </c>
      <c r="BP23" s="12">
        <v>92.896643733013704</v>
      </c>
      <c r="BQ23" s="12">
        <v>18.8966437330137</v>
      </c>
      <c r="BR23" s="12">
        <v>74</v>
      </c>
      <c r="BS23" s="12">
        <v>94.1560366340032</v>
      </c>
      <c r="BT23" s="12">
        <v>20.1560366340033</v>
      </c>
      <c r="BU23" s="12">
        <v>74</v>
      </c>
      <c r="BV23" s="12">
        <v>94.302401925226903</v>
      </c>
      <c r="BW23" s="12">
        <v>20.302401925226899</v>
      </c>
      <c r="BX23" s="12">
        <v>74</v>
      </c>
      <c r="BY23" s="12">
        <v>96.073784617991393</v>
      </c>
      <c r="BZ23" s="12">
        <v>22.0737846179914</v>
      </c>
    </row>
    <row r="24" spans="1:78" x14ac:dyDescent="0.35">
      <c r="A24" s="1">
        <v>22</v>
      </c>
      <c r="B24" s="6" t="s">
        <v>4</v>
      </c>
      <c r="C24" s="9" t="s">
        <v>11</v>
      </c>
      <c r="D24" s="9" t="s">
        <v>10</v>
      </c>
      <c r="E24" s="1">
        <v>90</v>
      </c>
      <c r="F24" s="1">
        <v>30</v>
      </c>
      <c r="G24" s="2">
        <f t="shared" ref="G24" si="14">G23+7*24</f>
        <v>242</v>
      </c>
      <c r="H24" s="2">
        <f t="shared" si="0"/>
        <v>262</v>
      </c>
      <c r="I24" s="2">
        <f t="shared" si="10"/>
        <v>20</v>
      </c>
      <c r="J24" s="1">
        <v>900</v>
      </c>
      <c r="K24" s="3">
        <f t="shared" si="11"/>
        <v>145.53</v>
      </c>
      <c r="L24" s="3">
        <f t="shared" si="12"/>
        <v>283.14</v>
      </c>
      <c r="M24" s="3">
        <f t="shared" si="4"/>
        <v>849.42</v>
      </c>
      <c r="N24" s="1"/>
      <c r="O24" s="1"/>
      <c r="P24" s="3">
        <f t="shared" si="5"/>
        <v>2</v>
      </c>
      <c r="Q24" s="3">
        <v>0</v>
      </c>
      <c r="R24" s="3">
        <f t="shared" si="13"/>
        <v>2</v>
      </c>
      <c r="S24" s="12">
        <v>242</v>
      </c>
      <c r="T24" s="12">
        <v>263.37819927893599</v>
      </c>
      <c r="U24" s="12">
        <v>21.3781992789363</v>
      </c>
      <c r="V24" s="12">
        <v>242</v>
      </c>
      <c r="W24" s="12">
        <v>263.01354213980198</v>
      </c>
      <c r="X24" s="12">
        <v>21.013542139801899</v>
      </c>
      <c r="Y24" s="12">
        <v>242</v>
      </c>
      <c r="Z24" s="12">
        <v>261.862927848906</v>
      </c>
      <c r="AA24" s="12">
        <v>19.8629278489061</v>
      </c>
      <c r="AB24" s="12">
        <v>242</v>
      </c>
      <c r="AC24" s="12">
        <v>260.60433790819502</v>
      </c>
      <c r="AD24" s="12">
        <v>18.604337908194601</v>
      </c>
      <c r="AE24" s="12">
        <v>242</v>
      </c>
      <c r="AF24" s="12">
        <v>260.774106896577</v>
      </c>
      <c r="AG24" s="12">
        <v>18.7741068965768</v>
      </c>
      <c r="AH24" s="12">
        <v>242</v>
      </c>
      <c r="AI24" s="12">
        <v>261.69469647107599</v>
      </c>
      <c r="AJ24" s="12">
        <v>19.694696471076</v>
      </c>
      <c r="AK24" s="12">
        <v>242</v>
      </c>
      <c r="AL24" s="12">
        <v>264.228296859973</v>
      </c>
      <c r="AM24" s="12">
        <v>22.2282968599729</v>
      </c>
      <c r="AN24" s="12">
        <v>242</v>
      </c>
      <c r="AO24" s="12">
        <v>261.05306470181898</v>
      </c>
      <c r="AP24" s="12">
        <v>19.053064701818801</v>
      </c>
      <c r="AQ24" s="12">
        <v>242</v>
      </c>
      <c r="AR24" s="12">
        <v>262.56571386826698</v>
      </c>
      <c r="AS24" s="12">
        <v>20.565713868267299</v>
      </c>
      <c r="AT24" s="12">
        <v>242</v>
      </c>
      <c r="AU24" s="12">
        <v>264.10706623114697</v>
      </c>
      <c r="AV24" s="12">
        <v>22.1070662311474</v>
      </c>
      <c r="AW24" s="12">
        <v>242</v>
      </c>
      <c r="AX24" s="12">
        <v>262.85605963704501</v>
      </c>
      <c r="AY24" s="12">
        <v>20.856059637045199</v>
      </c>
      <c r="AZ24" s="12">
        <v>242</v>
      </c>
      <c r="BA24" s="12">
        <v>262.55698327643802</v>
      </c>
      <c r="BB24" s="12">
        <v>20.556983276437698</v>
      </c>
      <c r="BC24" s="12">
        <v>242</v>
      </c>
      <c r="BD24" s="12">
        <v>261.69494759912197</v>
      </c>
      <c r="BE24" s="12">
        <v>19.694947599122099</v>
      </c>
      <c r="BF24" s="12">
        <v>242</v>
      </c>
      <c r="BG24" s="12">
        <v>260.37274158623802</v>
      </c>
      <c r="BH24" s="12">
        <v>18.372741586238</v>
      </c>
      <c r="BI24" s="12">
        <v>242</v>
      </c>
      <c r="BJ24" s="12">
        <v>260.90089063319601</v>
      </c>
      <c r="BK24" s="12">
        <v>18.9008906331965</v>
      </c>
      <c r="BL24" s="12">
        <v>242</v>
      </c>
      <c r="BM24" s="12">
        <v>261.092698457398</v>
      </c>
      <c r="BN24" s="12">
        <v>19.0926984573981</v>
      </c>
      <c r="BO24" s="12">
        <v>242</v>
      </c>
      <c r="BP24" s="12">
        <v>262.03943999998597</v>
      </c>
      <c r="BQ24" s="12">
        <v>20.039439999985898</v>
      </c>
      <c r="BR24" s="12">
        <v>242</v>
      </c>
      <c r="BS24" s="12">
        <v>262.70164525240699</v>
      </c>
      <c r="BT24" s="12">
        <v>20.701645252406799</v>
      </c>
      <c r="BU24" s="12">
        <v>242</v>
      </c>
      <c r="BV24" s="12">
        <v>262.62911705501301</v>
      </c>
      <c r="BW24" s="12">
        <v>20.629117055013399</v>
      </c>
      <c r="BX24" s="12">
        <v>242</v>
      </c>
      <c r="BY24" s="12">
        <v>260.73464591922601</v>
      </c>
      <c r="BZ24" s="12">
        <v>18.734645919226299</v>
      </c>
    </row>
    <row r="25" spans="1:78" x14ac:dyDescent="0.35">
      <c r="A25" s="1">
        <v>23</v>
      </c>
      <c r="B25" s="6" t="s">
        <v>4</v>
      </c>
      <c r="C25" s="9" t="s">
        <v>10</v>
      </c>
      <c r="D25" s="9" t="s">
        <v>11</v>
      </c>
      <c r="E25" s="1">
        <v>90</v>
      </c>
      <c r="F25" s="1">
        <v>30</v>
      </c>
      <c r="G25" s="2">
        <v>123</v>
      </c>
      <c r="H25" s="2">
        <f t="shared" si="0"/>
        <v>143</v>
      </c>
      <c r="I25" s="2">
        <f t="shared" si="10"/>
        <v>20</v>
      </c>
      <c r="J25" s="1">
        <v>900</v>
      </c>
      <c r="K25" s="3">
        <f t="shared" si="11"/>
        <v>145.53</v>
      </c>
      <c r="L25" s="3">
        <f t="shared" si="12"/>
        <v>283.14</v>
      </c>
      <c r="M25" s="3">
        <f t="shared" si="4"/>
        <v>849.42</v>
      </c>
      <c r="N25" s="1"/>
      <c r="O25" s="1"/>
      <c r="P25" s="3">
        <f t="shared" si="5"/>
        <v>2</v>
      </c>
      <c r="Q25" s="3">
        <v>0</v>
      </c>
      <c r="R25" s="3">
        <f t="shared" si="13"/>
        <v>2</v>
      </c>
      <c r="S25" s="12">
        <v>123</v>
      </c>
      <c r="T25" s="12">
        <v>143.96956115155399</v>
      </c>
      <c r="U25" s="12">
        <v>20.969561151554199</v>
      </c>
      <c r="V25" s="12">
        <v>123</v>
      </c>
      <c r="W25" s="12">
        <v>144.88496656154999</v>
      </c>
      <c r="X25" s="12">
        <v>21.8849665615496</v>
      </c>
      <c r="Y25" s="12">
        <v>123</v>
      </c>
      <c r="Z25" s="12">
        <v>142.37059952332001</v>
      </c>
      <c r="AA25" s="12">
        <v>19.370599523320401</v>
      </c>
      <c r="AB25" s="12">
        <v>123</v>
      </c>
      <c r="AC25" s="12">
        <v>145.65050309405501</v>
      </c>
      <c r="AD25" s="12">
        <v>22.650503094054901</v>
      </c>
      <c r="AE25" s="12">
        <v>123</v>
      </c>
      <c r="AF25" s="12">
        <v>142.288586485986</v>
      </c>
      <c r="AG25" s="12">
        <v>19.2885864859858</v>
      </c>
      <c r="AH25" s="12">
        <v>123</v>
      </c>
      <c r="AI25" s="12">
        <v>141.858420840674</v>
      </c>
      <c r="AJ25" s="12">
        <v>18.858420840673901</v>
      </c>
      <c r="AK25" s="12">
        <v>123</v>
      </c>
      <c r="AL25" s="12">
        <v>144.90381643075801</v>
      </c>
      <c r="AM25" s="12">
        <v>21.903816430757601</v>
      </c>
      <c r="AN25" s="12">
        <v>123</v>
      </c>
      <c r="AO25" s="12">
        <v>144.55620914799101</v>
      </c>
      <c r="AP25" s="12">
        <v>21.556209147991101</v>
      </c>
      <c r="AQ25" s="12">
        <v>123</v>
      </c>
      <c r="AR25" s="12">
        <v>148.194781385352</v>
      </c>
      <c r="AS25" s="12">
        <v>25.1947813853524</v>
      </c>
      <c r="AT25" s="12">
        <v>123</v>
      </c>
      <c r="AU25" s="12">
        <v>144.899790900369</v>
      </c>
      <c r="AV25" s="12">
        <v>21.8997909003687</v>
      </c>
      <c r="AW25" s="12">
        <v>123</v>
      </c>
      <c r="AX25" s="12">
        <v>146.25595281368999</v>
      </c>
      <c r="AY25" s="12">
        <v>23.2559528136902</v>
      </c>
      <c r="AZ25" s="12">
        <v>123</v>
      </c>
      <c r="BA25" s="12">
        <v>143.840814947181</v>
      </c>
      <c r="BB25" s="12">
        <v>20.840814947180899</v>
      </c>
      <c r="BC25" s="12">
        <v>123</v>
      </c>
      <c r="BD25" s="12">
        <v>141.21677183680899</v>
      </c>
      <c r="BE25" s="12">
        <v>18.2167718368088</v>
      </c>
      <c r="BF25" s="12">
        <v>123</v>
      </c>
      <c r="BG25" s="12">
        <v>143.77871433539801</v>
      </c>
      <c r="BH25" s="12">
        <v>20.778714335398401</v>
      </c>
      <c r="BI25" s="12">
        <v>123</v>
      </c>
      <c r="BJ25" s="12">
        <v>145.73257737952801</v>
      </c>
      <c r="BK25" s="12">
        <v>22.732577379528198</v>
      </c>
      <c r="BL25" s="12">
        <v>123</v>
      </c>
      <c r="BM25" s="12">
        <v>141.23647162915401</v>
      </c>
      <c r="BN25" s="12">
        <v>18.236471629154298</v>
      </c>
      <c r="BO25" s="12">
        <v>123</v>
      </c>
      <c r="BP25" s="12">
        <v>146.46787657829401</v>
      </c>
      <c r="BQ25" s="12">
        <v>23.467876578294</v>
      </c>
      <c r="BR25" s="12">
        <v>123</v>
      </c>
      <c r="BS25" s="12">
        <v>144.281293048414</v>
      </c>
      <c r="BT25" s="12">
        <v>21.281293048414302</v>
      </c>
      <c r="BU25" s="12">
        <v>123</v>
      </c>
      <c r="BV25" s="12">
        <v>142.83903111304701</v>
      </c>
      <c r="BW25" s="12">
        <v>19.839031113047199</v>
      </c>
      <c r="BX25" s="12">
        <v>123</v>
      </c>
      <c r="BY25" s="12">
        <v>141.14632643828301</v>
      </c>
      <c r="BZ25" s="12">
        <v>18.1463264382826</v>
      </c>
    </row>
    <row r="26" spans="1:78" x14ac:dyDescent="0.35">
      <c r="A26" s="1">
        <v>24</v>
      </c>
      <c r="B26" s="6" t="s">
        <v>4</v>
      </c>
      <c r="C26" s="9" t="s">
        <v>10</v>
      </c>
      <c r="D26" s="9" t="s">
        <v>11</v>
      </c>
      <c r="E26" s="1">
        <v>90</v>
      </c>
      <c r="F26" s="1">
        <v>30</v>
      </c>
      <c r="G26" s="2">
        <f t="shared" ref="G26:G30" si="15">G25+7*24</f>
        <v>291</v>
      </c>
      <c r="H26" s="2">
        <f t="shared" si="0"/>
        <v>311</v>
      </c>
      <c r="I26" s="2">
        <f t="shared" si="10"/>
        <v>20</v>
      </c>
      <c r="J26" s="1">
        <v>900</v>
      </c>
      <c r="K26" s="3">
        <f t="shared" si="11"/>
        <v>145.53</v>
      </c>
      <c r="L26" s="3">
        <f t="shared" si="12"/>
        <v>283.14</v>
      </c>
      <c r="M26" s="3">
        <f t="shared" si="4"/>
        <v>849.42</v>
      </c>
      <c r="N26" s="1"/>
      <c r="O26" s="1"/>
      <c r="P26" s="3">
        <f t="shared" si="5"/>
        <v>2</v>
      </c>
      <c r="Q26" s="3">
        <v>0</v>
      </c>
      <c r="R26" s="3">
        <f t="shared" si="13"/>
        <v>2</v>
      </c>
      <c r="S26" s="12">
        <v>291</v>
      </c>
      <c r="T26" s="12">
        <v>310.00422614962901</v>
      </c>
      <c r="U26" s="12">
        <v>19.0042261496287</v>
      </c>
      <c r="V26" s="12">
        <v>291</v>
      </c>
      <c r="W26" s="12">
        <v>312.76572487227298</v>
      </c>
      <c r="X26" s="12">
        <v>21.765724872272699</v>
      </c>
      <c r="Y26" s="12">
        <v>291</v>
      </c>
      <c r="Z26" s="12">
        <v>312.24746780803298</v>
      </c>
      <c r="AA26" s="12">
        <v>21.247467808032798</v>
      </c>
      <c r="AB26" s="12">
        <v>291</v>
      </c>
      <c r="AC26" s="12">
        <v>311.20782489289599</v>
      </c>
      <c r="AD26" s="12">
        <v>20.2078248928959</v>
      </c>
      <c r="AE26" s="12">
        <v>291</v>
      </c>
      <c r="AF26" s="12">
        <v>311.31018965477199</v>
      </c>
      <c r="AG26" s="12">
        <v>20.310189654772199</v>
      </c>
      <c r="AH26" s="12">
        <v>291</v>
      </c>
      <c r="AI26" s="12">
        <v>311.35362864833399</v>
      </c>
      <c r="AJ26" s="12">
        <v>20.353628648333601</v>
      </c>
      <c r="AK26" s="12">
        <v>291</v>
      </c>
      <c r="AL26" s="12">
        <v>312.68798681574901</v>
      </c>
      <c r="AM26" s="12">
        <v>21.687986815748999</v>
      </c>
      <c r="AN26" s="12">
        <v>291</v>
      </c>
      <c r="AO26" s="12">
        <v>311.15675679770902</v>
      </c>
      <c r="AP26" s="12">
        <v>20.156756797708699</v>
      </c>
      <c r="AQ26" s="12">
        <v>291</v>
      </c>
      <c r="AR26" s="12">
        <v>309.96718969123498</v>
      </c>
      <c r="AS26" s="12">
        <v>18.967189691235198</v>
      </c>
      <c r="AT26" s="12">
        <v>291</v>
      </c>
      <c r="AU26" s="12">
        <v>312.754310761081</v>
      </c>
      <c r="AV26" s="12">
        <v>21.7543107610806</v>
      </c>
      <c r="AW26" s="12">
        <v>291</v>
      </c>
      <c r="AX26" s="12">
        <v>309.57844497324498</v>
      </c>
      <c r="AY26" s="12">
        <v>18.578444973244999</v>
      </c>
      <c r="AZ26" s="12">
        <v>291</v>
      </c>
      <c r="BA26" s="12">
        <v>313.83798652560301</v>
      </c>
      <c r="BB26" s="12">
        <v>22.837986525603501</v>
      </c>
      <c r="BC26" s="12">
        <v>291</v>
      </c>
      <c r="BD26" s="12">
        <v>311.81892865262699</v>
      </c>
      <c r="BE26" s="12">
        <v>20.818928652627001</v>
      </c>
      <c r="BF26" s="12">
        <v>291</v>
      </c>
      <c r="BG26" s="12">
        <v>310.31768472874501</v>
      </c>
      <c r="BH26" s="12">
        <v>19.317684728745501</v>
      </c>
      <c r="BI26" s="12">
        <v>291</v>
      </c>
      <c r="BJ26" s="12">
        <v>309.04997030690203</v>
      </c>
      <c r="BK26" s="12">
        <v>18.0499703069022</v>
      </c>
      <c r="BL26" s="12">
        <v>291</v>
      </c>
      <c r="BM26" s="12">
        <v>309.44135205663201</v>
      </c>
      <c r="BN26" s="12">
        <v>18.441352056631601</v>
      </c>
      <c r="BO26" s="12">
        <v>291</v>
      </c>
      <c r="BP26" s="12">
        <v>312.47653058119602</v>
      </c>
      <c r="BQ26" s="12">
        <v>21.4765305811964</v>
      </c>
      <c r="BR26" s="12">
        <v>291</v>
      </c>
      <c r="BS26" s="12">
        <v>310.39673288423802</v>
      </c>
      <c r="BT26" s="12">
        <v>19.396732884237501</v>
      </c>
      <c r="BU26" s="12">
        <v>291</v>
      </c>
      <c r="BV26" s="12">
        <v>313.35129039580102</v>
      </c>
      <c r="BW26" s="12">
        <v>22.3512903958006</v>
      </c>
      <c r="BX26" s="12">
        <v>291</v>
      </c>
      <c r="BY26" s="12">
        <v>311.352280889832</v>
      </c>
      <c r="BZ26" s="12">
        <v>20.352280889832102</v>
      </c>
    </row>
    <row r="27" spans="1:78" x14ac:dyDescent="0.35">
      <c r="A27" s="1">
        <v>25</v>
      </c>
      <c r="B27" s="6" t="s">
        <v>4</v>
      </c>
      <c r="C27" s="9" t="s">
        <v>11</v>
      </c>
      <c r="D27" s="9" t="s">
        <v>9</v>
      </c>
      <c r="E27" s="1">
        <v>90</v>
      </c>
      <c r="F27" s="1">
        <v>30</v>
      </c>
      <c r="G27" s="2">
        <v>15</v>
      </c>
      <c r="H27" s="2">
        <f t="shared" si="0"/>
        <v>45.777777777777779</v>
      </c>
      <c r="I27" s="2">
        <f t="shared" si="10"/>
        <v>30.777777777777779</v>
      </c>
      <c r="J27" s="1">
        <v>1385</v>
      </c>
      <c r="K27" s="3">
        <f t="shared" si="11"/>
        <v>223.13</v>
      </c>
      <c r="L27" s="3">
        <f t="shared" si="12"/>
        <v>435.721</v>
      </c>
      <c r="M27" s="3">
        <f t="shared" si="4"/>
        <v>1307.163</v>
      </c>
      <c r="N27" s="1"/>
      <c r="O27" s="1"/>
      <c r="P27" s="3">
        <f t="shared" si="5"/>
        <v>3.0777777777777779</v>
      </c>
      <c r="Q27" s="3">
        <v>0</v>
      </c>
      <c r="R27" s="3">
        <f t="shared" si="13"/>
        <v>3.0777777777777779</v>
      </c>
      <c r="S27" s="12">
        <v>15</v>
      </c>
      <c r="T27" s="12">
        <v>47.438952896373799</v>
      </c>
      <c r="U27" s="12">
        <v>32.438952896373799</v>
      </c>
      <c r="V27" s="12">
        <v>15</v>
      </c>
      <c r="W27" s="12">
        <v>45.476885020223399</v>
      </c>
      <c r="X27" s="12">
        <v>30.476885020223399</v>
      </c>
      <c r="Y27" s="12">
        <v>15</v>
      </c>
      <c r="Z27" s="12">
        <v>45.526096336207203</v>
      </c>
      <c r="AA27" s="12">
        <v>30.5260963362071</v>
      </c>
      <c r="AB27" s="12">
        <v>15</v>
      </c>
      <c r="AC27" s="12">
        <v>48.711463307115999</v>
      </c>
      <c r="AD27" s="12">
        <v>33.711463307115999</v>
      </c>
      <c r="AE27" s="12">
        <v>15</v>
      </c>
      <c r="AF27" s="12">
        <v>48.410477847203403</v>
      </c>
      <c r="AG27" s="12">
        <v>33.410477847203403</v>
      </c>
      <c r="AH27" s="12">
        <v>15</v>
      </c>
      <c r="AI27" s="12">
        <v>47.053423591886599</v>
      </c>
      <c r="AJ27" s="12">
        <v>32.053423591886599</v>
      </c>
      <c r="AK27" s="12">
        <v>15</v>
      </c>
      <c r="AL27" s="12">
        <v>44.622469320520402</v>
      </c>
      <c r="AM27" s="12">
        <v>29.622469320520398</v>
      </c>
      <c r="AN27" s="12">
        <v>15</v>
      </c>
      <c r="AO27" s="12">
        <v>49.5130082523713</v>
      </c>
      <c r="AP27" s="12">
        <v>34.5130082523713</v>
      </c>
      <c r="AQ27" s="12">
        <v>15</v>
      </c>
      <c r="AR27" s="12">
        <v>45.539812068935099</v>
      </c>
      <c r="AS27" s="12">
        <v>30.539812068935099</v>
      </c>
      <c r="AT27" s="12">
        <v>15</v>
      </c>
      <c r="AU27" s="12">
        <v>45.037928067737397</v>
      </c>
      <c r="AV27" s="12">
        <v>30.037928067737401</v>
      </c>
      <c r="AW27" s="12">
        <v>15</v>
      </c>
      <c r="AX27" s="12">
        <v>45.5091450816875</v>
      </c>
      <c r="AY27" s="12">
        <v>30.5091450816875</v>
      </c>
      <c r="AZ27" s="12">
        <v>15</v>
      </c>
      <c r="BA27" s="12">
        <v>47.481313525996498</v>
      </c>
      <c r="BB27" s="12">
        <v>32.481313525996498</v>
      </c>
      <c r="BC27" s="12">
        <v>15</v>
      </c>
      <c r="BD27" s="12">
        <v>43.033311696336</v>
      </c>
      <c r="BE27" s="12">
        <v>28.033311696336</v>
      </c>
      <c r="BF27" s="12">
        <v>15</v>
      </c>
      <c r="BG27" s="12">
        <v>51.678425191355103</v>
      </c>
      <c r="BH27" s="12">
        <v>36.678425191355103</v>
      </c>
      <c r="BI27" s="12">
        <v>15</v>
      </c>
      <c r="BJ27" s="12">
        <v>44.598439291016703</v>
      </c>
      <c r="BK27" s="12">
        <v>29.5984392910167</v>
      </c>
      <c r="BL27" s="12">
        <v>15</v>
      </c>
      <c r="BM27" s="12">
        <v>44.209386745873701</v>
      </c>
      <c r="BN27" s="12">
        <v>29.209386745873701</v>
      </c>
      <c r="BO27" s="12">
        <v>15</v>
      </c>
      <c r="BP27" s="12">
        <v>52.5200972873713</v>
      </c>
      <c r="BQ27" s="12">
        <v>37.5200972873713</v>
      </c>
      <c r="BR27" s="12">
        <v>15</v>
      </c>
      <c r="BS27" s="12">
        <v>49.083290488149601</v>
      </c>
      <c r="BT27" s="12">
        <v>34.083290488149601</v>
      </c>
      <c r="BU27" s="12">
        <v>15</v>
      </c>
      <c r="BV27" s="12">
        <v>47.3148416221796</v>
      </c>
      <c r="BW27" s="12">
        <v>32.3148416221796</v>
      </c>
      <c r="BX27" s="12">
        <v>15</v>
      </c>
      <c r="BY27" s="12">
        <v>44.411417980801801</v>
      </c>
      <c r="BZ27" s="12">
        <v>29.411417980801801</v>
      </c>
    </row>
    <row r="28" spans="1:78" x14ac:dyDescent="0.35">
      <c r="A28" s="1">
        <v>26</v>
      </c>
      <c r="B28" s="6" t="s">
        <v>4</v>
      </c>
      <c r="C28" s="9" t="s">
        <v>11</v>
      </c>
      <c r="D28" s="9" t="s">
        <v>9</v>
      </c>
      <c r="E28" s="1">
        <v>90</v>
      </c>
      <c r="F28" s="1">
        <v>30</v>
      </c>
      <c r="G28" s="2">
        <f t="shared" si="15"/>
        <v>183</v>
      </c>
      <c r="H28" s="2">
        <f t="shared" si="0"/>
        <v>213.77777777777777</v>
      </c>
      <c r="I28" s="2">
        <f t="shared" si="10"/>
        <v>30.777777777777779</v>
      </c>
      <c r="J28" s="1">
        <v>1385</v>
      </c>
      <c r="K28" s="3">
        <f t="shared" si="11"/>
        <v>223.13</v>
      </c>
      <c r="L28" s="3">
        <f t="shared" si="12"/>
        <v>435.721</v>
      </c>
      <c r="M28" s="3">
        <f t="shared" si="4"/>
        <v>1307.163</v>
      </c>
      <c r="N28" s="1"/>
      <c r="O28" s="1"/>
      <c r="P28" s="3">
        <f t="shared" si="5"/>
        <v>3.0777777777777779</v>
      </c>
      <c r="Q28" s="3">
        <v>0</v>
      </c>
      <c r="R28" s="3">
        <f t="shared" si="13"/>
        <v>3.0777777777777779</v>
      </c>
      <c r="S28" s="12">
        <v>183</v>
      </c>
      <c r="T28" s="12">
        <v>211.48598686930799</v>
      </c>
      <c r="U28" s="12">
        <v>28.485986869307801</v>
      </c>
      <c r="V28" s="12">
        <v>183</v>
      </c>
      <c r="W28" s="12">
        <v>221.48711203727299</v>
      </c>
      <c r="X28" s="12">
        <v>38.487112037272603</v>
      </c>
      <c r="Y28" s="12">
        <v>183</v>
      </c>
      <c r="Z28" s="12">
        <v>215.45924553908199</v>
      </c>
      <c r="AA28" s="12">
        <v>32.459245539082403</v>
      </c>
      <c r="AB28" s="12">
        <v>183</v>
      </c>
      <c r="AC28" s="12">
        <v>220.79407580494799</v>
      </c>
      <c r="AD28" s="12">
        <v>37.794075804947802</v>
      </c>
      <c r="AE28" s="12">
        <v>183</v>
      </c>
      <c r="AF28" s="12">
        <v>217.31495884712001</v>
      </c>
      <c r="AG28" s="12">
        <v>34.314958847119499</v>
      </c>
      <c r="AH28" s="12">
        <v>183</v>
      </c>
      <c r="AI28" s="12">
        <v>213.29406613844199</v>
      </c>
      <c r="AJ28" s="12">
        <v>30.2940661384417</v>
      </c>
      <c r="AK28" s="12">
        <v>183</v>
      </c>
      <c r="AL28" s="12">
        <v>216.82562145686001</v>
      </c>
      <c r="AM28" s="12">
        <v>33.825621456859899</v>
      </c>
      <c r="AN28" s="12">
        <v>183</v>
      </c>
      <c r="AO28" s="12">
        <v>210.727317891567</v>
      </c>
      <c r="AP28" s="12">
        <v>27.727317891566901</v>
      </c>
      <c r="AQ28" s="12">
        <v>183</v>
      </c>
      <c r="AR28" s="12">
        <v>213.64660669920801</v>
      </c>
      <c r="AS28" s="12">
        <v>30.646606699208299</v>
      </c>
      <c r="AT28" s="12">
        <v>183</v>
      </c>
      <c r="AU28" s="12">
        <v>214.13614799774601</v>
      </c>
      <c r="AV28" s="12">
        <v>31.136147997746399</v>
      </c>
      <c r="AW28" s="12">
        <v>183</v>
      </c>
      <c r="AX28" s="12">
        <v>218.089339999636</v>
      </c>
      <c r="AY28" s="12">
        <v>35.089339999636202</v>
      </c>
      <c r="AZ28" s="12">
        <v>183</v>
      </c>
      <c r="BA28" s="12">
        <v>217.649753160637</v>
      </c>
      <c r="BB28" s="12">
        <v>34.649753160637303</v>
      </c>
      <c r="BC28" s="12">
        <v>183</v>
      </c>
      <c r="BD28" s="12">
        <v>217.939507694018</v>
      </c>
      <c r="BE28" s="12">
        <v>34.939507694017898</v>
      </c>
      <c r="BF28" s="12">
        <v>183</v>
      </c>
      <c r="BG28" s="12">
        <v>215.21235116128099</v>
      </c>
      <c r="BH28" s="12">
        <v>32.212351161281099</v>
      </c>
      <c r="BI28" s="12">
        <v>183</v>
      </c>
      <c r="BJ28" s="12">
        <v>215.523441494363</v>
      </c>
      <c r="BK28" s="12">
        <v>32.523441494363098</v>
      </c>
      <c r="BL28" s="12">
        <v>183</v>
      </c>
      <c r="BM28" s="12">
        <v>213.914622437199</v>
      </c>
      <c r="BN28" s="12">
        <v>30.914622437199501</v>
      </c>
      <c r="BO28" s="12">
        <v>183</v>
      </c>
      <c r="BP28" s="12">
        <v>214.49959353651099</v>
      </c>
      <c r="BQ28" s="12">
        <v>31.499593536510499</v>
      </c>
      <c r="BR28" s="12">
        <v>183</v>
      </c>
      <c r="BS28" s="12">
        <v>212.383387162199</v>
      </c>
      <c r="BT28" s="12">
        <v>29.383387162198499</v>
      </c>
      <c r="BU28" s="12">
        <v>183</v>
      </c>
      <c r="BV28" s="12">
        <v>218.41163368386901</v>
      </c>
      <c r="BW28" s="12">
        <v>35.411633683869503</v>
      </c>
      <c r="BX28" s="12">
        <v>183</v>
      </c>
      <c r="BY28" s="12">
        <v>216.68955282755101</v>
      </c>
      <c r="BZ28" s="12">
        <v>33.6895528275505</v>
      </c>
    </row>
    <row r="29" spans="1:78" x14ac:dyDescent="0.35">
      <c r="A29" s="1">
        <v>27</v>
      </c>
      <c r="B29" s="6" t="s">
        <v>4</v>
      </c>
      <c r="C29" s="9" t="s">
        <v>9</v>
      </c>
      <c r="D29" s="9" t="s">
        <v>11</v>
      </c>
      <c r="E29" s="1">
        <v>90</v>
      </c>
      <c r="F29" s="1">
        <v>30</v>
      </c>
      <c r="G29" s="2">
        <v>79</v>
      </c>
      <c r="H29" s="2">
        <f t="shared" si="0"/>
        <v>109.77777777777777</v>
      </c>
      <c r="I29" s="2">
        <f t="shared" si="10"/>
        <v>30.777777777777779</v>
      </c>
      <c r="J29" s="1">
        <v>1385</v>
      </c>
      <c r="K29" s="3">
        <f t="shared" si="11"/>
        <v>223.13</v>
      </c>
      <c r="L29" s="3">
        <f t="shared" si="12"/>
        <v>435.721</v>
      </c>
      <c r="M29" s="3">
        <f t="shared" si="4"/>
        <v>1307.163</v>
      </c>
      <c r="N29" s="1"/>
      <c r="O29" s="1"/>
      <c r="P29" s="3">
        <f t="shared" si="5"/>
        <v>3.0777777777777779</v>
      </c>
      <c r="Q29" s="3">
        <v>0</v>
      </c>
      <c r="R29" s="3">
        <f t="shared" si="13"/>
        <v>3.0777777777777779</v>
      </c>
      <c r="S29" s="12">
        <v>79</v>
      </c>
      <c r="T29" s="12">
        <v>110.74645932948</v>
      </c>
      <c r="U29" s="12">
        <v>31.746459329480299</v>
      </c>
      <c r="V29" s="12">
        <v>79</v>
      </c>
      <c r="W29" s="12">
        <v>107.148731514554</v>
      </c>
      <c r="X29" s="12">
        <v>28.148731514554001</v>
      </c>
      <c r="Y29" s="12">
        <v>79</v>
      </c>
      <c r="Z29" s="12">
        <v>107.255886856182</v>
      </c>
      <c r="AA29" s="12">
        <v>28.2558868561823</v>
      </c>
      <c r="AB29" s="12">
        <v>79</v>
      </c>
      <c r="AC29" s="12">
        <v>110.839987055682</v>
      </c>
      <c r="AD29" s="12">
        <v>31.839987055681899</v>
      </c>
      <c r="AE29" s="12">
        <v>79</v>
      </c>
      <c r="AF29" s="12">
        <v>108.34956500495301</v>
      </c>
      <c r="AG29" s="12">
        <v>29.349565004953099</v>
      </c>
      <c r="AH29" s="12">
        <v>79</v>
      </c>
      <c r="AI29" s="12">
        <v>111.31222384034299</v>
      </c>
      <c r="AJ29" s="12">
        <v>32.312223840342597</v>
      </c>
      <c r="AK29" s="12">
        <v>79</v>
      </c>
      <c r="AL29" s="12">
        <v>109.904823715608</v>
      </c>
      <c r="AM29" s="12">
        <v>30.9048237156079</v>
      </c>
      <c r="AN29" s="12">
        <v>79</v>
      </c>
      <c r="AO29" s="12">
        <v>112.530620188692</v>
      </c>
      <c r="AP29" s="12">
        <v>33.530620188692197</v>
      </c>
      <c r="AQ29" s="12">
        <v>79</v>
      </c>
      <c r="AR29" s="12">
        <v>113.53191957542001</v>
      </c>
      <c r="AS29" s="12">
        <v>34.531919575419998</v>
      </c>
      <c r="AT29" s="12">
        <v>79</v>
      </c>
      <c r="AU29" s="12">
        <v>116.267892222002</v>
      </c>
      <c r="AV29" s="12">
        <v>37.267892222001599</v>
      </c>
      <c r="AW29" s="12">
        <v>79</v>
      </c>
      <c r="AX29" s="12">
        <v>108.751216549343</v>
      </c>
      <c r="AY29" s="12">
        <v>29.751216549342999</v>
      </c>
      <c r="AZ29" s="12">
        <v>79</v>
      </c>
      <c r="BA29" s="12">
        <v>117.905354534384</v>
      </c>
      <c r="BB29" s="12">
        <v>38.905354534383598</v>
      </c>
      <c r="BC29" s="12">
        <v>79</v>
      </c>
      <c r="BD29" s="12">
        <v>111.711409162122</v>
      </c>
      <c r="BE29" s="12">
        <v>32.711409162122003</v>
      </c>
      <c r="BF29" s="12">
        <v>79</v>
      </c>
      <c r="BG29" s="12">
        <v>108.83788818147499</v>
      </c>
      <c r="BH29" s="12">
        <v>29.8378881814747</v>
      </c>
      <c r="BI29" s="12">
        <v>79</v>
      </c>
      <c r="BJ29" s="12">
        <v>107.06398771846099</v>
      </c>
      <c r="BK29" s="12">
        <v>28.063987718461501</v>
      </c>
      <c r="BL29" s="12">
        <v>79</v>
      </c>
      <c r="BM29" s="12">
        <v>107.33926687640501</v>
      </c>
      <c r="BN29" s="12">
        <v>28.339266876404501</v>
      </c>
      <c r="BO29" s="12">
        <v>79</v>
      </c>
      <c r="BP29" s="12">
        <v>111.904956749368</v>
      </c>
      <c r="BQ29" s="12">
        <v>32.904956749368402</v>
      </c>
      <c r="BR29" s="12">
        <v>79</v>
      </c>
      <c r="BS29" s="12">
        <v>108.508747350554</v>
      </c>
      <c r="BT29" s="12">
        <v>29.508747350554199</v>
      </c>
      <c r="BU29" s="12">
        <v>79</v>
      </c>
      <c r="BV29" s="12">
        <v>108.49638181818101</v>
      </c>
      <c r="BW29" s="12">
        <v>29.496381818181</v>
      </c>
      <c r="BX29" s="12">
        <v>79</v>
      </c>
      <c r="BY29" s="12">
        <v>108.186787742083</v>
      </c>
      <c r="BZ29" s="12">
        <v>29.186787742083101</v>
      </c>
    </row>
    <row r="30" spans="1:78" x14ac:dyDescent="0.35">
      <c r="A30" s="1">
        <v>28</v>
      </c>
      <c r="B30" s="6" t="s">
        <v>4</v>
      </c>
      <c r="C30" s="9" t="s">
        <v>9</v>
      </c>
      <c r="D30" s="9" t="s">
        <v>11</v>
      </c>
      <c r="E30" s="1">
        <v>90</v>
      </c>
      <c r="F30" s="1">
        <v>30</v>
      </c>
      <c r="G30" s="2">
        <f t="shared" si="15"/>
        <v>247</v>
      </c>
      <c r="H30" s="2">
        <f t="shared" si="0"/>
        <v>277.77777777777777</v>
      </c>
      <c r="I30" s="2">
        <f t="shared" si="10"/>
        <v>30.777777777777779</v>
      </c>
      <c r="J30" s="1">
        <v>1385</v>
      </c>
      <c r="K30" s="3">
        <f t="shared" si="11"/>
        <v>223.13</v>
      </c>
      <c r="L30" s="3">
        <f t="shared" si="12"/>
        <v>435.721</v>
      </c>
      <c r="M30" s="3">
        <f t="shared" si="4"/>
        <v>1307.163</v>
      </c>
      <c r="N30" s="1"/>
      <c r="O30" s="1"/>
      <c r="P30" s="3">
        <f t="shared" si="5"/>
        <v>3.0777777777777779</v>
      </c>
      <c r="Q30" s="3">
        <v>0</v>
      </c>
      <c r="R30" s="3">
        <f t="shared" si="13"/>
        <v>3.0777777777777779</v>
      </c>
      <c r="S30" s="12">
        <v>247</v>
      </c>
      <c r="T30" s="12">
        <v>280.04807415448801</v>
      </c>
      <c r="U30" s="12">
        <v>33.0480741544879</v>
      </c>
      <c r="V30" s="12">
        <v>247</v>
      </c>
      <c r="W30" s="12">
        <v>277.00934289976698</v>
      </c>
      <c r="X30" s="12">
        <v>30.009342899766999</v>
      </c>
      <c r="Y30" s="12">
        <v>247</v>
      </c>
      <c r="Z30" s="12">
        <v>282.725372602145</v>
      </c>
      <c r="AA30" s="12">
        <v>35.725372602144901</v>
      </c>
      <c r="AB30" s="12">
        <v>247</v>
      </c>
      <c r="AC30" s="12">
        <v>275.86864104715499</v>
      </c>
      <c r="AD30" s="12">
        <v>28.8686410471554</v>
      </c>
      <c r="AE30" s="12">
        <v>247</v>
      </c>
      <c r="AF30" s="12">
        <v>282.18398509171601</v>
      </c>
      <c r="AG30" s="12">
        <v>35.183985091716302</v>
      </c>
      <c r="AH30" s="12">
        <v>247</v>
      </c>
      <c r="AI30" s="12">
        <v>280.02014050121301</v>
      </c>
      <c r="AJ30" s="12">
        <v>33.020140501213</v>
      </c>
      <c r="AK30" s="12">
        <v>247</v>
      </c>
      <c r="AL30" s="12">
        <v>281.08396417384</v>
      </c>
      <c r="AM30" s="12">
        <v>34.083964173839703</v>
      </c>
      <c r="AN30" s="12">
        <v>247</v>
      </c>
      <c r="AO30" s="12">
        <v>278.54862851452998</v>
      </c>
      <c r="AP30" s="12">
        <v>31.548628514530002</v>
      </c>
      <c r="AQ30" s="12">
        <v>247</v>
      </c>
      <c r="AR30" s="12">
        <v>278.47150155896702</v>
      </c>
      <c r="AS30" s="12">
        <v>31.4715015589667</v>
      </c>
      <c r="AT30" s="12">
        <v>247</v>
      </c>
      <c r="AU30" s="12">
        <v>279.29971426527902</v>
      </c>
      <c r="AV30" s="12">
        <v>32.299714265279</v>
      </c>
      <c r="AW30" s="12">
        <v>247</v>
      </c>
      <c r="AX30" s="12">
        <v>277.11138121657899</v>
      </c>
      <c r="AY30" s="12">
        <v>30.111381216579101</v>
      </c>
      <c r="AZ30" s="12">
        <v>247</v>
      </c>
      <c r="BA30" s="12">
        <v>280.75839709141201</v>
      </c>
      <c r="BB30" s="12">
        <v>33.758397091412299</v>
      </c>
      <c r="BC30" s="12">
        <v>247</v>
      </c>
      <c r="BD30" s="12">
        <v>275.74727737392902</v>
      </c>
      <c r="BE30" s="12">
        <v>28.747277373928899</v>
      </c>
      <c r="BF30" s="12">
        <v>247</v>
      </c>
      <c r="BG30" s="12">
        <v>275.54212135840999</v>
      </c>
      <c r="BH30" s="12">
        <v>28.542121358409801</v>
      </c>
      <c r="BI30" s="12">
        <v>247</v>
      </c>
      <c r="BJ30" s="12">
        <v>276.92729985022902</v>
      </c>
      <c r="BK30" s="12">
        <v>29.927299850228501</v>
      </c>
      <c r="BL30" s="12">
        <v>247</v>
      </c>
      <c r="BM30" s="12">
        <v>275.43322515750998</v>
      </c>
      <c r="BN30" s="12">
        <v>28.433225157509799</v>
      </c>
      <c r="BO30" s="12">
        <v>247</v>
      </c>
      <c r="BP30" s="12">
        <v>281.18933385256099</v>
      </c>
      <c r="BQ30" s="12">
        <v>34.1893338525609</v>
      </c>
      <c r="BR30" s="12">
        <v>247</v>
      </c>
      <c r="BS30" s="12">
        <v>275.643111803051</v>
      </c>
      <c r="BT30" s="12">
        <v>28.643111803051401</v>
      </c>
      <c r="BU30" s="12">
        <v>247</v>
      </c>
      <c r="BV30" s="12">
        <v>277.79881859214998</v>
      </c>
      <c r="BW30" s="12">
        <v>30.798818592149601</v>
      </c>
      <c r="BX30" s="12">
        <v>247</v>
      </c>
      <c r="BY30" s="12">
        <v>278.06258010544502</v>
      </c>
      <c r="BZ30" s="12">
        <v>31.062580105444798</v>
      </c>
    </row>
    <row r="31" spans="1:78" x14ac:dyDescent="0.35">
      <c r="A31" s="1">
        <v>29</v>
      </c>
      <c r="B31" s="6" t="s">
        <v>5</v>
      </c>
      <c r="C31" s="9" t="s">
        <v>8</v>
      </c>
      <c r="D31" s="9" t="s">
        <v>9</v>
      </c>
      <c r="E31" s="1">
        <v>1000</v>
      </c>
      <c r="F31" s="1">
        <v>300</v>
      </c>
      <c r="G31" s="1"/>
      <c r="H31" s="1"/>
      <c r="I31" s="2">
        <f t="shared" ref="I31:I42" si="16">J31/75</f>
        <v>12.72</v>
      </c>
      <c r="J31" s="1">
        <v>954</v>
      </c>
      <c r="K31" s="3">
        <f t="shared" ref="K31:K42" si="17">76.4+1.04*J31</f>
        <v>1068.5600000000002</v>
      </c>
      <c r="L31" s="3">
        <f t="shared" ref="L31:L42" si="18">0.8866*J31</f>
        <v>845.81640000000004</v>
      </c>
      <c r="M31" s="3">
        <f t="shared" si="4"/>
        <v>2537.4492</v>
      </c>
      <c r="N31" s="1"/>
      <c r="O31" s="1"/>
      <c r="P31" s="3">
        <f t="shared" ref="P31:P42" si="19">I31*0.5</f>
        <v>6.36</v>
      </c>
      <c r="Q31" s="1"/>
      <c r="R31" s="1"/>
      <c r="S31" s="12"/>
      <c r="T31" s="12"/>
      <c r="U31" s="12">
        <v>15.3970141282048</v>
      </c>
      <c r="V31" s="12"/>
      <c r="W31" s="12"/>
      <c r="X31" s="12">
        <v>18.974227219646401</v>
      </c>
      <c r="Y31" s="12"/>
      <c r="Z31" s="12"/>
      <c r="AA31" s="12">
        <v>18.084973068508202</v>
      </c>
      <c r="AB31" s="12"/>
      <c r="AC31" s="12"/>
      <c r="AD31" s="12">
        <v>14.5930624134269</v>
      </c>
      <c r="AE31" s="12"/>
      <c r="AF31" s="12"/>
      <c r="AG31" s="12">
        <v>19.8426851183563</v>
      </c>
      <c r="AH31" s="12"/>
      <c r="AI31" s="12"/>
      <c r="AJ31" s="12">
        <v>11.6507064664842</v>
      </c>
      <c r="AK31" s="12"/>
      <c r="AL31" s="12"/>
      <c r="AM31" s="12">
        <v>20.117121734329601</v>
      </c>
      <c r="AN31" s="12"/>
      <c r="AO31" s="12"/>
      <c r="AP31" s="12">
        <v>11.740989094559</v>
      </c>
      <c r="AQ31" s="12"/>
      <c r="AR31" s="12"/>
      <c r="AS31" s="12">
        <v>12.3613510043554</v>
      </c>
      <c r="AT31" s="12"/>
      <c r="AU31" s="12"/>
      <c r="AV31" s="12">
        <v>11.633703359581601</v>
      </c>
      <c r="AW31" s="12"/>
      <c r="AX31" s="12"/>
      <c r="AY31" s="12">
        <v>14.829507289676499</v>
      </c>
      <c r="AZ31" s="12"/>
      <c r="BA31" s="12"/>
      <c r="BB31" s="12">
        <v>13.6568933364128</v>
      </c>
      <c r="BC31" s="12"/>
      <c r="BD31" s="12"/>
      <c r="BE31" s="12">
        <v>12.4673139748746</v>
      </c>
      <c r="BF31" s="12"/>
      <c r="BG31" s="12"/>
      <c r="BH31" s="12">
        <v>14.1454367666948</v>
      </c>
      <c r="BI31" s="12"/>
      <c r="BJ31" s="12"/>
      <c r="BK31" s="12">
        <v>13.3228998595681</v>
      </c>
      <c r="BL31" s="12"/>
      <c r="BM31" s="12"/>
      <c r="BN31" s="12">
        <v>18.304921366201299</v>
      </c>
      <c r="BO31" s="12"/>
      <c r="BP31" s="12"/>
      <c r="BQ31" s="12">
        <v>18.940039866962799</v>
      </c>
      <c r="BR31" s="12"/>
      <c r="BS31" s="12"/>
      <c r="BT31" s="12">
        <v>13.7334801840447</v>
      </c>
      <c r="BU31" s="12"/>
      <c r="BV31" s="12"/>
      <c r="BW31" s="12">
        <v>15.9687092408741</v>
      </c>
      <c r="BX31" s="12"/>
      <c r="BY31" s="12"/>
      <c r="BZ31" s="12">
        <v>19.542271656330598</v>
      </c>
    </row>
    <row r="32" spans="1:78" x14ac:dyDescent="0.35">
      <c r="A32" s="1">
        <v>30</v>
      </c>
      <c r="B32" s="6" t="s">
        <v>5</v>
      </c>
      <c r="C32" s="9" t="s">
        <v>8</v>
      </c>
      <c r="D32" s="9" t="s">
        <v>10</v>
      </c>
      <c r="E32" s="1">
        <v>1000</v>
      </c>
      <c r="F32" s="1">
        <v>300</v>
      </c>
      <c r="G32" s="1"/>
      <c r="H32" s="1"/>
      <c r="I32" s="2">
        <f t="shared" si="16"/>
        <v>11.186666666666667</v>
      </c>
      <c r="J32" s="1">
        <v>839</v>
      </c>
      <c r="K32" s="3">
        <f t="shared" si="17"/>
        <v>948.96</v>
      </c>
      <c r="L32" s="3">
        <f t="shared" si="18"/>
        <v>743.8574000000001</v>
      </c>
      <c r="M32" s="3">
        <f t="shared" si="4"/>
        <v>2231.5722000000005</v>
      </c>
      <c r="N32" s="1"/>
      <c r="O32" s="1"/>
      <c r="P32" s="3">
        <f t="shared" si="19"/>
        <v>5.5933333333333337</v>
      </c>
      <c r="Q32" s="1"/>
      <c r="R32" s="1"/>
      <c r="S32" s="12"/>
      <c r="T32" s="12"/>
      <c r="U32" s="12">
        <v>14.521521163013199</v>
      </c>
      <c r="V32" s="12"/>
      <c r="W32" s="12"/>
      <c r="X32" s="12">
        <v>10.8523873744843</v>
      </c>
      <c r="Y32" s="12"/>
      <c r="Z32" s="12"/>
      <c r="AA32" s="12">
        <v>13.3548756611304</v>
      </c>
      <c r="AB32" s="12"/>
      <c r="AC32" s="12"/>
      <c r="AD32" s="12">
        <v>12.3143444894332</v>
      </c>
      <c r="AE32" s="12"/>
      <c r="AF32" s="12"/>
      <c r="AG32" s="12">
        <v>10.371026697719399</v>
      </c>
      <c r="AH32" s="12"/>
      <c r="AI32" s="12"/>
      <c r="AJ32" s="12">
        <v>11.2491431464637</v>
      </c>
      <c r="AK32" s="12"/>
      <c r="AL32" s="12"/>
      <c r="AM32" s="12">
        <v>12.900926896280399</v>
      </c>
      <c r="AN32" s="12"/>
      <c r="AO32" s="12"/>
      <c r="AP32" s="12">
        <v>17.439935456043301</v>
      </c>
      <c r="AQ32" s="12"/>
      <c r="AR32" s="12"/>
      <c r="AS32" s="12">
        <v>10.299850523939501</v>
      </c>
      <c r="AT32" s="12"/>
      <c r="AU32" s="12"/>
      <c r="AV32" s="12">
        <v>15.2815885670244</v>
      </c>
      <c r="AW32" s="12"/>
      <c r="AX32" s="12"/>
      <c r="AY32" s="12">
        <v>11.977794377721301</v>
      </c>
      <c r="AZ32" s="12"/>
      <c r="BA32" s="12"/>
      <c r="BB32" s="12">
        <v>17.321924627424799</v>
      </c>
      <c r="BC32" s="12"/>
      <c r="BD32" s="12"/>
      <c r="BE32" s="12">
        <v>16.437127432334801</v>
      </c>
      <c r="BF32" s="12"/>
      <c r="BG32" s="12"/>
      <c r="BH32" s="12">
        <v>12.4862940680334</v>
      </c>
      <c r="BI32" s="12"/>
      <c r="BJ32" s="12"/>
      <c r="BK32" s="12">
        <v>11.645405039318</v>
      </c>
      <c r="BL32" s="12"/>
      <c r="BM32" s="12"/>
      <c r="BN32" s="12">
        <v>15.642278533674499</v>
      </c>
      <c r="BO32" s="12"/>
      <c r="BP32" s="12"/>
      <c r="BQ32" s="12">
        <v>14.4483422030151</v>
      </c>
      <c r="BR32" s="12"/>
      <c r="BS32" s="12"/>
      <c r="BT32" s="12">
        <v>13.5857239683013</v>
      </c>
      <c r="BU32" s="12"/>
      <c r="BV32" s="12"/>
      <c r="BW32" s="12">
        <v>16.119584015848702</v>
      </c>
      <c r="BX32" s="12"/>
      <c r="BY32" s="12"/>
      <c r="BZ32" s="12">
        <v>16.175410299247599</v>
      </c>
    </row>
    <row r="33" spans="1:78" x14ac:dyDescent="0.35">
      <c r="A33" s="1">
        <v>31</v>
      </c>
      <c r="B33" s="6" t="s">
        <v>5</v>
      </c>
      <c r="C33" s="9" t="s">
        <v>8</v>
      </c>
      <c r="D33" s="9" t="s">
        <v>11</v>
      </c>
      <c r="E33" s="1">
        <v>1000</v>
      </c>
      <c r="F33" s="1">
        <v>300</v>
      </c>
      <c r="G33" s="1"/>
      <c r="H33" s="1"/>
      <c r="I33" s="2">
        <f t="shared" si="16"/>
        <v>22.386666666666667</v>
      </c>
      <c r="J33" s="1">
        <v>1679</v>
      </c>
      <c r="K33" s="3">
        <f t="shared" si="17"/>
        <v>1822.5600000000002</v>
      </c>
      <c r="L33" s="3">
        <f t="shared" si="18"/>
        <v>1488.6014</v>
      </c>
      <c r="M33" s="3">
        <f t="shared" si="4"/>
        <v>4465.8042000000005</v>
      </c>
      <c r="N33" s="1"/>
      <c r="O33" s="1"/>
      <c r="P33" s="3">
        <f t="shared" si="19"/>
        <v>11.193333333333333</v>
      </c>
      <c r="Q33" s="1"/>
      <c r="R33" s="1"/>
      <c r="S33" s="12"/>
      <c r="T33" s="12"/>
      <c r="U33" s="12">
        <v>24.0910716637074</v>
      </c>
      <c r="V33" s="12"/>
      <c r="W33" s="12"/>
      <c r="X33" s="12">
        <v>23.3653835103079</v>
      </c>
      <c r="Y33" s="12"/>
      <c r="Z33" s="12"/>
      <c r="AA33" s="12">
        <v>27.0353153074856</v>
      </c>
      <c r="AB33" s="12"/>
      <c r="AC33" s="12"/>
      <c r="AD33" s="12">
        <v>44.905737061519297</v>
      </c>
      <c r="AE33" s="12"/>
      <c r="AF33" s="12"/>
      <c r="AG33" s="12">
        <v>24.232956631663999</v>
      </c>
      <c r="AH33" s="12"/>
      <c r="AI33" s="12"/>
      <c r="AJ33" s="12">
        <v>31.9413233680182</v>
      </c>
      <c r="AK33" s="12"/>
      <c r="AL33" s="12"/>
      <c r="AM33" s="12">
        <v>24.344270880990202</v>
      </c>
      <c r="AN33" s="12"/>
      <c r="AO33" s="12"/>
      <c r="AP33" s="12">
        <v>47.843782269996701</v>
      </c>
      <c r="AQ33" s="12"/>
      <c r="AR33" s="12"/>
      <c r="AS33" s="12">
        <v>37.350286263109901</v>
      </c>
      <c r="AT33" s="12"/>
      <c r="AU33" s="12"/>
      <c r="AV33" s="12">
        <v>21.263186965466101</v>
      </c>
      <c r="AW33" s="12"/>
      <c r="AX33" s="12"/>
      <c r="AY33" s="12">
        <v>30.019299388597201</v>
      </c>
      <c r="AZ33" s="12"/>
      <c r="BA33" s="12"/>
      <c r="BB33" s="12">
        <v>26.6224998701129</v>
      </c>
      <c r="BC33" s="12"/>
      <c r="BD33" s="12"/>
      <c r="BE33" s="12">
        <v>25.276656647946901</v>
      </c>
      <c r="BF33" s="12"/>
      <c r="BG33" s="12"/>
      <c r="BH33" s="12">
        <v>31.147820369211999</v>
      </c>
      <c r="BI33" s="12"/>
      <c r="BJ33" s="12"/>
      <c r="BK33" s="12">
        <v>35.041972093244901</v>
      </c>
      <c r="BL33" s="12"/>
      <c r="BM33" s="12"/>
      <c r="BN33" s="12">
        <v>22.351607689913699</v>
      </c>
      <c r="BO33" s="12"/>
      <c r="BP33" s="12"/>
      <c r="BQ33" s="12">
        <v>46.2432408830038</v>
      </c>
      <c r="BR33" s="12"/>
      <c r="BS33" s="12"/>
      <c r="BT33" s="12">
        <v>25.6820515908699</v>
      </c>
      <c r="BU33" s="12"/>
      <c r="BV33" s="12"/>
      <c r="BW33" s="12">
        <v>21.243415602081001</v>
      </c>
      <c r="BX33" s="12"/>
      <c r="BY33" s="12"/>
      <c r="BZ33" s="12">
        <v>41.364482990406202</v>
      </c>
    </row>
    <row r="34" spans="1:78" x14ac:dyDescent="0.35">
      <c r="A34" s="1">
        <v>32</v>
      </c>
      <c r="B34" s="6" t="s">
        <v>5</v>
      </c>
      <c r="C34" s="9" t="s">
        <v>9</v>
      </c>
      <c r="D34" s="9" t="s">
        <v>8</v>
      </c>
      <c r="E34" s="1">
        <v>1000</v>
      </c>
      <c r="F34" s="1">
        <v>300</v>
      </c>
      <c r="G34" s="1"/>
      <c r="H34" s="1"/>
      <c r="I34" s="2">
        <f t="shared" si="16"/>
        <v>12.72</v>
      </c>
      <c r="J34" s="1">
        <v>954</v>
      </c>
      <c r="K34" s="3">
        <f t="shared" si="17"/>
        <v>1068.5600000000002</v>
      </c>
      <c r="L34" s="3">
        <f t="shared" si="18"/>
        <v>845.81640000000004</v>
      </c>
      <c r="M34" s="3">
        <f t="shared" si="4"/>
        <v>2537.4492</v>
      </c>
      <c r="N34" s="1"/>
      <c r="O34" s="1"/>
      <c r="P34" s="3">
        <f t="shared" si="19"/>
        <v>6.36</v>
      </c>
      <c r="Q34" s="1"/>
      <c r="R34" s="1"/>
      <c r="S34" s="12"/>
      <c r="T34" s="12"/>
      <c r="U34" s="12">
        <v>12.904261061338801</v>
      </c>
      <c r="V34" s="12"/>
      <c r="W34" s="12"/>
      <c r="X34" s="12">
        <v>12.7288245156266</v>
      </c>
      <c r="Y34" s="12"/>
      <c r="Z34" s="12"/>
      <c r="AA34" s="12">
        <v>11.6163097907778</v>
      </c>
      <c r="AB34" s="12"/>
      <c r="AC34" s="12"/>
      <c r="AD34" s="12">
        <v>21.959602515234099</v>
      </c>
      <c r="AE34" s="12"/>
      <c r="AF34" s="12"/>
      <c r="AG34" s="12">
        <v>16.5062566972091</v>
      </c>
      <c r="AH34" s="12"/>
      <c r="AI34" s="12"/>
      <c r="AJ34" s="12">
        <v>22.477266815325802</v>
      </c>
      <c r="AK34" s="12"/>
      <c r="AL34" s="12"/>
      <c r="AM34" s="12">
        <v>17.0915922741472</v>
      </c>
      <c r="AN34" s="12"/>
      <c r="AO34" s="12"/>
      <c r="AP34" s="12">
        <v>16.302328833346401</v>
      </c>
      <c r="AQ34" s="12"/>
      <c r="AR34" s="12"/>
      <c r="AS34" s="12">
        <v>15.5225686992554</v>
      </c>
      <c r="AT34" s="12"/>
      <c r="AU34" s="12"/>
      <c r="AV34" s="12">
        <v>15.4825256320139</v>
      </c>
      <c r="AW34" s="12"/>
      <c r="AX34" s="12"/>
      <c r="AY34" s="12">
        <v>22.096964534817701</v>
      </c>
      <c r="AZ34" s="12"/>
      <c r="BA34" s="12"/>
      <c r="BB34" s="12">
        <v>20.097403484124499</v>
      </c>
      <c r="BC34" s="12"/>
      <c r="BD34" s="12"/>
      <c r="BE34" s="12">
        <v>23.267844563782301</v>
      </c>
      <c r="BF34" s="12"/>
      <c r="BG34" s="12"/>
      <c r="BH34" s="12">
        <v>15.302430012837201</v>
      </c>
      <c r="BI34" s="12"/>
      <c r="BJ34" s="12"/>
      <c r="BK34" s="12">
        <v>20.630153714027902</v>
      </c>
      <c r="BL34" s="12"/>
      <c r="BM34" s="12"/>
      <c r="BN34" s="12">
        <v>16.7559695916271</v>
      </c>
      <c r="BO34" s="12"/>
      <c r="BP34" s="12"/>
      <c r="BQ34" s="12">
        <v>16.179863243777501</v>
      </c>
      <c r="BR34" s="12"/>
      <c r="BS34" s="12"/>
      <c r="BT34" s="12">
        <v>18.4842853433253</v>
      </c>
      <c r="BU34" s="12"/>
      <c r="BV34" s="12"/>
      <c r="BW34" s="12">
        <v>12.3027940811241</v>
      </c>
      <c r="BX34" s="12"/>
      <c r="BY34" s="12"/>
      <c r="BZ34" s="12">
        <v>16.785570337638202</v>
      </c>
    </row>
    <row r="35" spans="1:78" x14ac:dyDescent="0.35">
      <c r="A35" s="1">
        <v>33</v>
      </c>
      <c r="B35" s="6" t="s">
        <v>5</v>
      </c>
      <c r="C35" s="9" t="s">
        <v>9</v>
      </c>
      <c r="D35" s="9" t="s">
        <v>10</v>
      </c>
      <c r="E35" s="1">
        <v>1000</v>
      </c>
      <c r="F35" s="1">
        <v>300</v>
      </c>
      <c r="G35" s="1"/>
      <c r="H35" s="1"/>
      <c r="I35" s="2">
        <f t="shared" si="16"/>
        <v>6.8</v>
      </c>
      <c r="J35" s="4">
        <v>510</v>
      </c>
      <c r="K35" s="3">
        <f t="shared" si="17"/>
        <v>606.79999999999995</v>
      </c>
      <c r="L35" s="3">
        <f t="shared" si="18"/>
        <v>452.16600000000005</v>
      </c>
      <c r="M35" s="3">
        <f t="shared" si="4"/>
        <v>1356.498</v>
      </c>
      <c r="N35" s="1"/>
      <c r="O35" s="1"/>
      <c r="P35" s="3">
        <f t="shared" si="19"/>
        <v>3.4</v>
      </c>
      <c r="Q35" s="1"/>
      <c r="R35" s="1"/>
      <c r="S35" s="12"/>
      <c r="T35" s="12"/>
      <c r="U35" s="12">
        <v>10.2168677944828</v>
      </c>
      <c r="V35" s="12"/>
      <c r="W35" s="12"/>
      <c r="X35" s="12">
        <v>11.7336848017482</v>
      </c>
      <c r="Y35" s="12"/>
      <c r="Z35" s="12"/>
      <c r="AA35" s="12">
        <v>11.0873663554367</v>
      </c>
      <c r="AB35" s="12"/>
      <c r="AC35" s="12"/>
      <c r="AD35" s="12">
        <v>11.6593084029204</v>
      </c>
      <c r="AE35" s="12"/>
      <c r="AF35" s="12"/>
      <c r="AG35" s="12">
        <v>11.074814963696801</v>
      </c>
      <c r="AH35" s="12"/>
      <c r="AI35" s="12"/>
      <c r="AJ35" s="12">
        <v>9.4381871674052107</v>
      </c>
      <c r="AK35" s="12"/>
      <c r="AL35" s="12"/>
      <c r="AM35" s="12">
        <v>8.8244478736968599</v>
      </c>
      <c r="AN35" s="12"/>
      <c r="AO35" s="12"/>
      <c r="AP35" s="12">
        <v>7.7084018180454201</v>
      </c>
      <c r="AQ35" s="12"/>
      <c r="AR35" s="12"/>
      <c r="AS35" s="12">
        <v>7.1897912317291501</v>
      </c>
      <c r="AT35" s="12"/>
      <c r="AU35" s="12"/>
      <c r="AV35" s="12">
        <v>7.8324323563454197</v>
      </c>
      <c r="AW35" s="12"/>
      <c r="AX35" s="12"/>
      <c r="AY35" s="12">
        <v>6.2832764844964899</v>
      </c>
      <c r="AZ35" s="12"/>
      <c r="BA35" s="12"/>
      <c r="BB35" s="12">
        <v>9.8496091026052408</v>
      </c>
      <c r="BC35" s="12"/>
      <c r="BD35" s="12"/>
      <c r="BE35" s="12">
        <v>7.60878619073502</v>
      </c>
      <c r="BF35" s="12"/>
      <c r="BG35" s="12"/>
      <c r="BH35" s="12">
        <v>6.5619552888669297</v>
      </c>
      <c r="BI35" s="12"/>
      <c r="BJ35" s="12"/>
      <c r="BK35" s="12">
        <v>11.7483547387952</v>
      </c>
      <c r="BL35" s="12"/>
      <c r="BM35" s="12"/>
      <c r="BN35" s="12">
        <v>8.6256424552977506</v>
      </c>
      <c r="BO35" s="12"/>
      <c r="BP35" s="12"/>
      <c r="BQ35" s="12">
        <v>9.1972728590571293</v>
      </c>
      <c r="BR35" s="12"/>
      <c r="BS35" s="12"/>
      <c r="BT35" s="12">
        <v>6.5053431717126102</v>
      </c>
      <c r="BU35" s="12"/>
      <c r="BV35" s="12"/>
      <c r="BW35" s="12">
        <v>7.8542351828007</v>
      </c>
      <c r="BX35" s="12"/>
      <c r="BY35" s="12"/>
      <c r="BZ35" s="12">
        <v>8.02123141021465</v>
      </c>
    </row>
    <row r="36" spans="1:78" x14ac:dyDescent="0.35">
      <c r="A36" s="1">
        <v>34</v>
      </c>
      <c r="B36" s="6" t="s">
        <v>5</v>
      </c>
      <c r="C36" s="9" t="s">
        <v>9</v>
      </c>
      <c r="D36" s="9" t="s">
        <v>11</v>
      </c>
      <c r="E36" s="1">
        <v>1000</v>
      </c>
      <c r="F36" s="1">
        <v>300</v>
      </c>
      <c r="G36" s="1"/>
      <c r="H36" s="1"/>
      <c r="I36" s="2">
        <f t="shared" si="16"/>
        <v>16</v>
      </c>
      <c r="J36" s="1">
        <v>1200</v>
      </c>
      <c r="K36" s="3">
        <f t="shared" si="17"/>
        <v>1324.4</v>
      </c>
      <c r="L36" s="3">
        <f t="shared" si="18"/>
        <v>1063.92</v>
      </c>
      <c r="M36" s="3">
        <f t="shared" si="4"/>
        <v>3191.76</v>
      </c>
      <c r="N36" s="1"/>
      <c r="O36" s="1"/>
      <c r="P36" s="3">
        <f t="shared" si="19"/>
        <v>8</v>
      </c>
      <c r="Q36" s="1"/>
      <c r="R36" s="1"/>
      <c r="S36" s="12"/>
      <c r="T36" s="12"/>
      <c r="U36" s="12">
        <v>17.3798091857979</v>
      </c>
      <c r="V36" s="12"/>
      <c r="W36" s="12"/>
      <c r="X36" s="12">
        <v>25.081825606669401</v>
      </c>
      <c r="Y36" s="12"/>
      <c r="Z36" s="12"/>
      <c r="AA36" s="12">
        <v>15.567767359222501</v>
      </c>
      <c r="AB36" s="12"/>
      <c r="AC36" s="12"/>
      <c r="AD36" s="12">
        <v>24.701872260101698</v>
      </c>
      <c r="AE36" s="12"/>
      <c r="AF36" s="12"/>
      <c r="AG36" s="12">
        <v>18.379254379646699</v>
      </c>
      <c r="AH36" s="12"/>
      <c r="AI36" s="12"/>
      <c r="AJ36" s="12">
        <v>15.405595684153401</v>
      </c>
      <c r="AK36" s="12"/>
      <c r="AL36" s="12"/>
      <c r="AM36" s="12">
        <v>24.131363222655501</v>
      </c>
      <c r="AN36" s="12"/>
      <c r="AO36" s="12"/>
      <c r="AP36" s="12">
        <v>17.549129097160101</v>
      </c>
      <c r="AQ36" s="12"/>
      <c r="AR36" s="12"/>
      <c r="AS36" s="12">
        <v>33.786867405583699</v>
      </c>
      <c r="AT36" s="12"/>
      <c r="AU36" s="12"/>
      <c r="AV36" s="12">
        <v>31.671724549651</v>
      </c>
      <c r="AW36" s="12"/>
      <c r="AX36" s="12"/>
      <c r="AY36" s="12">
        <v>27.1635484074178</v>
      </c>
      <c r="AZ36" s="12"/>
      <c r="BA36" s="12"/>
      <c r="BB36" s="12">
        <v>18.891178259119101</v>
      </c>
      <c r="BC36" s="12"/>
      <c r="BD36" s="12"/>
      <c r="BE36" s="12">
        <v>30.2224030063262</v>
      </c>
      <c r="BF36" s="12"/>
      <c r="BG36" s="12"/>
      <c r="BH36" s="12">
        <v>25.6829487813539</v>
      </c>
      <c r="BI36" s="12"/>
      <c r="BJ36" s="12"/>
      <c r="BK36" s="12">
        <v>20.358025525515298</v>
      </c>
      <c r="BL36" s="12"/>
      <c r="BM36" s="12"/>
      <c r="BN36" s="12">
        <v>23.5179365636921</v>
      </c>
      <c r="BO36" s="12"/>
      <c r="BP36" s="12"/>
      <c r="BQ36" s="12">
        <v>21.824024290626902</v>
      </c>
      <c r="BR36" s="12"/>
      <c r="BS36" s="12"/>
      <c r="BT36" s="12">
        <v>20.201102168491001</v>
      </c>
      <c r="BU36" s="12"/>
      <c r="BV36" s="12"/>
      <c r="BW36" s="12">
        <v>19.2104273543322</v>
      </c>
      <c r="BX36" s="12"/>
      <c r="BY36" s="12"/>
      <c r="BZ36" s="12">
        <v>25.419555762997199</v>
      </c>
    </row>
    <row r="37" spans="1:78" x14ac:dyDescent="0.35">
      <c r="A37" s="1">
        <v>35</v>
      </c>
      <c r="B37" s="6" t="s">
        <v>5</v>
      </c>
      <c r="C37" s="9" t="s">
        <v>10</v>
      </c>
      <c r="D37" s="9" t="s">
        <v>8</v>
      </c>
      <c r="E37" s="1">
        <v>1000</v>
      </c>
      <c r="F37" s="1">
        <v>300</v>
      </c>
      <c r="G37" s="1"/>
      <c r="H37" s="1"/>
      <c r="I37" s="2">
        <f t="shared" si="16"/>
        <v>11.186666666666667</v>
      </c>
      <c r="J37" s="1">
        <v>839</v>
      </c>
      <c r="K37" s="3">
        <f t="shared" si="17"/>
        <v>948.96</v>
      </c>
      <c r="L37" s="3">
        <f t="shared" si="18"/>
        <v>743.8574000000001</v>
      </c>
      <c r="M37" s="3">
        <f t="shared" si="4"/>
        <v>2231.5722000000005</v>
      </c>
      <c r="N37" s="1"/>
      <c r="O37" s="1"/>
      <c r="P37" s="3">
        <f t="shared" si="19"/>
        <v>5.5933333333333337</v>
      </c>
      <c r="Q37" s="1"/>
      <c r="R37" s="1"/>
      <c r="S37" s="12"/>
      <c r="T37" s="12"/>
      <c r="U37" s="12">
        <v>14.0179094770329</v>
      </c>
      <c r="V37" s="12"/>
      <c r="W37" s="12"/>
      <c r="X37" s="12">
        <v>14.178300822123401</v>
      </c>
      <c r="Y37" s="12"/>
      <c r="Z37" s="12"/>
      <c r="AA37" s="12">
        <v>19.1039679835588</v>
      </c>
      <c r="AB37" s="12"/>
      <c r="AC37" s="12"/>
      <c r="AD37" s="12">
        <v>13.052395343764699</v>
      </c>
      <c r="AE37" s="12"/>
      <c r="AF37" s="12"/>
      <c r="AG37" s="12">
        <v>19.553486892797199</v>
      </c>
      <c r="AH37" s="12"/>
      <c r="AI37" s="12"/>
      <c r="AJ37" s="12">
        <v>11.7314685274666</v>
      </c>
      <c r="AK37" s="12"/>
      <c r="AL37" s="12"/>
      <c r="AM37" s="12">
        <v>17.087033139558201</v>
      </c>
      <c r="AN37" s="12"/>
      <c r="AO37" s="12"/>
      <c r="AP37" s="12">
        <v>11.791716654138201</v>
      </c>
      <c r="AQ37" s="12"/>
      <c r="AR37" s="12"/>
      <c r="AS37" s="12">
        <v>19.691393726600399</v>
      </c>
      <c r="AT37" s="12"/>
      <c r="AU37" s="12"/>
      <c r="AV37" s="12">
        <v>12.755540370804299</v>
      </c>
      <c r="AW37" s="12"/>
      <c r="AX37" s="12"/>
      <c r="AY37" s="12">
        <v>13.8983760382842</v>
      </c>
      <c r="AZ37" s="12"/>
      <c r="BA37" s="12"/>
      <c r="BB37" s="12">
        <v>14.028049802067001</v>
      </c>
      <c r="BC37" s="12"/>
      <c r="BD37" s="12"/>
      <c r="BE37" s="12">
        <v>17.9036528920218</v>
      </c>
      <c r="BF37" s="12"/>
      <c r="BG37" s="12"/>
      <c r="BH37" s="12">
        <v>11.5692206334127</v>
      </c>
      <c r="BI37" s="12"/>
      <c r="BJ37" s="12"/>
      <c r="BK37" s="12">
        <v>12.807890562010099</v>
      </c>
      <c r="BL37" s="12"/>
      <c r="BM37" s="12"/>
      <c r="BN37" s="12">
        <v>12.4445294609196</v>
      </c>
      <c r="BO37" s="12"/>
      <c r="BP37" s="12"/>
      <c r="BQ37" s="12">
        <v>17.6468981833562</v>
      </c>
      <c r="BR37" s="12"/>
      <c r="BS37" s="12"/>
      <c r="BT37" s="12">
        <v>13.8426933998973</v>
      </c>
      <c r="BU37" s="12"/>
      <c r="BV37" s="12"/>
      <c r="BW37" s="12">
        <v>12.3766730398169</v>
      </c>
      <c r="BX37" s="12"/>
      <c r="BY37" s="12"/>
      <c r="BZ37" s="12">
        <v>10.117160237359499</v>
      </c>
    </row>
    <row r="38" spans="1:78" x14ac:dyDescent="0.35">
      <c r="A38" s="1">
        <v>36</v>
      </c>
      <c r="B38" s="6" t="s">
        <v>5</v>
      </c>
      <c r="C38" s="9" t="s">
        <v>10</v>
      </c>
      <c r="D38" s="9" t="s">
        <v>9</v>
      </c>
      <c r="E38" s="1">
        <v>1000</v>
      </c>
      <c r="F38" s="1">
        <v>300</v>
      </c>
      <c r="G38" s="1"/>
      <c r="H38" s="1"/>
      <c r="I38" s="2">
        <f t="shared" si="16"/>
        <v>6.8</v>
      </c>
      <c r="J38" s="1">
        <v>510</v>
      </c>
      <c r="K38" s="3">
        <f t="shared" si="17"/>
        <v>606.79999999999995</v>
      </c>
      <c r="L38" s="3">
        <f t="shared" si="18"/>
        <v>452.16600000000005</v>
      </c>
      <c r="M38" s="3">
        <f t="shared" si="4"/>
        <v>1356.498</v>
      </c>
      <c r="N38" s="1"/>
      <c r="O38" s="1"/>
      <c r="P38" s="3">
        <f t="shared" si="19"/>
        <v>3.4</v>
      </c>
      <c r="Q38" s="1"/>
      <c r="R38" s="1"/>
      <c r="S38" s="12"/>
      <c r="T38" s="12"/>
      <c r="U38" s="12">
        <v>6.1848096952126701</v>
      </c>
      <c r="V38" s="12"/>
      <c r="W38" s="12"/>
      <c r="X38" s="12">
        <v>9.5100092277086699</v>
      </c>
      <c r="Y38" s="12"/>
      <c r="Z38" s="12"/>
      <c r="AA38" s="12">
        <v>13.9090367751068</v>
      </c>
      <c r="AB38" s="12"/>
      <c r="AC38" s="12"/>
      <c r="AD38" s="12">
        <v>10.281115409265601</v>
      </c>
      <c r="AE38" s="12"/>
      <c r="AF38" s="12"/>
      <c r="AG38" s="12">
        <v>10.6828873828497</v>
      </c>
      <c r="AH38" s="12"/>
      <c r="AI38" s="12"/>
      <c r="AJ38" s="12">
        <v>13.3085474126647</v>
      </c>
      <c r="AK38" s="12"/>
      <c r="AL38" s="12"/>
      <c r="AM38" s="12">
        <v>10.4789774009969</v>
      </c>
      <c r="AN38" s="12"/>
      <c r="AO38" s="12"/>
      <c r="AP38" s="12">
        <v>9.1371708733138899</v>
      </c>
      <c r="AQ38" s="12"/>
      <c r="AR38" s="12"/>
      <c r="AS38" s="12">
        <v>8.5476017049262794</v>
      </c>
      <c r="AT38" s="12"/>
      <c r="AU38" s="12"/>
      <c r="AV38" s="12">
        <v>9.1805473306823906</v>
      </c>
      <c r="AW38" s="12"/>
      <c r="AX38" s="12"/>
      <c r="AY38" s="12">
        <v>12.845794132196099</v>
      </c>
      <c r="AZ38" s="12"/>
      <c r="BA38" s="12"/>
      <c r="BB38" s="12">
        <v>6.9920134514252696</v>
      </c>
      <c r="BC38" s="12"/>
      <c r="BD38" s="12"/>
      <c r="BE38" s="12">
        <v>7.4708316718202097</v>
      </c>
      <c r="BF38" s="12"/>
      <c r="BG38" s="12"/>
      <c r="BH38" s="12">
        <v>7.8998392931532901</v>
      </c>
      <c r="BI38" s="12"/>
      <c r="BJ38" s="12"/>
      <c r="BK38" s="12">
        <v>9.9767476414419001</v>
      </c>
      <c r="BL38" s="12"/>
      <c r="BM38" s="12"/>
      <c r="BN38" s="12">
        <v>7.3553053264068398</v>
      </c>
      <c r="BO38" s="12"/>
      <c r="BP38" s="12"/>
      <c r="BQ38" s="12">
        <v>6.5761957356548999</v>
      </c>
      <c r="BR38" s="12"/>
      <c r="BS38" s="12"/>
      <c r="BT38" s="12">
        <v>7.4931096063476597</v>
      </c>
      <c r="BU38" s="12"/>
      <c r="BV38" s="12"/>
      <c r="BW38" s="12">
        <v>9.7692927668123808</v>
      </c>
      <c r="BX38" s="12"/>
      <c r="BY38" s="12"/>
      <c r="BZ38" s="12">
        <v>8.9968256631143699</v>
      </c>
    </row>
    <row r="39" spans="1:78" x14ac:dyDescent="0.35">
      <c r="A39" s="1">
        <v>37</v>
      </c>
      <c r="B39" s="6" t="s">
        <v>5</v>
      </c>
      <c r="C39" s="9" t="s">
        <v>10</v>
      </c>
      <c r="D39" s="9" t="s">
        <v>11</v>
      </c>
      <c r="E39" s="1">
        <v>1000</v>
      </c>
      <c r="F39" s="1">
        <v>300</v>
      </c>
      <c r="G39" s="1"/>
      <c r="H39" s="1"/>
      <c r="I39" s="2">
        <f t="shared" si="16"/>
        <v>11.706666666666667</v>
      </c>
      <c r="J39" s="1">
        <v>878</v>
      </c>
      <c r="K39" s="3">
        <f t="shared" si="17"/>
        <v>989.52</v>
      </c>
      <c r="L39" s="3">
        <f t="shared" si="18"/>
        <v>778.4348</v>
      </c>
      <c r="M39" s="3">
        <f t="shared" si="4"/>
        <v>2335.3044</v>
      </c>
      <c r="N39" s="1"/>
      <c r="O39" s="1"/>
      <c r="P39" s="3">
        <f t="shared" si="19"/>
        <v>5.8533333333333335</v>
      </c>
      <c r="Q39" s="1"/>
      <c r="R39" s="1"/>
      <c r="S39" s="12"/>
      <c r="T39" s="12"/>
      <c r="U39" s="12">
        <v>21.04497627728</v>
      </c>
      <c r="V39" s="12"/>
      <c r="W39" s="12"/>
      <c r="X39" s="12">
        <v>11.097648835947901</v>
      </c>
      <c r="Y39" s="12"/>
      <c r="Z39" s="12"/>
      <c r="AA39" s="12">
        <v>12.632105202295801</v>
      </c>
      <c r="AB39" s="12"/>
      <c r="AC39" s="12"/>
      <c r="AD39" s="12">
        <v>18.166948519601402</v>
      </c>
      <c r="AE39" s="12"/>
      <c r="AF39" s="12"/>
      <c r="AG39" s="12">
        <v>16.648336005003902</v>
      </c>
      <c r="AH39" s="12"/>
      <c r="AI39" s="12"/>
      <c r="AJ39" s="12">
        <v>16.2170189728966</v>
      </c>
      <c r="AK39" s="12"/>
      <c r="AL39" s="12"/>
      <c r="AM39" s="12">
        <v>12.3409496546548</v>
      </c>
      <c r="AN39" s="12"/>
      <c r="AO39" s="12"/>
      <c r="AP39" s="12">
        <v>10.9362958120155</v>
      </c>
      <c r="AQ39" s="12"/>
      <c r="AR39" s="12"/>
      <c r="AS39" s="12">
        <v>11.009273352807201</v>
      </c>
      <c r="AT39" s="12"/>
      <c r="AU39" s="12"/>
      <c r="AV39" s="12">
        <v>16.919442181468401</v>
      </c>
      <c r="AW39" s="12"/>
      <c r="AX39" s="12"/>
      <c r="AY39" s="12">
        <v>15.0381232178954</v>
      </c>
      <c r="AZ39" s="12"/>
      <c r="BA39" s="12"/>
      <c r="BB39" s="12">
        <v>19.836744642025</v>
      </c>
      <c r="BC39" s="12"/>
      <c r="BD39" s="12"/>
      <c r="BE39" s="12">
        <v>20.039830006063401</v>
      </c>
      <c r="BF39" s="12"/>
      <c r="BG39" s="12"/>
      <c r="BH39" s="12">
        <v>19.0299668776203</v>
      </c>
      <c r="BI39" s="12"/>
      <c r="BJ39" s="12"/>
      <c r="BK39" s="12">
        <v>17.329112931215999</v>
      </c>
      <c r="BL39" s="12"/>
      <c r="BM39" s="12"/>
      <c r="BN39" s="12">
        <v>11.8806410215692</v>
      </c>
      <c r="BO39" s="12"/>
      <c r="BP39" s="12"/>
      <c r="BQ39" s="12">
        <v>13.0098026438242</v>
      </c>
      <c r="BR39" s="12"/>
      <c r="BS39" s="12"/>
      <c r="BT39" s="12">
        <v>16.018855839173401</v>
      </c>
      <c r="BU39" s="12"/>
      <c r="BV39" s="12"/>
      <c r="BW39" s="12">
        <v>19.1656980929565</v>
      </c>
      <c r="BX39" s="12"/>
      <c r="BY39" s="12"/>
      <c r="BZ39" s="12">
        <v>11.7344276918263</v>
      </c>
    </row>
    <row r="40" spans="1:78" x14ac:dyDescent="0.35">
      <c r="A40" s="1">
        <v>38</v>
      </c>
      <c r="B40" s="6" t="s">
        <v>5</v>
      </c>
      <c r="C40" s="9" t="s">
        <v>11</v>
      </c>
      <c r="D40" s="9" t="s">
        <v>8</v>
      </c>
      <c r="E40" s="1">
        <v>1000</v>
      </c>
      <c r="F40" s="1">
        <v>300</v>
      </c>
      <c r="G40" s="1"/>
      <c r="H40" s="1"/>
      <c r="I40" s="2">
        <f t="shared" si="16"/>
        <v>22.386666666666667</v>
      </c>
      <c r="J40" s="1">
        <v>1679</v>
      </c>
      <c r="K40" s="3">
        <f t="shared" si="17"/>
        <v>1822.5600000000002</v>
      </c>
      <c r="L40" s="3">
        <f t="shared" si="18"/>
        <v>1488.6014</v>
      </c>
      <c r="M40" s="3">
        <f t="shared" si="4"/>
        <v>4465.8042000000005</v>
      </c>
      <c r="N40" s="1"/>
      <c r="O40" s="1"/>
      <c r="P40" s="3">
        <f t="shared" si="19"/>
        <v>11.193333333333333</v>
      </c>
      <c r="Q40" s="1"/>
      <c r="R40" s="1"/>
      <c r="S40" s="12"/>
      <c r="T40" s="12"/>
      <c r="U40" s="12">
        <v>32.582349784225599</v>
      </c>
      <c r="V40" s="12"/>
      <c r="W40" s="12"/>
      <c r="X40" s="12">
        <v>21.701333584217799</v>
      </c>
      <c r="Y40" s="12"/>
      <c r="Z40" s="12"/>
      <c r="AA40" s="12">
        <v>27.486444258702399</v>
      </c>
      <c r="AB40" s="12"/>
      <c r="AC40" s="12"/>
      <c r="AD40" s="12">
        <v>37.290106123761298</v>
      </c>
      <c r="AE40" s="12"/>
      <c r="AF40" s="12"/>
      <c r="AG40" s="12">
        <v>30.723877055991501</v>
      </c>
      <c r="AH40" s="12"/>
      <c r="AI40" s="12"/>
      <c r="AJ40" s="12">
        <v>33.8309179297298</v>
      </c>
      <c r="AK40" s="12"/>
      <c r="AL40" s="12"/>
      <c r="AM40" s="12">
        <v>36.146712642428099</v>
      </c>
      <c r="AN40" s="12"/>
      <c r="AO40" s="12"/>
      <c r="AP40" s="12">
        <v>29.433412249738701</v>
      </c>
      <c r="AQ40" s="12"/>
      <c r="AR40" s="12"/>
      <c r="AS40" s="12">
        <v>28.280364241982699</v>
      </c>
      <c r="AT40" s="12"/>
      <c r="AU40" s="12"/>
      <c r="AV40" s="12">
        <v>23.073744906883402</v>
      </c>
      <c r="AW40" s="12"/>
      <c r="AX40" s="12"/>
      <c r="AY40" s="12">
        <v>23.318490590884199</v>
      </c>
      <c r="AZ40" s="12"/>
      <c r="BA40" s="12"/>
      <c r="BB40" s="12">
        <v>36.968875496988304</v>
      </c>
      <c r="BC40" s="12"/>
      <c r="BD40" s="12"/>
      <c r="BE40" s="12">
        <v>37.790307388604603</v>
      </c>
      <c r="BF40" s="12"/>
      <c r="BG40" s="12"/>
      <c r="BH40" s="12">
        <v>27.532295422142099</v>
      </c>
      <c r="BI40" s="12"/>
      <c r="BJ40" s="12"/>
      <c r="BK40" s="12">
        <v>33.7336153466456</v>
      </c>
      <c r="BL40" s="12"/>
      <c r="BM40" s="12"/>
      <c r="BN40" s="12">
        <v>20.895961724489201</v>
      </c>
      <c r="BO40" s="12"/>
      <c r="BP40" s="12"/>
      <c r="BQ40" s="12">
        <v>34.244161062322803</v>
      </c>
      <c r="BR40" s="12"/>
      <c r="BS40" s="12"/>
      <c r="BT40" s="12">
        <v>26.256986944755099</v>
      </c>
      <c r="BU40" s="12"/>
      <c r="BV40" s="12"/>
      <c r="BW40" s="12">
        <v>33.624982699638899</v>
      </c>
      <c r="BX40" s="12"/>
      <c r="BY40" s="12"/>
      <c r="BZ40" s="12">
        <v>32.835820761620901</v>
      </c>
    </row>
    <row r="41" spans="1:78" x14ac:dyDescent="0.35">
      <c r="A41" s="1">
        <v>39</v>
      </c>
      <c r="B41" s="6" t="s">
        <v>5</v>
      </c>
      <c r="C41" s="9" t="s">
        <v>11</v>
      </c>
      <c r="D41" s="9" t="s">
        <v>9</v>
      </c>
      <c r="E41" s="1">
        <v>1000</v>
      </c>
      <c r="F41" s="1">
        <v>300</v>
      </c>
      <c r="G41" s="1"/>
      <c r="H41" s="1"/>
      <c r="I41" s="2">
        <f t="shared" si="16"/>
        <v>16</v>
      </c>
      <c r="J41" s="1">
        <v>1200</v>
      </c>
      <c r="K41" s="3">
        <f t="shared" si="17"/>
        <v>1324.4</v>
      </c>
      <c r="L41" s="3">
        <f t="shared" si="18"/>
        <v>1063.92</v>
      </c>
      <c r="M41" s="3">
        <f t="shared" si="4"/>
        <v>3191.76</v>
      </c>
      <c r="N41" s="1"/>
      <c r="O41" s="1"/>
      <c r="P41" s="3">
        <f t="shared" si="19"/>
        <v>8</v>
      </c>
      <c r="Q41" s="1"/>
      <c r="R41" s="1"/>
      <c r="S41" s="12"/>
      <c r="T41" s="12"/>
      <c r="U41" s="12">
        <v>25.4300717386303</v>
      </c>
      <c r="V41" s="12"/>
      <c r="W41" s="12"/>
      <c r="X41" s="12">
        <v>15.2262465782436</v>
      </c>
      <c r="Y41" s="12"/>
      <c r="Z41" s="12"/>
      <c r="AA41" s="12">
        <v>17.772075391361501</v>
      </c>
      <c r="AB41" s="12"/>
      <c r="AC41" s="12"/>
      <c r="AD41" s="12">
        <v>22.0104125011832</v>
      </c>
      <c r="AE41" s="12"/>
      <c r="AF41" s="12"/>
      <c r="AG41" s="12">
        <v>17.789838486118001</v>
      </c>
      <c r="AH41" s="12"/>
      <c r="AI41" s="12"/>
      <c r="AJ41" s="12">
        <v>20.194662583858801</v>
      </c>
      <c r="AK41" s="12"/>
      <c r="AL41" s="12"/>
      <c r="AM41" s="12">
        <v>26.844059446481999</v>
      </c>
      <c r="AN41" s="12"/>
      <c r="AO41" s="12"/>
      <c r="AP41" s="12">
        <v>18.077635407842799</v>
      </c>
      <c r="AQ41" s="12"/>
      <c r="AR41" s="12"/>
      <c r="AS41" s="12">
        <v>15.2259070074143</v>
      </c>
      <c r="AT41" s="12"/>
      <c r="AU41" s="12"/>
      <c r="AV41" s="12">
        <v>26.004961036578401</v>
      </c>
      <c r="AW41" s="12"/>
      <c r="AX41" s="12"/>
      <c r="AY41" s="12">
        <v>15.7890979823433</v>
      </c>
      <c r="AZ41" s="12"/>
      <c r="BA41" s="12"/>
      <c r="BB41" s="12">
        <v>21.6196286175376</v>
      </c>
      <c r="BC41" s="12"/>
      <c r="BD41" s="12"/>
      <c r="BE41" s="12">
        <v>16.293705959038402</v>
      </c>
      <c r="BF41" s="12"/>
      <c r="BG41" s="12"/>
      <c r="BH41" s="12">
        <v>24.533239880754898</v>
      </c>
      <c r="BI41" s="12"/>
      <c r="BJ41" s="12"/>
      <c r="BK41" s="12">
        <v>15.619401388559501</v>
      </c>
      <c r="BL41" s="12"/>
      <c r="BM41" s="12"/>
      <c r="BN41" s="12">
        <v>17.304391282443699</v>
      </c>
      <c r="BO41" s="12"/>
      <c r="BP41" s="12"/>
      <c r="BQ41" s="12">
        <v>19.946008432504001</v>
      </c>
      <c r="BR41" s="12"/>
      <c r="BS41" s="12"/>
      <c r="BT41" s="12">
        <v>20.868601038586998</v>
      </c>
      <c r="BU41" s="12"/>
      <c r="BV41" s="12"/>
      <c r="BW41" s="12">
        <v>33.3163273062504</v>
      </c>
      <c r="BX41" s="12"/>
      <c r="BY41" s="12"/>
      <c r="BZ41" s="12">
        <v>19.429071364511302</v>
      </c>
    </row>
    <row r="42" spans="1:78" x14ac:dyDescent="0.35">
      <c r="A42" s="1">
        <v>40</v>
      </c>
      <c r="B42" s="6" t="s">
        <v>5</v>
      </c>
      <c r="C42" s="9" t="s">
        <v>11</v>
      </c>
      <c r="D42" s="9" t="s">
        <v>10</v>
      </c>
      <c r="E42" s="1">
        <v>1000</v>
      </c>
      <c r="F42" s="1">
        <v>300</v>
      </c>
      <c r="G42" s="1"/>
      <c r="H42" s="1"/>
      <c r="I42" s="2">
        <f t="shared" si="16"/>
        <v>11.706666666666667</v>
      </c>
      <c r="J42" s="1">
        <v>878</v>
      </c>
      <c r="K42" s="3">
        <f t="shared" si="17"/>
        <v>989.52</v>
      </c>
      <c r="L42" s="3">
        <f t="shared" si="18"/>
        <v>778.4348</v>
      </c>
      <c r="M42" s="3">
        <f t="shared" si="4"/>
        <v>2335.3044</v>
      </c>
      <c r="N42" s="1"/>
      <c r="O42" s="1"/>
      <c r="P42" s="3">
        <f t="shared" si="19"/>
        <v>5.8533333333333335</v>
      </c>
      <c r="Q42" s="1"/>
      <c r="R42" s="1"/>
      <c r="S42" s="12"/>
      <c r="T42" s="12"/>
      <c r="U42" s="12">
        <v>18.432908548475702</v>
      </c>
      <c r="V42" s="12"/>
      <c r="W42" s="12"/>
      <c r="X42" s="12">
        <v>26.979231193633201</v>
      </c>
      <c r="Y42" s="12"/>
      <c r="Z42" s="12"/>
      <c r="AA42" s="12">
        <v>12.086276441155199</v>
      </c>
      <c r="AB42" s="12"/>
      <c r="AC42" s="12"/>
      <c r="AD42" s="12">
        <v>21.417924336202901</v>
      </c>
      <c r="AE42" s="12"/>
      <c r="AF42" s="12"/>
      <c r="AG42" s="12">
        <v>11.167638697225801</v>
      </c>
      <c r="AH42" s="12"/>
      <c r="AI42" s="12"/>
      <c r="AJ42" s="12">
        <v>12.7598193224743</v>
      </c>
      <c r="AK42" s="12"/>
      <c r="AL42" s="12"/>
      <c r="AM42" s="12">
        <v>17.0217056957061</v>
      </c>
      <c r="AN42" s="12"/>
      <c r="AO42" s="12"/>
      <c r="AP42" s="12">
        <v>15.950585415744101</v>
      </c>
      <c r="AQ42" s="12"/>
      <c r="AR42" s="12"/>
      <c r="AS42" s="12">
        <v>15.301943488055199</v>
      </c>
      <c r="AT42" s="12"/>
      <c r="AU42" s="12"/>
      <c r="AV42" s="12">
        <v>13.6222326976737</v>
      </c>
      <c r="AW42" s="12"/>
      <c r="AX42" s="12"/>
      <c r="AY42" s="12">
        <v>18.507537505598801</v>
      </c>
      <c r="AZ42" s="12"/>
      <c r="BA42" s="12"/>
      <c r="BB42" s="12">
        <v>14.390409911766501</v>
      </c>
      <c r="BC42" s="12"/>
      <c r="BD42" s="12"/>
      <c r="BE42" s="12">
        <v>12.4996238637444</v>
      </c>
      <c r="BF42" s="12"/>
      <c r="BG42" s="12"/>
      <c r="BH42" s="12">
        <v>18.382625216728901</v>
      </c>
      <c r="BI42" s="12"/>
      <c r="BJ42" s="12"/>
      <c r="BK42" s="12">
        <v>10.8385708709082</v>
      </c>
      <c r="BL42" s="12"/>
      <c r="BM42" s="12"/>
      <c r="BN42" s="12">
        <v>17.949944407766299</v>
      </c>
      <c r="BO42" s="12"/>
      <c r="BP42" s="12"/>
      <c r="BQ42" s="12">
        <v>17.2960676683273</v>
      </c>
      <c r="BR42" s="12"/>
      <c r="BS42" s="12"/>
      <c r="BT42" s="12">
        <v>15.0326599447758</v>
      </c>
      <c r="BU42" s="12"/>
      <c r="BV42" s="12"/>
      <c r="BW42" s="12">
        <v>12.876366923555899</v>
      </c>
      <c r="BX42" s="12"/>
      <c r="BY42" s="12"/>
      <c r="BZ42" s="12">
        <v>19.040474306100801</v>
      </c>
    </row>
    <row r="43" spans="1:78" x14ac:dyDescent="0.35">
      <c r="A43" s="1">
        <v>41</v>
      </c>
      <c r="B43" s="6" t="s">
        <v>2</v>
      </c>
      <c r="C43" s="9" t="s">
        <v>12</v>
      </c>
      <c r="D43" s="9" t="s">
        <v>13</v>
      </c>
      <c r="E43" s="1">
        <v>160</v>
      </c>
      <c r="F43" s="1">
        <v>30</v>
      </c>
      <c r="G43" s="1">
        <f>103+28*24</f>
        <v>775</v>
      </c>
      <c r="H43" s="1">
        <f t="shared" ref="H43:H82" si="20">G43+I43</f>
        <v>791.5</v>
      </c>
      <c r="I43" s="1">
        <v>16.5</v>
      </c>
      <c r="J43" s="1">
        <f t="shared" ref="J43:J58" si="21">15*I43</f>
        <v>247.5</v>
      </c>
      <c r="K43" s="3">
        <f t="shared" ref="K43:K58" si="22">0.14*J43</f>
        <v>34.650000000000006</v>
      </c>
      <c r="L43" s="3">
        <f t="shared" ref="L43:L58" si="23">0.2288*J43</f>
        <v>56.628</v>
      </c>
      <c r="M43" s="3">
        <f t="shared" si="4"/>
        <v>169.88400000000001</v>
      </c>
      <c r="N43" s="1"/>
      <c r="O43" s="1">
        <v>42</v>
      </c>
      <c r="P43" s="3">
        <f t="shared" ref="P43:P82" si="24">I43*0.1</f>
        <v>1.6500000000000001</v>
      </c>
      <c r="Q43" s="3">
        <v>0</v>
      </c>
      <c r="R43" s="3">
        <f t="shared" ref="R43" si="25">P43</f>
        <v>1.6500000000000001</v>
      </c>
      <c r="S43" s="12">
        <v>775</v>
      </c>
      <c r="T43" s="12">
        <v>791.08124734283103</v>
      </c>
      <c r="U43" s="12">
        <v>16.081247342830501</v>
      </c>
      <c r="V43" s="12">
        <v>775</v>
      </c>
      <c r="W43" s="12">
        <v>792.16344167500904</v>
      </c>
      <c r="X43" s="12">
        <v>17.163441675009398</v>
      </c>
      <c r="Y43" s="12">
        <v>775</v>
      </c>
      <c r="Z43" s="12">
        <v>790.60973959728904</v>
      </c>
      <c r="AA43" s="12">
        <v>15.6097395972887</v>
      </c>
      <c r="AB43" s="12">
        <v>775</v>
      </c>
      <c r="AC43" s="12">
        <v>790.86676132289597</v>
      </c>
      <c r="AD43" s="12">
        <v>15.866761322896499</v>
      </c>
      <c r="AE43" s="12">
        <v>775</v>
      </c>
      <c r="AF43" s="12">
        <v>793.50370315285295</v>
      </c>
      <c r="AG43" s="12">
        <v>18.503703152853301</v>
      </c>
      <c r="AH43" s="12">
        <v>775</v>
      </c>
      <c r="AI43" s="12">
        <v>792.43492090037603</v>
      </c>
      <c r="AJ43" s="12">
        <v>17.434920900376099</v>
      </c>
      <c r="AK43" s="12">
        <v>775</v>
      </c>
      <c r="AL43" s="12">
        <v>790.93863818724503</v>
      </c>
      <c r="AM43" s="12">
        <v>15.9386381872452</v>
      </c>
      <c r="AN43" s="12">
        <v>775</v>
      </c>
      <c r="AO43" s="12">
        <v>790.71523301008995</v>
      </c>
      <c r="AP43" s="12">
        <v>15.7152330100902</v>
      </c>
      <c r="AQ43" s="12">
        <v>775</v>
      </c>
      <c r="AR43" s="12">
        <v>790.26495624310098</v>
      </c>
      <c r="AS43" s="12">
        <v>15.2649562431008</v>
      </c>
      <c r="AT43" s="12">
        <v>775</v>
      </c>
      <c r="AU43" s="12">
        <v>793.74175747184904</v>
      </c>
      <c r="AV43" s="12">
        <v>18.741757471848999</v>
      </c>
      <c r="AW43" s="12">
        <v>775</v>
      </c>
      <c r="AX43" s="12">
        <v>791.34303484826501</v>
      </c>
      <c r="AY43" s="12">
        <v>16.343034848265098</v>
      </c>
      <c r="AZ43" s="12">
        <v>775</v>
      </c>
      <c r="BA43" s="12">
        <v>791.90410210676396</v>
      </c>
      <c r="BB43" s="12">
        <v>16.904102106763801</v>
      </c>
      <c r="BC43" s="12">
        <v>775</v>
      </c>
      <c r="BD43" s="12">
        <v>790.28815211358801</v>
      </c>
      <c r="BE43" s="12">
        <v>15.288152113587699</v>
      </c>
      <c r="BF43" s="12">
        <v>775</v>
      </c>
      <c r="BG43" s="12">
        <v>792.54534587197804</v>
      </c>
      <c r="BH43" s="12">
        <v>17.545345871978</v>
      </c>
      <c r="BI43" s="12">
        <v>775</v>
      </c>
      <c r="BJ43" s="12">
        <v>791.75585363175196</v>
      </c>
      <c r="BK43" s="12">
        <v>16.755853631752</v>
      </c>
      <c r="BL43" s="12">
        <v>775</v>
      </c>
      <c r="BM43" s="12">
        <v>790.44231339560497</v>
      </c>
      <c r="BN43" s="12">
        <v>15.4423133956049</v>
      </c>
      <c r="BO43" s="12">
        <v>775</v>
      </c>
      <c r="BP43" s="12">
        <v>791.96030591022395</v>
      </c>
      <c r="BQ43" s="12">
        <v>16.960305910223902</v>
      </c>
      <c r="BR43" s="12">
        <v>775</v>
      </c>
      <c r="BS43" s="12">
        <v>791.82093932148803</v>
      </c>
      <c r="BT43" s="12">
        <v>16.820939321488101</v>
      </c>
      <c r="BU43" s="12">
        <v>775</v>
      </c>
      <c r="BV43" s="12">
        <v>793.53532238816194</v>
      </c>
      <c r="BW43" s="12">
        <v>18.535322388162299</v>
      </c>
      <c r="BX43" s="12">
        <v>775</v>
      </c>
      <c r="BY43" s="12">
        <v>791.36391428142599</v>
      </c>
      <c r="BZ43" s="12">
        <v>16.3639142814256</v>
      </c>
    </row>
    <row r="44" spans="1:78" x14ac:dyDescent="0.35">
      <c r="A44" s="1">
        <v>42</v>
      </c>
      <c r="B44" s="6" t="s">
        <v>2</v>
      </c>
      <c r="C44" s="9" t="s">
        <v>13</v>
      </c>
      <c r="D44" s="9" t="s">
        <v>14</v>
      </c>
      <c r="E44" s="1">
        <v>160</v>
      </c>
      <c r="F44" s="1">
        <v>30</v>
      </c>
      <c r="G44" s="1">
        <f>H43+8</f>
        <v>799.5</v>
      </c>
      <c r="H44" s="1">
        <f t="shared" si="20"/>
        <v>802</v>
      </c>
      <c r="I44" s="1">
        <v>2.5</v>
      </c>
      <c r="J44" s="1">
        <f t="shared" si="21"/>
        <v>37.5</v>
      </c>
      <c r="K44" s="3">
        <f t="shared" si="22"/>
        <v>5.2500000000000009</v>
      </c>
      <c r="L44" s="3">
        <f t="shared" si="23"/>
        <v>8.58</v>
      </c>
      <c r="M44" s="3">
        <f t="shared" si="4"/>
        <v>25.740000000000002</v>
      </c>
      <c r="N44" s="1">
        <v>41</v>
      </c>
      <c r="O44" s="1"/>
      <c r="P44" s="3">
        <f t="shared" si="24"/>
        <v>0.25</v>
      </c>
      <c r="Q44" s="3">
        <f>R43</f>
        <v>1.6500000000000001</v>
      </c>
      <c r="R44" s="3">
        <f>SQRT(P43^2+P44^2)</f>
        <v>1.6688319268278637</v>
      </c>
      <c r="S44" s="12">
        <v>799.08124734283103</v>
      </c>
      <c r="T44" s="12">
        <v>801.89561689046195</v>
      </c>
      <c r="U44" s="12">
        <v>2.8143695476312098</v>
      </c>
      <c r="V44" s="12">
        <v>800.16344167500904</v>
      </c>
      <c r="W44" s="12">
        <v>802.45126156315303</v>
      </c>
      <c r="X44" s="12">
        <v>2.2878198881433902</v>
      </c>
      <c r="Y44" s="12">
        <v>798.60973959728904</v>
      </c>
      <c r="Z44" s="12">
        <v>801.11342693108895</v>
      </c>
      <c r="AA44" s="12">
        <v>2.50368733380038</v>
      </c>
      <c r="AB44" s="12">
        <v>798.86676132289597</v>
      </c>
      <c r="AC44" s="12">
        <v>801.57558033774205</v>
      </c>
      <c r="AD44" s="12">
        <v>2.7088190148453299</v>
      </c>
      <c r="AE44" s="12">
        <v>801.50370315285295</v>
      </c>
      <c r="AF44" s="12">
        <v>803.93837219472198</v>
      </c>
      <c r="AG44" s="12">
        <v>2.4346690418686801</v>
      </c>
      <c r="AH44" s="12">
        <v>800.43492090037603</v>
      </c>
      <c r="AI44" s="12">
        <v>802.85459172009905</v>
      </c>
      <c r="AJ44" s="12">
        <v>2.4196708197225698</v>
      </c>
      <c r="AK44" s="12">
        <v>798.93863818724503</v>
      </c>
      <c r="AL44" s="12">
        <v>801.50204345427596</v>
      </c>
      <c r="AM44" s="12">
        <v>2.5634052670307699</v>
      </c>
      <c r="AN44" s="12">
        <v>798.71523301008995</v>
      </c>
      <c r="AO44" s="12">
        <v>801.33295157384703</v>
      </c>
      <c r="AP44" s="12">
        <v>2.6177185637564402</v>
      </c>
      <c r="AQ44" s="12">
        <v>798.26495624310098</v>
      </c>
      <c r="AR44" s="12">
        <v>801.09594568275395</v>
      </c>
      <c r="AS44" s="12">
        <v>2.8309894396535502</v>
      </c>
      <c r="AT44" s="12">
        <v>801.74175747184904</v>
      </c>
      <c r="AU44" s="12">
        <v>804.19301462940405</v>
      </c>
      <c r="AV44" s="12">
        <v>2.4512571575547502</v>
      </c>
      <c r="AW44" s="12">
        <v>799.34303484826501</v>
      </c>
      <c r="AX44" s="12">
        <v>802.09395708804595</v>
      </c>
      <c r="AY44" s="12">
        <v>2.7509222397811799</v>
      </c>
      <c r="AZ44" s="12">
        <v>799.90410210676396</v>
      </c>
      <c r="BA44" s="12">
        <v>802.27632045374799</v>
      </c>
      <c r="BB44" s="12">
        <v>2.3722183469837899</v>
      </c>
      <c r="BC44" s="12">
        <v>798.28815211358801</v>
      </c>
      <c r="BD44" s="12">
        <v>800.69181954743601</v>
      </c>
      <c r="BE44" s="12">
        <v>2.40366743384828</v>
      </c>
      <c r="BF44" s="12">
        <v>800.54534587197804</v>
      </c>
      <c r="BG44" s="12">
        <v>803.71502547608395</v>
      </c>
      <c r="BH44" s="12">
        <v>3.16967960410636</v>
      </c>
      <c r="BI44" s="12">
        <v>799.75585363175196</v>
      </c>
      <c r="BJ44" s="12">
        <v>802.36828308502595</v>
      </c>
      <c r="BK44" s="12">
        <v>2.6124294532741699</v>
      </c>
      <c r="BL44" s="12">
        <v>798.44231339560497</v>
      </c>
      <c r="BM44" s="12">
        <v>800.91754472279695</v>
      </c>
      <c r="BN44" s="12">
        <v>2.4752313271917399</v>
      </c>
      <c r="BO44" s="12">
        <v>799.96030591022395</v>
      </c>
      <c r="BP44" s="12">
        <v>802.46812828796806</v>
      </c>
      <c r="BQ44" s="12">
        <v>2.5078223777435902</v>
      </c>
      <c r="BR44" s="12">
        <v>799.82093932148803</v>
      </c>
      <c r="BS44" s="12">
        <v>802.80135662221198</v>
      </c>
      <c r="BT44" s="12">
        <v>2.98041730072433</v>
      </c>
      <c r="BU44" s="12">
        <v>801.53532238816194</v>
      </c>
      <c r="BV44" s="12">
        <v>804.14189491394495</v>
      </c>
      <c r="BW44" s="12">
        <v>2.6065725257825698</v>
      </c>
      <c r="BX44" s="12">
        <v>799.36391428142599</v>
      </c>
      <c r="BY44" s="12">
        <v>801.89674851160703</v>
      </c>
      <c r="BZ44" s="12">
        <v>2.53283423018142</v>
      </c>
    </row>
    <row r="45" spans="1:78" x14ac:dyDescent="0.35">
      <c r="A45" s="1">
        <v>43</v>
      </c>
      <c r="B45" s="6" t="s">
        <v>2</v>
      </c>
      <c r="C45" s="9" t="s">
        <v>12</v>
      </c>
      <c r="D45" s="9" t="s">
        <v>13</v>
      </c>
      <c r="E45" s="1">
        <v>160</v>
      </c>
      <c r="F45" s="1">
        <v>30</v>
      </c>
      <c r="G45" s="1">
        <f>G43+4*24</f>
        <v>871</v>
      </c>
      <c r="H45" s="1">
        <f t="shared" si="20"/>
        <v>887.5</v>
      </c>
      <c r="I45" s="1">
        <v>16.5</v>
      </c>
      <c r="J45" s="1">
        <f t="shared" si="21"/>
        <v>247.5</v>
      </c>
      <c r="K45" s="3">
        <f t="shared" si="22"/>
        <v>34.650000000000006</v>
      </c>
      <c r="L45" s="3">
        <f t="shared" si="23"/>
        <v>56.628</v>
      </c>
      <c r="M45" s="3">
        <f t="shared" si="4"/>
        <v>169.88400000000001</v>
      </c>
      <c r="N45" s="1"/>
      <c r="O45" s="1">
        <v>44</v>
      </c>
      <c r="P45" s="3">
        <f t="shared" si="24"/>
        <v>1.6500000000000001</v>
      </c>
      <c r="Q45" s="3">
        <v>0</v>
      </c>
      <c r="R45" s="3">
        <f t="shared" ref="R45" si="26">P45</f>
        <v>1.6500000000000001</v>
      </c>
      <c r="S45" s="12">
        <v>871</v>
      </c>
      <c r="T45" s="12">
        <v>886.65671481685899</v>
      </c>
      <c r="U45" s="12">
        <v>15.656714816859299</v>
      </c>
      <c r="V45" s="12">
        <v>871</v>
      </c>
      <c r="W45" s="12">
        <v>886.88502196353295</v>
      </c>
      <c r="X45" s="12">
        <v>15.885021963533401</v>
      </c>
      <c r="Y45" s="12">
        <v>871</v>
      </c>
      <c r="Z45" s="12">
        <v>888.58967364880903</v>
      </c>
      <c r="AA45" s="12">
        <v>17.589673648809299</v>
      </c>
      <c r="AB45" s="12">
        <v>871</v>
      </c>
      <c r="AC45" s="12">
        <v>887.72740867074003</v>
      </c>
      <c r="AD45" s="12">
        <v>16.727408670740399</v>
      </c>
      <c r="AE45" s="12">
        <v>871</v>
      </c>
      <c r="AF45" s="12">
        <v>889.335929478548</v>
      </c>
      <c r="AG45" s="12">
        <v>18.335929478548099</v>
      </c>
      <c r="AH45" s="12">
        <v>871</v>
      </c>
      <c r="AI45" s="12">
        <v>886.84453885334199</v>
      </c>
      <c r="AJ45" s="12">
        <v>15.844538853342399</v>
      </c>
      <c r="AK45" s="12">
        <v>871</v>
      </c>
      <c r="AL45" s="12">
        <v>887.61018558619696</v>
      </c>
      <c r="AM45" s="12">
        <v>16.610185586196799</v>
      </c>
      <c r="AN45" s="12">
        <v>871</v>
      </c>
      <c r="AO45" s="12">
        <v>890.36629200181699</v>
      </c>
      <c r="AP45" s="12">
        <v>19.3662920018165</v>
      </c>
      <c r="AQ45" s="12">
        <v>871</v>
      </c>
      <c r="AR45" s="12">
        <v>888.27494900662202</v>
      </c>
      <c r="AS45" s="12">
        <v>17.2749490066223</v>
      </c>
      <c r="AT45" s="12">
        <v>871</v>
      </c>
      <c r="AU45" s="12">
        <v>887.27123241672598</v>
      </c>
      <c r="AV45" s="12">
        <v>16.271232416725599</v>
      </c>
      <c r="AW45" s="12">
        <v>871</v>
      </c>
      <c r="AX45" s="12">
        <v>888.52998745715195</v>
      </c>
      <c r="AY45" s="12">
        <v>17.529987457151599</v>
      </c>
      <c r="AZ45" s="12">
        <v>871</v>
      </c>
      <c r="BA45" s="12">
        <v>889.44415053891203</v>
      </c>
      <c r="BB45" s="12">
        <v>18.444150538911501</v>
      </c>
      <c r="BC45" s="12">
        <v>871</v>
      </c>
      <c r="BD45" s="12">
        <v>887.00676046901799</v>
      </c>
      <c r="BE45" s="12">
        <v>16.006760469017799</v>
      </c>
      <c r="BF45" s="12">
        <v>871</v>
      </c>
      <c r="BG45" s="12">
        <v>886.10936775109599</v>
      </c>
      <c r="BH45" s="12">
        <v>15.1093677510963</v>
      </c>
      <c r="BI45" s="12">
        <v>871</v>
      </c>
      <c r="BJ45" s="12">
        <v>888.61215086828702</v>
      </c>
      <c r="BK45" s="12">
        <v>17.612150868286999</v>
      </c>
      <c r="BL45" s="12">
        <v>871</v>
      </c>
      <c r="BM45" s="12">
        <v>887.22834709030894</v>
      </c>
      <c r="BN45" s="12">
        <v>16.228347090309001</v>
      </c>
      <c r="BO45" s="12">
        <v>871</v>
      </c>
      <c r="BP45" s="12">
        <v>886.27402595187505</v>
      </c>
      <c r="BQ45" s="12">
        <v>15.2740259518747</v>
      </c>
      <c r="BR45" s="12">
        <v>871</v>
      </c>
      <c r="BS45" s="12">
        <v>887.14687827019202</v>
      </c>
      <c r="BT45" s="12">
        <v>16.1468782701923</v>
      </c>
      <c r="BU45" s="12">
        <v>871</v>
      </c>
      <c r="BV45" s="12">
        <v>889.53044614830799</v>
      </c>
      <c r="BW45" s="12">
        <v>18.530446148307501</v>
      </c>
      <c r="BX45" s="12">
        <v>871</v>
      </c>
      <c r="BY45" s="12">
        <v>888.19456893497704</v>
      </c>
      <c r="BZ45" s="12">
        <v>17.1945689349768</v>
      </c>
    </row>
    <row r="46" spans="1:78" x14ac:dyDescent="0.35">
      <c r="A46" s="1">
        <v>44</v>
      </c>
      <c r="B46" s="6" t="s">
        <v>2</v>
      </c>
      <c r="C46" s="9" t="s">
        <v>13</v>
      </c>
      <c r="D46" s="9" t="s">
        <v>14</v>
      </c>
      <c r="E46" s="1">
        <v>160</v>
      </c>
      <c r="F46" s="1">
        <v>30</v>
      </c>
      <c r="G46" s="1">
        <f>H45+8</f>
        <v>895.5</v>
      </c>
      <c r="H46" s="1">
        <f t="shared" si="20"/>
        <v>898</v>
      </c>
      <c r="I46" s="1">
        <v>2.5</v>
      </c>
      <c r="J46" s="1">
        <f t="shared" si="21"/>
        <v>37.5</v>
      </c>
      <c r="K46" s="3">
        <f t="shared" si="22"/>
        <v>5.2500000000000009</v>
      </c>
      <c r="L46" s="3">
        <f t="shared" si="23"/>
        <v>8.58</v>
      </c>
      <c r="M46" s="3">
        <f t="shared" si="4"/>
        <v>25.740000000000002</v>
      </c>
      <c r="N46" s="1">
        <v>43</v>
      </c>
      <c r="O46" s="1"/>
      <c r="P46" s="3">
        <f t="shared" si="24"/>
        <v>0.25</v>
      </c>
      <c r="Q46" s="3">
        <f>R45</f>
        <v>1.6500000000000001</v>
      </c>
      <c r="R46" s="3">
        <f>SQRT(P45^2+P46^2)</f>
        <v>1.6688319268278637</v>
      </c>
      <c r="S46" s="12">
        <v>894.65671481685899</v>
      </c>
      <c r="T46" s="12">
        <v>897.64571390376295</v>
      </c>
      <c r="U46" s="12">
        <v>2.9889990869041299</v>
      </c>
      <c r="V46" s="12">
        <v>894.88502196353295</v>
      </c>
      <c r="W46" s="12">
        <v>897.58126679061695</v>
      </c>
      <c r="X46" s="12">
        <v>2.6962448270836799</v>
      </c>
      <c r="Y46" s="12">
        <v>896.58967364880903</v>
      </c>
      <c r="Z46" s="12">
        <v>899.30495070905795</v>
      </c>
      <c r="AA46" s="12">
        <v>2.7152770602488601</v>
      </c>
      <c r="AB46" s="12">
        <v>895.72740867074003</v>
      </c>
      <c r="AC46" s="12">
        <v>898.76106963784002</v>
      </c>
      <c r="AD46" s="12">
        <v>3.0336609670998702</v>
      </c>
      <c r="AE46" s="12">
        <v>897.335929478548</v>
      </c>
      <c r="AF46" s="12">
        <v>899.97192405820601</v>
      </c>
      <c r="AG46" s="12">
        <v>2.63599457965777</v>
      </c>
      <c r="AH46" s="12">
        <v>894.84453885334199</v>
      </c>
      <c r="AI46" s="12">
        <v>897.95379390563505</v>
      </c>
      <c r="AJ46" s="12">
        <v>3.10925505229226</v>
      </c>
      <c r="AK46" s="12">
        <v>895.61018558619696</v>
      </c>
      <c r="AL46" s="12">
        <v>898.16407210425996</v>
      </c>
      <c r="AM46" s="12">
        <v>2.55388651806296</v>
      </c>
      <c r="AN46" s="12">
        <v>898.36629200181699</v>
      </c>
      <c r="AO46" s="12">
        <v>900.89434598733806</v>
      </c>
      <c r="AP46" s="12">
        <v>2.5280539855215101</v>
      </c>
      <c r="AQ46" s="12">
        <v>896.27494900662202</v>
      </c>
      <c r="AR46" s="12">
        <v>898.787914662199</v>
      </c>
      <c r="AS46" s="12">
        <v>2.5129656555762701</v>
      </c>
      <c r="AT46" s="12">
        <v>895.27123241672598</v>
      </c>
      <c r="AU46" s="12">
        <v>897.877268408742</v>
      </c>
      <c r="AV46" s="12">
        <v>2.6060359920162002</v>
      </c>
      <c r="AW46" s="12">
        <v>896.52998745715195</v>
      </c>
      <c r="AX46" s="12">
        <v>899.05938121937095</v>
      </c>
      <c r="AY46" s="12">
        <v>2.5293937622193301</v>
      </c>
      <c r="AZ46" s="12">
        <v>897.44415053891203</v>
      </c>
      <c r="BA46" s="12">
        <v>900.05395115845704</v>
      </c>
      <c r="BB46" s="12">
        <v>2.6098006195452101</v>
      </c>
      <c r="BC46" s="12">
        <v>895.00676046901799</v>
      </c>
      <c r="BD46" s="12">
        <v>897.53751567223105</v>
      </c>
      <c r="BE46" s="12">
        <v>2.5307552032133902</v>
      </c>
      <c r="BF46" s="12">
        <v>894.10936775109599</v>
      </c>
      <c r="BG46" s="12">
        <v>896.68271575364099</v>
      </c>
      <c r="BH46" s="12">
        <v>2.5733480025445998</v>
      </c>
      <c r="BI46" s="12">
        <v>896.61215086828702</v>
      </c>
      <c r="BJ46" s="12">
        <v>899.09889661917202</v>
      </c>
      <c r="BK46" s="12">
        <v>2.4867457508847899</v>
      </c>
      <c r="BL46" s="12">
        <v>895.22834709030894</v>
      </c>
      <c r="BM46" s="12">
        <v>897.88733983868701</v>
      </c>
      <c r="BN46" s="12">
        <v>2.65899274837802</v>
      </c>
      <c r="BO46" s="12">
        <v>894.27402595187505</v>
      </c>
      <c r="BP46" s="12">
        <v>896.92295383035196</v>
      </c>
      <c r="BQ46" s="12">
        <v>2.6489278784771</v>
      </c>
      <c r="BR46" s="12">
        <v>895.14687827019202</v>
      </c>
      <c r="BS46" s="12">
        <v>897.64848322074499</v>
      </c>
      <c r="BT46" s="12">
        <v>2.5016049505525002</v>
      </c>
      <c r="BU46" s="12">
        <v>897.53044614830799</v>
      </c>
      <c r="BV46" s="12">
        <v>900.35822891029204</v>
      </c>
      <c r="BW46" s="12">
        <v>2.8277827619844</v>
      </c>
      <c r="BX46" s="12">
        <v>896.19456893497704</v>
      </c>
      <c r="BY46" s="12">
        <v>899.05532137200396</v>
      </c>
      <c r="BZ46" s="12">
        <v>2.8607524370275601</v>
      </c>
    </row>
    <row r="47" spans="1:78" x14ac:dyDescent="0.35">
      <c r="A47" s="1">
        <v>45</v>
      </c>
      <c r="B47" s="6" t="s">
        <v>2</v>
      </c>
      <c r="C47" s="9" t="s">
        <v>12</v>
      </c>
      <c r="D47" s="9" t="s">
        <v>13</v>
      </c>
      <c r="E47" s="1">
        <v>160</v>
      </c>
      <c r="F47" s="1">
        <v>30</v>
      </c>
      <c r="G47" s="1">
        <f>G45+3*24</f>
        <v>943</v>
      </c>
      <c r="H47" s="1">
        <f t="shared" si="20"/>
        <v>959.5</v>
      </c>
      <c r="I47" s="1">
        <v>16.5</v>
      </c>
      <c r="J47" s="1">
        <f t="shared" si="21"/>
        <v>247.5</v>
      </c>
      <c r="K47" s="3">
        <f t="shared" si="22"/>
        <v>34.650000000000006</v>
      </c>
      <c r="L47" s="3">
        <f t="shared" si="23"/>
        <v>56.628</v>
      </c>
      <c r="M47" s="3">
        <f t="shared" si="4"/>
        <v>169.88400000000001</v>
      </c>
      <c r="N47" s="1"/>
      <c r="O47" s="1">
        <v>46</v>
      </c>
      <c r="P47" s="3">
        <f t="shared" si="24"/>
        <v>1.6500000000000001</v>
      </c>
      <c r="Q47" s="3">
        <v>0</v>
      </c>
      <c r="R47" s="3">
        <f t="shared" ref="R47" si="27">P47</f>
        <v>1.6500000000000001</v>
      </c>
      <c r="S47" s="12">
        <v>943</v>
      </c>
      <c r="T47" s="12">
        <v>959.972481189772</v>
      </c>
      <c r="U47" s="12">
        <v>16.972481189771699</v>
      </c>
      <c r="V47" s="12">
        <v>943</v>
      </c>
      <c r="W47" s="12">
        <v>960.32804651122296</v>
      </c>
      <c r="X47" s="12">
        <v>17.3280465112231</v>
      </c>
      <c r="Y47" s="12">
        <v>943</v>
      </c>
      <c r="Z47" s="12">
        <v>958.73558753110399</v>
      </c>
      <c r="AA47" s="12">
        <v>15.7355875311044</v>
      </c>
      <c r="AB47" s="12">
        <v>943</v>
      </c>
      <c r="AC47" s="12">
        <v>959.73277637813101</v>
      </c>
      <c r="AD47" s="12">
        <v>16.732776378130598</v>
      </c>
      <c r="AE47" s="12">
        <v>943</v>
      </c>
      <c r="AF47" s="12">
        <v>958.73560875464602</v>
      </c>
      <c r="AG47" s="12">
        <v>15.735608754645501</v>
      </c>
      <c r="AH47" s="12">
        <v>943</v>
      </c>
      <c r="AI47" s="12">
        <v>960.06797592252701</v>
      </c>
      <c r="AJ47" s="12">
        <v>17.0679759225273</v>
      </c>
      <c r="AK47" s="12">
        <v>943</v>
      </c>
      <c r="AL47" s="12">
        <v>958.43468174324096</v>
      </c>
      <c r="AM47" s="12">
        <v>15.4346817432415</v>
      </c>
      <c r="AN47" s="12">
        <v>943</v>
      </c>
      <c r="AO47" s="12">
        <v>959.29249595155602</v>
      </c>
      <c r="AP47" s="12">
        <v>16.2924959515559</v>
      </c>
      <c r="AQ47" s="12">
        <v>943</v>
      </c>
      <c r="AR47" s="12">
        <v>959.77419240015399</v>
      </c>
      <c r="AS47" s="12">
        <v>16.774192400154199</v>
      </c>
      <c r="AT47" s="12">
        <v>943</v>
      </c>
      <c r="AU47" s="12">
        <v>958.82677165990503</v>
      </c>
      <c r="AV47" s="12">
        <v>15.8267716599048</v>
      </c>
      <c r="AW47" s="12">
        <v>943</v>
      </c>
      <c r="AX47" s="12">
        <v>960.22538659782697</v>
      </c>
      <c r="AY47" s="12">
        <v>17.225386597827001</v>
      </c>
      <c r="AZ47" s="12">
        <v>943</v>
      </c>
      <c r="BA47" s="12">
        <v>960.47319882182603</v>
      </c>
      <c r="BB47" s="12">
        <v>17.473198821826099</v>
      </c>
      <c r="BC47" s="12">
        <v>943</v>
      </c>
      <c r="BD47" s="12">
        <v>959.40096382164199</v>
      </c>
      <c r="BE47" s="12">
        <v>16.4009638216417</v>
      </c>
      <c r="BF47" s="12">
        <v>943</v>
      </c>
      <c r="BG47" s="12">
        <v>958.75181184543305</v>
      </c>
      <c r="BH47" s="12">
        <v>15.7518118454327</v>
      </c>
      <c r="BI47" s="12">
        <v>943</v>
      </c>
      <c r="BJ47" s="12">
        <v>958.49098486898902</v>
      </c>
      <c r="BK47" s="12">
        <v>15.490984868988701</v>
      </c>
      <c r="BL47" s="12">
        <v>943</v>
      </c>
      <c r="BM47" s="12">
        <v>961.97887190140705</v>
      </c>
      <c r="BN47" s="12">
        <v>18.978871901406801</v>
      </c>
      <c r="BO47" s="12">
        <v>943</v>
      </c>
      <c r="BP47" s="12">
        <v>961.812770272742</v>
      </c>
      <c r="BQ47" s="12">
        <v>18.812770272742</v>
      </c>
      <c r="BR47" s="12">
        <v>943</v>
      </c>
      <c r="BS47" s="12">
        <v>959.80920862477296</v>
      </c>
      <c r="BT47" s="12">
        <v>16.809208624773198</v>
      </c>
      <c r="BU47" s="12">
        <v>943</v>
      </c>
      <c r="BV47" s="12">
        <v>959.08200924503399</v>
      </c>
      <c r="BW47" s="12">
        <v>16.082009245034499</v>
      </c>
      <c r="BX47" s="12">
        <v>943</v>
      </c>
      <c r="BY47" s="12">
        <v>961.22783756778495</v>
      </c>
      <c r="BZ47" s="12">
        <v>18.227837567784899</v>
      </c>
    </row>
    <row r="48" spans="1:78" x14ac:dyDescent="0.35">
      <c r="A48" s="1">
        <v>46</v>
      </c>
      <c r="B48" s="6" t="s">
        <v>2</v>
      </c>
      <c r="C48" s="9" t="s">
        <v>13</v>
      </c>
      <c r="D48" s="9" t="s">
        <v>14</v>
      </c>
      <c r="E48" s="1">
        <v>160</v>
      </c>
      <c r="F48" s="1">
        <v>30</v>
      </c>
      <c r="G48" s="1">
        <f>H47+8</f>
        <v>967.5</v>
      </c>
      <c r="H48" s="1">
        <f t="shared" si="20"/>
        <v>970</v>
      </c>
      <c r="I48" s="1">
        <v>2.5</v>
      </c>
      <c r="J48" s="1">
        <f t="shared" si="21"/>
        <v>37.5</v>
      </c>
      <c r="K48" s="3">
        <f t="shared" si="22"/>
        <v>5.2500000000000009</v>
      </c>
      <c r="L48" s="3">
        <f t="shared" si="23"/>
        <v>8.58</v>
      </c>
      <c r="M48" s="3">
        <f t="shared" si="4"/>
        <v>25.740000000000002</v>
      </c>
      <c r="N48" s="1">
        <v>45</v>
      </c>
      <c r="O48" s="1"/>
      <c r="P48" s="3">
        <f t="shared" si="24"/>
        <v>0.25</v>
      </c>
      <c r="Q48" s="3">
        <f>R47</f>
        <v>1.6500000000000001</v>
      </c>
      <c r="R48" s="3">
        <f>SQRT(P47^2+P48^2)</f>
        <v>1.6688319268278637</v>
      </c>
      <c r="S48" s="12">
        <v>967.972481189772</v>
      </c>
      <c r="T48" s="12">
        <v>970.33422620654096</v>
      </c>
      <c r="U48" s="12">
        <v>2.36174501676888</v>
      </c>
      <c r="V48" s="12">
        <v>968.32804651122296</v>
      </c>
      <c r="W48" s="12">
        <v>971.03703742523101</v>
      </c>
      <c r="X48" s="12">
        <v>2.7089909140075399</v>
      </c>
      <c r="Y48" s="12">
        <v>966.73558753110399</v>
      </c>
      <c r="Z48" s="12">
        <v>969.16707325407504</v>
      </c>
      <c r="AA48" s="12">
        <v>2.4314857229701801</v>
      </c>
      <c r="AB48" s="12">
        <v>967.73277637813101</v>
      </c>
      <c r="AC48" s="12">
        <v>970.53907955086004</v>
      </c>
      <c r="AD48" s="12">
        <v>2.8063031727289598</v>
      </c>
      <c r="AE48" s="12">
        <v>966.73560875464602</v>
      </c>
      <c r="AF48" s="12">
        <v>969.654766060116</v>
      </c>
      <c r="AG48" s="12">
        <v>2.91915730547055</v>
      </c>
      <c r="AH48" s="12">
        <v>968.06797592252701</v>
      </c>
      <c r="AI48" s="12">
        <v>970.63927399440195</v>
      </c>
      <c r="AJ48" s="12">
        <v>2.57129807187482</v>
      </c>
      <c r="AK48" s="12">
        <v>966.43468174324096</v>
      </c>
      <c r="AL48" s="12">
        <v>968.95434061958395</v>
      </c>
      <c r="AM48" s="12">
        <v>2.51965887634289</v>
      </c>
      <c r="AN48" s="12">
        <v>967.29249595155602</v>
      </c>
      <c r="AO48" s="12">
        <v>970.10271714205999</v>
      </c>
      <c r="AP48" s="12">
        <v>2.8102211905035701</v>
      </c>
      <c r="AQ48" s="12">
        <v>967.77419240015399</v>
      </c>
      <c r="AR48" s="12">
        <v>970.69806038907404</v>
      </c>
      <c r="AS48" s="12">
        <v>2.92386798891991</v>
      </c>
      <c r="AT48" s="12">
        <v>966.82677165990503</v>
      </c>
      <c r="AU48" s="12">
        <v>969.41683539566998</v>
      </c>
      <c r="AV48" s="12">
        <v>2.5900637357652498</v>
      </c>
      <c r="AW48" s="12">
        <v>968.22538659782697</v>
      </c>
      <c r="AX48" s="12">
        <v>970.50079985427794</v>
      </c>
      <c r="AY48" s="12">
        <v>2.2754132564510301</v>
      </c>
      <c r="AZ48" s="12">
        <v>968.47319882182603</v>
      </c>
      <c r="BA48" s="12">
        <v>970.80021022348399</v>
      </c>
      <c r="BB48" s="12">
        <v>2.3270114016577499</v>
      </c>
      <c r="BC48" s="12">
        <v>967.40096382164199</v>
      </c>
      <c r="BD48" s="12">
        <v>970.16925369079195</v>
      </c>
      <c r="BE48" s="12">
        <v>2.7682898691501299</v>
      </c>
      <c r="BF48" s="12">
        <v>966.75181184543305</v>
      </c>
      <c r="BG48" s="12">
        <v>969.37474012240898</v>
      </c>
      <c r="BH48" s="12">
        <v>2.6229282769764302</v>
      </c>
      <c r="BI48" s="12">
        <v>966.49098486898902</v>
      </c>
      <c r="BJ48" s="12">
        <v>969.01004861272497</v>
      </c>
      <c r="BK48" s="12">
        <v>2.5190637437360301</v>
      </c>
      <c r="BL48" s="12">
        <v>969.97887190140705</v>
      </c>
      <c r="BM48" s="12">
        <v>972.55098888250097</v>
      </c>
      <c r="BN48" s="12">
        <v>2.57211698109418</v>
      </c>
      <c r="BO48" s="12">
        <v>969.812770272742</v>
      </c>
      <c r="BP48" s="12">
        <v>972.418708405301</v>
      </c>
      <c r="BQ48" s="12">
        <v>2.6059381325594</v>
      </c>
      <c r="BR48" s="12">
        <v>967.80920862477296</v>
      </c>
      <c r="BS48" s="12">
        <v>970.49540019942901</v>
      </c>
      <c r="BT48" s="12">
        <v>2.6861915746558598</v>
      </c>
      <c r="BU48" s="12">
        <v>967.08200924503399</v>
      </c>
      <c r="BV48" s="12">
        <v>970.17973951425699</v>
      </c>
      <c r="BW48" s="12">
        <v>3.0977302692226201</v>
      </c>
      <c r="BX48" s="12">
        <v>969.22783756778495</v>
      </c>
      <c r="BY48" s="12">
        <v>971.48101153860205</v>
      </c>
      <c r="BZ48" s="12">
        <v>2.2531739708168099</v>
      </c>
    </row>
    <row r="49" spans="1:78" x14ac:dyDescent="0.35">
      <c r="A49" s="1">
        <v>47</v>
      </c>
      <c r="B49" s="6" t="s">
        <v>2</v>
      </c>
      <c r="C49" s="9" t="s">
        <v>12</v>
      </c>
      <c r="D49" s="9" t="s">
        <v>13</v>
      </c>
      <c r="E49" s="1">
        <v>160</v>
      </c>
      <c r="F49" s="1">
        <v>30</v>
      </c>
      <c r="G49" s="1">
        <f>G47+4*24</f>
        <v>1039</v>
      </c>
      <c r="H49" s="1">
        <f t="shared" si="20"/>
        <v>1055.5</v>
      </c>
      <c r="I49" s="1">
        <v>16.5</v>
      </c>
      <c r="J49" s="1">
        <f t="shared" si="21"/>
        <v>247.5</v>
      </c>
      <c r="K49" s="3">
        <f t="shared" si="22"/>
        <v>34.650000000000006</v>
      </c>
      <c r="L49" s="3">
        <f t="shared" si="23"/>
        <v>56.628</v>
      </c>
      <c r="M49" s="3">
        <f t="shared" si="4"/>
        <v>169.88400000000001</v>
      </c>
      <c r="N49" s="1"/>
      <c r="O49" s="1">
        <v>48</v>
      </c>
      <c r="P49" s="3">
        <f t="shared" si="24"/>
        <v>1.6500000000000001</v>
      </c>
      <c r="Q49" s="3">
        <v>0</v>
      </c>
      <c r="R49" s="3">
        <f t="shared" ref="R49" si="28">P49</f>
        <v>1.6500000000000001</v>
      </c>
      <c r="S49" s="12">
        <v>1039</v>
      </c>
      <c r="T49" s="12">
        <v>1055.2640681989899</v>
      </c>
      <c r="U49" s="12">
        <v>16.2640681989865</v>
      </c>
      <c r="V49" s="12">
        <v>1039</v>
      </c>
      <c r="W49" s="12">
        <v>1058.8272149332599</v>
      </c>
      <c r="X49" s="12">
        <v>19.8272149332632</v>
      </c>
      <c r="Y49" s="12">
        <v>1039</v>
      </c>
      <c r="Z49" s="12">
        <v>1057.7230818488899</v>
      </c>
      <c r="AA49" s="12">
        <v>18.723081848884899</v>
      </c>
      <c r="AB49" s="12">
        <v>1039</v>
      </c>
      <c r="AC49" s="12">
        <v>1054.4275511782701</v>
      </c>
      <c r="AD49" s="12">
        <v>15.4275511782709</v>
      </c>
      <c r="AE49" s="12">
        <v>1039</v>
      </c>
      <c r="AF49" s="12">
        <v>1055.55207927622</v>
      </c>
      <c r="AG49" s="12">
        <v>16.552079276220901</v>
      </c>
      <c r="AH49" s="12">
        <v>1039</v>
      </c>
      <c r="AI49" s="12">
        <v>1055.16228037153</v>
      </c>
      <c r="AJ49" s="12">
        <v>16.162280371527899</v>
      </c>
      <c r="AK49" s="12">
        <v>1039</v>
      </c>
      <c r="AL49" s="12">
        <v>1055.4782800947301</v>
      </c>
      <c r="AM49" s="12">
        <v>16.478280094728799</v>
      </c>
      <c r="AN49" s="12">
        <v>1039</v>
      </c>
      <c r="AO49" s="12">
        <v>1054.50504663946</v>
      </c>
      <c r="AP49" s="12">
        <v>15.5050466394602</v>
      </c>
      <c r="AQ49" s="12">
        <v>1039</v>
      </c>
      <c r="AR49" s="12">
        <v>1054.6441295219199</v>
      </c>
      <c r="AS49" s="12">
        <v>15.644129521923499</v>
      </c>
      <c r="AT49" s="12">
        <v>1039</v>
      </c>
      <c r="AU49" s="12">
        <v>1056.4400414495899</v>
      </c>
      <c r="AV49" s="12">
        <v>17.440041449592702</v>
      </c>
      <c r="AW49" s="12">
        <v>1039</v>
      </c>
      <c r="AX49" s="12">
        <v>1056.36565476956</v>
      </c>
      <c r="AY49" s="12">
        <v>17.3656547695578</v>
      </c>
      <c r="AZ49" s="12">
        <v>1039</v>
      </c>
      <c r="BA49" s="12">
        <v>1055.6501435397599</v>
      </c>
      <c r="BB49" s="12">
        <v>16.6501435397584</v>
      </c>
      <c r="BC49" s="12">
        <v>1039</v>
      </c>
      <c r="BD49" s="12">
        <v>1054.0826545571699</v>
      </c>
      <c r="BE49" s="12">
        <v>15.0826545571698</v>
      </c>
      <c r="BF49" s="12">
        <v>1039</v>
      </c>
      <c r="BG49" s="12">
        <v>1055.6312820047101</v>
      </c>
      <c r="BH49" s="12">
        <v>16.631282004709899</v>
      </c>
      <c r="BI49" s="12">
        <v>1039</v>
      </c>
      <c r="BJ49" s="12">
        <v>1056.2259642538299</v>
      </c>
      <c r="BK49" s="12">
        <v>17.2259642538266</v>
      </c>
      <c r="BL49" s="12">
        <v>1039</v>
      </c>
      <c r="BM49" s="12">
        <v>1054.8300865833701</v>
      </c>
      <c r="BN49" s="12">
        <v>15.8300865833698</v>
      </c>
      <c r="BO49" s="12">
        <v>1039</v>
      </c>
      <c r="BP49" s="12">
        <v>1056.5663849507</v>
      </c>
      <c r="BQ49" s="12">
        <v>17.566384950696101</v>
      </c>
      <c r="BR49" s="12">
        <v>1039</v>
      </c>
      <c r="BS49" s="12">
        <v>1057.86498342089</v>
      </c>
      <c r="BT49" s="12">
        <v>18.8649834208946</v>
      </c>
      <c r="BU49" s="12">
        <v>1039</v>
      </c>
      <c r="BV49" s="12">
        <v>1055.5447794173599</v>
      </c>
      <c r="BW49" s="12">
        <v>16.5447794173622</v>
      </c>
      <c r="BX49" s="12">
        <v>1039</v>
      </c>
      <c r="BY49" s="12">
        <v>1053.91552376611</v>
      </c>
      <c r="BZ49" s="12">
        <v>14.915523766108199</v>
      </c>
    </row>
    <row r="50" spans="1:78" x14ac:dyDescent="0.35">
      <c r="A50" s="1">
        <v>48</v>
      </c>
      <c r="B50" s="6" t="s">
        <v>2</v>
      </c>
      <c r="C50" s="9" t="s">
        <v>13</v>
      </c>
      <c r="D50" s="9" t="s">
        <v>14</v>
      </c>
      <c r="E50" s="1">
        <v>160</v>
      </c>
      <c r="F50" s="1">
        <v>30</v>
      </c>
      <c r="G50" s="1">
        <f>H49+8</f>
        <v>1063.5</v>
      </c>
      <c r="H50" s="1">
        <f t="shared" si="20"/>
        <v>1066</v>
      </c>
      <c r="I50" s="1">
        <v>2.5</v>
      </c>
      <c r="J50" s="1">
        <f t="shared" si="21"/>
        <v>37.5</v>
      </c>
      <c r="K50" s="3">
        <f t="shared" si="22"/>
        <v>5.2500000000000009</v>
      </c>
      <c r="L50" s="3">
        <f t="shared" si="23"/>
        <v>8.58</v>
      </c>
      <c r="M50" s="3">
        <f t="shared" si="4"/>
        <v>25.740000000000002</v>
      </c>
      <c r="N50" s="1">
        <v>47</v>
      </c>
      <c r="O50" s="1"/>
      <c r="P50" s="3">
        <f t="shared" si="24"/>
        <v>0.25</v>
      </c>
      <c r="Q50" s="3">
        <f>R49</f>
        <v>1.6500000000000001</v>
      </c>
      <c r="R50" s="3">
        <f>SQRT(P49^2+P50^2)</f>
        <v>1.6688319268278637</v>
      </c>
      <c r="S50" s="12">
        <v>1063.2640681989899</v>
      </c>
      <c r="T50" s="12">
        <v>1065.89139970056</v>
      </c>
      <c r="U50" s="12">
        <v>2.6273315015731602</v>
      </c>
      <c r="V50" s="12">
        <v>1066.8272149332599</v>
      </c>
      <c r="W50" s="12">
        <v>1069.36268782307</v>
      </c>
      <c r="X50" s="12">
        <v>2.5354728898056398</v>
      </c>
      <c r="Y50" s="12">
        <v>1065.7230818488899</v>
      </c>
      <c r="Z50" s="12">
        <v>1068.3142397131301</v>
      </c>
      <c r="AA50" s="12">
        <v>2.5911578642419202</v>
      </c>
      <c r="AB50" s="12">
        <v>1062.4275511782701</v>
      </c>
      <c r="AC50" s="12">
        <v>1065.1734336162899</v>
      </c>
      <c r="AD50" s="12">
        <v>2.7458824380190099</v>
      </c>
      <c r="AE50" s="12">
        <v>1063.55207927622</v>
      </c>
      <c r="AF50" s="12">
        <v>1066.1441279256101</v>
      </c>
      <c r="AG50" s="12">
        <v>2.5920486493844699</v>
      </c>
      <c r="AH50" s="12">
        <v>1063.16228037153</v>
      </c>
      <c r="AI50" s="12">
        <v>1065.63619596628</v>
      </c>
      <c r="AJ50" s="12">
        <v>2.4739155947482501</v>
      </c>
      <c r="AK50" s="12">
        <v>1063.4782800947301</v>
      </c>
      <c r="AL50" s="12">
        <v>1066.3149922431001</v>
      </c>
      <c r="AM50" s="12">
        <v>2.8367121483737501</v>
      </c>
      <c r="AN50" s="12">
        <v>1062.50504663946</v>
      </c>
      <c r="AO50" s="12">
        <v>1065.4204404357799</v>
      </c>
      <c r="AP50" s="12">
        <v>2.9153937963176602</v>
      </c>
      <c r="AQ50" s="12">
        <v>1062.6441295219199</v>
      </c>
      <c r="AR50" s="12">
        <v>1064.99828256671</v>
      </c>
      <c r="AS50" s="12">
        <v>2.3541530447864298</v>
      </c>
      <c r="AT50" s="12">
        <v>1064.4400414495899</v>
      </c>
      <c r="AU50" s="12">
        <v>1066.8459501482</v>
      </c>
      <c r="AV50" s="12">
        <v>2.40590869861227</v>
      </c>
      <c r="AW50" s="12">
        <v>1064.36565476956</v>
      </c>
      <c r="AX50" s="12">
        <v>1067.2817973163901</v>
      </c>
      <c r="AY50" s="12">
        <v>2.91614254683684</v>
      </c>
      <c r="AZ50" s="12">
        <v>1063.6501435397599</v>
      </c>
      <c r="BA50" s="12">
        <v>1066.0419007278799</v>
      </c>
      <c r="BB50" s="12">
        <v>2.39175718811912</v>
      </c>
      <c r="BC50" s="12">
        <v>1062.0826545571699</v>
      </c>
      <c r="BD50" s="12">
        <v>1064.8788058598</v>
      </c>
      <c r="BE50" s="12">
        <v>2.7961513026292599</v>
      </c>
      <c r="BF50" s="12">
        <v>1063.6312820047101</v>
      </c>
      <c r="BG50" s="12">
        <v>1066.3450451481101</v>
      </c>
      <c r="BH50" s="12">
        <v>2.71376314340396</v>
      </c>
      <c r="BI50" s="12">
        <v>1064.2259642538299</v>
      </c>
      <c r="BJ50" s="12">
        <v>1066.8807279320799</v>
      </c>
      <c r="BK50" s="12">
        <v>2.65476367825464</v>
      </c>
      <c r="BL50" s="12">
        <v>1062.8300865833701</v>
      </c>
      <c r="BM50" s="12">
        <v>1065.2402814045199</v>
      </c>
      <c r="BN50" s="12">
        <v>2.4101948211514501</v>
      </c>
      <c r="BO50" s="12">
        <v>1064.5663849507</v>
      </c>
      <c r="BP50" s="12">
        <v>1067.3280661260301</v>
      </c>
      <c r="BQ50" s="12">
        <v>2.7616811753386901</v>
      </c>
      <c r="BR50" s="12">
        <v>1065.86498342089</v>
      </c>
      <c r="BS50" s="12">
        <v>1068.1983833566001</v>
      </c>
      <c r="BT50" s="12">
        <v>2.3333999357066002</v>
      </c>
      <c r="BU50" s="12">
        <v>1063.5447794173599</v>
      </c>
      <c r="BV50" s="12">
        <v>1065.9057089808</v>
      </c>
      <c r="BW50" s="12">
        <v>2.3609295634337299</v>
      </c>
      <c r="BX50" s="12">
        <v>1061.91552376611</v>
      </c>
      <c r="BY50" s="12">
        <v>1064.6710763942001</v>
      </c>
      <c r="BZ50" s="12">
        <v>2.7555526280928402</v>
      </c>
    </row>
    <row r="51" spans="1:78" x14ac:dyDescent="0.35">
      <c r="A51" s="1">
        <v>49</v>
      </c>
      <c r="B51" s="6" t="s">
        <v>2</v>
      </c>
      <c r="C51" s="9" t="s">
        <v>14</v>
      </c>
      <c r="D51" s="9" t="s">
        <v>13</v>
      </c>
      <c r="E51" s="1">
        <v>160</v>
      </c>
      <c r="F51" s="1">
        <v>30</v>
      </c>
      <c r="G51" s="1">
        <f>160+14*24</f>
        <v>496</v>
      </c>
      <c r="H51" s="1">
        <f t="shared" si="20"/>
        <v>498.5</v>
      </c>
      <c r="I51" s="1">
        <v>2.5</v>
      </c>
      <c r="J51" s="1">
        <f t="shared" si="21"/>
        <v>37.5</v>
      </c>
      <c r="K51" s="3">
        <f t="shared" si="22"/>
        <v>5.2500000000000009</v>
      </c>
      <c r="L51" s="3">
        <f t="shared" si="23"/>
        <v>8.58</v>
      </c>
      <c r="M51" s="3">
        <f t="shared" si="4"/>
        <v>25.740000000000002</v>
      </c>
      <c r="N51" s="1"/>
      <c r="O51" s="1">
        <v>50</v>
      </c>
      <c r="P51" s="3">
        <f t="shared" si="24"/>
        <v>0.25</v>
      </c>
      <c r="Q51" s="3">
        <v>0</v>
      </c>
      <c r="R51" s="3">
        <f t="shared" ref="R51" si="29">P51</f>
        <v>0.25</v>
      </c>
      <c r="S51" s="12">
        <v>496</v>
      </c>
      <c r="T51" s="12">
        <v>498.26795291373998</v>
      </c>
      <c r="U51" s="12">
        <v>2.2679529137397401</v>
      </c>
      <c r="V51" s="12">
        <v>496</v>
      </c>
      <c r="W51" s="12">
        <v>498.35661446161203</v>
      </c>
      <c r="X51" s="12">
        <v>2.3566144616120899</v>
      </c>
      <c r="Y51" s="12">
        <v>496</v>
      </c>
      <c r="Z51" s="12">
        <v>498.35108441552001</v>
      </c>
      <c r="AA51" s="12">
        <v>2.35108441552015</v>
      </c>
      <c r="AB51" s="12">
        <v>496</v>
      </c>
      <c r="AC51" s="12">
        <v>498.41627800123399</v>
      </c>
      <c r="AD51" s="12">
        <v>2.4162780012341498</v>
      </c>
      <c r="AE51" s="12">
        <v>496</v>
      </c>
      <c r="AF51" s="12">
        <v>498.49942684020198</v>
      </c>
      <c r="AG51" s="12">
        <v>2.4994268402020898</v>
      </c>
      <c r="AH51" s="12">
        <v>496</v>
      </c>
      <c r="AI51" s="12">
        <v>498.31901459397699</v>
      </c>
      <c r="AJ51" s="12">
        <v>2.3190145939764601</v>
      </c>
      <c r="AK51" s="12">
        <v>496</v>
      </c>
      <c r="AL51" s="12">
        <v>498.55539846858397</v>
      </c>
      <c r="AM51" s="12">
        <v>2.5553984685839199</v>
      </c>
      <c r="AN51" s="12">
        <v>496</v>
      </c>
      <c r="AO51" s="12">
        <v>498.97474580359301</v>
      </c>
      <c r="AP51" s="12">
        <v>2.9747458035928398</v>
      </c>
      <c r="AQ51" s="12">
        <v>496</v>
      </c>
      <c r="AR51" s="12">
        <v>498.77315485047802</v>
      </c>
      <c r="AS51" s="12">
        <v>2.7731548504774901</v>
      </c>
      <c r="AT51" s="12">
        <v>496</v>
      </c>
      <c r="AU51" s="12">
        <v>498.25214197681601</v>
      </c>
      <c r="AV51" s="12">
        <v>2.2521419768157198</v>
      </c>
      <c r="AW51" s="12">
        <v>496</v>
      </c>
      <c r="AX51" s="12">
        <v>498.80807102393197</v>
      </c>
      <c r="AY51" s="12">
        <v>2.8080710239317002</v>
      </c>
      <c r="AZ51" s="12">
        <v>496</v>
      </c>
      <c r="BA51" s="12">
        <v>498.45646613410298</v>
      </c>
      <c r="BB51" s="12">
        <v>2.4564661341025902</v>
      </c>
      <c r="BC51" s="12">
        <v>496</v>
      </c>
      <c r="BD51" s="12">
        <v>498.78310169391602</v>
      </c>
      <c r="BE51" s="12">
        <v>2.7831016939155702</v>
      </c>
      <c r="BF51" s="12">
        <v>496</v>
      </c>
      <c r="BG51" s="12">
        <v>498.41463392374999</v>
      </c>
      <c r="BH51" s="12">
        <v>2.41463392375015</v>
      </c>
      <c r="BI51" s="12">
        <v>496</v>
      </c>
      <c r="BJ51" s="12">
        <v>498.58910111579098</v>
      </c>
      <c r="BK51" s="12">
        <v>2.5891011157909398</v>
      </c>
      <c r="BL51" s="12">
        <v>496</v>
      </c>
      <c r="BM51" s="12">
        <v>498.45974298335398</v>
      </c>
      <c r="BN51" s="12">
        <v>2.4597429833542002</v>
      </c>
      <c r="BO51" s="12">
        <v>496</v>
      </c>
      <c r="BP51" s="12">
        <v>498.81370529152298</v>
      </c>
      <c r="BQ51" s="12">
        <v>2.81370529152339</v>
      </c>
      <c r="BR51" s="12">
        <v>496</v>
      </c>
      <c r="BS51" s="12">
        <v>498.540980516405</v>
      </c>
      <c r="BT51" s="12">
        <v>2.5409805164051802</v>
      </c>
      <c r="BU51" s="12">
        <v>496</v>
      </c>
      <c r="BV51" s="12">
        <v>498.519005348061</v>
      </c>
      <c r="BW51" s="12">
        <v>2.5190053480612802</v>
      </c>
      <c r="BX51" s="12">
        <v>496</v>
      </c>
      <c r="BY51" s="12">
        <v>498.657165567579</v>
      </c>
      <c r="BZ51" s="12">
        <v>2.65716556757926</v>
      </c>
    </row>
    <row r="52" spans="1:78" x14ac:dyDescent="0.35">
      <c r="A52" s="1">
        <v>50</v>
      </c>
      <c r="B52" s="6" t="s">
        <v>2</v>
      </c>
      <c r="C52" s="9" t="s">
        <v>13</v>
      </c>
      <c r="D52" s="9" t="s">
        <v>12</v>
      </c>
      <c r="E52" s="1">
        <v>160</v>
      </c>
      <c r="F52" s="1">
        <v>30</v>
      </c>
      <c r="G52" s="1">
        <f>H51+8</f>
        <v>506.5</v>
      </c>
      <c r="H52" s="1">
        <f t="shared" si="20"/>
        <v>523</v>
      </c>
      <c r="I52" s="1">
        <v>16.5</v>
      </c>
      <c r="J52" s="1">
        <f t="shared" si="21"/>
        <v>247.5</v>
      </c>
      <c r="K52" s="3">
        <f t="shared" si="22"/>
        <v>34.650000000000006</v>
      </c>
      <c r="L52" s="3">
        <f t="shared" si="23"/>
        <v>56.628</v>
      </c>
      <c r="M52" s="3">
        <f t="shared" si="4"/>
        <v>169.88400000000001</v>
      </c>
      <c r="N52" s="1">
        <v>49</v>
      </c>
      <c r="O52" s="1"/>
      <c r="P52" s="3">
        <f t="shared" si="24"/>
        <v>1.6500000000000001</v>
      </c>
      <c r="Q52" s="3">
        <f>R51</f>
        <v>0.25</v>
      </c>
      <c r="R52" s="3">
        <f>SQRT(P51^2+P52^2)</f>
        <v>1.6688319268278637</v>
      </c>
      <c r="S52" s="12">
        <v>506.26795291373998</v>
      </c>
      <c r="T52" s="12">
        <v>525.09229664274801</v>
      </c>
      <c r="U52" s="12">
        <v>18.824343729007801</v>
      </c>
      <c r="V52" s="12">
        <v>506.35661446161203</v>
      </c>
      <c r="W52" s="12">
        <v>522.35483913190296</v>
      </c>
      <c r="X52" s="12">
        <v>15.9982246702904</v>
      </c>
      <c r="Y52" s="12">
        <v>506.35108441552001</v>
      </c>
      <c r="Z52" s="12">
        <v>521.64389670568005</v>
      </c>
      <c r="AA52" s="12">
        <v>15.2928122901594</v>
      </c>
      <c r="AB52" s="12">
        <v>506.41627800123399</v>
      </c>
      <c r="AC52" s="12">
        <v>524.137452026132</v>
      </c>
      <c r="AD52" s="12">
        <v>17.721174024897799</v>
      </c>
      <c r="AE52" s="12">
        <v>506.49942684020198</v>
      </c>
      <c r="AF52" s="12">
        <v>522.73827441467597</v>
      </c>
      <c r="AG52" s="12">
        <v>16.238847574473901</v>
      </c>
      <c r="AH52" s="12">
        <v>506.31901459397699</v>
      </c>
      <c r="AI52" s="12">
        <v>525.08725846524806</v>
      </c>
      <c r="AJ52" s="12">
        <v>18.768243871271402</v>
      </c>
      <c r="AK52" s="12">
        <v>506.55539846858397</v>
      </c>
      <c r="AL52" s="12">
        <v>521.57536505232599</v>
      </c>
      <c r="AM52" s="12">
        <v>15.019966583742599</v>
      </c>
      <c r="AN52" s="12">
        <v>506.97474580359301</v>
      </c>
      <c r="AO52" s="12">
        <v>523.84289578493997</v>
      </c>
      <c r="AP52" s="12">
        <v>16.868149981346701</v>
      </c>
      <c r="AQ52" s="12">
        <v>506.77315485047802</v>
      </c>
      <c r="AR52" s="12">
        <v>524.156119569672</v>
      </c>
      <c r="AS52" s="12">
        <v>17.382964719194501</v>
      </c>
      <c r="AT52" s="12">
        <v>506.25214197681601</v>
      </c>
      <c r="AU52" s="12">
        <v>522.03111231719402</v>
      </c>
      <c r="AV52" s="12">
        <v>15.778970340377899</v>
      </c>
      <c r="AW52" s="12">
        <v>506.80807102393197</v>
      </c>
      <c r="AX52" s="12">
        <v>523.86651212640004</v>
      </c>
      <c r="AY52" s="12">
        <v>17.058441102468102</v>
      </c>
      <c r="AZ52" s="12">
        <v>506.45646613410298</v>
      </c>
      <c r="BA52" s="12">
        <v>521.34106690554995</v>
      </c>
      <c r="BB52" s="12">
        <v>14.884600771447699</v>
      </c>
      <c r="BC52" s="12">
        <v>506.78310169391602</v>
      </c>
      <c r="BD52" s="12">
        <v>524.233156974341</v>
      </c>
      <c r="BE52" s="12">
        <v>17.450055280425499</v>
      </c>
      <c r="BF52" s="12">
        <v>506.41463392374999</v>
      </c>
      <c r="BG52" s="12">
        <v>521.53903841590704</v>
      </c>
      <c r="BH52" s="12">
        <v>15.1244044921573</v>
      </c>
      <c r="BI52" s="12">
        <v>506.58910111579098</v>
      </c>
      <c r="BJ52" s="12">
        <v>524.35277650940395</v>
      </c>
      <c r="BK52" s="12">
        <v>17.763675393613099</v>
      </c>
      <c r="BL52" s="12">
        <v>506.45974298335398</v>
      </c>
      <c r="BM52" s="12">
        <v>526.64102619155904</v>
      </c>
      <c r="BN52" s="12">
        <v>20.181283208205201</v>
      </c>
      <c r="BO52" s="12">
        <v>506.81370529152298</v>
      </c>
      <c r="BP52" s="12">
        <v>523.81171341349898</v>
      </c>
      <c r="BQ52" s="12">
        <v>16.998008121975399</v>
      </c>
      <c r="BR52" s="12">
        <v>506.540980516405</v>
      </c>
      <c r="BS52" s="12">
        <v>523.26199479423599</v>
      </c>
      <c r="BT52" s="12">
        <v>16.7210142778308</v>
      </c>
      <c r="BU52" s="12">
        <v>506.519005348061</v>
      </c>
      <c r="BV52" s="12">
        <v>525.17526627227505</v>
      </c>
      <c r="BW52" s="12">
        <v>18.656260924213701</v>
      </c>
      <c r="BX52" s="12">
        <v>506.657165567579</v>
      </c>
      <c r="BY52" s="12">
        <v>523.45443002405</v>
      </c>
      <c r="BZ52" s="12">
        <v>16.797264456470799</v>
      </c>
    </row>
    <row r="53" spans="1:78" x14ac:dyDescent="0.35">
      <c r="A53" s="1">
        <v>51</v>
      </c>
      <c r="B53" s="6" t="s">
        <v>2</v>
      </c>
      <c r="C53" s="9" t="s">
        <v>14</v>
      </c>
      <c r="D53" s="9" t="s">
        <v>13</v>
      </c>
      <c r="E53" s="1">
        <v>160</v>
      </c>
      <c r="F53" s="1">
        <v>30</v>
      </c>
      <c r="G53" s="1">
        <f>G51+4*24</f>
        <v>592</v>
      </c>
      <c r="H53" s="1">
        <f t="shared" si="20"/>
        <v>594.5</v>
      </c>
      <c r="I53" s="1">
        <v>2.5</v>
      </c>
      <c r="J53" s="1">
        <f t="shared" si="21"/>
        <v>37.5</v>
      </c>
      <c r="K53" s="3">
        <f t="shared" si="22"/>
        <v>5.2500000000000009</v>
      </c>
      <c r="L53" s="3">
        <f t="shared" si="23"/>
        <v>8.58</v>
      </c>
      <c r="M53" s="3">
        <f t="shared" si="4"/>
        <v>25.740000000000002</v>
      </c>
      <c r="N53" s="1"/>
      <c r="O53" s="1">
        <v>52</v>
      </c>
      <c r="P53" s="3">
        <f t="shared" si="24"/>
        <v>0.25</v>
      </c>
      <c r="Q53" s="3">
        <v>0</v>
      </c>
      <c r="R53" s="3">
        <f t="shared" ref="R53" si="30">P53</f>
        <v>0.25</v>
      </c>
      <c r="S53" s="12">
        <v>592</v>
      </c>
      <c r="T53" s="12">
        <v>594.72725544545199</v>
      </c>
      <c r="U53" s="12">
        <v>2.7272554454520401</v>
      </c>
      <c r="V53" s="12">
        <v>592</v>
      </c>
      <c r="W53" s="12">
        <v>594.34336975110705</v>
      </c>
      <c r="X53" s="12">
        <v>2.3433697511067999</v>
      </c>
      <c r="Y53" s="12">
        <v>592</v>
      </c>
      <c r="Z53" s="12">
        <v>594.40159459698395</v>
      </c>
      <c r="AA53" s="12">
        <v>2.4015945969840198</v>
      </c>
      <c r="AB53" s="12">
        <v>592</v>
      </c>
      <c r="AC53" s="12">
        <v>594.47332501198696</v>
      </c>
      <c r="AD53" s="12">
        <v>2.4733250119869199</v>
      </c>
      <c r="AE53" s="12">
        <v>592</v>
      </c>
      <c r="AF53" s="12">
        <v>594.36148658770105</v>
      </c>
      <c r="AG53" s="12">
        <v>2.3614865877014402</v>
      </c>
      <c r="AH53" s="12">
        <v>592</v>
      </c>
      <c r="AI53" s="12">
        <v>594.40843988907102</v>
      </c>
      <c r="AJ53" s="12">
        <v>2.40843988907067</v>
      </c>
      <c r="AK53" s="12">
        <v>592</v>
      </c>
      <c r="AL53" s="12">
        <v>594.56482825777198</v>
      </c>
      <c r="AM53" s="12">
        <v>2.5648282577716501</v>
      </c>
      <c r="AN53" s="12">
        <v>592</v>
      </c>
      <c r="AO53" s="12">
        <v>594.65216966146795</v>
      </c>
      <c r="AP53" s="12">
        <v>2.6521696614677799</v>
      </c>
      <c r="AQ53" s="12">
        <v>592</v>
      </c>
      <c r="AR53" s="12">
        <v>594.61546875173701</v>
      </c>
      <c r="AS53" s="12">
        <v>2.6154687517367901</v>
      </c>
      <c r="AT53" s="12">
        <v>592</v>
      </c>
      <c r="AU53" s="12">
        <v>594.42698239523099</v>
      </c>
      <c r="AV53" s="12">
        <v>2.4269823952313998</v>
      </c>
      <c r="AW53" s="12">
        <v>592</v>
      </c>
      <c r="AX53" s="12">
        <v>594.62249871498705</v>
      </c>
      <c r="AY53" s="12">
        <v>2.6224987149868002</v>
      </c>
      <c r="AZ53" s="12">
        <v>592</v>
      </c>
      <c r="BA53" s="12">
        <v>594.50271876854504</v>
      </c>
      <c r="BB53" s="12">
        <v>2.50271876854507</v>
      </c>
      <c r="BC53" s="12">
        <v>592</v>
      </c>
      <c r="BD53" s="12">
        <v>594.57683973372002</v>
      </c>
      <c r="BE53" s="12">
        <v>2.5768397337197899</v>
      </c>
      <c r="BF53" s="12">
        <v>592</v>
      </c>
      <c r="BG53" s="12">
        <v>594.57631302419304</v>
      </c>
      <c r="BH53" s="12">
        <v>2.5763130241931802</v>
      </c>
      <c r="BI53" s="12">
        <v>592</v>
      </c>
      <c r="BJ53" s="12">
        <v>594.55659782682005</v>
      </c>
      <c r="BK53" s="12">
        <v>2.5565978268202501</v>
      </c>
      <c r="BL53" s="12">
        <v>592</v>
      </c>
      <c r="BM53" s="12">
        <v>594.983006889222</v>
      </c>
      <c r="BN53" s="12">
        <v>2.9830068892216999</v>
      </c>
      <c r="BO53" s="12">
        <v>592</v>
      </c>
      <c r="BP53" s="12">
        <v>594.71206293356499</v>
      </c>
      <c r="BQ53" s="12">
        <v>2.7120629335649902</v>
      </c>
      <c r="BR53" s="12">
        <v>592</v>
      </c>
      <c r="BS53" s="12">
        <v>594.49451503641899</v>
      </c>
      <c r="BT53" s="12">
        <v>2.4945150364192998</v>
      </c>
      <c r="BU53" s="12">
        <v>592</v>
      </c>
      <c r="BV53" s="12">
        <v>594.47905316161905</v>
      </c>
      <c r="BW53" s="12">
        <v>2.4790531616189102</v>
      </c>
      <c r="BX53" s="12">
        <v>592</v>
      </c>
      <c r="BY53" s="12">
        <v>594.48896739434599</v>
      </c>
      <c r="BZ53" s="12">
        <v>2.4889673943463499</v>
      </c>
    </row>
    <row r="54" spans="1:78" x14ac:dyDescent="0.35">
      <c r="A54" s="1">
        <v>52</v>
      </c>
      <c r="B54" s="6" t="s">
        <v>2</v>
      </c>
      <c r="C54" s="9" t="s">
        <v>13</v>
      </c>
      <c r="D54" s="9" t="s">
        <v>12</v>
      </c>
      <c r="E54" s="1">
        <v>160</v>
      </c>
      <c r="F54" s="1">
        <v>30</v>
      </c>
      <c r="G54" s="1">
        <f>H53+8</f>
        <v>602.5</v>
      </c>
      <c r="H54" s="1">
        <f t="shared" si="20"/>
        <v>619</v>
      </c>
      <c r="I54" s="1">
        <v>16.5</v>
      </c>
      <c r="J54" s="1">
        <f t="shared" si="21"/>
        <v>247.5</v>
      </c>
      <c r="K54" s="3">
        <f t="shared" si="22"/>
        <v>34.650000000000006</v>
      </c>
      <c r="L54" s="3">
        <f t="shared" si="23"/>
        <v>56.628</v>
      </c>
      <c r="M54" s="3">
        <f t="shared" si="4"/>
        <v>169.88400000000001</v>
      </c>
      <c r="N54" s="1">
        <v>51</v>
      </c>
      <c r="O54" s="1"/>
      <c r="P54" s="3">
        <f t="shared" si="24"/>
        <v>1.6500000000000001</v>
      </c>
      <c r="Q54" s="3">
        <f>R53</f>
        <v>0.25</v>
      </c>
      <c r="R54" s="3">
        <f>SQRT(P53^2+P54^2)</f>
        <v>1.6688319268278637</v>
      </c>
      <c r="S54" s="12">
        <v>602.72725544545199</v>
      </c>
      <c r="T54" s="12">
        <v>618.58104353109604</v>
      </c>
      <c r="U54" s="12">
        <v>15.853788085643799</v>
      </c>
      <c r="V54" s="12">
        <v>602.34336975110705</v>
      </c>
      <c r="W54" s="12">
        <v>617.80369687735299</v>
      </c>
      <c r="X54" s="12">
        <v>15.460327126246099</v>
      </c>
      <c r="Y54" s="12">
        <v>602.40159459698395</v>
      </c>
      <c r="Z54" s="12">
        <v>620.448120583579</v>
      </c>
      <c r="AA54" s="12">
        <v>18.046525986594499</v>
      </c>
      <c r="AB54" s="12">
        <v>602.47332501198696</v>
      </c>
      <c r="AC54" s="12">
        <v>619.59107487818596</v>
      </c>
      <c r="AD54" s="12">
        <v>17.117749866199102</v>
      </c>
      <c r="AE54" s="12">
        <v>602.36148658770105</v>
      </c>
      <c r="AF54" s="12">
        <v>620.01821790457302</v>
      </c>
      <c r="AG54" s="12">
        <v>17.656731316872001</v>
      </c>
      <c r="AH54" s="12">
        <v>602.40843988907102</v>
      </c>
      <c r="AI54" s="12">
        <v>619.43317134172503</v>
      </c>
      <c r="AJ54" s="12">
        <v>17.024731452653899</v>
      </c>
      <c r="AK54" s="12">
        <v>602.56482825777198</v>
      </c>
      <c r="AL54" s="12">
        <v>618.52832351274606</v>
      </c>
      <c r="AM54" s="12">
        <v>15.9634952549739</v>
      </c>
      <c r="AN54" s="12">
        <v>602.65216966146795</v>
      </c>
      <c r="AO54" s="12">
        <v>619.01601692361805</v>
      </c>
      <c r="AP54" s="12">
        <v>16.3638472621505</v>
      </c>
      <c r="AQ54" s="12">
        <v>602.61546875173701</v>
      </c>
      <c r="AR54" s="12">
        <v>618.49506274063503</v>
      </c>
      <c r="AS54" s="12">
        <v>15.879593988898099</v>
      </c>
      <c r="AT54" s="12">
        <v>602.42698239523099</v>
      </c>
      <c r="AU54" s="12">
        <v>619.99758262043599</v>
      </c>
      <c r="AV54" s="12">
        <v>17.570600225204501</v>
      </c>
      <c r="AW54" s="12">
        <v>602.62249871498705</v>
      </c>
      <c r="AX54" s="12">
        <v>619.09298716458295</v>
      </c>
      <c r="AY54" s="12">
        <v>16.470488449596498</v>
      </c>
      <c r="AZ54" s="12">
        <v>602.50271876854504</v>
      </c>
      <c r="BA54" s="12">
        <v>617.80172335091299</v>
      </c>
      <c r="BB54" s="12">
        <v>15.2990045823675</v>
      </c>
      <c r="BC54" s="12">
        <v>602.57683973372002</v>
      </c>
      <c r="BD54" s="12">
        <v>620.34141122775895</v>
      </c>
      <c r="BE54" s="12">
        <v>17.764571494039199</v>
      </c>
      <c r="BF54" s="12">
        <v>602.57631302419304</v>
      </c>
      <c r="BG54" s="12">
        <v>621.20917513639404</v>
      </c>
      <c r="BH54" s="12">
        <v>18.632862112200801</v>
      </c>
      <c r="BI54" s="12">
        <v>602.55659782682005</v>
      </c>
      <c r="BJ54" s="12">
        <v>618.37589818304502</v>
      </c>
      <c r="BK54" s="12">
        <v>15.819300356224799</v>
      </c>
      <c r="BL54" s="12">
        <v>602.983006889222</v>
      </c>
      <c r="BM54" s="12">
        <v>619.52876070738898</v>
      </c>
      <c r="BN54" s="12">
        <v>16.5457538181677</v>
      </c>
      <c r="BO54" s="12">
        <v>602.71206293356499</v>
      </c>
      <c r="BP54" s="12">
        <v>617.96824381764304</v>
      </c>
      <c r="BQ54" s="12">
        <v>15.2561808840777</v>
      </c>
      <c r="BR54" s="12">
        <v>602.49451503641899</v>
      </c>
      <c r="BS54" s="12">
        <v>617.95935671192296</v>
      </c>
      <c r="BT54" s="12">
        <v>15.4648416755032</v>
      </c>
      <c r="BU54" s="12">
        <v>602.47905316161905</v>
      </c>
      <c r="BV54" s="12">
        <v>621.56917735350498</v>
      </c>
      <c r="BW54" s="12">
        <v>19.0901241918856</v>
      </c>
      <c r="BX54" s="12">
        <v>602.48896739434599</v>
      </c>
      <c r="BY54" s="12">
        <v>619.96703838732503</v>
      </c>
      <c r="BZ54" s="12">
        <v>17.478070992978701</v>
      </c>
    </row>
    <row r="55" spans="1:78" x14ac:dyDescent="0.35">
      <c r="A55" s="1">
        <v>53</v>
      </c>
      <c r="B55" s="6" t="s">
        <v>2</v>
      </c>
      <c r="C55" s="9" t="s">
        <v>14</v>
      </c>
      <c r="D55" s="9" t="s">
        <v>13</v>
      </c>
      <c r="E55" s="1">
        <v>160</v>
      </c>
      <c r="F55" s="1">
        <v>30</v>
      </c>
      <c r="G55" s="1">
        <f>G53+3*24</f>
        <v>664</v>
      </c>
      <c r="H55" s="1">
        <f t="shared" si="20"/>
        <v>666.5</v>
      </c>
      <c r="I55" s="1">
        <v>2.5</v>
      </c>
      <c r="J55" s="1">
        <f t="shared" si="21"/>
        <v>37.5</v>
      </c>
      <c r="K55" s="3">
        <f t="shared" si="22"/>
        <v>5.2500000000000009</v>
      </c>
      <c r="L55" s="3">
        <f t="shared" si="23"/>
        <v>8.58</v>
      </c>
      <c r="M55" s="3">
        <f t="shared" si="4"/>
        <v>25.740000000000002</v>
      </c>
      <c r="N55" s="1"/>
      <c r="O55" s="1">
        <v>54</v>
      </c>
      <c r="P55" s="3">
        <f t="shared" si="24"/>
        <v>0.25</v>
      </c>
      <c r="Q55" s="3">
        <v>0</v>
      </c>
      <c r="R55" s="3">
        <f t="shared" ref="R55" si="31">P55</f>
        <v>0.25</v>
      </c>
      <c r="S55" s="12">
        <v>664</v>
      </c>
      <c r="T55" s="12">
        <v>666.48200037279298</v>
      </c>
      <c r="U55" s="12">
        <v>2.4820003727934301</v>
      </c>
      <c r="V55" s="12">
        <v>664</v>
      </c>
      <c r="W55" s="12">
        <v>666.36506893711896</v>
      </c>
      <c r="X55" s="12">
        <v>2.3650689371186702</v>
      </c>
      <c r="Y55" s="12">
        <v>664</v>
      </c>
      <c r="Z55" s="12">
        <v>666.54001902878804</v>
      </c>
      <c r="AA55" s="12">
        <v>2.5400190287875799</v>
      </c>
      <c r="AB55" s="12">
        <v>664</v>
      </c>
      <c r="AC55" s="12">
        <v>666.65243022771597</v>
      </c>
      <c r="AD55" s="12">
        <v>2.6524302277162399</v>
      </c>
      <c r="AE55" s="12">
        <v>664</v>
      </c>
      <c r="AF55" s="12">
        <v>666.77387002996204</v>
      </c>
      <c r="AG55" s="12">
        <v>2.7738700299615302</v>
      </c>
      <c r="AH55" s="12">
        <v>664</v>
      </c>
      <c r="AI55" s="12">
        <v>666.27483481851698</v>
      </c>
      <c r="AJ55" s="12">
        <v>2.2748348185168701</v>
      </c>
      <c r="AK55" s="12">
        <v>664</v>
      </c>
      <c r="AL55" s="12">
        <v>666.77701898930604</v>
      </c>
      <c r="AM55" s="12">
        <v>2.7770189893056099</v>
      </c>
      <c r="AN55" s="12">
        <v>664</v>
      </c>
      <c r="AO55" s="12">
        <v>666.93497352192605</v>
      </c>
      <c r="AP55" s="12">
        <v>2.93497352192635</v>
      </c>
      <c r="AQ55" s="12">
        <v>664</v>
      </c>
      <c r="AR55" s="12">
        <v>666.55239624225703</v>
      </c>
      <c r="AS55" s="12">
        <v>2.5523962422570801</v>
      </c>
      <c r="AT55" s="12">
        <v>664</v>
      </c>
      <c r="AU55" s="12">
        <v>666.50652670894499</v>
      </c>
      <c r="AV55" s="12">
        <v>2.5065267089452199</v>
      </c>
      <c r="AW55" s="12">
        <v>664</v>
      </c>
      <c r="AX55" s="12">
        <v>666.25374000778697</v>
      </c>
      <c r="AY55" s="12">
        <v>2.2537400077870799</v>
      </c>
      <c r="AZ55" s="12">
        <v>664</v>
      </c>
      <c r="BA55" s="12">
        <v>666.73919979007701</v>
      </c>
      <c r="BB55" s="12">
        <v>2.7391997900773601</v>
      </c>
      <c r="BC55" s="12">
        <v>664</v>
      </c>
      <c r="BD55" s="12">
        <v>666.51568285347105</v>
      </c>
      <c r="BE55" s="12">
        <v>2.5156828534706102</v>
      </c>
      <c r="BF55" s="12">
        <v>664</v>
      </c>
      <c r="BG55" s="12">
        <v>666.81361408168004</v>
      </c>
      <c r="BH55" s="12">
        <v>2.8136140816795798</v>
      </c>
      <c r="BI55" s="12">
        <v>664</v>
      </c>
      <c r="BJ55" s="12">
        <v>666.76500188931197</v>
      </c>
      <c r="BK55" s="12">
        <v>2.76500188931188</v>
      </c>
      <c r="BL55" s="12">
        <v>664</v>
      </c>
      <c r="BM55" s="12">
        <v>666.70795788273097</v>
      </c>
      <c r="BN55" s="12">
        <v>2.7079578827313999</v>
      </c>
      <c r="BO55" s="12">
        <v>664</v>
      </c>
      <c r="BP55" s="12">
        <v>666.42582752528097</v>
      </c>
      <c r="BQ55" s="12">
        <v>2.4258275252807202</v>
      </c>
      <c r="BR55" s="12">
        <v>664</v>
      </c>
      <c r="BS55" s="12">
        <v>666.40492501349195</v>
      </c>
      <c r="BT55" s="12">
        <v>2.4049250134914599</v>
      </c>
      <c r="BU55" s="12">
        <v>664</v>
      </c>
      <c r="BV55" s="12">
        <v>666.29903580174903</v>
      </c>
      <c r="BW55" s="12">
        <v>2.2990358017485302</v>
      </c>
      <c r="BX55" s="12">
        <v>664</v>
      </c>
      <c r="BY55" s="12">
        <v>666.38317708394095</v>
      </c>
      <c r="BZ55" s="12">
        <v>2.3831770839410198</v>
      </c>
    </row>
    <row r="56" spans="1:78" x14ac:dyDescent="0.35">
      <c r="A56" s="1">
        <v>54</v>
      </c>
      <c r="B56" s="6" t="s">
        <v>2</v>
      </c>
      <c r="C56" s="9" t="s">
        <v>13</v>
      </c>
      <c r="D56" s="9" t="s">
        <v>12</v>
      </c>
      <c r="E56" s="1">
        <v>160</v>
      </c>
      <c r="F56" s="1">
        <v>30</v>
      </c>
      <c r="G56" s="1">
        <f>H55+8</f>
        <v>674.5</v>
      </c>
      <c r="H56" s="1">
        <f t="shared" si="20"/>
        <v>691</v>
      </c>
      <c r="I56" s="1">
        <v>16.5</v>
      </c>
      <c r="J56" s="1">
        <f t="shared" si="21"/>
        <v>247.5</v>
      </c>
      <c r="K56" s="3">
        <f t="shared" si="22"/>
        <v>34.650000000000006</v>
      </c>
      <c r="L56" s="3">
        <f t="shared" si="23"/>
        <v>56.628</v>
      </c>
      <c r="M56" s="3">
        <f t="shared" si="4"/>
        <v>169.88400000000001</v>
      </c>
      <c r="N56" s="1">
        <v>53</v>
      </c>
      <c r="O56" s="1"/>
      <c r="P56" s="3">
        <f t="shared" si="24"/>
        <v>1.6500000000000001</v>
      </c>
      <c r="Q56" s="3">
        <f>R55</f>
        <v>0.25</v>
      </c>
      <c r="R56" s="3">
        <f>SQRT(P55^2+P56^2)</f>
        <v>1.6688319268278637</v>
      </c>
      <c r="S56" s="12">
        <v>674.48200037279298</v>
      </c>
      <c r="T56" s="12">
        <v>691.41710016845002</v>
      </c>
      <c r="U56" s="12">
        <v>16.935099795656001</v>
      </c>
      <c r="V56" s="12">
        <v>674.36506893711896</v>
      </c>
      <c r="W56" s="12">
        <v>690.10664821852401</v>
      </c>
      <c r="X56" s="12">
        <v>15.7415792814054</v>
      </c>
      <c r="Y56" s="12">
        <v>674.54001902878804</v>
      </c>
      <c r="Z56" s="12">
        <v>690.20728864943396</v>
      </c>
      <c r="AA56" s="12">
        <v>15.6672696206466</v>
      </c>
      <c r="AB56" s="12">
        <v>674.65243022771597</v>
      </c>
      <c r="AC56" s="12">
        <v>689.86416180535798</v>
      </c>
      <c r="AD56" s="12">
        <v>15.211731577641601</v>
      </c>
      <c r="AE56" s="12">
        <v>674.77387002996204</v>
      </c>
      <c r="AF56" s="12">
        <v>691.51491690916396</v>
      </c>
      <c r="AG56" s="12">
        <v>16.741046879202301</v>
      </c>
      <c r="AH56" s="12">
        <v>674.27483481851698</v>
      </c>
      <c r="AI56" s="12">
        <v>689.31478049617499</v>
      </c>
      <c r="AJ56" s="12">
        <v>15.039945677657901</v>
      </c>
      <c r="AK56" s="12">
        <v>674.77701898930604</v>
      </c>
      <c r="AL56" s="12">
        <v>692.28964915640302</v>
      </c>
      <c r="AM56" s="12">
        <v>17.512630167097299</v>
      </c>
      <c r="AN56" s="12">
        <v>674.93497352192605</v>
      </c>
      <c r="AO56" s="12">
        <v>691.93150652532302</v>
      </c>
      <c r="AP56" s="12">
        <v>16.996533003397001</v>
      </c>
      <c r="AQ56" s="12">
        <v>674.55239624225703</v>
      </c>
      <c r="AR56" s="12">
        <v>691.95169847479394</v>
      </c>
      <c r="AS56" s="12">
        <v>17.399302232536701</v>
      </c>
      <c r="AT56" s="12">
        <v>674.50652670894499</v>
      </c>
      <c r="AU56" s="12">
        <v>692.58152052252694</v>
      </c>
      <c r="AV56" s="12">
        <v>18.0749938135821</v>
      </c>
      <c r="AW56" s="12">
        <v>674.25374000778697</v>
      </c>
      <c r="AX56" s="12">
        <v>689.58873613809305</v>
      </c>
      <c r="AY56" s="12">
        <v>15.3349961303062</v>
      </c>
      <c r="AZ56" s="12">
        <v>674.73919979007701</v>
      </c>
      <c r="BA56" s="12">
        <v>691.220821044839</v>
      </c>
      <c r="BB56" s="12">
        <v>16.481621254761901</v>
      </c>
      <c r="BC56" s="12">
        <v>674.51568285347105</v>
      </c>
      <c r="BD56" s="12">
        <v>690.32593669754795</v>
      </c>
      <c r="BE56" s="12">
        <v>15.8102538440773</v>
      </c>
      <c r="BF56" s="12">
        <v>674.81361408168004</v>
      </c>
      <c r="BG56" s="12">
        <v>691.737440920631</v>
      </c>
      <c r="BH56" s="12">
        <v>16.923826838951101</v>
      </c>
      <c r="BI56" s="12">
        <v>674.76500188931197</v>
      </c>
      <c r="BJ56" s="12">
        <v>691.34798021925201</v>
      </c>
      <c r="BK56" s="12">
        <v>16.582978329940001</v>
      </c>
      <c r="BL56" s="12">
        <v>674.70795788273097</v>
      </c>
      <c r="BM56" s="12">
        <v>690.49846873805495</v>
      </c>
      <c r="BN56" s="12">
        <v>15.7905108553238</v>
      </c>
      <c r="BO56" s="12">
        <v>674.42582752528097</v>
      </c>
      <c r="BP56" s="12">
        <v>690.38340724164095</v>
      </c>
      <c r="BQ56" s="12">
        <v>15.9575797163607</v>
      </c>
      <c r="BR56" s="12">
        <v>674.40492501349195</v>
      </c>
      <c r="BS56" s="12">
        <v>692.71480451730997</v>
      </c>
      <c r="BT56" s="12">
        <v>18.3098795038185</v>
      </c>
      <c r="BU56" s="12">
        <v>674.29903580174903</v>
      </c>
      <c r="BV56" s="12">
        <v>689.57965368588805</v>
      </c>
      <c r="BW56" s="12">
        <v>15.2806178841389</v>
      </c>
      <c r="BX56" s="12">
        <v>674.38317708394095</v>
      </c>
      <c r="BY56" s="12">
        <v>694.43063841492096</v>
      </c>
      <c r="BZ56" s="12">
        <v>20.0474613309799</v>
      </c>
    </row>
    <row r="57" spans="1:78" x14ac:dyDescent="0.35">
      <c r="A57" s="1">
        <v>55</v>
      </c>
      <c r="B57" s="6" t="s">
        <v>2</v>
      </c>
      <c r="C57" s="9" t="s">
        <v>14</v>
      </c>
      <c r="D57" s="9" t="s">
        <v>13</v>
      </c>
      <c r="E57" s="1">
        <v>160</v>
      </c>
      <c r="F57" s="1">
        <v>30</v>
      </c>
      <c r="G57" s="1">
        <f>G55+4*24</f>
        <v>760</v>
      </c>
      <c r="H57" s="1">
        <f t="shared" si="20"/>
        <v>762.5</v>
      </c>
      <c r="I57" s="1">
        <v>2.5</v>
      </c>
      <c r="J57" s="1">
        <f t="shared" si="21"/>
        <v>37.5</v>
      </c>
      <c r="K57" s="3">
        <f t="shared" si="22"/>
        <v>5.2500000000000009</v>
      </c>
      <c r="L57" s="3">
        <f t="shared" si="23"/>
        <v>8.58</v>
      </c>
      <c r="M57" s="3">
        <f t="shared" si="4"/>
        <v>25.740000000000002</v>
      </c>
      <c r="N57" s="1"/>
      <c r="O57" s="1">
        <v>56</v>
      </c>
      <c r="P57" s="3">
        <f t="shared" si="24"/>
        <v>0.25</v>
      </c>
      <c r="Q57" s="3">
        <v>0</v>
      </c>
      <c r="R57" s="3">
        <f t="shared" ref="R57" si="32">P57</f>
        <v>0.25</v>
      </c>
      <c r="S57" s="12">
        <v>760</v>
      </c>
      <c r="T57" s="12">
        <v>762.70312083758199</v>
      </c>
      <c r="U57" s="12">
        <v>2.7031208375823299</v>
      </c>
      <c r="V57" s="12">
        <v>760</v>
      </c>
      <c r="W57" s="12">
        <v>762.52830236413797</v>
      </c>
      <c r="X57" s="12">
        <v>2.5283023641377098</v>
      </c>
      <c r="Y57" s="12">
        <v>760</v>
      </c>
      <c r="Z57" s="12">
        <v>762.66010799552396</v>
      </c>
      <c r="AA57" s="12">
        <v>2.6601079955234601</v>
      </c>
      <c r="AB57" s="12">
        <v>760</v>
      </c>
      <c r="AC57" s="12">
        <v>762.53582809698003</v>
      </c>
      <c r="AD57" s="12">
        <v>2.5358280969803602</v>
      </c>
      <c r="AE57" s="12">
        <v>760</v>
      </c>
      <c r="AF57" s="12">
        <v>762.59097442940003</v>
      </c>
      <c r="AG57" s="12">
        <v>2.59097442939985</v>
      </c>
      <c r="AH57" s="12">
        <v>760</v>
      </c>
      <c r="AI57" s="12">
        <v>762.34790734959302</v>
      </c>
      <c r="AJ57" s="12">
        <v>2.3479073495932199</v>
      </c>
      <c r="AK57" s="12">
        <v>760</v>
      </c>
      <c r="AL57" s="12">
        <v>762.40266201323595</v>
      </c>
      <c r="AM57" s="12">
        <v>2.4026620132362999</v>
      </c>
      <c r="AN57" s="12">
        <v>760</v>
      </c>
      <c r="AO57" s="12">
        <v>762.46337465471095</v>
      </c>
      <c r="AP57" s="12">
        <v>2.4633746547111102</v>
      </c>
      <c r="AQ57" s="12">
        <v>760</v>
      </c>
      <c r="AR57" s="12">
        <v>762.40544383819804</v>
      </c>
      <c r="AS57" s="12">
        <v>2.4054438381978298</v>
      </c>
      <c r="AT57" s="12">
        <v>760</v>
      </c>
      <c r="AU57" s="12">
        <v>762.31169664785705</v>
      </c>
      <c r="AV57" s="12">
        <v>2.3116966478574299</v>
      </c>
      <c r="AW57" s="12">
        <v>760</v>
      </c>
      <c r="AX57" s="12">
        <v>762.27907629866195</v>
      </c>
      <c r="AY57" s="12">
        <v>2.2790762986617299</v>
      </c>
      <c r="AZ57" s="12">
        <v>760</v>
      </c>
      <c r="BA57" s="12">
        <v>762.83625655038804</v>
      </c>
      <c r="BB57" s="12">
        <v>2.8362565503877502</v>
      </c>
      <c r="BC57" s="12">
        <v>760</v>
      </c>
      <c r="BD57" s="12">
        <v>762.65991679488002</v>
      </c>
      <c r="BE57" s="12">
        <v>2.65991679488031</v>
      </c>
      <c r="BF57" s="12">
        <v>760</v>
      </c>
      <c r="BG57" s="12">
        <v>762.34903370495203</v>
      </c>
      <c r="BH57" s="12">
        <v>2.3490337049516201</v>
      </c>
      <c r="BI57" s="12">
        <v>760</v>
      </c>
      <c r="BJ57" s="12">
        <v>762.47999698431499</v>
      </c>
      <c r="BK57" s="12">
        <v>2.4799969843154899</v>
      </c>
      <c r="BL57" s="12">
        <v>760</v>
      </c>
      <c r="BM57" s="12">
        <v>762.66459100567499</v>
      </c>
      <c r="BN57" s="12">
        <v>2.6645910056747701</v>
      </c>
      <c r="BO57" s="12">
        <v>760</v>
      </c>
      <c r="BP57" s="12">
        <v>762.32931783117397</v>
      </c>
      <c r="BQ57" s="12">
        <v>2.3293178311738201</v>
      </c>
      <c r="BR57" s="12">
        <v>760</v>
      </c>
      <c r="BS57" s="12">
        <v>762.58974493701203</v>
      </c>
      <c r="BT57" s="12">
        <v>2.5897449370123198</v>
      </c>
      <c r="BU57" s="12">
        <v>760</v>
      </c>
      <c r="BV57" s="12">
        <v>762.35883263481298</v>
      </c>
      <c r="BW57" s="12">
        <v>2.3588326348125102</v>
      </c>
      <c r="BX57" s="12">
        <v>760</v>
      </c>
      <c r="BY57" s="12">
        <v>762.48903713090499</v>
      </c>
      <c r="BZ57" s="12">
        <v>2.4890371309044901</v>
      </c>
    </row>
    <row r="58" spans="1:78" x14ac:dyDescent="0.35">
      <c r="A58" s="1">
        <v>56</v>
      </c>
      <c r="B58" s="6" t="s">
        <v>2</v>
      </c>
      <c r="C58" s="9" t="s">
        <v>13</v>
      </c>
      <c r="D58" s="9" t="s">
        <v>12</v>
      </c>
      <c r="E58" s="1">
        <v>160</v>
      </c>
      <c r="F58" s="1">
        <v>30</v>
      </c>
      <c r="G58" s="1">
        <f>H57+8</f>
        <v>770.5</v>
      </c>
      <c r="H58" s="1">
        <f t="shared" si="20"/>
        <v>787</v>
      </c>
      <c r="I58" s="1">
        <v>16.5</v>
      </c>
      <c r="J58" s="1">
        <f t="shared" si="21"/>
        <v>247.5</v>
      </c>
      <c r="K58" s="3">
        <f t="shared" si="22"/>
        <v>34.650000000000006</v>
      </c>
      <c r="L58" s="3">
        <f t="shared" si="23"/>
        <v>56.628</v>
      </c>
      <c r="M58" s="3">
        <f t="shared" si="4"/>
        <v>169.88400000000001</v>
      </c>
      <c r="N58" s="1">
        <v>55</v>
      </c>
      <c r="O58" s="1"/>
      <c r="P58" s="3">
        <f t="shared" si="24"/>
        <v>1.6500000000000001</v>
      </c>
      <c r="Q58" s="3">
        <f>R57</f>
        <v>0.25</v>
      </c>
      <c r="R58" s="3">
        <f>SQRT(P57^2+P58^2)</f>
        <v>1.6688319268278637</v>
      </c>
      <c r="S58" s="12">
        <v>770.70312083758199</v>
      </c>
      <c r="T58" s="12">
        <v>786.33702720580698</v>
      </c>
      <c r="U58" s="12">
        <v>15.6339063682244</v>
      </c>
      <c r="V58" s="12">
        <v>770.52830236413797</v>
      </c>
      <c r="W58" s="12">
        <v>787.32683891982799</v>
      </c>
      <c r="X58" s="12">
        <v>16.7985365556906</v>
      </c>
      <c r="Y58" s="12">
        <v>770.66010799552396</v>
      </c>
      <c r="Z58" s="12">
        <v>788.21452873284704</v>
      </c>
      <c r="AA58" s="12">
        <v>17.554420737323401</v>
      </c>
      <c r="AB58" s="12">
        <v>770.53582809698003</v>
      </c>
      <c r="AC58" s="12">
        <v>786.08935043855195</v>
      </c>
      <c r="AD58" s="12">
        <v>15.5535223415717</v>
      </c>
      <c r="AE58" s="12">
        <v>770.59097442940003</v>
      </c>
      <c r="AF58" s="12">
        <v>788.01110393102499</v>
      </c>
      <c r="AG58" s="12">
        <v>17.4201295016247</v>
      </c>
      <c r="AH58" s="12">
        <v>770.34790734959302</v>
      </c>
      <c r="AI58" s="12">
        <v>785.75623379789795</v>
      </c>
      <c r="AJ58" s="12">
        <v>15.4083264483048</v>
      </c>
      <c r="AK58" s="12">
        <v>770.40266201323595</v>
      </c>
      <c r="AL58" s="12">
        <v>788.12674387763195</v>
      </c>
      <c r="AM58" s="12">
        <v>17.724081864395298</v>
      </c>
      <c r="AN58" s="12">
        <v>770.46337465471095</v>
      </c>
      <c r="AO58" s="12">
        <v>790.03928199518202</v>
      </c>
      <c r="AP58" s="12">
        <v>19.5759073404713</v>
      </c>
      <c r="AQ58" s="12">
        <v>770.40544383819804</v>
      </c>
      <c r="AR58" s="12">
        <v>785.32685821153405</v>
      </c>
      <c r="AS58" s="12">
        <v>14.921414373336299</v>
      </c>
      <c r="AT58" s="12">
        <v>770.31169664785705</v>
      </c>
      <c r="AU58" s="12">
        <v>787.55686056264597</v>
      </c>
      <c r="AV58" s="12">
        <v>17.245163914788201</v>
      </c>
      <c r="AW58" s="12">
        <v>770.27907629866195</v>
      </c>
      <c r="AX58" s="12">
        <v>786.01316288228395</v>
      </c>
      <c r="AY58" s="12">
        <v>15.7340865836224</v>
      </c>
      <c r="AZ58" s="12">
        <v>770.83625655038804</v>
      </c>
      <c r="BA58" s="12">
        <v>786.03945872979898</v>
      </c>
      <c r="BB58" s="12">
        <v>15.2032021794108</v>
      </c>
      <c r="BC58" s="12">
        <v>770.65991679488002</v>
      </c>
      <c r="BD58" s="12">
        <v>788.30141350862004</v>
      </c>
      <c r="BE58" s="12">
        <v>17.641496713739802</v>
      </c>
      <c r="BF58" s="12">
        <v>770.34903370495203</v>
      </c>
      <c r="BG58" s="12">
        <v>788.15410447977195</v>
      </c>
      <c r="BH58" s="12">
        <v>17.8050707748199</v>
      </c>
      <c r="BI58" s="12">
        <v>770.47999698431499</v>
      </c>
      <c r="BJ58" s="12">
        <v>788.30664500059299</v>
      </c>
      <c r="BK58" s="12">
        <v>17.826648016277399</v>
      </c>
      <c r="BL58" s="12">
        <v>770.66459100567499</v>
      </c>
      <c r="BM58" s="12">
        <v>788.459917083508</v>
      </c>
      <c r="BN58" s="12">
        <v>17.795326077833501</v>
      </c>
      <c r="BO58" s="12">
        <v>770.32931783117397</v>
      </c>
      <c r="BP58" s="12">
        <v>785.96349787220299</v>
      </c>
      <c r="BQ58" s="12">
        <v>15.6341800410293</v>
      </c>
      <c r="BR58" s="12">
        <v>770.58974493701203</v>
      </c>
      <c r="BS58" s="12">
        <v>785.71052201117004</v>
      </c>
      <c r="BT58" s="12">
        <v>15.120777074157701</v>
      </c>
      <c r="BU58" s="12">
        <v>770.35883263481298</v>
      </c>
      <c r="BV58" s="12">
        <v>787.20170101294104</v>
      </c>
      <c r="BW58" s="12">
        <v>16.842868378128401</v>
      </c>
      <c r="BX58" s="12">
        <v>770.48903713090499</v>
      </c>
      <c r="BY58" s="12">
        <v>786.93650125010595</v>
      </c>
      <c r="BZ58" s="12">
        <v>16.447464119200902</v>
      </c>
    </row>
    <row r="59" spans="1:78" x14ac:dyDescent="0.35">
      <c r="A59" s="1">
        <v>57</v>
      </c>
      <c r="B59" s="6" t="s">
        <v>4</v>
      </c>
      <c r="C59" s="9" t="s">
        <v>12</v>
      </c>
      <c r="D59" s="9" t="s">
        <v>13</v>
      </c>
      <c r="E59" s="1">
        <v>90</v>
      </c>
      <c r="F59" s="1">
        <v>30</v>
      </c>
      <c r="G59" s="2">
        <f>384+14*24</f>
        <v>720</v>
      </c>
      <c r="H59" s="2">
        <f t="shared" si="20"/>
        <v>726.5</v>
      </c>
      <c r="I59" s="2">
        <v>6.5</v>
      </c>
      <c r="J59" s="1">
        <f t="shared" ref="J59:J74" si="33">I59*45</f>
        <v>292.5</v>
      </c>
      <c r="K59" s="3">
        <f t="shared" ref="K59:K82" si="34">1.53+J59*0.16</f>
        <v>48.330000000000005</v>
      </c>
      <c r="L59" s="3">
        <f t="shared" ref="L59:L82" si="35">0.3146*J59</f>
        <v>92.020499999999998</v>
      </c>
      <c r="M59" s="3">
        <f t="shared" si="4"/>
        <v>276.06150000000002</v>
      </c>
      <c r="N59" s="1"/>
      <c r="O59" s="1"/>
      <c r="P59" s="3">
        <f t="shared" si="24"/>
        <v>0.65</v>
      </c>
      <c r="Q59" s="3">
        <v>0</v>
      </c>
      <c r="R59" s="3">
        <f t="shared" ref="R59:R82" si="36">P59</f>
        <v>0.65</v>
      </c>
      <c r="S59" s="12">
        <v>720</v>
      </c>
      <c r="T59" s="12">
        <v>725.98895509161298</v>
      </c>
      <c r="U59" s="12">
        <v>5.9889550916132404</v>
      </c>
      <c r="V59" s="12">
        <v>720</v>
      </c>
      <c r="W59" s="12">
        <v>726.82586909595602</v>
      </c>
      <c r="X59" s="12">
        <v>6.8258690959555999</v>
      </c>
      <c r="Y59" s="12">
        <v>720</v>
      </c>
      <c r="Z59" s="12">
        <v>726.35209470181906</v>
      </c>
      <c r="AA59" s="12">
        <v>6.35209470181944</v>
      </c>
      <c r="AB59" s="12">
        <v>720</v>
      </c>
      <c r="AC59" s="12">
        <v>727.10265152725196</v>
      </c>
      <c r="AD59" s="12">
        <v>7.1026515272520703</v>
      </c>
      <c r="AE59" s="12">
        <v>720</v>
      </c>
      <c r="AF59" s="12">
        <v>727.80883548019403</v>
      </c>
      <c r="AG59" s="12">
        <v>7.8088354801943503</v>
      </c>
      <c r="AH59" s="12">
        <v>720</v>
      </c>
      <c r="AI59" s="12">
        <v>726.46034643682299</v>
      </c>
      <c r="AJ59" s="12">
        <v>6.4603464368233601</v>
      </c>
      <c r="AK59" s="12">
        <v>720</v>
      </c>
      <c r="AL59" s="12">
        <v>726.11385566399997</v>
      </c>
      <c r="AM59" s="12">
        <v>6.11385566400011</v>
      </c>
      <c r="AN59" s="12">
        <v>720</v>
      </c>
      <c r="AO59" s="12">
        <v>726.22107330258302</v>
      </c>
      <c r="AP59" s="12">
        <v>6.2210733025830098</v>
      </c>
      <c r="AQ59" s="12">
        <v>720</v>
      </c>
      <c r="AR59" s="12">
        <v>726.64981177925802</v>
      </c>
      <c r="AS59" s="12">
        <v>6.6498117792575302</v>
      </c>
      <c r="AT59" s="12">
        <v>720</v>
      </c>
      <c r="AU59" s="12">
        <v>727.03715500085502</v>
      </c>
      <c r="AV59" s="12">
        <v>7.0371550008549599</v>
      </c>
      <c r="AW59" s="12">
        <v>720</v>
      </c>
      <c r="AX59" s="12">
        <v>727.15586574024303</v>
      </c>
      <c r="AY59" s="12">
        <v>7.1558657402433701</v>
      </c>
      <c r="AZ59" s="12">
        <v>720</v>
      </c>
      <c r="BA59" s="12">
        <v>726.56077528575202</v>
      </c>
      <c r="BB59" s="12">
        <v>6.5607752857524</v>
      </c>
      <c r="BC59" s="12">
        <v>720</v>
      </c>
      <c r="BD59" s="12">
        <v>727.86043243973995</v>
      </c>
      <c r="BE59" s="12">
        <v>7.8604324397398599</v>
      </c>
      <c r="BF59" s="12">
        <v>720</v>
      </c>
      <c r="BG59" s="12">
        <v>726.74577775946</v>
      </c>
      <c r="BH59" s="12">
        <v>6.74577775945958</v>
      </c>
      <c r="BI59" s="12">
        <v>720</v>
      </c>
      <c r="BJ59" s="12">
        <v>726.00225212817304</v>
      </c>
      <c r="BK59" s="12">
        <v>6.0022521281730699</v>
      </c>
      <c r="BL59" s="12">
        <v>720</v>
      </c>
      <c r="BM59" s="12">
        <v>727.09766116419405</v>
      </c>
      <c r="BN59" s="12">
        <v>7.0976611641938598</v>
      </c>
      <c r="BO59" s="12">
        <v>720</v>
      </c>
      <c r="BP59" s="12">
        <v>726.79222161238204</v>
      </c>
      <c r="BQ59" s="12">
        <v>6.7922216123823498</v>
      </c>
      <c r="BR59" s="12">
        <v>720</v>
      </c>
      <c r="BS59" s="12">
        <v>726.47336421627494</v>
      </c>
      <c r="BT59" s="12">
        <v>6.4733642162751801</v>
      </c>
      <c r="BU59" s="12">
        <v>720</v>
      </c>
      <c r="BV59" s="12">
        <v>727.75451588988005</v>
      </c>
      <c r="BW59" s="12">
        <v>7.7545158898802198</v>
      </c>
      <c r="BX59" s="12">
        <v>720</v>
      </c>
      <c r="BY59" s="12">
        <v>726.25850916083596</v>
      </c>
      <c r="BZ59" s="12">
        <v>6.2585091608364598</v>
      </c>
    </row>
    <row r="60" spans="1:78" x14ac:dyDescent="0.35">
      <c r="A60" s="1">
        <v>58</v>
      </c>
      <c r="B60" s="6" t="s">
        <v>4</v>
      </c>
      <c r="C60" s="9" t="s">
        <v>12</v>
      </c>
      <c r="D60" s="9" t="s">
        <v>13</v>
      </c>
      <c r="E60" s="1">
        <v>90</v>
      </c>
      <c r="F60" s="1">
        <v>30</v>
      </c>
      <c r="G60" s="2">
        <f>G59+4*24</f>
        <v>816</v>
      </c>
      <c r="H60" s="2">
        <f t="shared" si="20"/>
        <v>822.5</v>
      </c>
      <c r="I60" s="2">
        <v>6.5</v>
      </c>
      <c r="J60" s="1">
        <f t="shared" si="33"/>
        <v>292.5</v>
      </c>
      <c r="K60" s="3">
        <f t="shared" si="34"/>
        <v>48.330000000000005</v>
      </c>
      <c r="L60" s="3">
        <f t="shared" si="35"/>
        <v>92.020499999999998</v>
      </c>
      <c r="M60" s="3">
        <f t="shared" si="4"/>
        <v>276.06150000000002</v>
      </c>
      <c r="N60" s="1"/>
      <c r="O60" s="1"/>
      <c r="P60" s="3">
        <f t="shared" si="24"/>
        <v>0.65</v>
      </c>
      <c r="Q60" s="3">
        <v>0</v>
      </c>
      <c r="R60" s="3">
        <f t="shared" si="36"/>
        <v>0.65</v>
      </c>
      <c r="S60" s="12">
        <v>816</v>
      </c>
      <c r="T60" s="12">
        <v>822.94936835676106</v>
      </c>
      <c r="U60" s="12">
        <v>6.9493683567606697</v>
      </c>
      <c r="V60" s="12">
        <v>816</v>
      </c>
      <c r="W60" s="12">
        <v>822.51661022102599</v>
      </c>
      <c r="X60" s="12">
        <v>6.51661022102601</v>
      </c>
      <c r="Y60" s="12">
        <v>816</v>
      </c>
      <c r="Z60" s="12">
        <v>823.95799706032301</v>
      </c>
      <c r="AA60" s="12">
        <v>7.9579970603226897</v>
      </c>
      <c r="AB60" s="12">
        <v>816</v>
      </c>
      <c r="AC60" s="12">
        <v>822.550096939892</v>
      </c>
      <c r="AD60" s="12">
        <v>6.5500969398923097</v>
      </c>
      <c r="AE60" s="12">
        <v>816</v>
      </c>
      <c r="AF60" s="12">
        <v>822.12177062134504</v>
      </c>
      <c r="AG60" s="12">
        <v>6.1217706213451502</v>
      </c>
      <c r="AH60" s="12">
        <v>816</v>
      </c>
      <c r="AI60" s="12">
        <v>822.55323757095903</v>
      </c>
      <c r="AJ60" s="12">
        <v>6.5532375709590402</v>
      </c>
      <c r="AK60" s="12">
        <v>816</v>
      </c>
      <c r="AL60" s="12">
        <v>821.89246992996004</v>
      </c>
      <c r="AM60" s="12">
        <v>5.8924699299596002</v>
      </c>
      <c r="AN60" s="12">
        <v>816</v>
      </c>
      <c r="AO60" s="12">
        <v>822.46005367599901</v>
      </c>
      <c r="AP60" s="12">
        <v>6.4600536759989202</v>
      </c>
      <c r="AQ60" s="12">
        <v>816</v>
      </c>
      <c r="AR60" s="12">
        <v>822.37699887700296</v>
      </c>
      <c r="AS60" s="12">
        <v>6.3769988770024604</v>
      </c>
      <c r="AT60" s="12">
        <v>816</v>
      </c>
      <c r="AU60" s="12">
        <v>822.86768844261906</v>
      </c>
      <c r="AV60" s="12">
        <v>6.8676884426189302</v>
      </c>
      <c r="AW60" s="12">
        <v>816</v>
      </c>
      <c r="AX60" s="12">
        <v>823.194888065604</v>
      </c>
      <c r="AY60" s="12">
        <v>7.19488806560428</v>
      </c>
      <c r="AZ60" s="12">
        <v>816</v>
      </c>
      <c r="BA60" s="12">
        <v>823.77315827832604</v>
      </c>
      <c r="BB60" s="12">
        <v>7.7731582783263704</v>
      </c>
      <c r="BC60" s="12">
        <v>816</v>
      </c>
      <c r="BD60" s="12">
        <v>822.63148888666399</v>
      </c>
      <c r="BE60" s="12">
        <v>6.6314888866638899</v>
      </c>
      <c r="BF60" s="12">
        <v>816</v>
      </c>
      <c r="BG60" s="12">
        <v>822.134920091715</v>
      </c>
      <c r="BH60" s="12">
        <v>6.1349200917150597</v>
      </c>
      <c r="BI60" s="12">
        <v>816</v>
      </c>
      <c r="BJ60" s="12">
        <v>823.06073075373899</v>
      </c>
      <c r="BK60" s="12">
        <v>7.0607307537385804</v>
      </c>
      <c r="BL60" s="12">
        <v>816</v>
      </c>
      <c r="BM60" s="12">
        <v>822.34522653272404</v>
      </c>
      <c r="BN60" s="12">
        <v>6.34522653272382</v>
      </c>
      <c r="BO60" s="12">
        <v>816</v>
      </c>
      <c r="BP60" s="12">
        <v>822.34997478337698</v>
      </c>
      <c r="BQ60" s="12">
        <v>6.3499747833770996</v>
      </c>
      <c r="BR60" s="12">
        <v>816</v>
      </c>
      <c r="BS60" s="12">
        <v>823.20265551990894</v>
      </c>
      <c r="BT60" s="12">
        <v>7.20265551990936</v>
      </c>
      <c r="BU60" s="12">
        <v>816</v>
      </c>
      <c r="BV60" s="12">
        <v>821.97500193038604</v>
      </c>
      <c r="BW60" s="12">
        <v>5.9750019303861297</v>
      </c>
      <c r="BX60" s="12">
        <v>816</v>
      </c>
      <c r="BY60" s="12">
        <v>822.65177213626396</v>
      </c>
      <c r="BZ60" s="12">
        <v>6.6517721362636797</v>
      </c>
    </row>
    <row r="61" spans="1:78" x14ac:dyDescent="0.35">
      <c r="A61" s="1">
        <v>59</v>
      </c>
      <c r="B61" s="6" t="s">
        <v>4</v>
      </c>
      <c r="C61" s="9" t="s">
        <v>12</v>
      </c>
      <c r="D61" s="9" t="s">
        <v>13</v>
      </c>
      <c r="E61" s="1">
        <v>90</v>
      </c>
      <c r="F61" s="1">
        <v>30</v>
      </c>
      <c r="G61" s="2">
        <f>G60+3*24</f>
        <v>888</v>
      </c>
      <c r="H61" s="2">
        <f t="shared" si="20"/>
        <v>894.5</v>
      </c>
      <c r="I61" s="2">
        <v>6.5</v>
      </c>
      <c r="J61" s="1">
        <f t="shared" si="33"/>
        <v>292.5</v>
      </c>
      <c r="K61" s="3">
        <f t="shared" si="34"/>
        <v>48.330000000000005</v>
      </c>
      <c r="L61" s="3">
        <f t="shared" si="35"/>
        <v>92.020499999999998</v>
      </c>
      <c r="M61" s="3">
        <f t="shared" si="4"/>
        <v>276.06150000000002</v>
      </c>
      <c r="N61" s="1"/>
      <c r="O61" s="1"/>
      <c r="P61" s="3">
        <f t="shared" si="24"/>
        <v>0.65</v>
      </c>
      <c r="Q61" s="3">
        <v>0</v>
      </c>
      <c r="R61" s="3">
        <f t="shared" si="36"/>
        <v>0.65</v>
      </c>
      <c r="S61" s="12">
        <v>888</v>
      </c>
      <c r="T61" s="12">
        <v>895.08487677877201</v>
      </c>
      <c r="U61" s="12">
        <v>7.0848767787715703</v>
      </c>
      <c r="V61" s="12">
        <v>888</v>
      </c>
      <c r="W61" s="12">
        <v>894.22120494106503</v>
      </c>
      <c r="X61" s="12">
        <v>6.2212049410652099</v>
      </c>
      <c r="Y61" s="12">
        <v>888</v>
      </c>
      <c r="Z61" s="12">
        <v>894.75484012475295</v>
      </c>
      <c r="AA61" s="12">
        <v>6.7548401247526799</v>
      </c>
      <c r="AB61" s="12">
        <v>888</v>
      </c>
      <c r="AC61" s="12">
        <v>894.68331160211903</v>
      </c>
      <c r="AD61" s="12">
        <v>6.6833116021188301</v>
      </c>
      <c r="AE61" s="12">
        <v>888</v>
      </c>
      <c r="AF61" s="12">
        <v>894.44287020811896</v>
      </c>
      <c r="AG61" s="12">
        <v>6.4428702081187996</v>
      </c>
      <c r="AH61" s="12">
        <v>888</v>
      </c>
      <c r="AI61" s="12">
        <v>894.82232535511503</v>
      </c>
      <c r="AJ61" s="12">
        <v>6.82232535511449</v>
      </c>
      <c r="AK61" s="12">
        <v>888</v>
      </c>
      <c r="AL61" s="12">
        <v>894.96349276797503</v>
      </c>
      <c r="AM61" s="12">
        <v>6.9634927679748797</v>
      </c>
      <c r="AN61" s="12">
        <v>888</v>
      </c>
      <c r="AO61" s="12">
        <v>894.48600904199998</v>
      </c>
      <c r="AP61" s="12">
        <v>6.4860090419998002</v>
      </c>
      <c r="AQ61" s="12">
        <v>888</v>
      </c>
      <c r="AR61" s="12">
        <v>895.51351070470002</v>
      </c>
      <c r="AS61" s="12">
        <v>7.5135107046995397</v>
      </c>
      <c r="AT61" s="12">
        <v>888</v>
      </c>
      <c r="AU61" s="12">
        <v>894.00634832414903</v>
      </c>
      <c r="AV61" s="12">
        <v>6.0063483241486804</v>
      </c>
      <c r="AW61" s="12">
        <v>888</v>
      </c>
      <c r="AX61" s="12">
        <v>895.40058404292802</v>
      </c>
      <c r="AY61" s="12">
        <v>7.4005840429277203</v>
      </c>
      <c r="AZ61" s="12">
        <v>888</v>
      </c>
      <c r="BA61" s="12">
        <v>895.77320207637001</v>
      </c>
      <c r="BB61" s="12">
        <v>7.7732020763700698</v>
      </c>
      <c r="BC61" s="12">
        <v>888</v>
      </c>
      <c r="BD61" s="12">
        <v>894.14325670360199</v>
      </c>
      <c r="BE61" s="12">
        <v>6.1432567036023498</v>
      </c>
      <c r="BF61" s="12">
        <v>888</v>
      </c>
      <c r="BG61" s="12">
        <v>894.340623100892</v>
      </c>
      <c r="BH61" s="12">
        <v>6.3406231008922003</v>
      </c>
      <c r="BI61" s="12">
        <v>888</v>
      </c>
      <c r="BJ61" s="12">
        <v>894.64992321357397</v>
      </c>
      <c r="BK61" s="12">
        <v>6.64992321357441</v>
      </c>
      <c r="BL61" s="12">
        <v>888</v>
      </c>
      <c r="BM61" s="12">
        <v>895.14448098736398</v>
      </c>
      <c r="BN61" s="12">
        <v>7.14448098736385</v>
      </c>
      <c r="BO61" s="12">
        <v>888</v>
      </c>
      <c r="BP61" s="12">
        <v>894.60049965198596</v>
      </c>
      <c r="BQ61" s="12">
        <v>6.6004996519858601</v>
      </c>
      <c r="BR61" s="12">
        <v>888</v>
      </c>
      <c r="BS61" s="12">
        <v>894.946278237515</v>
      </c>
      <c r="BT61" s="12">
        <v>6.9462782375145498</v>
      </c>
      <c r="BU61" s="12">
        <v>888</v>
      </c>
      <c r="BV61" s="12">
        <v>894.609776355044</v>
      </c>
      <c r="BW61" s="12">
        <v>6.6097763550443203</v>
      </c>
      <c r="BX61" s="12">
        <v>888</v>
      </c>
      <c r="BY61" s="12">
        <v>894.59247085708296</v>
      </c>
      <c r="BZ61" s="12">
        <v>6.59247085708326</v>
      </c>
    </row>
    <row r="62" spans="1:78" x14ac:dyDescent="0.35">
      <c r="A62" s="1">
        <v>60</v>
      </c>
      <c r="B62" s="6" t="s">
        <v>4</v>
      </c>
      <c r="C62" s="9" t="s">
        <v>12</v>
      </c>
      <c r="D62" s="9" t="s">
        <v>13</v>
      </c>
      <c r="E62" s="1">
        <v>90</v>
      </c>
      <c r="F62" s="1">
        <v>30</v>
      </c>
      <c r="G62" s="2">
        <f>G61+4*24</f>
        <v>984</v>
      </c>
      <c r="H62" s="2">
        <f t="shared" si="20"/>
        <v>990.5</v>
      </c>
      <c r="I62" s="2">
        <v>6.5</v>
      </c>
      <c r="J62" s="1">
        <f t="shared" si="33"/>
        <v>292.5</v>
      </c>
      <c r="K62" s="3">
        <f t="shared" si="34"/>
        <v>48.330000000000005</v>
      </c>
      <c r="L62" s="3">
        <f t="shared" si="35"/>
        <v>92.020499999999998</v>
      </c>
      <c r="M62" s="3">
        <f t="shared" si="4"/>
        <v>276.06150000000002</v>
      </c>
      <c r="N62" s="1"/>
      <c r="O62" s="1"/>
      <c r="P62" s="3">
        <f t="shared" si="24"/>
        <v>0.65</v>
      </c>
      <c r="Q62" s="3">
        <v>0</v>
      </c>
      <c r="R62" s="3">
        <f t="shared" si="36"/>
        <v>0.65</v>
      </c>
      <c r="S62" s="12">
        <v>984</v>
      </c>
      <c r="T62" s="12">
        <v>990.20408265047695</v>
      </c>
      <c r="U62" s="12">
        <v>6.20408265047688</v>
      </c>
      <c r="V62" s="12">
        <v>984</v>
      </c>
      <c r="W62" s="12">
        <v>990.44401330723497</v>
      </c>
      <c r="X62" s="12">
        <v>6.4440133072351298</v>
      </c>
      <c r="Y62" s="12">
        <v>984</v>
      </c>
      <c r="Z62" s="12">
        <v>989.96615952046898</v>
      </c>
      <c r="AA62" s="12">
        <v>5.9661595204690698</v>
      </c>
      <c r="AB62" s="12">
        <v>984</v>
      </c>
      <c r="AC62" s="12">
        <v>991.00357770869198</v>
      </c>
      <c r="AD62" s="12">
        <v>7.0035777086924202</v>
      </c>
      <c r="AE62" s="12">
        <v>984</v>
      </c>
      <c r="AF62" s="12">
        <v>989.90943986570596</v>
      </c>
      <c r="AG62" s="12">
        <v>5.9094398657060996</v>
      </c>
      <c r="AH62" s="12">
        <v>984</v>
      </c>
      <c r="AI62" s="12">
        <v>990.95320916963794</v>
      </c>
      <c r="AJ62" s="12">
        <v>6.9532091696381002</v>
      </c>
      <c r="AK62" s="12">
        <v>984</v>
      </c>
      <c r="AL62" s="12">
        <v>991.14674932779803</v>
      </c>
      <c r="AM62" s="12">
        <v>7.1467493277978997</v>
      </c>
      <c r="AN62" s="12">
        <v>984</v>
      </c>
      <c r="AO62" s="12">
        <v>991.49487060434103</v>
      </c>
      <c r="AP62" s="12">
        <v>7.4948706043408997</v>
      </c>
      <c r="AQ62" s="12">
        <v>984</v>
      </c>
      <c r="AR62" s="12">
        <v>990.68663747356504</v>
      </c>
      <c r="AS62" s="12">
        <v>6.6866374735649803</v>
      </c>
      <c r="AT62" s="12">
        <v>984</v>
      </c>
      <c r="AU62" s="12">
        <v>990.84796808332601</v>
      </c>
      <c r="AV62" s="12">
        <v>6.8479680833260099</v>
      </c>
      <c r="AW62" s="12">
        <v>984</v>
      </c>
      <c r="AX62" s="12">
        <v>990.89728524861596</v>
      </c>
      <c r="AY62" s="12">
        <v>6.8972852486154501</v>
      </c>
      <c r="AZ62" s="12">
        <v>984</v>
      </c>
      <c r="BA62" s="12">
        <v>990.48764323447301</v>
      </c>
      <c r="BB62" s="12">
        <v>6.4876432344727704</v>
      </c>
      <c r="BC62" s="12">
        <v>984</v>
      </c>
      <c r="BD62" s="12">
        <v>991.11601156710401</v>
      </c>
      <c r="BE62" s="12">
        <v>7.11601156710375</v>
      </c>
      <c r="BF62" s="12">
        <v>984</v>
      </c>
      <c r="BG62" s="12">
        <v>990.54663005234102</v>
      </c>
      <c r="BH62" s="12">
        <v>6.5466300523405403</v>
      </c>
      <c r="BI62" s="12">
        <v>984</v>
      </c>
      <c r="BJ62" s="12">
        <v>990.239425776649</v>
      </c>
      <c r="BK62" s="12">
        <v>6.2394257766489103</v>
      </c>
      <c r="BL62" s="12">
        <v>984</v>
      </c>
      <c r="BM62" s="12">
        <v>990.37057216957396</v>
      </c>
      <c r="BN62" s="12">
        <v>6.3705721695735997</v>
      </c>
      <c r="BO62" s="12">
        <v>984</v>
      </c>
      <c r="BP62" s="12">
        <v>990.24290764241402</v>
      </c>
      <c r="BQ62" s="12">
        <v>6.2429076424136696</v>
      </c>
      <c r="BR62" s="12">
        <v>984</v>
      </c>
      <c r="BS62" s="12">
        <v>990.65315539037795</v>
      </c>
      <c r="BT62" s="12">
        <v>6.6531553903775302</v>
      </c>
      <c r="BU62" s="12">
        <v>984</v>
      </c>
      <c r="BV62" s="12">
        <v>990.43995410102002</v>
      </c>
      <c r="BW62" s="12">
        <v>6.4399541010195698</v>
      </c>
      <c r="BX62" s="12">
        <v>984</v>
      </c>
      <c r="BY62" s="12">
        <v>989.91109175004306</v>
      </c>
      <c r="BZ62" s="12">
        <v>5.9110917500431297</v>
      </c>
    </row>
    <row r="63" spans="1:78" x14ac:dyDescent="0.35">
      <c r="A63" s="1">
        <v>61</v>
      </c>
      <c r="B63" s="6" t="s">
        <v>4</v>
      </c>
      <c r="C63" s="9" t="s">
        <v>13</v>
      </c>
      <c r="D63" s="9" t="s">
        <v>12</v>
      </c>
      <c r="E63" s="1">
        <v>90</v>
      </c>
      <c r="F63" s="1">
        <v>30</v>
      </c>
      <c r="G63" s="2">
        <f>48+70+14*24</f>
        <v>454</v>
      </c>
      <c r="H63" s="2">
        <f t="shared" si="20"/>
        <v>460.5</v>
      </c>
      <c r="I63" s="2">
        <v>6.5</v>
      </c>
      <c r="J63" s="1">
        <f t="shared" si="33"/>
        <v>292.5</v>
      </c>
      <c r="K63" s="3">
        <f t="shared" si="34"/>
        <v>48.330000000000005</v>
      </c>
      <c r="L63" s="3">
        <f t="shared" si="35"/>
        <v>92.020499999999998</v>
      </c>
      <c r="M63" s="3">
        <f t="shared" si="4"/>
        <v>276.06150000000002</v>
      </c>
      <c r="N63" s="1"/>
      <c r="O63" s="1"/>
      <c r="P63" s="3">
        <f t="shared" si="24"/>
        <v>0.65</v>
      </c>
      <c r="Q63" s="3">
        <v>0</v>
      </c>
      <c r="R63" s="3">
        <f t="shared" si="36"/>
        <v>0.65</v>
      </c>
      <c r="S63" s="12">
        <v>454</v>
      </c>
      <c r="T63" s="12">
        <v>460.80136770005998</v>
      </c>
      <c r="U63" s="12">
        <v>6.8013677000594903</v>
      </c>
      <c r="V63" s="12">
        <v>454</v>
      </c>
      <c r="W63" s="12">
        <v>460.140634221406</v>
      </c>
      <c r="X63" s="12">
        <v>6.14063422140618</v>
      </c>
      <c r="Y63" s="12">
        <v>454</v>
      </c>
      <c r="Z63" s="12">
        <v>460.28555913672398</v>
      </c>
      <c r="AA63" s="12">
        <v>6.2855591367243502</v>
      </c>
      <c r="AB63" s="12">
        <v>454</v>
      </c>
      <c r="AC63" s="12">
        <v>461.02950436725502</v>
      </c>
      <c r="AD63" s="12">
        <v>7.0295043672550701</v>
      </c>
      <c r="AE63" s="12">
        <v>454</v>
      </c>
      <c r="AF63" s="12">
        <v>460.59057014294399</v>
      </c>
      <c r="AG63" s="12">
        <v>6.5905701429436103</v>
      </c>
      <c r="AH63" s="12">
        <v>454</v>
      </c>
      <c r="AI63" s="12">
        <v>461.08585935683902</v>
      </c>
      <c r="AJ63" s="12">
        <v>7.0858593568385597</v>
      </c>
      <c r="AK63" s="12">
        <v>454</v>
      </c>
      <c r="AL63" s="12">
        <v>460.98042656878903</v>
      </c>
      <c r="AM63" s="12">
        <v>6.98042656878886</v>
      </c>
      <c r="AN63" s="12">
        <v>454</v>
      </c>
      <c r="AO63" s="12">
        <v>460.96226312313701</v>
      </c>
      <c r="AP63" s="12">
        <v>6.9622631231369496</v>
      </c>
      <c r="AQ63" s="12">
        <v>454</v>
      </c>
      <c r="AR63" s="12">
        <v>461.21812198075003</v>
      </c>
      <c r="AS63" s="12">
        <v>7.2181219807501504</v>
      </c>
      <c r="AT63" s="12">
        <v>454</v>
      </c>
      <c r="AU63" s="12">
        <v>460.11953267613598</v>
      </c>
      <c r="AV63" s="12">
        <v>6.1195326761355</v>
      </c>
      <c r="AW63" s="12">
        <v>454</v>
      </c>
      <c r="AX63" s="12">
        <v>461.28970446005002</v>
      </c>
      <c r="AY63" s="12">
        <v>7.2897044600498599</v>
      </c>
      <c r="AZ63" s="12">
        <v>454</v>
      </c>
      <c r="BA63" s="12">
        <v>460.03234934959602</v>
      </c>
      <c r="BB63" s="12">
        <v>6.0323493495958802</v>
      </c>
      <c r="BC63" s="12">
        <v>454</v>
      </c>
      <c r="BD63" s="12">
        <v>460.10604166053599</v>
      </c>
      <c r="BE63" s="12">
        <v>6.1060416605360803</v>
      </c>
      <c r="BF63" s="12">
        <v>454</v>
      </c>
      <c r="BG63" s="12">
        <v>460.00244015443599</v>
      </c>
      <c r="BH63" s="12">
        <v>6.0024401544361803</v>
      </c>
      <c r="BI63" s="12">
        <v>454</v>
      </c>
      <c r="BJ63" s="12">
        <v>460.44167569916999</v>
      </c>
      <c r="BK63" s="12">
        <v>6.4416756991703199</v>
      </c>
      <c r="BL63" s="12">
        <v>454</v>
      </c>
      <c r="BM63" s="12">
        <v>461.356651917524</v>
      </c>
      <c r="BN63" s="12">
        <v>7.3566519175239797</v>
      </c>
      <c r="BO63" s="12">
        <v>454</v>
      </c>
      <c r="BP63" s="12">
        <v>460.54088793170803</v>
      </c>
      <c r="BQ63" s="12">
        <v>6.5408879317083999</v>
      </c>
      <c r="BR63" s="12">
        <v>454</v>
      </c>
      <c r="BS63" s="12">
        <v>461.01522789320802</v>
      </c>
      <c r="BT63" s="12">
        <v>7.0152278932078698</v>
      </c>
      <c r="BU63" s="12">
        <v>454</v>
      </c>
      <c r="BV63" s="12">
        <v>459.90918099716401</v>
      </c>
      <c r="BW63" s="12">
        <v>5.9091809971640403</v>
      </c>
      <c r="BX63" s="12">
        <v>454</v>
      </c>
      <c r="BY63" s="12">
        <v>461.10494225439197</v>
      </c>
      <c r="BZ63" s="12">
        <v>7.1049422543916503</v>
      </c>
    </row>
    <row r="64" spans="1:78" x14ac:dyDescent="0.35">
      <c r="A64" s="1">
        <v>62</v>
      </c>
      <c r="B64" s="6" t="s">
        <v>4</v>
      </c>
      <c r="C64" s="9" t="s">
        <v>13</v>
      </c>
      <c r="D64" s="9" t="s">
        <v>12</v>
      </c>
      <c r="E64" s="1">
        <v>90</v>
      </c>
      <c r="F64" s="1">
        <v>30</v>
      </c>
      <c r="G64" s="2">
        <f>G63+5*24</f>
        <v>574</v>
      </c>
      <c r="H64" s="2">
        <f t="shared" si="20"/>
        <v>580.5</v>
      </c>
      <c r="I64" s="2">
        <v>6.5</v>
      </c>
      <c r="J64" s="1">
        <f t="shared" si="33"/>
        <v>292.5</v>
      </c>
      <c r="K64" s="3">
        <f t="shared" si="34"/>
        <v>48.330000000000005</v>
      </c>
      <c r="L64" s="3">
        <f t="shared" si="35"/>
        <v>92.020499999999998</v>
      </c>
      <c r="M64" s="3">
        <f t="shared" si="4"/>
        <v>276.06150000000002</v>
      </c>
      <c r="N64" s="1"/>
      <c r="O64" s="1"/>
      <c r="P64" s="3">
        <f t="shared" si="24"/>
        <v>0.65</v>
      </c>
      <c r="Q64" s="3">
        <v>0</v>
      </c>
      <c r="R64" s="3">
        <f t="shared" si="36"/>
        <v>0.65</v>
      </c>
      <c r="S64" s="12">
        <v>574</v>
      </c>
      <c r="T64" s="12">
        <v>580.41513463337503</v>
      </c>
      <c r="U64" s="12">
        <v>6.4151346333747696</v>
      </c>
      <c r="V64" s="12">
        <v>574</v>
      </c>
      <c r="W64" s="12">
        <v>580.87341270029401</v>
      </c>
      <c r="X64" s="12">
        <v>6.8734127002940699</v>
      </c>
      <c r="Y64" s="12">
        <v>574</v>
      </c>
      <c r="Z64" s="12">
        <v>581.19043402641296</v>
      </c>
      <c r="AA64" s="12">
        <v>7.1904340264128299</v>
      </c>
      <c r="AB64" s="12">
        <v>574</v>
      </c>
      <c r="AC64" s="12">
        <v>580.77516578534198</v>
      </c>
      <c r="AD64" s="12">
        <v>6.77516578534195</v>
      </c>
      <c r="AE64" s="12">
        <v>574</v>
      </c>
      <c r="AF64" s="12">
        <v>580.816837975986</v>
      </c>
      <c r="AG64" s="12">
        <v>6.8168379759855204</v>
      </c>
      <c r="AH64" s="12">
        <v>574</v>
      </c>
      <c r="AI64" s="12">
        <v>581.637492803746</v>
      </c>
      <c r="AJ64" s="12">
        <v>7.6374928037457499</v>
      </c>
      <c r="AK64" s="12">
        <v>574</v>
      </c>
      <c r="AL64" s="12">
        <v>580.74820540132805</v>
      </c>
      <c r="AM64" s="12">
        <v>6.7482054013275201</v>
      </c>
      <c r="AN64" s="12">
        <v>574</v>
      </c>
      <c r="AO64" s="12">
        <v>580.21951517509206</v>
      </c>
      <c r="AP64" s="12">
        <v>6.2195151750923001</v>
      </c>
      <c r="AQ64" s="12">
        <v>574</v>
      </c>
      <c r="AR64" s="12">
        <v>580.91579239010503</v>
      </c>
      <c r="AS64" s="12">
        <v>6.9157923901050102</v>
      </c>
      <c r="AT64" s="12">
        <v>574</v>
      </c>
      <c r="AU64" s="12">
        <v>580.50429896796902</v>
      </c>
      <c r="AV64" s="12">
        <v>6.5042989679687704</v>
      </c>
      <c r="AW64" s="12">
        <v>574</v>
      </c>
      <c r="AX64" s="12">
        <v>580.54345754989401</v>
      </c>
      <c r="AY64" s="12">
        <v>6.5434575498938496</v>
      </c>
      <c r="AZ64" s="12">
        <v>574</v>
      </c>
      <c r="BA64" s="12">
        <v>581.14097258814695</v>
      </c>
      <c r="BB64" s="12">
        <v>7.1409725881465702</v>
      </c>
      <c r="BC64" s="12">
        <v>574</v>
      </c>
      <c r="BD64" s="12">
        <v>580.02145629791096</v>
      </c>
      <c r="BE64" s="12">
        <v>6.0214562979111097</v>
      </c>
      <c r="BF64" s="12">
        <v>574</v>
      </c>
      <c r="BG64" s="12">
        <v>580.05783525382003</v>
      </c>
      <c r="BH64" s="12">
        <v>6.0578352538197597</v>
      </c>
      <c r="BI64" s="12">
        <v>574</v>
      </c>
      <c r="BJ64" s="12">
        <v>580.13610747925497</v>
      </c>
      <c r="BK64" s="12">
        <v>6.1361074792550303</v>
      </c>
      <c r="BL64" s="12">
        <v>574</v>
      </c>
      <c r="BM64" s="12">
        <v>580.594126000345</v>
      </c>
      <c r="BN64" s="12">
        <v>6.5941260003447999</v>
      </c>
      <c r="BO64" s="12">
        <v>574</v>
      </c>
      <c r="BP64" s="12">
        <v>581.12290717802296</v>
      </c>
      <c r="BQ64" s="12">
        <v>7.1229071780233202</v>
      </c>
      <c r="BR64" s="12">
        <v>574</v>
      </c>
      <c r="BS64" s="12">
        <v>580.39532298624704</v>
      </c>
      <c r="BT64" s="12">
        <v>6.3953229862465903</v>
      </c>
      <c r="BU64" s="12">
        <v>574</v>
      </c>
      <c r="BV64" s="12">
        <v>580.86862700563199</v>
      </c>
      <c r="BW64" s="12">
        <v>6.8686270056321401</v>
      </c>
      <c r="BX64" s="12">
        <v>574</v>
      </c>
      <c r="BY64" s="12">
        <v>580.05829335252804</v>
      </c>
      <c r="BZ64" s="12">
        <v>6.0582933525274498</v>
      </c>
    </row>
    <row r="65" spans="1:78" x14ac:dyDescent="0.35">
      <c r="A65" s="1">
        <v>63</v>
      </c>
      <c r="B65" s="6" t="s">
        <v>4</v>
      </c>
      <c r="C65" s="9" t="s">
        <v>13</v>
      </c>
      <c r="D65" s="9" t="s">
        <v>12</v>
      </c>
      <c r="E65" s="1">
        <v>90</v>
      </c>
      <c r="F65" s="1">
        <v>30</v>
      </c>
      <c r="G65" s="2">
        <f>G64+5*24</f>
        <v>694</v>
      </c>
      <c r="H65" s="2">
        <f t="shared" si="20"/>
        <v>700.5</v>
      </c>
      <c r="I65" s="2">
        <v>6.5</v>
      </c>
      <c r="J65" s="1">
        <f t="shared" si="33"/>
        <v>292.5</v>
      </c>
      <c r="K65" s="3">
        <f t="shared" si="34"/>
        <v>48.330000000000005</v>
      </c>
      <c r="L65" s="3">
        <f t="shared" si="35"/>
        <v>92.020499999999998</v>
      </c>
      <c r="M65" s="3">
        <f t="shared" si="4"/>
        <v>276.06150000000002</v>
      </c>
      <c r="N65" s="1"/>
      <c r="O65" s="1"/>
      <c r="P65" s="3">
        <f t="shared" si="24"/>
        <v>0.65</v>
      </c>
      <c r="Q65" s="3">
        <v>0</v>
      </c>
      <c r="R65" s="3">
        <f t="shared" si="36"/>
        <v>0.65</v>
      </c>
      <c r="S65" s="12">
        <v>694</v>
      </c>
      <c r="T65" s="12">
        <v>700.56254500444402</v>
      </c>
      <c r="U65" s="12">
        <v>6.5625450044438098</v>
      </c>
      <c r="V65" s="12">
        <v>694</v>
      </c>
      <c r="W65" s="12">
        <v>701.25144353407904</v>
      </c>
      <c r="X65" s="12">
        <v>7.2514435340793</v>
      </c>
      <c r="Y65" s="12">
        <v>694</v>
      </c>
      <c r="Z65" s="12">
        <v>700.26759828698903</v>
      </c>
      <c r="AA65" s="12">
        <v>6.2675982869885596</v>
      </c>
      <c r="AB65" s="12">
        <v>694</v>
      </c>
      <c r="AC65" s="12">
        <v>700.98661779091594</v>
      </c>
      <c r="AD65" s="12">
        <v>6.9866177909160303</v>
      </c>
      <c r="AE65" s="12">
        <v>694</v>
      </c>
      <c r="AF65" s="12">
        <v>700.85428612144597</v>
      </c>
      <c r="AG65" s="12">
        <v>6.8542861214457904</v>
      </c>
      <c r="AH65" s="12">
        <v>694</v>
      </c>
      <c r="AI65" s="12">
        <v>699.95556972409202</v>
      </c>
      <c r="AJ65" s="12">
        <v>5.9555697240920198</v>
      </c>
      <c r="AK65" s="12">
        <v>694</v>
      </c>
      <c r="AL65" s="12">
        <v>701.57688211836103</v>
      </c>
      <c r="AM65" s="12">
        <v>7.5768821183606496</v>
      </c>
      <c r="AN65" s="12">
        <v>694</v>
      </c>
      <c r="AO65" s="12">
        <v>700.98654227215297</v>
      </c>
      <c r="AP65" s="12">
        <v>6.9865422721531099</v>
      </c>
      <c r="AQ65" s="12">
        <v>694</v>
      </c>
      <c r="AR65" s="12">
        <v>700.36681030894704</v>
      </c>
      <c r="AS65" s="12">
        <v>6.3668103089469898</v>
      </c>
      <c r="AT65" s="12">
        <v>694</v>
      </c>
      <c r="AU65" s="12">
        <v>700.17490947675196</v>
      </c>
      <c r="AV65" s="12">
        <v>6.1749094767516199</v>
      </c>
      <c r="AW65" s="12">
        <v>694</v>
      </c>
      <c r="AX65" s="12">
        <v>701.28612752935499</v>
      </c>
      <c r="AY65" s="12">
        <v>7.2861275293554097</v>
      </c>
      <c r="AZ65" s="12">
        <v>694</v>
      </c>
      <c r="BA65" s="12">
        <v>700.72957819292003</v>
      </c>
      <c r="BB65" s="12">
        <v>6.72957819292</v>
      </c>
      <c r="BC65" s="12">
        <v>694</v>
      </c>
      <c r="BD65" s="12">
        <v>700.77900504514298</v>
      </c>
      <c r="BE65" s="12">
        <v>6.77900504514266</v>
      </c>
      <c r="BF65" s="12">
        <v>694</v>
      </c>
      <c r="BG65" s="12">
        <v>700.315518768983</v>
      </c>
      <c r="BH65" s="12">
        <v>6.3155187689833703</v>
      </c>
      <c r="BI65" s="12">
        <v>694</v>
      </c>
      <c r="BJ65" s="12">
        <v>701.12315544008902</v>
      </c>
      <c r="BK65" s="12">
        <v>7.1231554400892296</v>
      </c>
      <c r="BL65" s="12">
        <v>694</v>
      </c>
      <c r="BM65" s="12">
        <v>700.33817694574805</v>
      </c>
      <c r="BN65" s="12">
        <v>6.3381769457483204</v>
      </c>
      <c r="BO65" s="12">
        <v>694</v>
      </c>
      <c r="BP65" s="12">
        <v>701.38639801215697</v>
      </c>
      <c r="BQ65" s="12">
        <v>7.3863980121574198</v>
      </c>
      <c r="BR65" s="12">
        <v>694</v>
      </c>
      <c r="BS65" s="12">
        <v>700.60108794967698</v>
      </c>
      <c r="BT65" s="12">
        <v>6.6010879496770096</v>
      </c>
      <c r="BU65" s="12">
        <v>694</v>
      </c>
      <c r="BV65" s="12">
        <v>700.33560675701494</v>
      </c>
      <c r="BW65" s="12">
        <v>6.3356067570148298</v>
      </c>
      <c r="BX65" s="12">
        <v>694</v>
      </c>
      <c r="BY65" s="12">
        <v>699.92471425650206</v>
      </c>
      <c r="BZ65" s="12">
        <v>5.9247142565023498</v>
      </c>
    </row>
    <row r="66" spans="1:78" x14ac:dyDescent="0.35">
      <c r="A66" s="1">
        <v>64</v>
      </c>
      <c r="B66" s="6" t="s">
        <v>4</v>
      </c>
      <c r="C66" s="9" t="s">
        <v>13</v>
      </c>
      <c r="D66" s="9" t="s">
        <v>12</v>
      </c>
      <c r="E66" s="1">
        <v>90</v>
      </c>
      <c r="F66" s="1">
        <v>30</v>
      </c>
      <c r="G66" s="2">
        <f>G65+5*24</f>
        <v>814</v>
      </c>
      <c r="H66" s="2">
        <f t="shared" si="20"/>
        <v>820.5</v>
      </c>
      <c r="I66" s="2">
        <v>6.5</v>
      </c>
      <c r="J66" s="1">
        <f t="shared" si="33"/>
        <v>292.5</v>
      </c>
      <c r="K66" s="3">
        <f t="shared" si="34"/>
        <v>48.330000000000005</v>
      </c>
      <c r="L66" s="3">
        <f t="shared" si="35"/>
        <v>92.020499999999998</v>
      </c>
      <c r="M66" s="3">
        <f t="shared" si="4"/>
        <v>276.06150000000002</v>
      </c>
      <c r="N66" s="1"/>
      <c r="O66" s="1"/>
      <c r="P66" s="3">
        <f t="shared" si="24"/>
        <v>0.65</v>
      </c>
      <c r="Q66" s="3">
        <v>0</v>
      </c>
      <c r="R66" s="3">
        <f t="shared" si="36"/>
        <v>0.65</v>
      </c>
      <c r="S66" s="12">
        <v>814</v>
      </c>
      <c r="T66" s="12">
        <v>820.53423389320801</v>
      </c>
      <c r="U66" s="12">
        <v>6.5342338932081203</v>
      </c>
      <c r="V66" s="12">
        <v>814</v>
      </c>
      <c r="W66" s="12">
        <v>820.00660028124003</v>
      </c>
      <c r="X66" s="12">
        <v>6.0066002812403703</v>
      </c>
      <c r="Y66" s="12">
        <v>814</v>
      </c>
      <c r="Z66" s="12">
        <v>820.88767354805805</v>
      </c>
      <c r="AA66" s="12">
        <v>6.8876735480580296</v>
      </c>
      <c r="AB66" s="12">
        <v>814</v>
      </c>
      <c r="AC66" s="12">
        <v>820.00484421398903</v>
      </c>
      <c r="AD66" s="12">
        <v>6.0048442139893101</v>
      </c>
      <c r="AE66" s="12">
        <v>814</v>
      </c>
      <c r="AF66" s="12">
        <v>820.78883172656504</v>
      </c>
      <c r="AG66" s="12">
        <v>6.7888317265649301</v>
      </c>
      <c r="AH66" s="12">
        <v>814</v>
      </c>
      <c r="AI66" s="12">
        <v>819.95009387774996</v>
      </c>
      <c r="AJ66" s="12">
        <v>5.9500938777494996</v>
      </c>
      <c r="AK66" s="12">
        <v>814</v>
      </c>
      <c r="AL66" s="12">
        <v>820.64707476154604</v>
      </c>
      <c r="AM66" s="12">
        <v>6.6470747615454702</v>
      </c>
      <c r="AN66" s="12">
        <v>814</v>
      </c>
      <c r="AO66" s="12">
        <v>820.17500635873</v>
      </c>
      <c r="AP66" s="12">
        <v>6.1750063587298696</v>
      </c>
      <c r="AQ66" s="12">
        <v>814</v>
      </c>
      <c r="AR66" s="12">
        <v>820.58015325534598</v>
      </c>
      <c r="AS66" s="12">
        <v>6.5801532553455697</v>
      </c>
      <c r="AT66" s="12">
        <v>814</v>
      </c>
      <c r="AU66" s="12">
        <v>821.11953970366994</v>
      </c>
      <c r="AV66" s="12">
        <v>7.1195397036694903</v>
      </c>
      <c r="AW66" s="12">
        <v>814</v>
      </c>
      <c r="AX66" s="12">
        <v>820.06967675689702</v>
      </c>
      <c r="AY66" s="12">
        <v>6.0696767568969001</v>
      </c>
      <c r="AZ66" s="12">
        <v>814</v>
      </c>
      <c r="BA66" s="12">
        <v>820.44864691065402</v>
      </c>
      <c r="BB66" s="12">
        <v>6.4486469106542703</v>
      </c>
      <c r="BC66" s="12">
        <v>814</v>
      </c>
      <c r="BD66" s="12">
        <v>820.57069748136701</v>
      </c>
      <c r="BE66" s="12">
        <v>6.5706974813671701</v>
      </c>
      <c r="BF66" s="12">
        <v>814</v>
      </c>
      <c r="BG66" s="12">
        <v>820.13157353206498</v>
      </c>
      <c r="BH66" s="12">
        <v>6.1315735320649196</v>
      </c>
      <c r="BI66" s="12">
        <v>814</v>
      </c>
      <c r="BJ66" s="12">
        <v>821.99864670340799</v>
      </c>
      <c r="BK66" s="12">
        <v>7.9986467034081397</v>
      </c>
      <c r="BL66" s="12">
        <v>814</v>
      </c>
      <c r="BM66" s="12">
        <v>821.99215869407703</v>
      </c>
      <c r="BN66" s="12">
        <v>7.9921586940764904</v>
      </c>
      <c r="BO66" s="12">
        <v>814</v>
      </c>
      <c r="BP66" s="12">
        <v>820.87159665534796</v>
      </c>
      <c r="BQ66" s="12">
        <v>6.8715966553478101</v>
      </c>
      <c r="BR66" s="12">
        <v>814</v>
      </c>
      <c r="BS66" s="12">
        <v>820.786038644634</v>
      </c>
      <c r="BT66" s="12">
        <v>6.7860386446343002</v>
      </c>
      <c r="BU66" s="12">
        <v>814</v>
      </c>
      <c r="BV66" s="12">
        <v>820.67250272651404</v>
      </c>
      <c r="BW66" s="12">
        <v>6.6725027265143897</v>
      </c>
      <c r="BX66" s="12">
        <v>814</v>
      </c>
      <c r="BY66" s="12">
        <v>820.80733416865201</v>
      </c>
      <c r="BZ66" s="12">
        <v>6.8073341686521598</v>
      </c>
    </row>
    <row r="67" spans="1:78" x14ac:dyDescent="0.35">
      <c r="A67" s="1">
        <v>65</v>
      </c>
      <c r="B67" s="6" t="s">
        <v>4</v>
      </c>
      <c r="C67" s="9" t="s">
        <v>12</v>
      </c>
      <c r="D67" s="9" t="s">
        <v>14</v>
      </c>
      <c r="E67" s="1">
        <v>90</v>
      </c>
      <c r="F67" s="1">
        <v>30</v>
      </c>
      <c r="G67" s="2">
        <f>24+15+14*24+400</f>
        <v>775</v>
      </c>
      <c r="H67" s="2">
        <f t="shared" si="20"/>
        <v>780.5</v>
      </c>
      <c r="I67" s="2">
        <v>5.5</v>
      </c>
      <c r="J67" s="1">
        <f t="shared" si="33"/>
        <v>247.5</v>
      </c>
      <c r="K67" s="3">
        <f t="shared" si="34"/>
        <v>41.13</v>
      </c>
      <c r="L67" s="3">
        <f t="shared" si="35"/>
        <v>77.863500000000002</v>
      </c>
      <c r="M67" s="3">
        <f t="shared" ref="M67:M94" si="37">3*L67</f>
        <v>233.59050000000002</v>
      </c>
      <c r="N67" s="1"/>
      <c r="O67" s="1"/>
      <c r="P67" s="3">
        <f t="shared" si="24"/>
        <v>0.55000000000000004</v>
      </c>
      <c r="Q67" s="3">
        <v>0</v>
      </c>
      <c r="R67" s="3">
        <f t="shared" si="36"/>
        <v>0.55000000000000004</v>
      </c>
      <c r="S67" s="12">
        <v>775</v>
      </c>
      <c r="T67" s="12">
        <v>780.00057131871404</v>
      </c>
      <c r="U67" s="12">
        <v>5.0005713187135203</v>
      </c>
      <c r="V67" s="12">
        <v>775</v>
      </c>
      <c r="W67" s="12">
        <v>780.44498503461705</v>
      </c>
      <c r="X67" s="12">
        <v>5.4449850346172797</v>
      </c>
      <c r="Y67" s="12">
        <v>775</v>
      </c>
      <c r="Z67" s="12">
        <v>780.43196480756399</v>
      </c>
      <c r="AA67" s="12">
        <v>5.4319648075640696</v>
      </c>
      <c r="AB67" s="12">
        <v>775</v>
      </c>
      <c r="AC67" s="12">
        <v>781.63432910104405</v>
      </c>
      <c r="AD67" s="12">
        <v>6.6343291010435399</v>
      </c>
      <c r="AE67" s="12">
        <v>775</v>
      </c>
      <c r="AF67" s="12">
        <v>779.97237946400503</v>
      </c>
      <c r="AG67" s="12">
        <v>4.9723794640046899</v>
      </c>
      <c r="AH67" s="12">
        <v>775</v>
      </c>
      <c r="AI67" s="12">
        <v>781.13284248472303</v>
      </c>
      <c r="AJ67" s="12">
        <v>6.1328424847231799</v>
      </c>
      <c r="AK67" s="12">
        <v>775</v>
      </c>
      <c r="AL67" s="12">
        <v>780.97294625995005</v>
      </c>
      <c r="AM67" s="12">
        <v>5.9729462599496204</v>
      </c>
      <c r="AN67" s="12">
        <v>775</v>
      </c>
      <c r="AO67" s="12">
        <v>781.528454857626</v>
      </c>
      <c r="AP67" s="12">
        <v>6.5284548576261798</v>
      </c>
      <c r="AQ67" s="12">
        <v>775</v>
      </c>
      <c r="AR67" s="12">
        <v>780.88727215376196</v>
      </c>
      <c r="AS67" s="12">
        <v>5.8872721537618</v>
      </c>
      <c r="AT67" s="12">
        <v>775</v>
      </c>
      <c r="AU67" s="12">
        <v>780.60522411918203</v>
      </c>
      <c r="AV67" s="12">
        <v>5.60522411918235</v>
      </c>
      <c r="AW67" s="12">
        <v>775</v>
      </c>
      <c r="AX67" s="12">
        <v>781.06783123281605</v>
      </c>
      <c r="AY67" s="12">
        <v>6.0678312328163102</v>
      </c>
      <c r="AZ67" s="12">
        <v>775</v>
      </c>
      <c r="BA67" s="12">
        <v>781.38680596775998</v>
      </c>
      <c r="BB67" s="12">
        <v>6.3868059677603997</v>
      </c>
      <c r="BC67" s="12">
        <v>775</v>
      </c>
      <c r="BD67" s="12">
        <v>780.30885712397696</v>
      </c>
      <c r="BE67" s="12">
        <v>5.3088571239767699</v>
      </c>
      <c r="BF67" s="12">
        <v>775</v>
      </c>
      <c r="BG67" s="12">
        <v>781.26306508110599</v>
      </c>
      <c r="BH67" s="12">
        <v>6.26306508110636</v>
      </c>
      <c r="BI67" s="12">
        <v>775</v>
      </c>
      <c r="BJ67" s="12">
        <v>780.88195252399396</v>
      </c>
      <c r="BK67" s="12">
        <v>5.8819525239938901</v>
      </c>
      <c r="BL67" s="12">
        <v>775</v>
      </c>
      <c r="BM67" s="12">
        <v>780.895767693111</v>
      </c>
      <c r="BN67" s="12">
        <v>5.8957676931108898</v>
      </c>
      <c r="BO67" s="12">
        <v>775</v>
      </c>
      <c r="BP67" s="12">
        <v>781.28354858661805</v>
      </c>
      <c r="BQ67" s="12">
        <v>6.2835485866182301</v>
      </c>
      <c r="BR67" s="12">
        <v>775</v>
      </c>
      <c r="BS67" s="12">
        <v>780.24047197874495</v>
      </c>
      <c r="BT67" s="12">
        <v>5.24047197874504</v>
      </c>
      <c r="BU67" s="12">
        <v>775</v>
      </c>
      <c r="BV67" s="12">
        <v>780.38117768730694</v>
      </c>
      <c r="BW67" s="12">
        <v>5.3811776873068196</v>
      </c>
      <c r="BX67" s="12">
        <v>775</v>
      </c>
      <c r="BY67" s="12">
        <v>780.24118403929003</v>
      </c>
      <c r="BZ67" s="12">
        <v>5.2411840392896503</v>
      </c>
    </row>
    <row r="68" spans="1:78" x14ac:dyDescent="0.35">
      <c r="A68" s="1">
        <v>66</v>
      </c>
      <c r="B68" s="6" t="s">
        <v>4</v>
      </c>
      <c r="C68" s="9" t="s">
        <v>12</v>
      </c>
      <c r="D68" s="9" t="s">
        <v>14</v>
      </c>
      <c r="E68" s="1">
        <v>90</v>
      </c>
      <c r="F68" s="1">
        <v>30</v>
      </c>
      <c r="G68" s="2">
        <f>G67+4*24</f>
        <v>871</v>
      </c>
      <c r="H68" s="2">
        <f t="shared" si="20"/>
        <v>876.5</v>
      </c>
      <c r="I68" s="2">
        <v>5.5</v>
      </c>
      <c r="J68" s="1">
        <f t="shared" si="33"/>
        <v>247.5</v>
      </c>
      <c r="K68" s="3">
        <f t="shared" si="34"/>
        <v>41.13</v>
      </c>
      <c r="L68" s="3">
        <f t="shared" si="35"/>
        <v>77.863500000000002</v>
      </c>
      <c r="M68" s="3">
        <f t="shared" si="37"/>
        <v>233.59050000000002</v>
      </c>
      <c r="N68" s="1"/>
      <c r="O68" s="1"/>
      <c r="P68" s="3">
        <f t="shared" si="24"/>
        <v>0.55000000000000004</v>
      </c>
      <c r="Q68" s="3">
        <v>0</v>
      </c>
      <c r="R68" s="3">
        <f t="shared" si="36"/>
        <v>0.55000000000000004</v>
      </c>
      <c r="S68" s="12">
        <v>871</v>
      </c>
      <c r="T68" s="12">
        <v>875.97665449389797</v>
      </c>
      <c r="U68" s="12">
        <v>4.9766544938983399</v>
      </c>
      <c r="V68" s="12">
        <v>871</v>
      </c>
      <c r="W68" s="12">
        <v>876.21236254304904</v>
      </c>
      <c r="X68" s="12">
        <v>5.2123625430488003</v>
      </c>
      <c r="Y68" s="12">
        <v>871</v>
      </c>
      <c r="Z68" s="12">
        <v>876.49168018986802</v>
      </c>
      <c r="AA68" s="12">
        <v>5.49168018986835</v>
      </c>
      <c r="AB68" s="12">
        <v>871</v>
      </c>
      <c r="AC68" s="12">
        <v>877.44590089279404</v>
      </c>
      <c r="AD68" s="12">
        <v>6.4459008927941497</v>
      </c>
      <c r="AE68" s="12">
        <v>871</v>
      </c>
      <c r="AF68" s="12">
        <v>876.83638226105802</v>
      </c>
      <c r="AG68" s="12">
        <v>5.8363822610579197</v>
      </c>
      <c r="AH68" s="12">
        <v>871</v>
      </c>
      <c r="AI68" s="12">
        <v>877.28288924787898</v>
      </c>
      <c r="AJ68" s="12">
        <v>6.28288924787942</v>
      </c>
      <c r="AK68" s="12">
        <v>871</v>
      </c>
      <c r="AL68" s="12">
        <v>876.16981572492898</v>
      </c>
      <c r="AM68" s="12">
        <v>5.16981572492932</v>
      </c>
      <c r="AN68" s="12">
        <v>871</v>
      </c>
      <c r="AO68" s="12">
        <v>876.73099808010204</v>
      </c>
      <c r="AP68" s="12">
        <v>5.7309980801018803</v>
      </c>
      <c r="AQ68" s="12">
        <v>871</v>
      </c>
      <c r="AR68" s="12">
        <v>876.69316578156895</v>
      </c>
      <c r="AS68" s="12">
        <v>5.6931657815691503</v>
      </c>
      <c r="AT68" s="12">
        <v>871</v>
      </c>
      <c r="AU68" s="12">
        <v>876.41853615088405</v>
      </c>
      <c r="AV68" s="12">
        <v>5.4185361508843304</v>
      </c>
      <c r="AW68" s="12">
        <v>871</v>
      </c>
      <c r="AX68" s="12">
        <v>876.98563791253196</v>
      </c>
      <c r="AY68" s="12">
        <v>5.9856379125319501</v>
      </c>
      <c r="AZ68" s="12">
        <v>871</v>
      </c>
      <c r="BA68" s="12">
        <v>877.16715415942997</v>
      </c>
      <c r="BB68" s="12">
        <v>6.16715415942984</v>
      </c>
      <c r="BC68" s="12">
        <v>871</v>
      </c>
      <c r="BD68" s="12">
        <v>876.49446872554699</v>
      </c>
      <c r="BE68" s="12">
        <v>5.4944687255473399</v>
      </c>
      <c r="BF68" s="12">
        <v>871</v>
      </c>
      <c r="BG68" s="12">
        <v>876.62855381922202</v>
      </c>
      <c r="BH68" s="12">
        <v>5.6285538192222599</v>
      </c>
      <c r="BI68" s="12">
        <v>871</v>
      </c>
      <c r="BJ68" s="12">
        <v>876.24271417700004</v>
      </c>
      <c r="BK68" s="12">
        <v>5.2427141769996402</v>
      </c>
      <c r="BL68" s="12">
        <v>871</v>
      </c>
      <c r="BM68" s="12">
        <v>876.271921458816</v>
      </c>
      <c r="BN68" s="12">
        <v>5.2719214588156298</v>
      </c>
      <c r="BO68" s="12">
        <v>871</v>
      </c>
      <c r="BP68" s="12">
        <v>877.08320581409396</v>
      </c>
      <c r="BQ68" s="12">
        <v>6.0832058140941196</v>
      </c>
      <c r="BR68" s="12">
        <v>871</v>
      </c>
      <c r="BS68" s="12">
        <v>876.32581894991904</v>
      </c>
      <c r="BT68" s="12">
        <v>5.3258189499184301</v>
      </c>
      <c r="BU68" s="12">
        <v>871</v>
      </c>
      <c r="BV68" s="12">
        <v>876.54526696377297</v>
      </c>
      <c r="BW68" s="12">
        <v>5.5452669637729199</v>
      </c>
      <c r="BX68" s="12">
        <v>871</v>
      </c>
      <c r="BY68" s="12">
        <v>876.33870685024795</v>
      </c>
      <c r="BZ68" s="12">
        <v>5.3387068502478696</v>
      </c>
    </row>
    <row r="69" spans="1:78" x14ac:dyDescent="0.35">
      <c r="A69" s="1">
        <v>67</v>
      </c>
      <c r="B69" s="6" t="s">
        <v>4</v>
      </c>
      <c r="C69" s="9" t="s">
        <v>12</v>
      </c>
      <c r="D69" s="9" t="s">
        <v>14</v>
      </c>
      <c r="E69" s="1">
        <v>90</v>
      </c>
      <c r="F69" s="1">
        <v>30</v>
      </c>
      <c r="G69" s="2">
        <f>G68+3*24</f>
        <v>943</v>
      </c>
      <c r="H69" s="2">
        <f t="shared" si="20"/>
        <v>948.5</v>
      </c>
      <c r="I69" s="2">
        <v>5.5</v>
      </c>
      <c r="J69" s="1">
        <f t="shared" si="33"/>
        <v>247.5</v>
      </c>
      <c r="K69" s="3">
        <f t="shared" si="34"/>
        <v>41.13</v>
      </c>
      <c r="L69" s="3">
        <f t="shared" si="35"/>
        <v>77.863500000000002</v>
      </c>
      <c r="M69" s="3">
        <f t="shared" si="37"/>
        <v>233.59050000000002</v>
      </c>
      <c r="N69" s="1"/>
      <c r="O69" s="1"/>
      <c r="P69" s="3">
        <f t="shared" si="24"/>
        <v>0.55000000000000004</v>
      </c>
      <c r="Q69" s="3">
        <v>0</v>
      </c>
      <c r="R69" s="3">
        <f t="shared" si="36"/>
        <v>0.55000000000000004</v>
      </c>
      <c r="S69" s="12">
        <v>943</v>
      </c>
      <c r="T69" s="12">
        <v>948.576816765074</v>
      </c>
      <c r="U69" s="12">
        <v>5.5768167650743603</v>
      </c>
      <c r="V69" s="12">
        <v>943</v>
      </c>
      <c r="W69" s="12">
        <v>948.374082031184</v>
      </c>
      <c r="X69" s="12">
        <v>5.37408203118415</v>
      </c>
      <c r="Y69" s="12">
        <v>943</v>
      </c>
      <c r="Z69" s="12">
        <v>948.33467561464397</v>
      </c>
      <c r="AA69" s="12">
        <v>5.3346756146437402</v>
      </c>
      <c r="AB69" s="12">
        <v>943</v>
      </c>
      <c r="AC69" s="12">
        <v>949.86749886235702</v>
      </c>
      <c r="AD69" s="12">
        <v>6.8674988623573503</v>
      </c>
      <c r="AE69" s="12">
        <v>943</v>
      </c>
      <c r="AF69" s="12">
        <v>948.22822617801603</v>
      </c>
      <c r="AG69" s="12">
        <v>5.2282261780162296</v>
      </c>
      <c r="AH69" s="12">
        <v>943</v>
      </c>
      <c r="AI69" s="12">
        <v>948.25486479286997</v>
      </c>
      <c r="AJ69" s="12">
        <v>5.2548647928701699</v>
      </c>
      <c r="AK69" s="12">
        <v>943</v>
      </c>
      <c r="AL69" s="12">
        <v>947.97906255435203</v>
      </c>
      <c r="AM69" s="12">
        <v>4.9790625543514304</v>
      </c>
      <c r="AN69" s="12">
        <v>943</v>
      </c>
      <c r="AO69" s="12">
        <v>949.11122333622598</v>
      </c>
      <c r="AP69" s="12">
        <v>6.1112233362262698</v>
      </c>
      <c r="AQ69" s="12">
        <v>943</v>
      </c>
      <c r="AR69" s="12">
        <v>948.29484594978703</v>
      </c>
      <c r="AS69" s="12">
        <v>5.2948459497871498</v>
      </c>
      <c r="AT69" s="12">
        <v>943</v>
      </c>
      <c r="AU69" s="12">
        <v>948.56863276363401</v>
      </c>
      <c r="AV69" s="12">
        <v>5.5686327636342696</v>
      </c>
      <c r="AW69" s="12">
        <v>943</v>
      </c>
      <c r="AX69" s="12">
        <v>948.25402430429006</v>
      </c>
      <c r="AY69" s="12">
        <v>5.2540243042902901</v>
      </c>
      <c r="AZ69" s="12">
        <v>943</v>
      </c>
      <c r="BA69" s="12">
        <v>948.595838538718</v>
      </c>
      <c r="BB69" s="12">
        <v>5.5958385387178602</v>
      </c>
      <c r="BC69" s="12">
        <v>943</v>
      </c>
      <c r="BD69" s="12">
        <v>948.23504834501898</v>
      </c>
      <c r="BE69" s="12">
        <v>5.2350483450184697</v>
      </c>
      <c r="BF69" s="12">
        <v>943</v>
      </c>
      <c r="BG69" s="12">
        <v>948.81760682464096</v>
      </c>
      <c r="BH69" s="12">
        <v>5.8176068246405102</v>
      </c>
      <c r="BI69" s="12">
        <v>943</v>
      </c>
      <c r="BJ69" s="12">
        <v>948.72951740751</v>
      </c>
      <c r="BK69" s="12">
        <v>5.7295174075102198</v>
      </c>
      <c r="BL69" s="12">
        <v>943</v>
      </c>
      <c r="BM69" s="12">
        <v>948.61191125080097</v>
      </c>
      <c r="BN69" s="12">
        <v>5.6119112508013602</v>
      </c>
      <c r="BO69" s="12">
        <v>943</v>
      </c>
      <c r="BP69" s="12">
        <v>948.42904349548405</v>
      </c>
      <c r="BQ69" s="12">
        <v>5.4290434954837696</v>
      </c>
      <c r="BR69" s="12">
        <v>943</v>
      </c>
      <c r="BS69" s="12">
        <v>948.49405908756796</v>
      </c>
      <c r="BT69" s="12">
        <v>5.4940590875675301</v>
      </c>
      <c r="BU69" s="12">
        <v>943</v>
      </c>
      <c r="BV69" s="12">
        <v>948.25933186274904</v>
      </c>
      <c r="BW69" s="12">
        <v>5.2593318627488497</v>
      </c>
      <c r="BX69" s="12">
        <v>943</v>
      </c>
      <c r="BY69" s="12">
        <v>948.14920647050303</v>
      </c>
      <c r="BZ69" s="12">
        <v>5.1492064705028202</v>
      </c>
    </row>
    <row r="70" spans="1:78" x14ac:dyDescent="0.35">
      <c r="A70" s="1">
        <v>68</v>
      </c>
      <c r="B70" s="6" t="s">
        <v>4</v>
      </c>
      <c r="C70" s="9" t="s">
        <v>12</v>
      </c>
      <c r="D70" s="9" t="s">
        <v>14</v>
      </c>
      <c r="E70" s="1">
        <v>90</v>
      </c>
      <c r="F70" s="1">
        <v>30</v>
      </c>
      <c r="G70" s="2">
        <f>G69+4*24</f>
        <v>1039</v>
      </c>
      <c r="H70" s="2">
        <f t="shared" si="20"/>
        <v>1044.5</v>
      </c>
      <c r="I70" s="2">
        <v>5.5</v>
      </c>
      <c r="J70" s="1">
        <f t="shared" si="33"/>
        <v>247.5</v>
      </c>
      <c r="K70" s="3">
        <f t="shared" si="34"/>
        <v>41.13</v>
      </c>
      <c r="L70" s="3">
        <f t="shared" si="35"/>
        <v>77.863500000000002</v>
      </c>
      <c r="M70" s="3">
        <f t="shared" si="37"/>
        <v>233.59050000000002</v>
      </c>
      <c r="N70" s="1"/>
      <c r="O70" s="1"/>
      <c r="P70" s="3">
        <f t="shared" si="24"/>
        <v>0.55000000000000004</v>
      </c>
      <c r="Q70" s="3">
        <v>0</v>
      </c>
      <c r="R70" s="3">
        <f t="shared" si="36"/>
        <v>0.55000000000000004</v>
      </c>
      <c r="S70" s="12">
        <v>1039</v>
      </c>
      <c r="T70" s="12">
        <v>1044.7154274504901</v>
      </c>
      <c r="U70" s="12">
        <v>5.7154274504872697</v>
      </c>
      <c r="V70" s="12">
        <v>1039</v>
      </c>
      <c r="W70" s="12">
        <v>1044.3321700087399</v>
      </c>
      <c r="X70" s="12">
        <v>5.3321700087373403</v>
      </c>
      <c r="Y70" s="12">
        <v>1039</v>
      </c>
      <c r="Z70" s="12">
        <v>1044.3063678024</v>
      </c>
      <c r="AA70" s="12">
        <v>5.3063678024000698</v>
      </c>
      <c r="AB70" s="12">
        <v>1039</v>
      </c>
      <c r="AC70" s="12">
        <v>1044.63567388143</v>
      </c>
      <c r="AD70" s="12">
        <v>5.6356738814250997</v>
      </c>
      <c r="AE70" s="12">
        <v>1039</v>
      </c>
      <c r="AF70" s="12">
        <v>1044.3288014177499</v>
      </c>
      <c r="AG70" s="12">
        <v>5.3288014177478402</v>
      </c>
      <c r="AH70" s="12">
        <v>1039</v>
      </c>
      <c r="AI70" s="12">
        <v>1044.12628829554</v>
      </c>
      <c r="AJ70" s="12">
        <v>5.1262882955388704</v>
      </c>
      <c r="AK70" s="12">
        <v>1039</v>
      </c>
      <c r="AL70" s="12">
        <v>1044.9862435474799</v>
      </c>
      <c r="AM70" s="12">
        <v>5.9862435474839497</v>
      </c>
      <c r="AN70" s="12">
        <v>1039</v>
      </c>
      <c r="AO70" s="12">
        <v>1044.5187789823001</v>
      </c>
      <c r="AP70" s="12">
        <v>5.5187789823045703</v>
      </c>
      <c r="AQ70" s="12">
        <v>1039</v>
      </c>
      <c r="AR70" s="12">
        <v>1044.3990125851201</v>
      </c>
      <c r="AS70" s="12">
        <v>5.3990125851230699</v>
      </c>
      <c r="AT70" s="12">
        <v>1039</v>
      </c>
      <c r="AU70" s="12">
        <v>1044.2871290677999</v>
      </c>
      <c r="AV70" s="12">
        <v>5.2871290678028204</v>
      </c>
      <c r="AW70" s="12">
        <v>1039</v>
      </c>
      <c r="AX70" s="12">
        <v>1044.0276891732699</v>
      </c>
      <c r="AY70" s="12">
        <v>5.0276891732666504</v>
      </c>
      <c r="AZ70" s="12">
        <v>1039</v>
      </c>
      <c r="BA70" s="12">
        <v>1044.8342970338999</v>
      </c>
      <c r="BB70" s="12">
        <v>5.8342970338999498</v>
      </c>
      <c r="BC70" s="12">
        <v>1039</v>
      </c>
      <c r="BD70" s="12">
        <v>1044.8318880770801</v>
      </c>
      <c r="BE70" s="12">
        <v>5.8318880770769503</v>
      </c>
      <c r="BF70" s="12">
        <v>1039</v>
      </c>
      <c r="BG70" s="12">
        <v>1045.68576426297</v>
      </c>
      <c r="BH70" s="12">
        <v>6.6857642629649199</v>
      </c>
      <c r="BI70" s="12">
        <v>1039</v>
      </c>
      <c r="BJ70" s="12">
        <v>1044.1208955087</v>
      </c>
      <c r="BK70" s="12">
        <v>5.1208955086983003</v>
      </c>
      <c r="BL70" s="12">
        <v>1039</v>
      </c>
      <c r="BM70" s="12">
        <v>1044.3254894167001</v>
      </c>
      <c r="BN70" s="12">
        <v>5.3254894166968603</v>
      </c>
      <c r="BO70" s="12">
        <v>1039</v>
      </c>
      <c r="BP70" s="12">
        <v>1044.2418763896801</v>
      </c>
      <c r="BQ70" s="12">
        <v>5.2418763896784197</v>
      </c>
      <c r="BR70" s="12">
        <v>1039</v>
      </c>
      <c r="BS70" s="12">
        <v>1044.7432431872601</v>
      </c>
      <c r="BT70" s="12">
        <v>5.7432431872593996</v>
      </c>
      <c r="BU70" s="12">
        <v>1039</v>
      </c>
      <c r="BV70" s="12">
        <v>1044.1766772823901</v>
      </c>
      <c r="BW70" s="12">
        <v>5.1766772823908296</v>
      </c>
      <c r="BX70" s="12">
        <v>1039</v>
      </c>
      <c r="BY70" s="12">
        <v>1044.84346536622</v>
      </c>
      <c r="BZ70" s="12">
        <v>5.84346536622221</v>
      </c>
    </row>
    <row r="71" spans="1:78" x14ac:dyDescent="0.35">
      <c r="A71" s="1">
        <v>69</v>
      </c>
      <c r="B71" s="6" t="s">
        <v>4</v>
      </c>
      <c r="C71" s="9" t="s">
        <v>14</v>
      </c>
      <c r="D71" s="9" t="s">
        <v>12</v>
      </c>
      <c r="E71" s="1">
        <v>90</v>
      </c>
      <c r="F71" s="1">
        <v>30</v>
      </c>
      <c r="G71" s="2">
        <f>40+14*24</f>
        <v>376</v>
      </c>
      <c r="H71" s="2">
        <f t="shared" si="20"/>
        <v>381.5</v>
      </c>
      <c r="I71" s="2">
        <v>5.5</v>
      </c>
      <c r="J71" s="1">
        <f t="shared" si="33"/>
        <v>247.5</v>
      </c>
      <c r="K71" s="3">
        <f t="shared" si="34"/>
        <v>41.13</v>
      </c>
      <c r="L71" s="3">
        <f t="shared" si="35"/>
        <v>77.863500000000002</v>
      </c>
      <c r="M71" s="3">
        <f t="shared" si="37"/>
        <v>233.59050000000002</v>
      </c>
      <c r="N71" s="1"/>
      <c r="O71" s="1"/>
      <c r="P71" s="3">
        <f t="shared" si="24"/>
        <v>0.55000000000000004</v>
      </c>
      <c r="Q71" s="3">
        <v>0</v>
      </c>
      <c r="R71" s="3">
        <f t="shared" si="36"/>
        <v>0.55000000000000004</v>
      </c>
      <c r="S71" s="12">
        <v>376</v>
      </c>
      <c r="T71" s="12">
        <v>381.83979207392298</v>
      </c>
      <c r="U71" s="12">
        <v>5.8397920739230198</v>
      </c>
      <c r="V71" s="12">
        <v>376</v>
      </c>
      <c r="W71" s="12">
        <v>382.40916468287799</v>
      </c>
      <c r="X71" s="12">
        <v>6.4091646828779396</v>
      </c>
      <c r="Y71" s="12">
        <v>376</v>
      </c>
      <c r="Z71" s="12">
        <v>381.445453670456</v>
      </c>
      <c r="AA71" s="12">
        <v>5.4454536704555103</v>
      </c>
      <c r="AB71" s="12">
        <v>376</v>
      </c>
      <c r="AC71" s="12">
        <v>381.32234447234202</v>
      </c>
      <c r="AD71" s="12">
        <v>5.3223444723422499</v>
      </c>
      <c r="AE71" s="12">
        <v>376</v>
      </c>
      <c r="AF71" s="12">
        <v>381.30674068393603</v>
      </c>
      <c r="AG71" s="12">
        <v>5.3067406839359803</v>
      </c>
      <c r="AH71" s="12">
        <v>376</v>
      </c>
      <c r="AI71" s="12">
        <v>381.21933606546202</v>
      </c>
      <c r="AJ71" s="12">
        <v>5.2193360654624303</v>
      </c>
      <c r="AK71" s="12">
        <v>376</v>
      </c>
      <c r="AL71" s="12">
        <v>381.24405035633202</v>
      </c>
      <c r="AM71" s="12">
        <v>5.2440503563317504</v>
      </c>
      <c r="AN71" s="12">
        <v>376</v>
      </c>
      <c r="AO71" s="12">
        <v>382.01436070184002</v>
      </c>
      <c r="AP71" s="12">
        <v>6.0143607018402401</v>
      </c>
      <c r="AQ71" s="12">
        <v>376</v>
      </c>
      <c r="AR71" s="12">
        <v>382.196154130617</v>
      </c>
      <c r="AS71" s="12">
        <v>6.1961541306169003</v>
      </c>
      <c r="AT71" s="12">
        <v>376</v>
      </c>
      <c r="AU71" s="12">
        <v>382.078743897462</v>
      </c>
      <c r="AV71" s="12">
        <v>6.0787438974621697</v>
      </c>
      <c r="AW71" s="12">
        <v>376</v>
      </c>
      <c r="AX71" s="12">
        <v>381.33050751992198</v>
      </c>
      <c r="AY71" s="12">
        <v>5.3305075199215803</v>
      </c>
      <c r="AZ71" s="12">
        <v>376</v>
      </c>
      <c r="BA71" s="12">
        <v>381.49104328547998</v>
      </c>
      <c r="BB71" s="12">
        <v>5.4910432854796403</v>
      </c>
      <c r="BC71" s="12">
        <v>376</v>
      </c>
      <c r="BD71" s="12">
        <v>382.67010090534802</v>
      </c>
      <c r="BE71" s="12">
        <v>6.6701009053477902</v>
      </c>
      <c r="BF71" s="12">
        <v>376</v>
      </c>
      <c r="BG71" s="12">
        <v>381.29665259129598</v>
      </c>
      <c r="BH71" s="12">
        <v>5.2966525912961098</v>
      </c>
      <c r="BI71" s="12">
        <v>376</v>
      </c>
      <c r="BJ71" s="12">
        <v>382.63356693352</v>
      </c>
      <c r="BK71" s="12">
        <v>6.6335669335201199</v>
      </c>
      <c r="BL71" s="12">
        <v>376</v>
      </c>
      <c r="BM71" s="12">
        <v>381.15528700550402</v>
      </c>
      <c r="BN71" s="12">
        <v>5.15528700550382</v>
      </c>
      <c r="BO71" s="12">
        <v>376</v>
      </c>
      <c r="BP71" s="12">
        <v>382.37811209614</v>
      </c>
      <c r="BQ71" s="12">
        <v>6.3781120961395397</v>
      </c>
      <c r="BR71" s="12">
        <v>376</v>
      </c>
      <c r="BS71" s="12">
        <v>381.69596963365501</v>
      </c>
      <c r="BT71" s="12">
        <v>5.6959696336547401</v>
      </c>
      <c r="BU71" s="12">
        <v>376</v>
      </c>
      <c r="BV71" s="12">
        <v>381.34846824218698</v>
      </c>
      <c r="BW71" s="12">
        <v>5.34846824218734</v>
      </c>
      <c r="BX71" s="12">
        <v>376</v>
      </c>
      <c r="BY71" s="12">
        <v>381.37797037366499</v>
      </c>
      <c r="BZ71" s="12">
        <v>5.3779703736645201</v>
      </c>
    </row>
    <row r="72" spans="1:78" x14ac:dyDescent="0.35">
      <c r="A72" s="1">
        <v>70</v>
      </c>
      <c r="B72" s="6" t="s">
        <v>4</v>
      </c>
      <c r="C72" s="9" t="s">
        <v>14</v>
      </c>
      <c r="D72" s="9" t="s">
        <v>12</v>
      </c>
      <c r="E72" s="1">
        <v>90</v>
      </c>
      <c r="F72" s="1">
        <v>30</v>
      </c>
      <c r="G72" s="2">
        <f>G71+7*24</f>
        <v>544</v>
      </c>
      <c r="H72" s="2">
        <f t="shared" si="20"/>
        <v>549.5</v>
      </c>
      <c r="I72" s="2">
        <v>5.5</v>
      </c>
      <c r="J72" s="1">
        <f t="shared" si="33"/>
        <v>247.5</v>
      </c>
      <c r="K72" s="3">
        <f t="shared" si="34"/>
        <v>41.13</v>
      </c>
      <c r="L72" s="3">
        <f t="shared" si="35"/>
        <v>77.863500000000002</v>
      </c>
      <c r="M72" s="3">
        <f t="shared" si="37"/>
        <v>233.59050000000002</v>
      </c>
      <c r="N72" s="1"/>
      <c r="O72" s="1"/>
      <c r="P72" s="3">
        <f t="shared" si="24"/>
        <v>0.55000000000000004</v>
      </c>
      <c r="Q72" s="3">
        <v>0</v>
      </c>
      <c r="R72" s="3">
        <f t="shared" si="36"/>
        <v>0.55000000000000004</v>
      </c>
      <c r="S72" s="12">
        <v>544</v>
      </c>
      <c r="T72" s="12">
        <v>549.02989005782604</v>
      </c>
      <c r="U72" s="12">
        <v>5.0298900578263099</v>
      </c>
      <c r="V72" s="12">
        <v>544</v>
      </c>
      <c r="W72" s="12">
        <v>550.03135027186897</v>
      </c>
      <c r="X72" s="12">
        <v>6.0313502718684902</v>
      </c>
      <c r="Y72" s="12">
        <v>544</v>
      </c>
      <c r="Z72" s="12">
        <v>549.91663778353995</v>
      </c>
      <c r="AA72" s="12">
        <v>5.9166377835400503</v>
      </c>
      <c r="AB72" s="12">
        <v>544</v>
      </c>
      <c r="AC72" s="12">
        <v>549.08279111740205</v>
      </c>
      <c r="AD72" s="12">
        <v>5.0827911174017197</v>
      </c>
      <c r="AE72" s="12">
        <v>544</v>
      </c>
      <c r="AF72" s="12">
        <v>548.98686008530296</v>
      </c>
      <c r="AG72" s="12">
        <v>4.9868600853034</v>
      </c>
      <c r="AH72" s="12">
        <v>544</v>
      </c>
      <c r="AI72" s="12">
        <v>549.63833067032203</v>
      </c>
      <c r="AJ72" s="12">
        <v>5.6383306703214702</v>
      </c>
      <c r="AK72" s="12">
        <v>544</v>
      </c>
      <c r="AL72" s="12">
        <v>550.02564273281996</v>
      </c>
      <c r="AM72" s="12">
        <v>6.0256427328204198</v>
      </c>
      <c r="AN72" s="12">
        <v>544</v>
      </c>
      <c r="AO72" s="12">
        <v>549.21460491580399</v>
      </c>
      <c r="AP72" s="12">
        <v>5.2146049158038297</v>
      </c>
      <c r="AQ72" s="12">
        <v>544</v>
      </c>
      <c r="AR72" s="12">
        <v>550.05783815070004</v>
      </c>
      <c r="AS72" s="12">
        <v>6.0578381506994896</v>
      </c>
      <c r="AT72" s="12">
        <v>544</v>
      </c>
      <c r="AU72" s="12">
        <v>549.64549391723904</v>
      </c>
      <c r="AV72" s="12">
        <v>5.6454939172392198</v>
      </c>
      <c r="AW72" s="12">
        <v>544</v>
      </c>
      <c r="AX72" s="12">
        <v>549.38496108115498</v>
      </c>
      <c r="AY72" s="12">
        <v>5.3849610811553497</v>
      </c>
      <c r="AZ72" s="12">
        <v>544</v>
      </c>
      <c r="BA72" s="12">
        <v>549.71400347808503</v>
      </c>
      <c r="BB72" s="12">
        <v>5.7140034780851101</v>
      </c>
      <c r="BC72" s="12">
        <v>544</v>
      </c>
      <c r="BD72" s="12">
        <v>549.73839216766396</v>
      </c>
      <c r="BE72" s="12">
        <v>5.7383921676639904</v>
      </c>
      <c r="BF72" s="12">
        <v>544</v>
      </c>
      <c r="BG72" s="12">
        <v>549.33804404216903</v>
      </c>
      <c r="BH72" s="12">
        <v>5.3380440421684101</v>
      </c>
      <c r="BI72" s="12">
        <v>544</v>
      </c>
      <c r="BJ72" s="12">
        <v>549.46669964301896</v>
      </c>
      <c r="BK72" s="12">
        <v>5.4666996430193402</v>
      </c>
      <c r="BL72" s="12">
        <v>544</v>
      </c>
      <c r="BM72" s="12">
        <v>549.04822590840899</v>
      </c>
      <c r="BN72" s="12">
        <v>5.0482259084089298</v>
      </c>
      <c r="BO72" s="12">
        <v>544</v>
      </c>
      <c r="BP72" s="12">
        <v>549.30757299874404</v>
      </c>
      <c r="BQ72" s="12">
        <v>5.3075729987438702</v>
      </c>
      <c r="BR72" s="12">
        <v>544</v>
      </c>
      <c r="BS72" s="12">
        <v>549.85062645916298</v>
      </c>
      <c r="BT72" s="12">
        <v>5.8506264591626502</v>
      </c>
      <c r="BU72" s="12">
        <v>544</v>
      </c>
      <c r="BV72" s="12">
        <v>549.50855070643195</v>
      </c>
      <c r="BW72" s="12">
        <v>5.5085507064317003</v>
      </c>
      <c r="BX72" s="12">
        <v>544</v>
      </c>
      <c r="BY72" s="12">
        <v>549.47295548666796</v>
      </c>
      <c r="BZ72" s="12">
        <v>5.4729554866683303</v>
      </c>
    </row>
    <row r="73" spans="1:78" x14ac:dyDescent="0.35">
      <c r="A73" s="1">
        <v>71</v>
      </c>
      <c r="B73" s="6" t="s">
        <v>4</v>
      </c>
      <c r="C73" s="9" t="s">
        <v>14</v>
      </c>
      <c r="D73" s="9" t="s">
        <v>12</v>
      </c>
      <c r="E73" s="1">
        <v>90</v>
      </c>
      <c r="F73" s="1">
        <v>30</v>
      </c>
      <c r="G73" s="2">
        <f t="shared" ref="G73:G74" si="38">G72+7*24</f>
        <v>712</v>
      </c>
      <c r="H73" s="2">
        <f t="shared" si="20"/>
        <v>717.5</v>
      </c>
      <c r="I73" s="2">
        <v>5.5</v>
      </c>
      <c r="J73" s="1">
        <f t="shared" si="33"/>
        <v>247.5</v>
      </c>
      <c r="K73" s="3">
        <f t="shared" si="34"/>
        <v>41.13</v>
      </c>
      <c r="L73" s="3">
        <f t="shared" si="35"/>
        <v>77.863500000000002</v>
      </c>
      <c r="M73" s="3">
        <f t="shared" si="37"/>
        <v>233.59050000000002</v>
      </c>
      <c r="N73" s="1"/>
      <c r="O73" s="1"/>
      <c r="P73" s="3">
        <f t="shared" si="24"/>
        <v>0.55000000000000004</v>
      </c>
      <c r="Q73" s="3">
        <v>0</v>
      </c>
      <c r="R73" s="3">
        <f t="shared" si="36"/>
        <v>0.55000000000000004</v>
      </c>
      <c r="S73" s="12">
        <v>712</v>
      </c>
      <c r="T73" s="12">
        <v>718.14317011993001</v>
      </c>
      <c r="U73" s="12">
        <v>6.1431701199297901</v>
      </c>
      <c r="V73" s="12">
        <v>712</v>
      </c>
      <c r="W73" s="12">
        <v>717.05049390351803</v>
      </c>
      <c r="X73" s="12">
        <v>5.0504939035177401</v>
      </c>
      <c r="Y73" s="12">
        <v>712</v>
      </c>
      <c r="Z73" s="12">
        <v>718.05084678934998</v>
      </c>
      <c r="AA73" s="12">
        <v>6.05084678935025</v>
      </c>
      <c r="AB73" s="12">
        <v>712</v>
      </c>
      <c r="AC73" s="12">
        <v>718.29638878264097</v>
      </c>
      <c r="AD73" s="12">
        <v>6.2963887826409897</v>
      </c>
      <c r="AE73" s="12">
        <v>712</v>
      </c>
      <c r="AF73" s="12">
        <v>717.25081681019003</v>
      </c>
      <c r="AG73" s="12">
        <v>5.2508168101900798</v>
      </c>
      <c r="AH73" s="12">
        <v>712</v>
      </c>
      <c r="AI73" s="12">
        <v>717.86132072047599</v>
      </c>
      <c r="AJ73" s="12">
        <v>5.8613207204764404</v>
      </c>
      <c r="AK73" s="12">
        <v>712</v>
      </c>
      <c r="AL73" s="12">
        <v>717.55532799382604</v>
      </c>
      <c r="AM73" s="12">
        <v>5.5553279938255304</v>
      </c>
      <c r="AN73" s="12">
        <v>712</v>
      </c>
      <c r="AO73" s="12">
        <v>717.90868909190397</v>
      </c>
      <c r="AP73" s="12">
        <v>5.9086890919044004</v>
      </c>
      <c r="AQ73" s="12">
        <v>712</v>
      </c>
      <c r="AR73" s="12">
        <v>717.80642892528795</v>
      </c>
      <c r="AS73" s="12">
        <v>5.8064289252877197</v>
      </c>
      <c r="AT73" s="12">
        <v>712</v>
      </c>
      <c r="AU73" s="12">
        <v>717.79586382637297</v>
      </c>
      <c r="AV73" s="12">
        <v>5.79586382637327</v>
      </c>
      <c r="AW73" s="12">
        <v>712</v>
      </c>
      <c r="AX73" s="12">
        <v>717.57437397152898</v>
      </c>
      <c r="AY73" s="12">
        <v>5.5743739715285399</v>
      </c>
      <c r="AZ73" s="12">
        <v>712</v>
      </c>
      <c r="BA73" s="12">
        <v>717.94398730658895</v>
      </c>
      <c r="BB73" s="12">
        <v>5.9439873065891202</v>
      </c>
      <c r="BC73" s="12">
        <v>712</v>
      </c>
      <c r="BD73" s="12">
        <v>718.13208973893995</v>
      </c>
      <c r="BE73" s="12">
        <v>6.1320897389404596</v>
      </c>
      <c r="BF73" s="12">
        <v>712</v>
      </c>
      <c r="BG73" s="12">
        <v>717.75815207696996</v>
      </c>
      <c r="BH73" s="12">
        <v>5.7581520769703403</v>
      </c>
      <c r="BI73" s="12">
        <v>712</v>
      </c>
      <c r="BJ73" s="12">
        <v>718.20679047654403</v>
      </c>
      <c r="BK73" s="12">
        <v>6.2067904765444197</v>
      </c>
      <c r="BL73" s="12">
        <v>712</v>
      </c>
      <c r="BM73" s="12">
        <v>718.25537554235905</v>
      </c>
      <c r="BN73" s="12">
        <v>6.2553755423590696</v>
      </c>
      <c r="BO73" s="12">
        <v>712</v>
      </c>
      <c r="BP73" s="12">
        <v>717.36804744167705</v>
      </c>
      <c r="BQ73" s="12">
        <v>5.3680474416768398</v>
      </c>
      <c r="BR73" s="12">
        <v>712</v>
      </c>
      <c r="BS73" s="12">
        <v>717.33690849979496</v>
      </c>
      <c r="BT73" s="12">
        <v>5.3369084997947303</v>
      </c>
      <c r="BU73" s="12">
        <v>712</v>
      </c>
      <c r="BV73" s="12">
        <v>717.19014383139904</v>
      </c>
      <c r="BW73" s="12">
        <v>5.1901438313986104</v>
      </c>
      <c r="BX73" s="12">
        <v>712</v>
      </c>
      <c r="BY73" s="12">
        <v>716.95006241044098</v>
      </c>
      <c r="BZ73" s="12">
        <v>4.9500624104412099</v>
      </c>
    </row>
    <row r="74" spans="1:78" x14ac:dyDescent="0.35">
      <c r="A74" s="1">
        <v>72</v>
      </c>
      <c r="B74" s="6" t="s">
        <v>4</v>
      </c>
      <c r="C74" s="9" t="s">
        <v>14</v>
      </c>
      <c r="D74" s="9" t="s">
        <v>12</v>
      </c>
      <c r="E74" s="1">
        <v>90</v>
      </c>
      <c r="F74" s="1">
        <v>30</v>
      </c>
      <c r="G74" s="2">
        <f t="shared" si="38"/>
        <v>880</v>
      </c>
      <c r="H74" s="2">
        <f t="shared" si="20"/>
        <v>885.5</v>
      </c>
      <c r="I74" s="2">
        <v>5.5</v>
      </c>
      <c r="J74" s="1">
        <f t="shared" si="33"/>
        <v>247.5</v>
      </c>
      <c r="K74" s="3">
        <f t="shared" si="34"/>
        <v>41.13</v>
      </c>
      <c r="L74" s="3">
        <f t="shared" si="35"/>
        <v>77.863500000000002</v>
      </c>
      <c r="M74" s="3">
        <f t="shared" si="37"/>
        <v>233.59050000000002</v>
      </c>
      <c r="N74" s="1"/>
      <c r="O74" s="1"/>
      <c r="P74" s="3">
        <f t="shared" si="24"/>
        <v>0.55000000000000004</v>
      </c>
      <c r="Q74" s="3">
        <v>0</v>
      </c>
      <c r="R74" s="3">
        <f t="shared" si="36"/>
        <v>0.55000000000000004</v>
      </c>
      <c r="S74" s="12">
        <v>880</v>
      </c>
      <c r="T74" s="12">
        <v>885.37447839245397</v>
      </c>
      <c r="U74" s="12">
        <v>5.3744783924544004</v>
      </c>
      <c r="V74" s="12">
        <v>880</v>
      </c>
      <c r="W74" s="12">
        <v>886.19117495487399</v>
      </c>
      <c r="X74" s="12">
        <v>6.1911749548739001</v>
      </c>
      <c r="Y74" s="12">
        <v>880</v>
      </c>
      <c r="Z74" s="12">
        <v>885.09707418842095</v>
      </c>
      <c r="AA74" s="12">
        <v>5.0970741884213799</v>
      </c>
      <c r="AB74" s="12">
        <v>880</v>
      </c>
      <c r="AC74" s="12">
        <v>885.68648617293798</v>
      </c>
      <c r="AD74" s="12">
        <v>5.6864861729379301</v>
      </c>
      <c r="AE74" s="12">
        <v>880</v>
      </c>
      <c r="AF74" s="12">
        <v>885.64528375893894</v>
      </c>
      <c r="AG74" s="12">
        <v>5.6452837589387199</v>
      </c>
      <c r="AH74" s="12">
        <v>880</v>
      </c>
      <c r="AI74" s="12">
        <v>886.77392096655694</v>
      </c>
      <c r="AJ74" s="12">
        <v>6.7739209665573403</v>
      </c>
      <c r="AK74" s="12">
        <v>880</v>
      </c>
      <c r="AL74" s="12">
        <v>885.96463246891904</v>
      </c>
      <c r="AM74" s="12">
        <v>5.9646324689190902</v>
      </c>
      <c r="AN74" s="12">
        <v>880</v>
      </c>
      <c r="AO74" s="12">
        <v>885.35803707831496</v>
      </c>
      <c r="AP74" s="12">
        <v>5.3580370783150002</v>
      </c>
      <c r="AQ74" s="12">
        <v>880</v>
      </c>
      <c r="AR74" s="12">
        <v>885.00733828487103</v>
      </c>
      <c r="AS74" s="12">
        <v>5.0073382848713797</v>
      </c>
      <c r="AT74" s="12">
        <v>880</v>
      </c>
      <c r="AU74" s="12">
        <v>885.95605226242606</v>
      </c>
      <c r="AV74" s="12">
        <v>5.95605226242626</v>
      </c>
      <c r="AW74" s="12">
        <v>880</v>
      </c>
      <c r="AX74" s="12">
        <v>885.35282930377002</v>
      </c>
      <c r="AY74" s="12">
        <v>5.3528293037701502</v>
      </c>
      <c r="AZ74" s="12">
        <v>880</v>
      </c>
      <c r="BA74" s="12">
        <v>886.13579135914199</v>
      </c>
      <c r="BB74" s="12">
        <v>6.1357913591424502</v>
      </c>
      <c r="BC74" s="12">
        <v>880</v>
      </c>
      <c r="BD74" s="12">
        <v>885.77968550300204</v>
      </c>
      <c r="BE74" s="12">
        <v>5.7796855030018301</v>
      </c>
      <c r="BF74" s="12">
        <v>880</v>
      </c>
      <c r="BG74" s="12">
        <v>885.23244393154096</v>
      </c>
      <c r="BH74" s="12">
        <v>5.23244393154084</v>
      </c>
      <c r="BI74" s="12">
        <v>880</v>
      </c>
      <c r="BJ74" s="12">
        <v>885.65711592680498</v>
      </c>
      <c r="BK74" s="12">
        <v>5.6571159268051501</v>
      </c>
      <c r="BL74" s="12">
        <v>880</v>
      </c>
      <c r="BM74" s="12">
        <v>885.97674504204304</v>
      </c>
      <c r="BN74" s="12">
        <v>5.9767450420424604</v>
      </c>
      <c r="BO74" s="12">
        <v>880</v>
      </c>
      <c r="BP74" s="12">
        <v>886.00904829357501</v>
      </c>
      <c r="BQ74" s="12">
        <v>6.0090482935748497</v>
      </c>
      <c r="BR74" s="12">
        <v>880</v>
      </c>
      <c r="BS74" s="12">
        <v>885.02289544913594</v>
      </c>
      <c r="BT74" s="12">
        <v>5.0228954491359996</v>
      </c>
      <c r="BU74" s="12">
        <v>880</v>
      </c>
      <c r="BV74" s="12">
        <v>885.54172087449194</v>
      </c>
      <c r="BW74" s="12">
        <v>5.5417208744919497</v>
      </c>
      <c r="BX74" s="12">
        <v>880</v>
      </c>
      <c r="BY74" s="12">
        <v>885.04122375269401</v>
      </c>
      <c r="BZ74" s="12">
        <v>5.0412237526943997</v>
      </c>
    </row>
    <row r="75" spans="1:78" x14ac:dyDescent="0.35">
      <c r="A75" s="1">
        <v>73</v>
      </c>
      <c r="B75" s="6" t="s">
        <v>4</v>
      </c>
      <c r="C75" s="9" t="s">
        <v>13</v>
      </c>
      <c r="D75" s="9" t="s">
        <v>15</v>
      </c>
      <c r="E75" s="1">
        <v>90</v>
      </c>
      <c r="F75" s="1">
        <v>30</v>
      </c>
      <c r="G75" s="2">
        <f>72+21+14*24</f>
        <v>429</v>
      </c>
      <c r="H75" s="2">
        <f t="shared" si="20"/>
        <v>429.83333333333331</v>
      </c>
      <c r="I75" s="2">
        <f t="shared" ref="I75:I82" si="39">J75/45</f>
        <v>0.83333333333333337</v>
      </c>
      <c r="J75" s="1">
        <v>37.5</v>
      </c>
      <c r="K75" s="3">
        <f t="shared" si="34"/>
        <v>7.53</v>
      </c>
      <c r="L75" s="3">
        <f t="shared" si="35"/>
        <v>11.797499999999999</v>
      </c>
      <c r="M75" s="3">
        <f t="shared" si="37"/>
        <v>35.392499999999998</v>
      </c>
      <c r="N75" s="1"/>
      <c r="O75" s="1"/>
      <c r="P75" s="3">
        <f t="shared" si="24"/>
        <v>8.3333333333333343E-2</v>
      </c>
      <c r="Q75" s="3">
        <v>0</v>
      </c>
      <c r="R75" s="3">
        <f t="shared" si="36"/>
        <v>8.3333333333333343E-2</v>
      </c>
      <c r="S75" s="12">
        <v>429</v>
      </c>
      <c r="T75" s="12">
        <v>429.78569680566699</v>
      </c>
      <c r="U75" s="12">
        <v>0.78569680566673294</v>
      </c>
      <c r="V75" s="12">
        <v>429</v>
      </c>
      <c r="W75" s="12">
        <v>429.87966935946099</v>
      </c>
      <c r="X75" s="12">
        <v>0.87966935946063496</v>
      </c>
      <c r="Y75" s="12">
        <v>429</v>
      </c>
      <c r="Z75" s="12">
        <v>429.82487703850899</v>
      </c>
      <c r="AA75" s="12">
        <v>0.82487703850851302</v>
      </c>
      <c r="AB75" s="12">
        <v>429</v>
      </c>
      <c r="AC75" s="12">
        <v>429.89245333589599</v>
      </c>
      <c r="AD75" s="12">
        <v>0.89245333589582398</v>
      </c>
      <c r="AE75" s="12">
        <v>429</v>
      </c>
      <c r="AF75" s="12">
        <v>429.89547012599297</v>
      </c>
      <c r="AG75" s="12">
        <v>0.895470125993444</v>
      </c>
      <c r="AH75" s="12">
        <v>429</v>
      </c>
      <c r="AI75" s="12">
        <v>429.80284106794301</v>
      </c>
      <c r="AJ75" s="12">
        <v>0.80284106794325205</v>
      </c>
      <c r="AK75" s="12">
        <v>429</v>
      </c>
      <c r="AL75" s="12">
        <v>429.87169052710999</v>
      </c>
      <c r="AM75" s="12">
        <v>0.87169052711010298</v>
      </c>
      <c r="AN75" s="12">
        <v>429</v>
      </c>
      <c r="AO75" s="12">
        <v>429.88310155248598</v>
      </c>
      <c r="AP75" s="12">
        <v>0.88310155248597899</v>
      </c>
      <c r="AQ75" s="12">
        <v>429</v>
      </c>
      <c r="AR75" s="12">
        <v>429.755280291058</v>
      </c>
      <c r="AS75" s="12">
        <v>0.75528029105803496</v>
      </c>
      <c r="AT75" s="12">
        <v>429</v>
      </c>
      <c r="AU75" s="12">
        <v>429.94004005058599</v>
      </c>
      <c r="AV75" s="12">
        <v>0.94004005058569395</v>
      </c>
      <c r="AW75" s="12">
        <v>429</v>
      </c>
      <c r="AX75" s="12">
        <v>429.870392023465</v>
      </c>
      <c r="AY75" s="12">
        <v>0.87039202346456801</v>
      </c>
      <c r="AZ75" s="12">
        <v>429</v>
      </c>
      <c r="BA75" s="12">
        <v>429.76063407303002</v>
      </c>
      <c r="BB75" s="12">
        <v>0.76063407302989094</v>
      </c>
      <c r="BC75" s="12">
        <v>429</v>
      </c>
      <c r="BD75" s="12">
        <v>429.84152986854002</v>
      </c>
      <c r="BE75" s="12">
        <v>0.84152986854011602</v>
      </c>
      <c r="BF75" s="12">
        <v>429</v>
      </c>
      <c r="BG75" s="12">
        <v>429.77064200664501</v>
      </c>
      <c r="BH75" s="12">
        <v>0.77064200664502303</v>
      </c>
      <c r="BI75" s="12">
        <v>429</v>
      </c>
      <c r="BJ75" s="12">
        <v>429.83942351130099</v>
      </c>
      <c r="BK75" s="12">
        <v>0.83942351130052195</v>
      </c>
      <c r="BL75" s="12">
        <v>429</v>
      </c>
      <c r="BM75" s="12">
        <v>429.81706642466901</v>
      </c>
      <c r="BN75" s="12">
        <v>0.81706642466911095</v>
      </c>
      <c r="BO75" s="12">
        <v>429</v>
      </c>
      <c r="BP75" s="12">
        <v>429.82211896797901</v>
      </c>
      <c r="BQ75" s="12">
        <v>0.822118967978548</v>
      </c>
      <c r="BR75" s="12">
        <v>429</v>
      </c>
      <c r="BS75" s="12">
        <v>429.90064340409299</v>
      </c>
      <c r="BT75" s="12">
        <v>0.90064340409289301</v>
      </c>
      <c r="BU75" s="12">
        <v>429</v>
      </c>
      <c r="BV75" s="12">
        <v>429.90499214205403</v>
      </c>
      <c r="BW75" s="12">
        <v>0.90499214205354905</v>
      </c>
      <c r="BX75" s="12">
        <v>429</v>
      </c>
      <c r="BY75" s="12">
        <v>429.78858829188499</v>
      </c>
      <c r="BZ75" s="12">
        <v>0.788588291885431</v>
      </c>
    </row>
    <row r="76" spans="1:78" x14ac:dyDescent="0.35">
      <c r="A76" s="1">
        <v>74</v>
      </c>
      <c r="B76" s="6" t="s">
        <v>4</v>
      </c>
      <c r="C76" s="9" t="s">
        <v>13</v>
      </c>
      <c r="D76" s="9" t="s">
        <v>15</v>
      </c>
      <c r="E76" s="1">
        <v>90</v>
      </c>
      <c r="F76" s="1">
        <v>30</v>
      </c>
      <c r="G76" s="2">
        <f>G75+7*24</f>
        <v>597</v>
      </c>
      <c r="H76" s="2">
        <f t="shared" si="20"/>
        <v>597.83333333333337</v>
      </c>
      <c r="I76" s="2">
        <f t="shared" si="39"/>
        <v>0.83333333333333337</v>
      </c>
      <c r="J76" s="1">
        <v>37.5</v>
      </c>
      <c r="K76" s="3">
        <f t="shared" si="34"/>
        <v>7.53</v>
      </c>
      <c r="L76" s="3">
        <f t="shared" si="35"/>
        <v>11.797499999999999</v>
      </c>
      <c r="M76" s="3">
        <f t="shared" si="37"/>
        <v>35.392499999999998</v>
      </c>
      <c r="N76" s="1"/>
      <c r="O76" s="1"/>
      <c r="P76" s="3">
        <f t="shared" si="24"/>
        <v>8.3333333333333343E-2</v>
      </c>
      <c r="Q76" s="3">
        <v>0</v>
      </c>
      <c r="R76" s="3">
        <f t="shared" si="36"/>
        <v>8.3333333333333343E-2</v>
      </c>
      <c r="S76" s="12">
        <v>597</v>
      </c>
      <c r="T76" s="12">
        <v>597.91148435256605</v>
      </c>
      <c r="U76" s="12">
        <v>0.91148435256553695</v>
      </c>
      <c r="V76" s="12">
        <v>597</v>
      </c>
      <c r="W76" s="12">
        <v>597.75293727664302</v>
      </c>
      <c r="X76" s="12">
        <v>0.75293727664286103</v>
      </c>
      <c r="Y76" s="12">
        <v>597</v>
      </c>
      <c r="Z76" s="12">
        <v>597.79833350450394</v>
      </c>
      <c r="AA76" s="12">
        <v>0.79833350450382201</v>
      </c>
      <c r="AB76" s="12">
        <v>597</v>
      </c>
      <c r="AC76" s="12">
        <v>597.96127057751301</v>
      </c>
      <c r="AD76" s="12">
        <v>0.96127057751288802</v>
      </c>
      <c r="AE76" s="12">
        <v>597</v>
      </c>
      <c r="AF76" s="12">
        <v>597.90977692065405</v>
      </c>
      <c r="AG76" s="12">
        <v>0.90977692065370896</v>
      </c>
      <c r="AH76" s="12">
        <v>597</v>
      </c>
      <c r="AI76" s="12">
        <v>597.81981816294206</v>
      </c>
      <c r="AJ76" s="12">
        <v>0.81981816294237098</v>
      </c>
      <c r="AK76" s="12">
        <v>597</v>
      </c>
      <c r="AL76" s="12">
        <v>597.83988519588797</v>
      </c>
      <c r="AM76" s="12">
        <v>0.83988519588799204</v>
      </c>
      <c r="AN76" s="12">
        <v>597</v>
      </c>
      <c r="AO76" s="12">
        <v>597.81781713960697</v>
      </c>
      <c r="AP76" s="12">
        <v>0.81781713960732605</v>
      </c>
      <c r="AQ76" s="12">
        <v>597</v>
      </c>
      <c r="AR76" s="12">
        <v>597.79494589147203</v>
      </c>
      <c r="AS76" s="12">
        <v>0.79494589147157302</v>
      </c>
      <c r="AT76" s="12">
        <v>597</v>
      </c>
      <c r="AU76" s="12">
        <v>597.89663348590796</v>
      </c>
      <c r="AV76" s="12">
        <v>0.89663348590744996</v>
      </c>
      <c r="AW76" s="12">
        <v>597</v>
      </c>
      <c r="AX76" s="12">
        <v>597.82314977191504</v>
      </c>
      <c r="AY76" s="12">
        <v>0.82314977191495897</v>
      </c>
      <c r="AZ76" s="12">
        <v>597</v>
      </c>
      <c r="BA76" s="12">
        <v>597.84310168456102</v>
      </c>
      <c r="BB76" s="12">
        <v>0.84310168456126</v>
      </c>
      <c r="BC76" s="12">
        <v>597</v>
      </c>
      <c r="BD76" s="12">
        <v>598.01914541433598</v>
      </c>
      <c r="BE76" s="12">
        <v>1.0191454143355201</v>
      </c>
      <c r="BF76" s="12">
        <v>597</v>
      </c>
      <c r="BG76" s="12">
        <v>597.88776196332299</v>
      </c>
      <c r="BH76" s="12">
        <v>0.88776196332345103</v>
      </c>
      <c r="BI76" s="12">
        <v>597</v>
      </c>
      <c r="BJ76" s="12">
        <v>597.98615643148798</v>
      </c>
      <c r="BK76" s="12">
        <v>0.98615643148756005</v>
      </c>
      <c r="BL76" s="12">
        <v>597</v>
      </c>
      <c r="BM76" s="12">
        <v>597.80136732966196</v>
      </c>
      <c r="BN76" s="12">
        <v>0.80136732966215996</v>
      </c>
      <c r="BO76" s="12">
        <v>597</v>
      </c>
      <c r="BP76" s="12">
        <v>597.82276315178694</v>
      </c>
      <c r="BQ76" s="12">
        <v>0.82276315178678805</v>
      </c>
      <c r="BR76" s="12">
        <v>597</v>
      </c>
      <c r="BS76" s="12">
        <v>597.888774513763</v>
      </c>
      <c r="BT76" s="12">
        <v>0.88877451376282801</v>
      </c>
      <c r="BU76" s="12">
        <v>597</v>
      </c>
      <c r="BV76" s="12">
        <v>597.79294960962898</v>
      </c>
      <c r="BW76" s="12">
        <v>0.79294960962870897</v>
      </c>
      <c r="BX76" s="12">
        <v>597</v>
      </c>
      <c r="BY76" s="12">
        <v>597.79679005973401</v>
      </c>
      <c r="BZ76" s="12">
        <v>0.79679005973408801</v>
      </c>
    </row>
    <row r="77" spans="1:78" x14ac:dyDescent="0.35">
      <c r="A77" s="1">
        <v>75</v>
      </c>
      <c r="B77" s="6" t="s">
        <v>4</v>
      </c>
      <c r="C77" s="9" t="s">
        <v>13</v>
      </c>
      <c r="D77" s="9" t="s">
        <v>15</v>
      </c>
      <c r="E77" s="1">
        <v>90</v>
      </c>
      <c r="F77" s="1">
        <v>30</v>
      </c>
      <c r="G77" s="2">
        <f t="shared" ref="G77:G78" si="40">G76+7*24</f>
        <v>765</v>
      </c>
      <c r="H77" s="2">
        <f t="shared" si="20"/>
        <v>765.83333333333337</v>
      </c>
      <c r="I77" s="2">
        <f t="shared" si="39"/>
        <v>0.83333333333333337</v>
      </c>
      <c r="J77" s="1">
        <v>37.5</v>
      </c>
      <c r="K77" s="3">
        <f t="shared" si="34"/>
        <v>7.53</v>
      </c>
      <c r="L77" s="3">
        <f t="shared" si="35"/>
        <v>11.797499999999999</v>
      </c>
      <c r="M77" s="3">
        <f t="shared" si="37"/>
        <v>35.392499999999998</v>
      </c>
      <c r="N77" s="1"/>
      <c r="O77" s="1"/>
      <c r="P77" s="3">
        <f t="shared" si="24"/>
        <v>8.3333333333333343E-2</v>
      </c>
      <c r="Q77" s="3">
        <v>0</v>
      </c>
      <c r="R77" s="3">
        <f t="shared" si="36"/>
        <v>8.3333333333333343E-2</v>
      </c>
      <c r="S77" s="12">
        <v>765</v>
      </c>
      <c r="T77" s="12">
        <v>765.81620955604296</v>
      </c>
      <c r="U77" s="12">
        <v>0.81620955604335799</v>
      </c>
      <c r="V77" s="12">
        <v>765</v>
      </c>
      <c r="W77" s="12">
        <v>765.92277394453595</v>
      </c>
      <c r="X77" s="12">
        <v>0.92277394453631001</v>
      </c>
      <c r="Y77" s="12">
        <v>765</v>
      </c>
      <c r="Z77" s="12">
        <v>765.76160375267398</v>
      </c>
      <c r="AA77" s="12">
        <v>0.76160375267436298</v>
      </c>
      <c r="AB77" s="12">
        <v>765</v>
      </c>
      <c r="AC77" s="12">
        <v>765.86010759689202</v>
      </c>
      <c r="AD77" s="12">
        <v>0.86010759689191296</v>
      </c>
      <c r="AE77" s="12">
        <v>765</v>
      </c>
      <c r="AF77" s="12">
        <v>765.81853060348499</v>
      </c>
      <c r="AG77" s="12">
        <v>0.81853060348451701</v>
      </c>
      <c r="AH77" s="12">
        <v>765</v>
      </c>
      <c r="AI77" s="12">
        <v>765.86423240040494</v>
      </c>
      <c r="AJ77" s="12">
        <v>0.86423240040493299</v>
      </c>
      <c r="AK77" s="12">
        <v>765</v>
      </c>
      <c r="AL77" s="12">
        <v>765.76300715434104</v>
      </c>
      <c r="AM77" s="12">
        <v>0.76300715434092903</v>
      </c>
      <c r="AN77" s="12">
        <v>765</v>
      </c>
      <c r="AO77" s="12">
        <v>765.90808555838805</v>
      </c>
      <c r="AP77" s="12">
        <v>0.90808555838796401</v>
      </c>
      <c r="AQ77" s="12">
        <v>765</v>
      </c>
      <c r="AR77" s="12">
        <v>765.78159770886805</v>
      </c>
      <c r="AS77" s="12">
        <v>0.781597708867797</v>
      </c>
      <c r="AT77" s="12">
        <v>765</v>
      </c>
      <c r="AU77" s="12">
        <v>765.97349659423503</v>
      </c>
      <c r="AV77" s="12">
        <v>0.973496594235298</v>
      </c>
      <c r="AW77" s="12">
        <v>765</v>
      </c>
      <c r="AX77" s="12">
        <v>765.80370704903498</v>
      </c>
      <c r="AY77" s="12">
        <v>0.80370704903447698</v>
      </c>
      <c r="AZ77" s="12">
        <v>765</v>
      </c>
      <c r="BA77" s="12">
        <v>765.88966716997697</v>
      </c>
      <c r="BB77" s="12">
        <v>0.88966716997683304</v>
      </c>
      <c r="BC77" s="12">
        <v>765</v>
      </c>
      <c r="BD77" s="12">
        <v>765.79176302100905</v>
      </c>
      <c r="BE77" s="12">
        <v>0.79176302100924101</v>
      </c>
      <c r="BF77" s="12">
        <v>765</v>
      </c>
      <c r="BG77" s="12">
        <v>765.97304741312303</v>
      </c>
      <c r="BH77" s="12">
        <v>0.973047413123313</v>
      </c>
      <c r="BI77" s="12">
        <v>765</v>
      </c>
      <c r="BJ77" s="12">
        <v>765.79188963137096</v>
      </c>
      <c r="BK77" s="12">
        <v>0.79188963137143298</v>
      </c>
      <c r="BL77" s="12">
        <v>765</v>
      </c>
      <c r="BM77" s="12">
        <v>765.91708076129805</v>
      </c>
      <c r="BN77" s="12">
        <v>0.91708076129759897</v>
      </c>
      <c r="BO77" s="12">
        <v>765</v>
      </c>
      <c r="BP77" s="12">
        <v>765.87173495319905</v>
      </c>
      <c r="BQ77" s="12">
        <v>0.87173495319891303</v>
      </c>
      <c r="BR77" s="12">
        <v>765</v>
      </c>
      <c r="BS77" s="12">
        <v>765.75812287618498</v>
      </c>
      <c r="BT77" s="12">
        <v>0.75812287618448704</v>
      </c>
      <c r="BU77" s="12">
        <v>765</v>
      </c>
      <c r="BV77" s="12">
        <v>765.84048088601799</v>
      </c>
      <c r="BW77" s="12">
        <v>0.84048088601790905</v>
      </c>
      <c r="BX77" s="12">
        <v>765</v>
      </c>
      <c r="BY77" s="12">
        <v>765.92188213260999</v>
      </c>
      <c r="BZ77" s="12">
        <v>0.92188213261046603</v>
      </c>
    </row>
    <row r="78" spans="1:78" x14ac:dyDescent="0.35">
      <c r="A78" s="1">
        <v>76</v>
      </c>
      <c r="B78" s="6" t="s">
        <v>4</v>
      </c>
      <c r="C78" s="9" t="s">
        <v>13</v>
      </c>
      <c r="D78" s="9" t="s">
        <v>15</v>
      </c>
      <c r="E78" s="1">
        <v>90</v>
      </c>
      <c r="F78" s="1">
        <v>30</v>
      </c>
      <c r="G78" s="2">
        <f t="shared" si="40"/>
        <v>933</v>
      </c>
      <c r="H78" s="2">
        <f t="shared" si="20"/>
        <v>933.83333333333337</v>
      </c>
      <c r="I78" s="2">
        <f t="shared" si="39"/>
        <v>0.83333333333333337</v>
      </c>
      <c r="J78" s="1">
        <v>37.5</v>
      </c>
      <c r="K78" s="3">
        <f t="shared" si="34"/>
        <v>7.53</v>
      </c>
      <c r="L78" s="3">
        <f t="shared" si="35"/>
        <v>11.797499999999999</v>
      </c>
      <c r="M78" s="3">
        <f t="shared" si="37"/>
        <v>35.392499999999998</v>
      </c>
      <c r="N78" s="1"/>
      <c r="O78" s="1"/>
      <c r="P78" s="3">
        <f t="shared" si="24"/>
        <v>8.3333333333333343E-2</v>
      </c>
      <c r="Q78" s="3">
        <v>0</v>
      </c>
      <c r="R78" s="3">
        <f t="shared" si="36"/>
        <v>8.3333333333333343E-2</v>
      </c>
      <c r="S78" s="12">
        <v>933</v>
      </c>
      <c r="T78" s="12">
        <v>933.83620539082301</v>
      </c>
      <c r="U78" s="12">
        <v>0.83620539082286405</v>
      </c>
      <c r="V78" s="12">
        <v>933</v>
      </c>
      <c r="W78" s="12">
        <v>933.85218094051595</v>
      </c>
      <c r="X78" s="12">
        <v>0.85218094051600601</v>
      </c>
      <c r="Y78" s="12">
        <v>933</v>
      </c>
      <c r="Z78" s="12">
        <v>933.96235829043803</v>
      </c>
      <c r="AA78" s="12">
        <v>0.96235829043833399</v>
      </c>
      <c r="AB78" s="12">
        <v>933</v>
      </c>
      <c r="AC78" s="12">
        <v>933.82353271431396</v>
      </c>
      <c r="AD78" s="12">
        <v>0.82353271431367203</v>
      </c>
      <c r="AE78" s="12">
        <v>933</v>
      </c>
      <c r="AF78" s="12">
        <v>933.816887628936</v>
      </c>
      <c r="AG78" s="12">
        <v>0.81688762893575995</v>
      </c>
      <c r="AH78" s="12">
        <v>933</v>
      </c>
      <c r="AI78" s="12">
        <v>933.85688093495105</v>
      </c>
      <c r="AJ78" s="12">
        <v>0.85688093495115303</v>
      </c>
      <c r="AK78" s="12">
        <v>933</v>
      </c>
      <c r="AL78" s="12">
        <v>933.91792166212099</v>
      </c>
      <c r="AM78" s="12">
        <v>0.91792166212070103</v>
      </c>
      <c r="AN78" s="12">
        <v>933</v>
      </c>
      <c r="AO78" s="12">
        <v>933.78291485806801</v>
      </c>
      <c r="AP78" s="12">
        <v>0.78291485806765504</v>
      </c>
      <c r="AQ78" s="12">
        <v>933</v>
      </c>
      <c r="AR78" s="12">
        <v>933.88492754950096</v>
      </c>
      <c r="AS78" s="12">
        <v>0.884927549500931</v>
      </c>
      <c r="AT78" s="12">
        <v>933</v>
      </c>
      <c r="AU78" s="12">
        <v>933.886648996134</v>
      </c>
      <c r="AV78" s="12">
        <v>0.88664899613363801</v>
      </c>
      <c r="AW78" s="12">
        <v>933</v>
      </c>
      <c r="AX78" s="12">
        <v>933.81894197150302</v>
      </c>
      <c r="AY78" s="12">
        <v>0.81894197150287396</v>
      </c>
      <c r="AZ78" s="12">
        <v>933</v>
      </c>
      <c r="BA78" s="12">
        <v>933.82423646540894</v>
      </c>
      <c r="BB78" s="12">
        <v>0.82423646540865303</v>
      </c>
      <c r="BC78" s="12">
        <v>933</v>
      </c>
      <c r="BD78" s="12">
        <v>933.94721565690804</v>
      </c>
      <c r="BE78" s="12">
        <v>0.94721565690799803</v>
      </c>
      <c r="BF78" s="12">
        <v>933</v>
      </c>
      <c r="BG78" s="12">
        <v>933.944510390441</v>
      </c>
      <c r="BH78" s="12">
        <v>0.94451039044077101</v>
      </c>
      <c r="BI78" s="12">
        <v>933</v>
      </c>
      <c r="BJ78" s="12">
        <v>933.85641451492802</v>
      </c>
      <c r="BK78" s="12">
        <v>0.85641451492792198</v>
      </c>
      <c r="BL78" s="12">
        <v>933</v>
      </c>
      <c r="BM78" s="12">
        <v>933.76173462180202</v>
      </c>
      <c r="BN78" s="12">
        <v>0.76173462180213003</v>
      </c>
      <c r="BO78" s="12">
        <v>933</v>
      </c>
      <c r="BP78" s="12">
        <v>933.88838129881299</v>
      </c>
      <c r="BQ78" s="12">
        <v>0.888381298812982</v>
      </c>
      <c r="BR78" s="12">
        <v>933</v>
      </c>
      <c r="BS78" s="12">
        <v>933.87399038550097</v>
      </c>
      <c r="BT78" s="12">
        <v>0.87399038550112595</v>
      </c>
      <c r="BU78" s="12">
        <v>933</v>
      </c>
      <c r="BV78" s="12">
        <v>933.82730562914401</v>
      </c>
      <c r="BW78" s="12">
        <v>0.82730562914431505</v>
      </c>
      <c r="BX78" s="12">
        <v>933</v>
      </c>
      <c r="BY78" s="12">
        <v>933.80814215638998</v>
      </c>
      <c r="BZ78" s="12">
        <v>0.80814215639021703</v>
      </c>
    </row>
    <row r="79" spans="1:78" x14ac:dyDescent="0.35">
      <c r="A79" s="1">
        <v>77</v>
      </c>
      <c r="B79" s="6" t="s">
        <v>4</v>
      </c>
      <c r="C79" s="9" t="s">
        <v>15</v>
      </c>
      <c r="D79" s="9" t="s">
        <v>13</v>
      </c>
      <c r="E79" s="1">
        <v>90</v>
      </c>
      <c r="F79" s="1">
        <v>30</v>
      </c>
      <c r="G79" s="2">
        <f>72+22+14*24</f>
        <v>430</v>
      </c>
      <c r="H79" s="2">
        <f t="shared" si="20"/>
        <v>430.83333333333331</v>
      </c>
      <c r="I79" s="2">
        <f t="shared" si="39"/>
        <v>0.83333333333333337</v>
      </c>
      <c r="J79" s="1">
        <v>37.5</v>
      </c>
      <c r="K79" s="3">
        <f t="shared" si="34"/>
        <v>7.53</v>
      </c>
      <c r="L79" s="3">
        <f t="shared" si="35"/>
        <v>11.797499999999999</v>
      </c>
      <c r="M79" s="3">
        <f t="shared" si="37"/>
        <v>35.392499999999998</v>
      </c>
      <c r="N79" s="1"/>
      <c r="O79" s="1"/>
      <c r="P79" s="3">
        <f t="shared" si="24"/>
        <v>8.3333333333333343E-2</v>
      </c>
      <c r="Q79" s="3">
        <v>0</v>
      </c>
      <c r="R79" s="3">
        <f t="shared" si="36"/>
        <v>8.3333333333333343E-2</v>
      </c>
      <c r="S79" s="12">
        <v>430</v>
      </c>
      <c r="T79" s="12">
        <v>430.87018137737101</v>
      </c>
      <c r="U79" s="12">
        <v>0.870181377371128</v>
      </c>
      <c r="V79" s="12">
        <v>430</v>
      </c>
      <c r="W79" s="12">
        <v>430.98100326724102</v>
      </c>
      <c r="X79" s="12">
        <v>0.98100326724084397</v>
      </c>
      <c r="Y79" s="12">
        <v>430</v>
      </c>
      <c r="Z79" s="12">
        <v>430.84704209893999</v>
      </c>
      <c r="AA79" s="12">
        <v>0.84704209894008498</v>
      </c>
      <c r="AB79" s="12">
        <v>430</v>
      </c>
      <c r="AC79" s="12">
        <v>430.816378063613</v>
      </c>
      <c r="AD79" s="12">
        <v>0.81637806361344301</v>
      </c>
      <c r="AE79" s="12">
        <v>430</v>
      </c>
      <c r="AF79" s="12">
        <v>430.819045118085</v>
      </c>
      <c r="AG79" s="12">
        <v>0.81904511808524605</v>
      </c>
      <c r="AH79" s="12">
        <v>430</v>
      </c>
      <c r="AI79" s="12">
        <v>431.02217512528398</v>
      </c>
      <c r="AJ79" s="12">
        <v>1.02217512528438</v>
      </c>
      <c r="AK79" s="12">
        <v>430</v>
      </c>
      <c r="AL79" s="12">
        <v>430.89780065849197</v>
      </c>
      <c r="AM79" s="12">
        <v>0.89780065849204105</v>
      </c>
      <c r="AN79" s="12">
        <v>430</v>
      </c>
      <c r="AO79" s="12">
        <v>431.03226745019998</v>
      </c>
      <c r="AP79" s="12">
        <v>1.03226745020022</v>
      </c>
      <c r="AQ79" s="12">
        <v>430</v>
      </c>
      <c r="AR79" s="12">
        <v>430.77669041204899</v>
      </c>
      <c r="AS79" s="12">
        <v>0.77669041204915001</v>
      </c>
      <c r="AT79" s="12">
        <v>430</v>
      </c>
      <c r="AU79" s="12">
        <v>430.94662188221599</v>
      </c>
      <c r="AV79" s="12">
        <v>0.94662188221626697</v>
      </c>
      <c r="AW79" s="12">
        <v>430</v>
      </c>
      <c r="AX79" s="12">
        <v>430.77800664807398</v>
      </c>
      <c r="AY79" s="12">
        <v>0.77800664807420505</v>
      </c>
      <c r="AZ79" s="12">
        <v>430</v>
      </c>
      <c r="BA79" s="12">
        <v>430.77892721347899</v>
      </c>
      <c r="BB79" s="12">
        <v>0.77892721347847904</v>
      </c>
      <c r="BC79" s="12">
        <v>430</v>
      </c>
      <c r="BD79" s="12">
        <v>430.81241214555598</v>
      </c>
      <c r="BE79" s="12">
        <v>0.81241214555600705</v>
      </c>
      <c r="BF79" s="12">
        <v>430</v>
      </c>
      <c r="BG79" s="12">
        <v>430.88942559453898</v>
      </c>
      <c r="BH79" s="12">
        <v>0.88942559453910897</v>
      </c>
      <c r="BI79" s="12">
        <v>430</v>
      </c>
      <c r="BJ79" s="12">
        <v>430.86919929722899</v>
      </c>
      <c r="BK79" s="12">
        <v>0.86919929722901401</v>
      </c>
      <c r="BL79" s="12">
        <v>430</v>
      </c>
      <c r="BM79" s="12">
        <v>430.75311801691402</v>
      </c>
      <c r="BN79" s="12">
        <v>0.75311801691354396</v>
      </c>
      <c r="BO79" s="12">
        <v>430</v>
      </c>
      <c r="BP79" s="12">
        <v>430.90130943433098</v>
      </c>
      <c r="BQ79" s="12">
        <v>0.90130943433129795</v>
      </c>
      <c r="BR79" s="12">
        <v>430</v>
      </c>
      <c r="BS79" s="12">
        <v>430.886487312871</v>
      </c>
      <c r="BT79" s="12">
        <v>0.88648731287056204</v>
      </c>
      <c r="BU79" s="12">
        <v>430</v>
      </c>
      <c r="BV79" s="12">
        <v>430.98832398899299</v>
      </c>
      <c r="BW79" s="12">
        <v>0.98832398899335805</v>
      </c>
      <c r="BX79" s="12">
        <v>430</v>
      </c>
      <c r="BY79" s="12">
        <v>430.94146932676398</v>
      </c>
      <c r="BZ79" s="12">
        <v>0.94146932676389306</v>
      </c>
    </row>
    <row r="80" spans="1:78" x14ac:dyDescent="0.35">
      <c r="A80" s="1">
        <v>78</v>
      </c>
      <c r="B80" s="6" t="s">
        <v>4</v>
      </c>
      <c r="C80" s="9" t="s">
        <v>15</v>
      </c>
      <c r="D80" s="9" t="s">
        <v>13</v>
      </c>
      <c r="E80" s="1">
        <v>90</v>
      </c>
      <c r="F80" s="1">
        <v>30</v>
      </c>
      <c r="G80" s="2">
        <f>G79+7*24</f>
        <v>598</v>
      </c>
      <c r="H80" s="2">
        <f t="shared" si="20"/>
        <v>598.83333333333337</v>
      </c>
      <c r="I80" s="2">
        <f t="shared" si="39"/>
        <v>0.83333333333333337</v>
      </c>
      <c r="J80" s="1">
        <v>37.5</v>
      </c>
      <c r="K80" s="3">
        <f t="shared" si="34"/>
        <v>7.53</v>
      </c>
      <c r="L80" s="3">
        <f t="shared" si="35"/>
        <v>11.797499999999999</v>
      </c>
      <c r="M80" s="3">
        <f t="shared" si="37"/>
        <v>35.392499999999998</v>
      </c>
      <c r="N80" s="1"/>
      <c r="O80" s="1"/>
      <c r="P80" s="3">
        <f t="shared" si="24"/>
        <v>8.3333333333333343E-2</v>
      </c>
      <c r="Q80" s="3">
        <v>0</v>
      </c>
      <c r="R80" s="3">
        <f t="shared" si="36"/>
        <v>8.3333333333333343E-2</v>
      </c>
      <c r="S80" s="12">
        <v>598</v>
      </c>
      <c r="T80" s="12">
        <v>598.76806868609106</v>
      </c>
      <c r="U80" s="12">
        <v>0.76806868609047996</v>
      </c>
      <c r="V80" s="12">
        <v>598</v>
      </c>
      <c r="W80" s="12">
        <v>598.76813294203805</v>
      </c>
      <c r="X80" s="12">
        <v>0.76813294203823901</v>
      </c>
      <c r="Y80" s="12">
        <v>598</v>
      </c>
      <c r="Z80" s="12">
        <v>598.82592154721704</v>
      </c>
      <c r="AA80" s="12">
        <v>0.82592154721709399</v>
      </c>
      <c r="AB80" s="12">
        <v>598</v>
      </c>
      <c r="AC80" s="12">
        <v>598.88226766608898</v>
      </c>
      <c r="AD80" s="12">
        <v>0.88226766608851204</v>
      </c>
      <c r="AE80" s="12">
        <v>598</v>
      </c>
      <c r="AF80" s="12">
        <v>598.88340839413399</v>
      </c>
      <c r="AG80" s="12">
        <v>0.88340839413389305</v>
      </c>
      <c r="AH80" s="12">
        <v>598</v>
      </c>
      <c r="AI80" s="12">
        <v>598.86157538860198</v>
      </c>
      <c r="AJ80" s="12">
        <v>0.86157538860242699</v>
      </c>
      <c r="AK80" s="12">
        <v>598</v>
      </c>
      <c r="AL80" s="12">
        <v>599.01153048626895</v>
      </c>
      <c r="AM80" s="12">
        <v>1.0115304862694601</v>
      </c>
      <c r="AN80" s="12">
        <v>598</v>
      </c>
      <c r="AO80" s="12">
        <v>598.94002272008902</v>
      </c>
      <c r="AP80" s="12">
        <v>0.94002272008871901</v>
      </c>
      <c r="AQ80" s="12">
        <v>598</v>
      </c>
      <c r="AR80" s="12">
        <v>598.97241166228605</v>
      </c>
      <c r="AS80" s="12">
        <v>0.97241166228597598</v>
      </c>
      <c r="AT80" s="12">
        <v>598</v>
      </c>
      <c r="AU80" s="12">
        <v>598.81066034439004</v>
      </c>
      <c r="AV80" s="12">
        <v>0.81066034439041601</v>
      </c>
      <c r="AW80" s="12">
        <v>598</v>
      </c>
      <c r="AX80" s="12">
        <v>598.78926499704596</v>
      </c>
      <c r="AY80" s="12">
        <v>0.78926499704584496</v>
      </c>
      <c r="AZ80" s="12">
        <v>598</v>
      </c>
      <c r="BA80" s="12">
        <v>598.80897026994796</v>
      </c>
      <c r="BB80" s="12">
        <v>0.808970269947624</v>
      </c>
      <c r="BC80" s="12">
        <v>598</v>
      </c>
      <c r="BD80" s="12">
        <v>598.87804414168102</v>
      </c>
      <c r="BE80" s="12">
        <v>0.87804414168088596</v>
      </c>
      <c r="BF80" s="12">
        <v>598</v>
      </c>
      <c r="BG80" s="12">
        <v>598.79956225604997</v>
      </c>
      <c r="BH80" s="12">
        <v>0.79956225604985898</v>
      </c>
      <c r="BI80" s="12">
        <v>598</v>
      </c>
      <c r="BJ80" s="12">
        <v>598.87778402957997</v>
      </c>
      <c r="BK80" s="12">
        <v>0.87778402957970503</v>
      </c>
      <c r="BL80" s="12">
        <v>598</v>
      </c>
      <c r="BM80" s="12">
        <v>598.95040286753397</v>
      </c>
      <c r="BN80" s="12">
        <v>0.950402867533788</v>
      </c>
      <c r="BO80" s="12">
        <v>598</v>
      </c>
      <c r="BP80" s="12">
        <v>598.88249189161695</v>
      </c>
      <c r="BQ80" s="12">
        <v>0.88249189161723296</v>
      </c>
      <c r="BR80" s="12">
        <v>598</v>
      </c>
      <c r="BS80" s="12">
        <v>598.77887602745102</v>
      </c>
      <c r="BT80" s="12">
        <v>0.77887602745044404</v>
      </c>
      <c r="BU80" s="12">
        <v>598</v>
      </c>
      <c r="BV80" s="12">
        <v>598.90798235263696</v>
      </c>
      <c r="BW80" s="12">
        <v>0.90798235263655103</v>
      </c>
      <c r="BX80" s="12">
        <v>598</v>
      </c>
      <c r="BY80" s="12">
        <v>598.95967524805201</v>
      </c>
      <c r="BZ80" s="12">
        <v>0.95967524805226001</v>
      </c>
    </row>
    <row r="81" spans="1:78" x14ac:dyDescent="0.35">
      <c r="A81" s="1">
        <v>79</v>
      </c>
      <c r="B81" s="6" t="s">
        <v>4</v>
      </c>
      <c r="C81" s="9" t="s">
        <v>15</v>
      </c>
      <c r="D81" s="9" t="s">
        <v>13</v>
      </c>
      <c r="E81" s="1">
        <v>90</v>
      </c>
      <c r="F81" s="1">
        <v>30</v>
      </c>
      <c r="G81" s="2">
        <f t="shared" ref="G81:G82" si="41">G80+7*24</f>
        <v>766</v>
      </c>
      <c r="H81" s="2">
        <f t="shared" si="20"/>
        <v>766.83333333333337</v>
      </c>
      <c r="I81" s="2">
        <f t="shared" si="39"/>
        <v>0.83333333333333337</v>
      </c>
      <c r="J81" s="1">
        <v>37.5</v>
      </c>
      <c r="K81" s="3">
        <f t="shared" si="34"/>
        <v>7.53</v>
      </c>
      <c r="L81" s="3">
        <f t="shared" si="35"/>
        <v>11.797499999999999</v>
      </c>
      <c r="M81" s="3">
        <f t="shared" si="37"/>
        <v>35.392499999999998</v>
      </c>
      <c r="N81" s="1"/>
      <c r="O81" s="1"/>
      <c r="P81" s="3">
        <f t="shared" si="24"/>
        <v>8.3333333333333343E-2</v>
      </c>
      <c r="Q81" s="3">
        <v>0</v>
      </c>
      <c r="R81" s="3">
        <f t="shared" si="36"/>
        <v>8.3333333333333343E-2</v>
      </c>
      <c r="S81" s="12">
        <v>766</v>
      </c>
      <c r="T81" s="12">
        <v>766.85305724798297</v>
      </c>
      <c r="U81" s="12">
        <v>0.85305724798251104</v>
      </c>
      <c r="V81" s="12">
        <v>766</v>
      </c>
      <c r="W81" s="12">
        <v>766.85562775276105</v>
      </c>
      <c r="X81" s="12">
        <v>0.85562775276135505</v>
      </c>
      <c r="Y81" s="12">
        <v>766</v>
      </c>
      <c r="Z81" s="12">
        <v>767.00208369809104</v>
      </c>
      <c r="AA81" s="12">
        <v>1.0020836980907399</v>
      </c>
      <c r="AB81" s="12">
        <v>766</v>
      </c>
      <c r="AC81" s="12">
        <v>766.75493152638705</v>
      </c>
      <c r="AD81" s="12">
        <v>0.754931526386594</v>
      </c>
      <c r="AE81" s="12">
        <v>766</v>
      </c>
      <c r="AF81" s="12">
        <v>766.84048321759894</v>
      </c>
      <c r="AG81" s="12">
        <v>0.84048321759942701</v>
      </c>
      <c r="AH81" s="12">
        <v>766</v>
      </c>
      <c r="AI81" s="12">
        <v>767.00202625885095</v>
      </c>
      <c r="AJ81" s="12">
        <v>1.00202625885049</v>
      </c>
      <c r="AK81" s="12">
        <v>766</v>
      </c>
      <c r="AL81" s="12">
        <v>766.92504222549303</v>
      </c>
      <c r="AM81" s="12">
        <v>0.92504222549299497</v>
      </c>
      <c r="AN81" s="12">
        <v>766</v>
      </c>
      <c r="AO81" s="12">
        <v>766.89768979800795</v>
      </c>
      <c r="AP81" s="12">
        <v>0.89768979800807902</v>
      </c>
      <c r="AQ81" s="12">
        <v>766</v>
      </c>
      <c r="AR81" s="12">
        <v>766.82334051858504</v>
      </c>
      <c r="AS81" s="12">
        <v>0.82334051858488</v>
      </c>
      <c r="AT81" s="12">
        <v>766</v>
      </c>
      <c r="AU81" s="12">
        <v>766.77469649979105</v>
      </c>
      <c r="AV81" s="12">
        <v>0.77469649979051503</v>
      </c>
      <c r="AW81" s="12">
        <v>766</v>
      </c>
      <c r="AX81" s="12">
        <v>766.84764655285198</v>
      </c>
      <c r="AY81" s="12">
        <v>0.84764655285221502</v>
      </c>
      <c r="AZ81" s="12">
        <v>766</v>
      </c>
      <c r="BA81" s="12">
        <v>766.85544837243697</v>
      </c>
      <c r="BB81" s="12">
        <v>0.85544837243691496</v>
      </c>
      <c r="BC81" s="12">
        <v>766</v>
      </c>
      <c r="BD81" s="12">
        <v>766.79714510337101</v>
      </c>
      <c r="BE81" s="12">
        <v>0.79714510337059996</v>
      </c>
      <c r="BF81" s="12">
        <v>766</v>
      </c>
      <c r="BG81" s="12">
        <v>767.02391028119905</v>
      </c>
      <c r="BH81" s="12">
        <v>1.02391028119863</v>
      </c>
      <c r="BI81" s="12">
        <v>766</v>
      </c>
      <c r="BJ81" s="12">
        <v>766.92191169622799</v>
      </c>
      <c r="BK81" s="12">
        <v>0.92191169622792402</v>
      </c>
      <c r="BL81" s="12">
        <v>766</v>
      </c>
      <c r="BM81" s="12">
        <v>766.76221439351502</v>
      </c>
      <c r="BN81" s="12">
        <v>0.76221439351499198</v>
      </c>
      <c r="BO81" s="12">
        <v>766</v>
      </c>
      <c r="BP81" s="12">
        <v>766.902975346532</v>
      </c>
      <c r="BQ81" s="12">
        <v>0.902975346531948</v>
      </c>
      <c r="BR81" s="12">
        <v>766</v>
      </c>
      <c r="BS81" s="12">
        <v>766.94925719128696</v>
      </c>
      <c r="BT81" s="12">
        <v>0.94925719128685804</v>
      </c>
      <c r="BU81" s="12">
        <v>766</v>
      </c>
      <c r="BV81" s="12">
        <v>766.880238639965</v>
      </c>
      <c r="BW81" s="12">
        <v>0.88023863996455398</v>
      </c>
      <c r="BX81" s="12">
        <v>766</v>
      </c>
      <c r="BY81" s="12">
        <v>766.84571375758003</v>
      </c>
      <c r="BZ81" s="12">
        <v>0.84571375757989498</v>
      </c>
    </row>
    <row r="82" spans="1:78" x14ac:dyDescent="0.35">
      <c r="A82" s="1">
        <v>80</v>
      </c>
      <c r="B82" s="6" t="s">
        <v>4</v>
      </c>
      <c r="C82" s="9" t="s">
        <v>15</v>
      </c>
      <c r="D82" s="9" t="s">
        <v>13</v>
      </c>
      <c r="E82" s="1">
        <v>90</v>
      </c>
      <c r="F82" s="1">
        <v>30</v>
      </c>
      <c r="G82" s="2">
        <f t="shared" si="41"/>
        <v>934</v>
      </c>
      <c r="H82" s="2">
        <f t="shared" si="20"/>
        <v>934.83333333333337</v>
      </c>
      <c r="I82" s="2">
        <f t="shared" si="39"/>
        <v>0.83333333333333337</v>
      </c>
      <c r="J82" s="1">
        <v>37.5</v>
      </c>
      <c r="K82" s="3">
        <f t="shared" si="34"/>
        <v>7.53</v>
      </c>
      <c r="L82" s="3">
        <f t="shared" si="35"/>
        <v>11.797499999999999</v>
      </c>
      <c r="M82" s="3">
        <f t="shared" si="37"/>
        <v>35.392499999999998</v>
      </c>
      <c r="N82" s="1"/>
      <c r="O82" s="1"/>
      <c r="P82" s="3">
        <f t="shared" si="24"/>
        <v>8.3333333333333343E-2</v>
      </c>
      <c r="Q82" s="3">
        <v>0</v>
      </c>
      <c r="R82" s="3">
        <f t="shared" si="36"/>
        <v>8.3333333333333343E-2</v>
      </c>
      <c r="S82" s="12">
        <v>934</v>
      </c>
      <c r="T82" s="12">
        <v>934.86932112306999</v>
      </c>
      <c r="U82" s="12">
        <v>0.86932112307050402</v>
      </c>
      <c r="V82" s="12">
        <v>934</v>
      </c>
      <c r="W82" s="12">
        <v>934.82590450365694</v>
      </c>
      <c r="X82" s="12">
        <v>0.82590450365742596</v>
      </c>
      <c r="Y82" s="12">
        <v>934</v>
      </c>
      <c r="Z82" s="12">
        <v>934.85688547227699</v>
      </c>
      <c r="AA82" s="12">
        <v>0.85688547227726697</v>
      </c>
      <c r="AB82" s="12">
        <v>934</v>
      </c>
      <c r="AC82" s="12">
        <v>934.83984919857198</v>
      </c>
      <c r="AD82" s="12">
        <v>0.83984919857215001</v>
      </c>
      <c r="AE82" s="12">
        <v>934</v>
      </c>
      <c r="AF82" s="12">
        <v>934.77059002079898</v>
      </c>
      <c r="AG82" s="12">
        <v>0.77059002079919803</v>
      </c>
      <c r="AH82" s="12">
        <v>934</v>
      </c>
      <c r="AI82" s="12">
        <v>934.90663507809404</v>
      </c>
      <c r="AJ82" s="12">
        <v>0.90663507809381405</v>
      </c>
      <c r="AK82" s="12">
        <v>934</v>
      </c>
      <c r="AL82" s="12">
        <v>934.82129765877698</v>
      </c>
      <c r="AM82" s="12">
        <v>0.821297658777147</v>
      </c>
      <c r="AN82" s="12">
        <v>934</v>
      </c>
      <c r="AO82" s="12">
        <v>934.77951316779797</v>
      </c>
      <c r="AP82" s="12">
        <v>0.77951316779840596</v>
      </c>
      <c r="AQ82" s="12">
        <v>934</v>
      </c>
      <c r="AR82" s="12">
        <v>934.838126217791</v>
      </c>
      <c r="AS82" s="12">
        <v>0.838126217790652</v>
      </c>
      <c r="AT82" s="12">
        <v>934</v>
      </c>
      <c r="AU82" s="12">
        <v>934.88186477963302</v>
      </c>
      <c r="AV82" s="12">
        <v>0.88186477963246601</v>
      </c>
      <c r="AW82" s="12">
        <v>934</v>
      </c>
      <c r="AX82" s="12">
        <v>934.86072364678898</v>
      </c>
      <c r="AY82" s="12">
        <v>0.86072364678919899</v>
      </c>
      <c r="AZ82" s="12">
        <v>934</v>
      </c>
      <c r="BA82" s="12">
        <v>934.77317622887199</v>
      </c>
      <c r="BB82" s="12">
        <v>0.77317622887177795</v>
      </c>
      <c r="BC82" s="12">
        <v>934</v>
      </c>
      <c r="BD82" s="12">
        <v>934.95388673736795</v>
      </c>
      <c r="BE82" s="12">
        <v>0.95388673736816698</v>
      </c>
      <c r="BF82" s="12">
        <v>934</v>
      </c>
      <c r="BG82" s="12">
        <v>934.90155585318098</v>
      </c>
      <c r="BH82" s="12">
        <v>0.90155585318121201</v>
      </c>
      <c r="BI82" s="12">
        <v>934</v>
      </c>
      <c r="BJ82" s="12">
        <v>934.95248322143004</v>
      </c>
      <c r="BK82" s="12">
        <v>0.95248322142993702</v>
      </c>
      <c r="BL82" s="12">
        <v>934</v>
      </c>
      <c r="BM82" s="12">
        <v>934.79219762781599</v>
      </c>
      <c r="BN82" s="12">
        <v>0.79219762781637604</v>
      </c>
      <c r="BO82" s="12">
        <v>934</v>
      </c>
      <c r="BP82" s="12">
        <v>934.80007903581804</v>
      </c>
      <c r="BQ82" s="12">
        <v>0.80007903581828599</v>
      </c>
      <c r="BR82" s="12">
        <v>934</v>
      </c>
      <c r="BS82" s="12">
        <v>934.845997602328</v>
      </c>
      <c r="BT82" s="12">
        <v>0.84599760232804699</v>
      </c>
      <c r="BU82" s="12">
        <v>934</v>
      </c>
      <c r="BV82" s="12">
        <v>934.89439178403404</v>
      </c>
      <c r="BW82" s="12">
        <v>0.89439178403422304</v>
      </c>
      <c r="BX82" s="12">
        <v>934</v>
      </c>
      <c r="BY82" s="12">
        <v>934.78909486477801</v>
      </c>
      <c r="BZ82" s="12">
        <v>0.78909486477805602</v>
      </c>
    </row>
    <row r="83" spans="1:78" x14ac:dyDescent="0.35">
      <c r="A83" s="1">
        <v>81</v>
      </c>
      <c r="B83" s="6" t="s">
        <v>5</v>
      </c>
      <c r="C83" s="9" t="s">
        <v>12</v>
      </c>
      <c r="D83" s="9" t="s">
        <v>13</v>
      </c>
      <c r="E83" s="1">
        <v>1000</v>
      </c>
      <c r="F83" s="1">
        <v>300</v>
      </c>
      <c r="G83" s="1"/>
      <c r="H83" s="1"/>
      <c r="I83" s="2">
        <v>3.3</v>
      </c>
      <c r="J83" s="1">
        <f>I83*75</f>
        <v>247.5</v>
      </c>
      <c r="K83" s="3">
        <f t="shared" ref="K83:K94" si="42">76.4+1.04*J83</f>
        <v>333.80000000000007</v>
      </c>
      <c r="L83" s="3">
        <f t="shared" ref="L83:L94" si="43">0.8866*J83</f>
        <v>219.43350000000001</v>
      </c>
      <c r="M83" s="3">
        <f t="shared" si="37"/>
        <v>658.30050000000006</v>
      </c>
      <c r="N83" s="1"/>
      <c r="O83" s="1"/>
      <c r="P83" s="3">
        <f t="shared" ref="P83:P94" si="44">I83*0.5</f>
        <v>1.65</v>
      </c>
      <c r="Q83" s="3"/>
      <c r="R83" s="3"/>
      <c r="S83" s="12"/>
      <c r="T83" s="12"/>
      <c r="U83" s="12">
        <v>4.4921006349750003</v>
      </c>
      <c r="V83" s="12"/>
      <c r="W83" s="12"/>
      <c r="X83" s="12">
        <v>3.3071224888928801</v>
      </c>
      <c r="Y83" s="12"/>
      <c r="Z83" s="12"/>
      <c r="AA83" s="12">
        <v>3.2761632758752799</v>
      </c>
      <c r="AB83" s="12"/>
      <c r="AC83" s="12"/>
      <c r="AD83" s="12">
        <v>6.5669594467766004</v>
      </c>
      <c r="AE83" s="12"/>
      <c r="AF83" s="12"/>
      <c r="AG83" s="12">
        <v>3.54463227648358</v>
      </c>
      <c r="AH83" s="12"/>
      <c r="AI83" s="12"/>
      <c r="AJ83" s="12">
        <v>5.7441749262958304</v>
      </c>
      <c r="AK83" s="12"/>
      <c r="AL83" s="12"/>
      <c r="AM83" s="12">
        <v>6.5910746785644303</v>
      </c>
      <c r="AN83" s="12"/>
      <c r="AO83" s="12"/>
      <c r="AP83" s="12">
        <v>4.58260133227785</v>
      </c>
      <c r="AQ83" s="12"/>
      <c r="AR83" s="12"/>
      <c r="AS83" s="12">
        <v>4.4415839951741001</v>
      </c>
      <c r="AT83" s="12"/>
      <c r="AU83" s="12"/>
      <c r="AV83" s="12">
        <v>4.3217177758666097</v>
      </c>
      <c r="AW83" s="12"/>
      <c r="AX83" s="12"/>
      <c r="AY83" s="12">
        <v>4.4201944117027701</v>
      </c>
      <c r="AZ83" s="12"/>
      <c r="BA83" s="12"/>
      <c r="BB83" s="12">
        <v>4.64609335565848</v>
      </c>
      <c r="BC83" s="12"/>
      <c r="BD83" s="12"/>
      <c r="BE83" s="12">
        <v>4.7725619101280996</v>
      </c>
      <c r="BF83" s="12"/>
      <c r="BG83" s="12"/>
      <c r="BH83" s="12">
        <v>6.5984126619878003</v>
      </c>
      <c r="BI83" s="12"/>
      <c r="BJ83" s="12"/>
      <c r="BK83" s="12">
        <v>4.1941525966112296</v>
      </c>
      <c r="BL83" s="12"/>
      <c r="BM83" s="12"/>
      <c r="BN83" s="12">
        <v>4.45147994366347</v>
      </c>
      <c r="BO83" s="12"/>
      <c r="BP83" s="12"/>
      <c r="BQ83" s="12">
        <v>6.5545923348931696</v>
      </c>
      <c r="BR83" s="12"/>
      <c r="BS83" s="12"/>
      <c r="BT83" s="12">
        <v>3.8151722303710902</v>
      </c>
      <c r="BU83" s="12"/>
      <c r="BV83" s="12"/>
      <c r="BW83" s="12">
        <v>4.3862212397851597</v>
      </c>
      <c r="BX83" s="12"/>
      <c r="BY83" s="12"/>
      <c r="BZ83" s="12">
        <v>3.4773351582051699</v>
      </c>
    </row>
    <row r="84" spans="1:78" x14ac:dyDescent="0.35">
      <c r="A84" s="1">
        <v>82</v>
      </c>
      <c r="B84" s="6" t="s">
        <v>5</v>
      </c>
      <c r="C84" s="9" t="s">
        <v>12</v>
      </c>
      <c r="D84" s="9" t="s">
        <v>14</v>
      </c>
      <c r="E84" s="1">
        <v>1000</v>
      </c>
      <c r="F84" s="1">
        <v>300</v>
      </c>
      <c r="G84" s="1"/>
      <c r="H84" s="1"/>
      <c r="I84" s="2">
        <v>3.6</v>
      </c>
      <c r="J84" s="1">
        <f t="shared" ref="J84:J94" si="45">I84*75</f>
        <v>270</v>
      </c>
      <c r="K84" s="3">
        <f t="shared" si="42"/>
        <v>357.20000000000005</v>
      </c>
      <c r="L84" s="3">
        <f t="shared" si="43"/>
        <v>239.38200000000001</v>
      </c>
      <c r="M84" s="3">
        <f t="shared" si="37"/>
        <v>718.14599999999996</v>
      </c>
      <c r="N84" s="1"/>
      <c r="O84" s="1"/>
      <c r="P84" s="3">
        <f t="shared" si="44"/>
        <v>1.8</v>
      </c>
      <c r="Q84" s="1"/>
      <c r="R84" s="1"/>
      <c r="S84" s="12"/>
      <c r="T84" s="12"/>
      <c r="U84" s="12">
        <v>4.6618172794774404</v>
      </c>
      <c r="V84" s="12"/>
      <c r="W84" s="12"/>
      <c r="X84" s="12">
        <v>3.5747629242218899</v>
      </c>
      <c r="Y84" s="12"/>
      <c r="Z84" s="12"/>
      <c r="AA84" s="12">
        <v>4.0557808219120304</v>
      </c>
      <c r="AB84" s="12"/>
      <c r="AC84" s="12"/>
      <c r="AD84" s="12">
        <v>4.8542641511307796</v>
      </c>
      <c r="AE84" s="12"/>
      <c r="AF84" s="12"/>
      <c r="AG84" s="12">
        <v>5.1485320797627203</v>
      </c>
      <c r="AH84" s="12"/>
      <c r="AI84" s="12"/>
      <c r="AJ84" s="12">
        <v>6.3696902113160601</v>
      </c>
      <c r="AK84" s="12"/>
      <c r="AL84" s="12"/>
      <c r="AM84" s="12">
        <v>4.3876415792102899</v>
      </c>
      <c r="AN84" s="12"/>
      <c r="AO84" s="12"/>
      <c r="AP84" s="12">
        <v>6.7524210539641301</v>
      </c>
      <c r="AQ84" s="12"/>
      <c r="AR84" s="12"/>
      <c r="AS84" s="12">
        <v>6.0895582530286099</v>
      </c>
      <c r="AT84" s="12"/>
      <c r="AU84" s="12"/>
      <c r="AV84" s="12">
        <v>6.5865821301897203</v>
      </c>
      <c r="AW84" s="12"/>
      <c r="AX84" s="12"/>
      <c r="AY84" s="12">
        <v>3.2791456232901601</v>
      </c>
      <c r="AZ84" s="12"/>
      <c r="BA84" s="12"/>
      <c r="BB84" s="12">
        <v>3.8823894675267598</v>
      </c>
      <c r="BC84" s="12"/>
      <c r="BD84" s="12"/>
      <c r="BE84" s="12">
        <v>4.8128694194499797</v>
      </c>
      <c r="BF84" s="12"/>
      <c r="BG84" s="12"/>
      <c r="BH84" s="12">
        <v>5.35660282373592</v>
      </c>
      <c r="BI84" s="12"/>
      <c r="BJ84" s="12"/>
      <c r="BK84" s="12">
        <v>5.05603824237655</v>
      </c>
      <c r="BL84" s="12"/>
      <c r="BM84" s="12"/>
      <c r="BN84" s="12">
        <v>5.6979954089115497</v>
      </c>
      <c r="BO84" s="12"/>
      <c r="BP84" s="12"/>
      <c r="BQ84" s="12">
        <v>6.44171698699434</v>
      </c>
      <c r="BR84" s="12"/>
      <c r="BS84" s="12"/>
      <c r="BT84" s="12">
        <v>5.6634594079628302</v>
      </c>
      <c r="BU84" s="12"/>
      <c r="BV84" s="12"/>
      <c r="BW84" s="12">
        <v>4.9430681379466996</v>
      </c>
      <c r="BX84" s="12"/>
      <c r="BY84" s="12"/>
      <c r="BZ84" s="12">
        <v>4.8832368278971501</v>
      </c>
    </row>
    <row r="85" spans="1:78" x14ac:dyDescent="0.35">
      <c r="A85" s="1">
        <v>83</v>
      </c>
      <c r="B85" s="6" t="s">
        <v>5</v>
      </c>
      <c r="C85" s="9" t="s">
        <v>12</v>
      </c>
      <c r="D85" s="9" t="s">
        <v>15</v>
      </c>
      <c r="E85" s="1">
        <v>1000</v>
      </c>
      <c r="F85" s="1">
        <v>300</v>
      </c>
      <c r="G85" s="1"/>
      <c r="H85" s="1"/>
      <c r="I85" s="2">
        <v>4.2</v>
      </c>
      <c r="J85" s="1">
        <f t="shared" si="45"/>
        <v>315</v>
      </c>
      <c r="K85" s="3">
        <f t="shared" si="42"/>
        <v>404</v>
      </c>
      <c r="L85" s="3">
        <f t="shared" si="43"/>
        <v>279.279</v>
      </c>
      <c r="M85" s="3">
        <f t="shared" si="37"/>
        <v>837.83699999999999</v>
      </c>
      <c r="N85" s="1"/>
      <c r="O85" s="1"/>
      <c r="P85" s="3">
        <f t="shared" si="44"/>
        <v>2.1</v>
      </c>
      <c r="Q85" s="1"/>
      <c r="R85" s="1"/>
      <c r="S85" s="12"/>
      <c r="T85" s="12"/>
      <c r="U85" s="12">
        <v>5.8935889213738202</v>
      </c>
      <c r="V85" s="12"/>
      <c r="W85" s="12"/>
      <c r="X85" s="12">
        <v>4.8704978399297598</v>
      </c>
      <c r="Y85" s="12"/>
      <c r="Z85" s="12"/>
      <c r="AA85" s="12">
        <v>8.0745950738204808</v>
      </c>
      <c r="AB85" s="12"/>
      <c r="AC85" s="12"/>
      <c r="AD85" s="12">
        <v>6.2845813339332599</v>
      </c>
      <c r="AE85" s="12"/>
      <c r="AF85" s="12"/>
      <c r="AG85" s="12">
        <v>4.9949030081224901</v>
      </c>
      <c r="AH85" s="12"/>
      <c r="AI85" s="12"/>
      <c r="AJ85" s="12">
        <v>6.9839418173054204</v>
      </c>
      <c r="AK85" s="12"/>
      <c r="AL85" s="12"/>
      <c r="AM85" s="12">
        <v>5.1206430097581901</v>
      </c>
      <c r="AN85" s="12"/>
      <c r="AO85" s="12"/>
      <c r="AP85" s="12">
        <v>5.7646599910438603</v>
      </c>
      <c r="AQ85" s="12"/>
      <c r="AR85" s="12"/>
      <c r="AS85" s="12">
        <v>5.0061829539618499</v>
      </c>
      <c r="AT85" s="12"/>
      <c r="AU85" s="12"/>
      <c r="AV85" s="12">
        <v>6.3231125567495896</v>
      </c>
      <c r="AW85" s="12"/>
      <c r="AX85" s="12"/>
      <c r="AY85" s="12">
        <v>5.5745548630422199</v>
      </c>
      <c r="AZ85" s="12"/>
      <c r="BA85" s="12"/>
      <c r="BB85" s="12">
        <v>7.4530601865139001</v>
      </c>
      <c r="BC85" s="12"/>
      <c r="BD85" s="12"/>
      <c r="BE85" s="12">
        <v>6.0613668964205196</v>
      </c>
      <c r="BF85" s="12"/>
      <c r="BG85" s="12"/>
      <c r="BH85" s="12">
        <v>5.0048304765029297</v>
      </c>
      <c r="BI85" s="12"/>
      <c r="BJ85" s="12"/>
      <c r="BK85" s="12">
        <v>4.7179199853809202</v>
      </c>
      <c r="BL85" s="12"/>
      <c r="BM85" s="12"/>
      <c r="BN85" s="12">
        <v>8.5479062139811504</v>
      </c>
      <c r="BO85" s="12"/>
      <c r="BP85" s="12"/>
      <c r="BQ85" s="12">
        <v>7.4460677238723196</v>
      </c>
      <c r="BR85" s="12"/>
      <c r="BS85" s="12"/>
      <c r="BT85" s="12">
        <v>7.0679353452523896</v>
      </c>
      <c r="BU85" s="12"/>
      <c r="BV85" s="12"/>
      <c r="BW85" s="12">
        <v>4.1502890419596801</v>
      </c>
      <c r="BX85" s="12"/>
      <c r="BY85" s="12"/>
      <c r="BZ85" s="12">
        <v>5.8352767853760401</v>
      </c>
    </row>
    <row r="86" spans="1:78" x14ac:dyDescent="0.35">
      <c r="A86" s="1">
        <v>84</v>
      </c>
      <c r="B86" s="6" t="s">
        <v>5</v>
      </c>
      <c r="C86" s="9" t="s">
        <v>13</v>
      </c>
      <c r="D86" s="9" t="s">
        <v>12</v>
      </c>
      <c r="E86" s="1">
        <v>1000</v>
      </c>
      <c r="F86" s="1">
        <v>300</v>
      </c>
      <c r="G86" s="1"/>
      <c r="H86" s="1"/>
      <c r="I86" s="2">
        <v>3.3</v>
      </c>
      <c r="J86" s="1">
        <f t="shared" si="45"/>
        <v>247.5</v>
      </c>
      <c r="K86" s="3">
        <f t="shared" si="42"/>
        <v>333.80000000000007</v>
      </c>
      <c r="L86" s="3">
        <f t="shared" si="43"/>
        <v>219.43350000000001</v>
      </c>
      <c r="M86" s="3">
        <f t="shared" si="37"/>
        <v>658.30050000000006</v>
      </c>
      <c r="N86" s="1"/>
      <c r="O86" s="1"/>
      <c r="P86" s="3">
        <f t="shared" si="44"/>
        <v>1.65</v>
      </c>
      <c r="Q86" s="1"/>
      <c r="R86" s="1"/>
      <c r="S86" s="12"/>
      <c r="T86" s="12"/>
      <c r="U86" s="12">
        <v>5.4470209117244099</v>
      </c>
      <c r="V86" s="12"/>
      <c r="W86" s="12"/>
      <c r="X86" s="12">
        <v>3.54298675615183</v>
      </c>
      <c r="Y86" s="12"/>
      <c r="Z86" s="12"/>
      <c r="AA86" s="12">
        <v>5.0577504594831497</v>
      </c>
      <c r="AB86" s="12"/>
      <c r="AC86" s="12"/>
      <c r="AD86" s="12">
        <v>3.0197120331259999</v>
      </c>
      <c r="AE86" s="12"/>
      <c r="AF86" s="12"/>
      <c r="AG86" s="12">
        <v>4.4100212000110899</v>
      </c>
      <c r="AH86" s="12"/>
      <c r="AI86" s="12"/>
      <c r="AJ86" s="12">
        <v>7.8336792312307999</v>
      </c>
      <c r="AK86" s="12"/>
      <c r="AL86" s="12"/>
      <c r="AM86" s="12">
        <v>6.0704949570032598</v>
      </c>
      <c r="AN86" s="12"/>
      <c r="AO86" s="12"/>
      <c r="AP86" s="12">
        <v>5.59623482489443</v>
      </c>
      <c r="AQ86" s="12"/>
      <c r="AR86" s="12"/>
      <c r="AS86" s="12">
        <v>3.53020277881458</v>
      </c>
      <c r="AT86" s="12"/>
      <c r="AU86" s="12"/>
      <c r="AV86" s="12">
        <v>3.4587881738461599</v>
      </c>
      <c r="AW86" s="12"/>
      <c r="AX86" s="12"/>
      <c r="AY86" s="12">
        <v>3.9825493859488201</v>
      </c>
      <c r="AZ86" s="12"/>
      <c r="BA86" s="12"/>
      <c r="BB86" s="12">
        <v>3.1767081065143099</v>
      </c>
      <c r="BC86" s="12"/>
      <c r="BD86" s="12"/>
      <c r="BE86" s="12">
        <v>5.4474251444929003</v>
      </c>
      <c r="BF86" s="12"/>
      <c r="BG86" s="12"/>
      <c r="BH86" s="12">
        <v>5.8262807762842002</v>
      </c>
      <c r="BI86" s="12"/>
      <c r="BJ86" s="12"/>
      <c r="BK86" s="12">
        <v>5.2862200709176399</v>
      </c>
      <c r="BL86" s="12"/>
      <c r="BM86" s="12"/>
      <c r="BN86" s="12">
        <v>4.1937043209859501</v>
      </c>
      <c r="BO86" s="12"/>
      <c r="BP86" s="12"/>
      <c r="BQ86" s="12">
        <v>4.7923099774478803</v>
      </c>
      <c r="BR86" s="12"/>
      <c r="BS86" s="12"/>
      <c r="BT86" s="12">
        <v>4.59606225612018</v>
      </c>
      <c r="BU86" s="12"/>
      <c r="BV86" s="12"/>
      <c r="BW86" s="12">
        <v>3.9866509537328101</v>
      </c>
      <c r="BX86" s="12"/>
      <c r="BY86" s="12"/>
      <c r="BZ86" s="12">
        <v>5.37423798428211</v>
      </c>
    </row>
    <row r="87" spans="1:78" x14ac:dyDescent="0.35">
      <c r="A87" s="1">
        <v>85</v>
      </c>
      <c r="B87" s="6" t="s">
        <v>5</v>
      </c>
      <c r="C87" s="9" t="s">
        <v>13</v>
      </c>
      <c r="D87" s="9" t="s">
        <v>14</v>
      </c>
      <c r="E87" s="1">
        <v>1000</v>
      </c>
      <c r="F87" s="1">
        <v>300</v>
      </c>
      <c r="G87" s="1"/>
      <c r="H87" s="1"/>
      <c r="I87" s="1">
        <f>37.5/75</f>
        <v>0.5</v>
      </c>
      <c r="J87" s="1">
        <f t="shared" si="45"/>
        <v>37.5</v>
      </c>
      <c r="K87" s="3">
        <f t="shared" si="42"/>
        <v>115.4</v>
      </c>
      <c r="L87" s="3">
        <f t="shared" si="43"/>
        <v>33.247500000000002</v>
      </c>
      <c r="M87" s="3">
        <f t="shared" si="37"/>
        <v>99.742500000000007</v>
      </c>
      <c r="N87" s="1"/>
      <c r="O87" s="1"/>
      <c r="P87" s="3">
        <f t="shared" si="44"/>
        <v>0.25</v>
      </c>
      <c r="Q87" s="1"/>
      <c r="R87" s="1"/>
      <c r="S87" s="12"/>
      <c r="T87" s="12"/>
      <c r="U87" s="12">
        <v>0.59233193524179995</v>
      </c>
      <c r="V87" s="12"/>
      <c r="W87" s="12"/>
      <c r="X87" s="12">
        <v>0.62905429759507903</v>
      </c>
      <c r="Y87" s="12"/>
      <c r="Z87" s="12"/>
      <c r="AA87" s="12">
        <v>0.70782479761818096</v>
      </c>
      <c r="AB87" s="12"/>
      <c r="AC87" s="12"/>
      <c r="AD87" s="12">
        <v>0.880671971866682</v>
      </c>
      <c r="AE87" s="12"/>
      <c r="AF87" s="12"/>
      <c r="AG87" s="12">
        <v>1.06116285076493</v>
      </c>
      <c r="AH87" s="12"/>
      <c r="AI87" s="12"/>
      <c r="AJ87" s="12">
        <v>0.67504645361465998</v>
      </c>
      <c r="AK87" s="12"/>
      <c r="AL87" s="12"/>
      <c r="AM87" s="12">
        <v>0.80121944528938605</v>
      </c>
      <c r="AN87" s="12"/>
      <c r="AO87" s="12"/>
      <c r="AP87" s="12">
        <v>0.45581739049200798</v>
      </c>
      <c r="AQ87" s="12"/>
      <c r="AR87" s="12"/>
      <c r="AS87" s="12">
        <v>0.653657090352045</v>
      </c>
      <c r="AT87" s="12"/>
      <c r="AU87" s="12"/>
      <c r="AV87" s="12">
        <v>0.59555046873537199</v>
      </c>
      <c r="AW87" s="12"/>
      <c r="AX87" s="12"/>
      <c r="AY87" s="12">
        <v>0.67441575812388299</v>
      </c>
      <c r="AZ87" s="12"/>
      <c r="BA87" s="12"/>
      <c r="BB87" s="12">
        <v>0.55655843409295802</v>
      </c>
      <c r="BC87" s="12"/>
      <c r="BD87" s="12"/>
      <c r="BE87" s="12">
        <v>0.91778344904170395</v>
      </c>
      <c r="BF87" s="12"/>
      <c r="BG87" s="12"/>
      <c r="BH87" s="12">
        <v>0.51199616720122099</v>
      </c>
      <c r="BI87" s="12"/>
      <c r="BJ87" s="12"/>
      <c r="BK87" s="12">
        <v>0.66958599876012104</v>
      </c>
      <c r="BL87" s="12"/>
      <c r="BM87" s="12"/>
      <c r="BN87" s="12">
        <v>0.68466715946964096</v>
      </c>
      <c r="BO87" s="12"/>
      <c r="BP87" s="12"/>
      <c r="BQ87" s="12">
        <v>0.67063623739050504</v>
      </c>
      <c r="BR87" s="12"/>
      <c r="BS87" s="12"/>
      <c r="BT87" s="12">
        <v>0.60910757930595105</v>
      </c>
      <c r="BU87" s="12"/>
      <c r="BV87" s="12"/>
      <c r="BW87" s="12">
        <v>0.57649684701068404</v>
      </c>
      <c r="BX87" s="12"/>
      <c r="BY87" s="12"/>
      <c r="BZ87" s="12">
        <v>0.879907216002772</v>
      </c>
    </row>
    <row r="88" spans="1:78" x14ac:dyDescent="0.35">
      <c r="A88" s="1">
        <v>86</v>
      </c>
      <c r="B88" s="6" t="s">
        <v>5</v>
      </c>
      <c r="C88" s="9" t="s">
        <v>13</v>
      </c>
      <c r="D88" s="9" t="s">
        <v>15</v>
      </c>
      <c r="E88" s="1">
        <v>1000</v>
      </c>
      <c r="F88" s="1">
        <v>300</v>
      </c>
      <c r="G88" s="1"/>
      <c r="H88" s="1"/>
      <c r="I88" s="1">
        <f>67.5/75</f>
        <v>0.9</v>
      </c>
      <c r="J88" s="1">
        <f t="shared" si="45"/>
        <v>67.5</v>
      </c>
      <c r="K88" s="3">
        <f t="shared" si="42"/>
        <v>146.60000000000002</v>
      </c>
      <c r="L88" s="3">
        <f t="shared" si="43"/>
        <v>59.845500000000001</v>
      </c>
      <c r="M88" s="3">
        <f t="shared" si="37"/>
        <v>179.53649999999999</v>
      </c>
      <c r="N88" s="1"/>
      <c r="O88" s="1"/>
      <c r="P88" s="3">
        <f t="shared" si="44"/>
        <v>0.45</v>
      </c>
      <c r="Q88" s="1"/>
      <c r="R88" s="1"/>
      <c r="S88" s="12"/>
      <c r="T88" s="12"/>
      <c r="U88" s="12">
        <v>1.25599307896034</v>
      </c>
      <c r="V88" s="12"/>
      <c r="W88" s="12"/>
      <c r="X88" s="12">
        <v>1.29120129470523</v>
      </c>
      <c r="Y88" s="12"/>
      <c r="Z88" s="12"/>
      <c r="AA88" s="12">
        <v>1.4919081171183199</v>
      </c>
      <c r="AB88" s="12"/>
      <c r="AC88" s="12"/>
      <c r="AD88" s="12">
        <v>1.2361096357261501</v>
      </c>
      <c r="AE88" s="12"/>
      <c r="AF88" s="12"/>
      <c r="AG88" s="12">
        <v>1.6525688337903699</v>
      </c>
      <c r="AH88" s="12"/>
      <c r="AI88" s="12"/>
      <c r="AJ88" s="12">
        <v>1.00753438770417</v>
      </c>
      <c r="AK88" s="12"/>
      <c r="AL88" s="12"/>
      <c r="AM88" s="12">
        <v>1.7148499466918601</v>
      </c>
      <c r="AN88" s="12"/>
      <c r="AO88" s="12"/>
      <c r="AP88" s="12">
        <v>1.0172314144580299</v>
      </c>
      <c r="AQ88" s="12"/>
      <c r="AR88" s="12"/>
      <c r="AS88" s="12">
        <v>0.84265234718684801</v>
      </c>
      <c r="AT88" s="12"/>
      <c r="AU88" s="12"/>
      <c r="AV88" s="12">
        <v>1.14426650193028</v>
      </c>
      <c r="AW88" s="12"/>
      <c r="AX88" s="12"/>
      <c r="AY88" s="12">
        <v>1.4282079113705</v>
      </c>
      <c r="AZ88" s="12"/>
      <c r="BA88" s="12"/>
      <c r="BB88" s="12">
        <v>1.15344706745496</v>
      </c>
      <c r="BC88" s="12"/>
      <c r="BD88" s="12"/>
      <c r="BE88" s="12">
        <v>1.5170560799166399</v>
      </c>
      <c r="BF88" s="12"/>
      <c r="BG88" s="12"/>
      <c r="BH88" s="12">
        <v>0.94593239284520603</v>
      </c>
      <c r="BI88" s="12"/>
      <c r="BJ88" s="12"/>
      <c r="BK88" s="12">
        <v>1.47990755477136</v>
      </c>
      <c r="BL88" s="12"/>
      <c r="BM88" s="12"/>
      <c r="BN88" s="12">
        <v>0.86072644968133405</v>
      </c>
      <c r="BO88" s="12"/>
      <c r="BP88" s="12"/>
      <c r="BQ88" s="12">
        <v>0.99017861092528003</v>
      </c>
      <c r="BR88" s="12"/>
      <c r="BS88" s="12"/>
      <c r="BT88" s="12">
        <v>1.1168312711283099</v>
      </c>
      <c r="BU88" s="12"/>
      <c r="BV88" s="12"/>
      <c r="BW88" s="12">
        <v>1.3096123911542701</v>
      </c>
      <c r="BX88" s="12"/>
      <c r="BY88" s="12"/>
      <c r="BZ88" s="12">
        <v>1.25084757201568</v>
      </c>
    </row>
    <row r="89" spans="1:78" x14ac:dyDescent="0.35">
      <c r="A89" s="1">
        <v>87</v>
      </c>
      <c r="B89" s="6" t="s">
        <v>5</v>
      </c>
      <c r="C89" s="9" t="s">
        <v>14</v>
      </c>
      <c r="D89" s="9" t="s">
        <v>12</v>
      </c>
      <c r="E89" s="1">
        <v>1000</v>
      </c>
      <c r="F89" s="1">
        <v>300</v>
      </c>
      <c r="G89" s="1"/>
      <c r="H89" s="1"/>
      <c r="I89" s="2">
        <v>3.6</v>
      </c>
      <c r="J89" s="1">
        <f t="shared" si="45"/>
        <v>270</v>
      </c>
      <c r="K89" s="3">
        <f t="shared" si="42"/>
        <v>357.20000000000005</v>
      </c>
      <c r="L89" s="3">
        <f t="shared" si="43"/>
        <v>239.38200000000001</v>
      </c>
      <c r="M89" s="3">
        <f t="shared" si="37"/>
        <v>718.14599999999996</v>
      </c>
      <c r="N89" s="1"/>
      <c r="O89" s="1"/>
      <c r="P89" s="3">
        <f t="shared" si="44"/>
        <v>1.8</v>
      </c>
      <c r="Q89" s="1"/>
      <c r="R89" s="1"/>
      <c r="S89" s="12"/>
      <c r="T89" s="12"/>
      <c r="U89" s="12">
        <v>5.7007769531323804</v>
      </c>
      <c r="V89" s="12"/>
      <c r="W89" s="12"/>
      <c r="X89" s="12">
        <v>3.61291455913566</v>
      </c>
      <c r="Y89" s="12"/>
      <c r="Z89" s="12"/>
      <c r="AA89" s="12">
        <v>4.30631612779856</v>
      </c>
      <c r="AB89" s="12"/>
      <c r="AC89" s="12"/>
      <c r="AD89" s="12">
        <v>5.3505561044748999</v>
      </c>
      <c r="AE89" s="12"/>
      <c r="AF89" s="12"/>
      <c r="AG89" s="12">
        <v>4.8979953997589396</v>
      </c>
      <c r="AH89" s="12"/>
      <c r="AI89" s="12"/>
      <c r="AJ89" s="12">
        <v>3.3031870418799998</v>
      </c>
      <c r="AK89" s="12"/>
      <c r="AL89" s="12"/>
      <c r="AM89" s="12">
        <v>5.6091556574199597</v>
      </c>
      <c r="AN89" s="12"/>
      <c r="AO89" s="12"/>
      <c r="AP89" s="12">
        <v>5.9872347748427996</v>
      </c>
      <c r="AQ89" s="12"/>
      <c r="AR89" s="12"/>
      <c r="AS89" s="12">
        <v>4.3205294743228198</v>
      </c>
      <c r="AT89" s="12"/>
      <c r="AU89" s="12"/>
      <c r="AV89" s="12">
        <v>3.4043611562920901</v>
      </c>
      <c r="AW89" s="12"/>
      <c r="AX89" s="12"/>
      <c r="AY89" s="12">
        <v>4.7796935932172202</v>
      </c>
      <c r="AZ89" s="12"/>
      <c r="BA89" s="12"/>
      <c r="BB89" s="12">
        <v>5.6307139767880603</v>
      </c>
      <c r="BC89" s="12"/>
      <c r="BD89" s="12"/>
      <c r="BE89" s="12">
        <v>5.2712300940012602</v>
      </c>
      <c r="BF89" s="12"/>
      <c r="BG89" s="12"/>
      <c r="BH89" s="12">
        <v>4.8131339161675104</v>
      </c>
      <c r="BI89" s="12"/>
      <c r="BJ89" s="12"/>
      <c r="BK89" s="12">
        <v>7.2519985795205502</v>
      </c>
      <c r="BL89" s="12"/>
      <c r="BM89" s="12"/>
      <c r="BN89" s="12">
        <v>4.9566436927714799</v>
      </c>
      <c r="BO89" s="12"/>
      <c r="BP89" s="12"/>
      <c r="BQ89" s="12">
        <v>3.27531746143198</v>
      </c>
      <c r="BR89" s="12"/>
      <c r="BS89" s="12"/>
      <c r="BT89" s="12">
        <v>4.1652643535331197</v>
      </c>
      <c r="BU89" s="12"/>
      <c r="BV89" s="12"/>
      <c r="BW89" s="12">
        <v>3.5033869110317699</v>
      </c>
      <c r="BX89" s="12"/>
      <c r="BY89" s="12"/>
      <c r="BZ89" s="12">
        <v>5.8307681690378397</v>
      </c>
    </row>
    <row r="90" spans="1:78" x14ac:dyDescent="0.35">
      <c r="A90" s="1">
        <v>88</v>
      </c>
      <c r="B90" s="6" t="s">
        <v>5</v>
      </c>
      <c r="C90" s="9" t="s">
        <v>14</v>
      </c>
      <c r="D90" s="9" t="s">
        <v>13</v>
      </c>
      <c r="E90" s="1">
        <v>1000</v>
      </c>
      <c r="F90" s="1">
        <v>300</v>
      </c>
      <c r="G90" s="1"/>
      <c r="H90" s="1"/>
      <c r="I90" s="1">
        <f>37.5/75</f>
        <v>0.5</v>
      </c>
      <c r="J90" s="1">
        <f t="shared" si="45"/>
        <v>37.5</v>
      </c>
      <c r="K90" s="3">
        <f t="shared" si="42"/>
        <v>115.4</v>
      </c>
      <c r="L90" s="3">
        <f t="shared" si="43"/>
        <v>33.247500000000002</v>
      </c>
      <c r="M90" s="3">
        <f t="shared" si="37"/>
        <v>99.742500000000007</v>
      </c>
      <c r="N90" s="1"/>
      <c r="O90" s="1"/>
      <c r="P90" s="3">
        <f t="shared" si="44"/>
        <v>0.25</v>
      </c>
      <c r="Q90" s="1"/>
      <c r="R90" s="1"/>
      <c r="S90" s="12"/>
      <c r="T90" s="12"/>
      <c r="U90" s="12">
        <v>0.54884870661005902</v>
      </c>
      <c r="V90" s="12"/>
      <c r="W90" s="12"/>
      <c r="X90" s="12">
        <v>0.92404360649716599</v>
      </c>
      <c r="Y90" s="12"/>
      <c r="Z90" s="12"/>
      <c r="AA90" s="12">
        <v>0.55470033571137001</v>
      </c>
      <c r="AB90" s="12"/>
      <c r="AC90" s="12"/>
      <c r="AD90" s="12">
        <v>0.84567215671406804</v>
      </c>
      <c r="AE90" s="12"/>
      <c r="AF90" s="12"/>
      <c r="AG90" s="12">
        <v>0.45305548799293499</v>
      </c>
      <c r="AH90" s="12"/>
      <c r="AI90" s="12"/>
      <c r="AJ90" s="12">
        <v>0.51687140998430903</v>
      </c>
      <c r="AK90" s="12"/>
      <c r="AL90" s="12"/>
      <c r="AM90" s="12">
        <v>0.68693743502410498</v>
      </c>
      <c r="AN90" s="12"/>
      <c r="AO90" s="12"/>
      <c r="AP90" s="12">
        <v>0.55932853371131597</v>
      </c>
      <c r="AQ90" s="12"/>
      <c r="AR90" s="12"/>
      <c r="AS90" s="12">
        <v>0.74095182479645005</v>
      </c>
      <c r="AT90" s="12"/>
      <c r="AU90" s="12"/>
      <c r="AV90" s="12">
        <v>0.94278952608427002</v>
      </c>
      <c r="AW90" s="12"/>
      <c r="AX90" s="12"/>
      <c r="AY90" s="12">
        <v>1.0096194173727799</v>
      </c>
      <c r="AZ90" s="12"/>
      <c r="BA90" s="12"/>
      <c r="BB90" s="12">
        <v>0.63754002289932399</v>
      </c>
      <c r="BC90" s="12"/>
      <c r="BD90" s="12"/>
      <c r="BE90" s="12">
        <v>0.78382173719542203</v>
      </c>
      <c r="BF90" s="12"/>
      <c r="BG90" s="12"/>
      <c r="BH90" s="12">
        <v>0.45059722230335397</v>
      </c>
      <c r="BI90" s="12"/>
      <c r="BJ90" s="12"/>
      <c r="BK90" s="12">
        <v>0.78335974575457201</v>
      </c>
      <c r="BL90" s="12"/>
      <c r="BM90" s="12"/>
      <c r="BN90" s="12">
        <v>1.0534520253975199</v>
      </c>
      <c r="BO90" s="12"/>
      <c r="BP90" s="12"/>
      <c r="BQ90" s="12">
        <v>0.92498042741768505</v>
      </c>
      <c r="BR90" s="12"/>
      <c r="BS90" s="12"/>
      <c r="BT90" s="12">
        <v>0.51987929096188301</v>
      </c>
      <c r="BU90" s="12"/>
      <c r="BV90" s="12"/>
      <c r="BW90" s="12">
        <v>0.46186416309879302</v>
      </c>
      <c r="BX90" s="12"/>
      <c r="BY90" s="12"/>
      <c r="BZ90" s="12">
        <v>0.90835206254571599</v>
      </c>
    </row>
    <row r="91" spans="1:78" x14ac:dyDescent="0.35">
      <c r="A91" s="1">
        <v>89</v>
      </c>
      <c r="B91" s="6" t="s">
        <v>5</v>
      </c>
      <c r="C91" s="9" t="s">
        <v>14</v>
      </c>
      <c r="D91" s="9" t="s">
        <v>15</v>
      </c>
      <c r="E91" s="1">
        <v>1000</v>
      </c>
      <c r="F91" s="1">
        <v>300</v>
      </c>
      <c r="G91" s="1"/>
      <c r="H91" s="1"/>
      <c r="I91" s="2">
        <f>J91/75</f>
        <v>1.0146666666666666</v>
      </c>
      <c r="J91" s="1">
        <v>76.099999999999994</v>
      </c>
      <c r="K91" s="3">
        <f t="shared" si="42"/>
        <v>155.54399999999998</v>
      </c>
      <c r="L91" s="3">
        <f t="shared" si="43"/>
        <v>67.470259999999996</v>
      </c>
      <c r="M91" s="3">
        <f t="shared" si="37"/>
        <v>202.41077999999999</v>
      </c>
      <c r="N91" s="1"/>
      <c r="O91" s="1"/>
      <c r="P91" s="3">
        <f t="shared" si="44"/>
        <v>0.5073333333333333</v>
      </c>
      <c r="Q91" s="1"/>
      <c r="R91" s="1"/>
      <c r="S91" s="12"/>
      <c r="T91" s="12"/>
      <c r="U91" s="12">
        <v>1.1499471569625399</v>
      </c>
      <c r="V91" s="12"/>
      <c r="W91" s="12"/>
      <c r="X91" s="12">
        <v>1.85220828284271</v>
      </c>
      <c r="Y91" s="12"/>
      <c r="Z91" s="12"/>
      <c r="AA91" s="12">
        <v>1.4717976877985799</v>
      </c>
      <c r="AB91" s="12"/>
      <c r="AC91" s="12"/>
      <c r="AD91" s="12">
        <v>1.20332262522747</v>
      </c>
      <c r="AE91" s="12"/>
      <c r="AF91" s="12"/>
      <c r="AG91" s="12">
        <v>1.14035808870474</v>
      </c>
      <c r="AH91" s="12"/>
      <c r="AI91" s="12"/>
      <c r="AJ91" s="12">
        <v>1.08227117666962</v>
      </c>
      <c r="AK91" s="12"/>
      <c r="AL91" s="12"/>
      <c r="AM91" s="12">
        <v>1.1175449506114199</v>
      </c>
      <c r="AN91" s="12"/>
      <c r="AO91" s="12"/>
      <c r="AP91" s="12">
        <v>1.84918408774006</v>
      </c>
      <c r="AQ91" s="12"/>
      <c r="AR91" s="12"/>
      <c r="AS91" s="12">
        <v>1.5741552608785201</v>
      </c>
      <c r="AT91" s="12"/>
      <c r="AU91" s="12"/>
      <c r="AV91" s="12">
        <v>1.2127405353395</v>
      </c>
      <c r="AW91" s="12"/>
      <c r="AX91" s="12"/>
      <c r="AY91" s="12">
        <v>0.97940791114565995</v>
      </c>
      <c r="AZ91" s="12"/>
      <c r="BA91" s="12"/>
      <c r="BB91" s="12">
        <v>1.3694854016540401</v>
      </c>
      <c r="BC91" s="12"/>
      <c r="BD91" s="12"/>
      <c r="BE91" s="12">
        <v>1.6821901088542299</v>
      </c>
      <c r="BF91" s="12"/>
      <c r="BG91" s="12"/>
      <c r="BH91" s="12">
        <v>1.6605649551778501</v>
      </c>
      <c r="BI91" s="12"/>
      <c r="BJ91" s="12"/>
      <c r="BK91" s="12">
        <v>1.4018042673728699</v>
      </c>
      <c r="BL91" s="12"/>
      <c r="BM91" s="12"/>
      <c r="BN91" s="12">
        <v>1.1508571457051999</v>
      </c>
      <c r="BO91" s="12"/>
      <c r="BP91" s="12"/>
      <c r="BQ91" s="12">
        <v>1.4787749997612101</v>
      </c>
      <c r="BR91" s="12"/>
      <c r="BS91" s="12"/>
      <c r="BT91" s="12">
        <v>1.2720511534207399</v>
      </c>
      <c r="BU91" s="12"/>
      <c r="BV91" s="12"/>
      <c r="BW91" s="12">
        <v>1.5878202723324</v>
      </c>
      <c r="BX91" s="12"/>
      <c r="BY91" s="12"/>
      <c r="BZ91" s="12">
        <v>1.0750131541227399</v>
      </c>
    </row>
    <row r="92" spans="1:78" x14ac:dyDescent="0.35">
      <c r="A92" s="1">
        <v>90</v>
      </c>
      <c r="B92" s="6" t="s">
        <v>5</v>
      </c>
      <c r="C92" s="9" t="s">
        <v>15</v>
      </c>
      <c r="D92" s="9" t="s">
        <v>12</v>
      </c>
      <c r="E92" s="1">
        <v>1000</v>
      </c>
      <c r="F92" s="1">
        <v>300</v>
      </c>
      <c r="G92" s="1"/>
      <c r="H92" s="1"/>
      <c r="I92" s="2">
        <v>4.2</v>
      </c>
      <c r="J92" s="1">
        <f t="shared" si="45"/>
        <v>315</v>
      </c>
      <c r="K92" s="3">
        <f t="shared" si="42"/>
        <v>404</v>
      </c>
      <c r="L92" s="3">
        <f t="shared" si="43"/>
        <v>279.279</v>
      </c>
      <c r="M92" s="3">
        <f t="shared" si="37"/>
        <v>837.83699999999999</v>
      </c>
      <c r="N92" s="1"/>
      <c r="O92" s="1"/>
      <c r="P92" s="3">
        <f t="shared" si="44"/>
        <v>2.1</v>
      </c>
      <c r="Q92" s="1"/>
      <c r="R92" s="1"/>
      <c r="S92" s="12"/>
      <c r="T92" s="12"/>
      <c r="U92" s="12">
        <v>4.8148560824659201</v>
      </c>
      <c r="V92" s="12"/>
      <c r="W92" s="12"/>
      <c r="X92" s="12">
        <v>4.4108515276711504</v>
      </c>
      <c r="Y92" s="12"/>
      <c r="Z92" s="12"/>
      <c r="AA92" s="12">
        <v>4.4907132249208903</v>
      </c>
      <c r="AB92" s="12"/>
      <c r="AC92" s="12"/>
      <c r="AD92" s="12">
        <v>4.8165524398533099</v>
      </c>
      <c r="AE92" s="12"/>
      <c r="AF92" s="12"/>
      <c r="AG92" s="12">
        <v>7.3503683835509896</v>
      </c>
      <c r="AH92" s="12"/>
      <c r="AI92" s="12"/>
      <c r="AJ92" s="12">
        <v>4.46826724910213</v>
      </c>
      <c r="AK92" s="12"/>
      <c r="AL92" s="12"/>
      <c r="AM92" s="12">
        <v>6.0024607498493303</v>
      </c>
      <c r="AN92" s="12"/>
      <c r="AO92" s="12"/>
      <c r="AP92" s="12">
        <v>6.6426748951041601</v>
      </c>
      <c r="AQ92" s="12"/>
      <c r="AR92" s="12"/>
      <c r="AS92" s="12">
        <v>7.2166078477258804</v>
      </c>
      <c r="AT92" s="12"/>
      <c r="AU92" s="12"/>
      <c r="AV92" s="12">
        <v>4.4305666859626696</v>
      </c>
      <c r="AW92" s="12"/>
      <c r="AX92" s="12"/>
      <c r="AY92" s="12">
        <v>6.5412772528177801</v>
      </c>
      <c r="AZ92" s="12"/>
      <c r="BA92" s="12"/>
      <c r="BB92" s="12">
        <v>4.1757708292585702</v>
      </c>
      <c r="BC92" s="12"/>
      <c r="BD92" s="12"/>
      <c r="BE92" s="12">
        <v>8.0917345707513508</v>
      </c>
      <c r="BF92" s="12"/>
      <c r="BG92" s="12"/>
      <c r="BH92" s="12">
        <v>5.6631359349497901</v>
      </c>
      <c r="BI92" s="12"/>
      <c r="BJ92" s="12"/>
      <c r="BK92" s="12">
        <v>5.3051182230171197</v>
      </c>
      <c r="BL92" s="12"/>
      <c r="BM92" s="12"/>
      <c r="BN92" s="12">
        <v>5.55103482501322</v>
      </c>
      <c r="BO92" s="12"/>
      <c r="BP92" s="12"/>
      <c r="BQ92" s="12">
        <v>4.7513253451714998</v>
      </c>
      <c r="BR92" s="12"/>
      <c r="BS92" s="12"/>
      <c r="BT92" s="12">
        <v>7.2751028417143004</v>
      </c>
      <c r="BU92" s="12"/>
      <c r="BV92" s="12"/>
      <c r="BW92" s="12">
        <v>6.3609553975539397</v>
      </c>
      <c r="BX92" s="12"/>
      <c r="BY92" s="12"/>
      <c r="BZ92" s="12">
        <v>4.5295355332955101</v>
      </c>
    </row>
    <row r="93" spans="1:78" x14ac:dyDescent="0.35">
      <c r="A93" s="1">
        <v>91</v>
      </c>
      <c r="B93" s="6" t="s">
        <v>5</v>
      </c>
      <c r="C93" s="9" t="s">
        <v>15</v>
      </c>
      <c r="D93" s="9" t="s">
        <v>13</v>
      </c>
      <c r="E93" s="1">
        <v>1000</v>
      </c>
      <c r="F93" s="1">
        <v>300</v>
      </c>
      <c r="G93" s="1"/>
      <c r="H93" s="1"/>
      <c r="I93" s="1">
        <f>67.5/75</f>
        <v>0.9</v>
      </c>
      <c r="J93" s="1">
        <f t="shared" si="45"/>
        <v>67.5</v>
      </c>
      <c r="K93" s="3">
        <f t="shared" si="42"/>
        <v>146.60000000000002</v>
      </c>
      <c r="L93" s="3">
        <f t="shared" si="43"/>
        <v>59.845500000000001</v>
      </c>
      <c r="M93" s="3">
        <f t="shared" si="37"/>
        <v>179.53649999999999</v>
      </c>
      <c r="N93" s="1"/>
      <c r="O93" s="1"/>
      <c r="P93" s="3">
        <f t="shared" si="44"/>
        <v>0.45</v>
      </c>
      <c r="Q93" s="1"/>
      <c r="R93" s="1"/>
      <c r="S93" s="12"/>
      <c r="T93" s="12"/>
      <c r="U93" s="12">
        <v>1.6388472622244701</v>
      </c>
      <c r="V93" s="12"/>
      <c r="W93" s="12"/>
      <c r="X93" s="12">
        <v>0.86774759829189696</v>
      </c>
      <c r="Y93" s="12"/>
      <c r="Z93" s="12"/>
      <c r="AA93" s="12">
        <v>1.4325514469137901</v>
      </c>
      <c r="AB93" s="12"/>
      <c r="AC93" s="12"/>
      <c r="AD93" s="12">
        <v>1.7034023481359499</v>
      </c>
      <c r="AE93" s="12"/>
      <c r="AF93" s="12"/>
      <c r="AG93" s="12">
        <v>1.1980978913742999</v>
      </c>
      <c r="AH93" s="12"/>
      <c r="AI93" s="12"/>
      <c r="AJ93" s="12">
        <v>1.0506816986851499</v>
      </c>
      <c r="AK93" s="12"/>
      <c r="AL93" s="12"/>
      <c r="AM93" s="12">
        <v>1.0769611927782301</v>
      </c>
      <c r="AN93" s="12"/>
      <c r="AO93" s="12"/>
      <c r="AP93" s="12">
        <v>0.85862407369610405</v>
      </c>
      <c r="AQ93" s="12"/>
      <c r="AR93" s="12"/>
      <c r="AS93" s="12">
        <v>1.0542349979683301</v>
      </c>
      <c r="AT93" s="12"/>
      <c r="AU93" s="12"/>
      <c r="AV93" s="12">
        <v>0.91026602456314698</v>
      </c>
      <c r="AW93" s="12"/>
      <c r="AX93" s="12"/>
      <c r="AY93" s="12">
        <v>2.21334215595571</v>
      </c>
      <c r="AZ93" s="12"/>
      <c r="BA93" s="12"/>
      <c r="BB93" s="12">
        <v>1.5939769075300001</v>
      </c>
      <c r="BC93" s="12"/>
      <c r="BD93" s="12"/>
      <c r="BE93" s="12">
        <v>1.12513117569326</v>
      </c>
      <c r="BF93" s="12"/>
      <c r="BG93" s="12"/>
      <c r="BH93" s="12">
        <v>1.5443121460423099</v>
      </c>
      <c r="BI93" s="12"/>
      <c r="BJ93" s="12"/>
      <c r="BK93" s="12">
        <v>0.96165166939955204</v>
      </c>
      <c r="BL93" s="12"/>
      <c r="BM93" s="12"/>
      <c r="BN93" s="12">
        <v>1.0717970384248501</v>
      </c>
      <c r="BO93" s="12"/>
      <c r="BP93" s="12"/>
      <c r="BQ93" s="12">
        <v>1.48167095699044</v>
      </c>
      <c r="BR93" s="12"/>
      <c r="BS93" s="12"/>
      <c r="BT93" s="12">
        <v>1.5097836184056099</v>
      </c>
      <c r="BU93" s="12"/>
      <c r="BV93" s="12"/>
      <c r="BW93" s="12">
        <v>1.3731135974284501</v>
      </c>
      <c r="BX93" s="12"/>
      <c r="BY93" s="12"/>
      <c r="BZ93" s="12">
        <v>1.10897269392856</v>
      </c>
    </row>
    <row r="94" spans="1:78" x14ac:dyDescent="0.35">
      <c r="A94" s="1">
        <v>92</v>
      </c>
      <c r="B94" s="6" t="s">
        <v>5</v>
      </c>
      <c r="C94" s="9" t="s">
        <v>15</v>
      </c>
      <c r="D94" s="9" t="s">
        <v>14</v>
      </c>
      <c r="E94" s="1">
        <v>1000</v>
      </c>
      <c r="F94" s="1">
        <v>300</v>
      </c>
      <c r="G94" s="1"/>
      <c r="H94" s="1"/>
      <c r="I94" s="1">
        <f>37.5/75</f>
        <v>0.5</v>
      </c>
      <c r="J94" s="1">
        <f t="shared" si="45"/>
        <v>37.5</v>
      </c>
      <c r="K94" s="3">
        <f t="shared" si="42"/>
        <v>115.4</v>
      </c>
      <c r="L94" s="3">
        <f t="shared" si="43"/>
        <v>33.247500000000002</v>
      </c>
      <c r="M94" s="3">
        <f t="shared" si="37"/>
        <v>99.742500000000007</v>
      </c>
      <c r="N94" s="1"/>
      <c r="O94" s="1"/>
      <c r="P94" s="3">
        <f t="shared" si="44"/>
        <v>0.25</v>
      </c>
      <c r="Q94" s="1"/>
      <c r="R94" s="1"/>
      <c r="S94" s="12"/>
      <c r="T94" s="12"/>
      <c r="U94" s="12">
        <v>0.47686522181857899</v>
      </c>
      <c r="V94" s="12"/>
      <c r="W94" s="12"/>
      <c r="X94" s="12">
        <v>0.53321794180178606</v>
      </c>
      <c r="Y94" s="12"/>
      <c r="Z94" s="12"/>
      <c r="AA94" s="12">
        <v>0.49243305714866598</v>
      </c>
      <c r="AB94" s="12"/>
      <c r="AC94" s="12"/>
      <c r="AD94" s="12">
        <v>0.56271280004079005</v>
      </c>
      <c r="AE94" s="12"/>
      <c r="AF94" s="12"/>
      <c r="AG94" s="12">
        <v>0.85852772340865602</v>
      </c>
      <c r="AH94" s="12"/>
      <c r="AI94" s="12"/>
      <c r="AJ94" s="12">
        <v>0.61378927180914999</v>
      </c>
      <c r="AK94" s="12"/>
      <c r="AL94" s="12"/>
      <c r="AM94" s="12">
        <v>0.91295405347038106</v>
      </c>
      <c r="AN94" s="12"/>
      <c r="AO94" s="12"/>
      <c r="AP94" s="12">
        <v>0.65218341037000305</v>
      </c>
      <c r="AQ94" s="12"/>
      <c r="AR94" s="12"/>
      <c r="AS94" s="12">
        <v>0.59994807302007402</v>
      </c>
      <c r="AT94" s="12"/>
      <c r="AU94" s="12"/>
      <c r="AV94" s="12">
        <v>0.46424951301482797</v>
      </c>
      <c r="AW94" s="12"/>
      <c r="AX94" s="12"/>
      <c r="AY94" s="12">
        <v>0.53774377002290197</v>
      </c>
      <c r="AZ94" s="12"/>
      <c r="BA94" s="12"/>
      <c r="BB94" s="12">
        <v>0.53972829885328399</v>
      </c>
      <c r="BC94" s="12"/>
      <c r="BD94" s="12"/>
      <c r="BE94" s="12">
        <v>0.90111239429908097</v>
      </c>
      <c r="BF94" s="12"/>
      <c r="BG94" s="12"/>
      <c r="BH94" s="12">
        <v>0.79007766095935705</v>
      </c>
      <c r="BI94" s="12"/>
      <c r="BJ94" s="12"/>
      <c r="BK94" s="12">
        <v>0.61378831064689798</v>
      </c>
      <c r="BL94" s="12"/>
      <c r="BM94" s="12"/>
      <c r="BN94" s="12">
        <v>0.53695777962852198</v>
      </c>
      <c r="BO94" s="12"/>
      <c r="BP94" s="12"/>
      <c r="BQ94" s="12">
        <v>0.89694702123231496</v>
      </c>
      <c r="BR94" s="12"/>
      <c r="BS94" s="12"/>
      <c r="BT94" s="12">
        <v>0.46417071901755103</v>
      </c>
      <c r="BU94" s="12"/>
      <c r="BV94" s="12"/>
      <c r="BW94" s="12">
        <v>0.52290320047828698</v>
      </c>
      <c r="BX94" s="12"/>
      <c r="BY94" s="12"/>
      <c r="BZ94" s="12">
        <v>0.60637509674995804</v>
      </c>
    </row>
    <row r="95" spans="1:78" x14ac:dyDescent="0.35">
      <c r="A95" s="1">
        <v>93</v>
      </c>
      <c r="B95" s="6" t="s">
        <v>3</v>
      </c>
      <c r="C95" s="9" t="s">
        <v>8</v>
      </c>
      <c r="D95" s="9" t="s">
        <v>12</v>
      </c>
      <c r="E95" s="1">
        <v>200</v>
      </c>
      <c r="F95" s="1">
        <v>50</v>
      </c>
      <c r="G95" s="5">
        <f>15+24*4</f>
        <v>111</v>
      </c>
      <c r="H95" s="5">
        <f t="shared" ref="H95:H108" si="46">G95+I95</f>
        <v>748.5</v>
      </c>
      <c r="I95" s="5">
        <f>J95/(16*1.852)</f>
        <v>637.5</v>
      </c>
      <c r="J95" s="3">
        <f>10200*1.852</f>
        <v>18890.400000000001</v>
      </c>
      <c r="K95" s="3">
        <f>J95*0.0763</f>
        <v>1441.3375200000003</v>
      </c>
      <c r="L95" s="3">
        <f t="shared" ref="L95:L100" si="47">0.1144*J95</f>
        <v>2161.06176</v>
      </c>
      <c r="M95" s="3">
        <f t="shared" ref="M95:M100" si="48">L95*3</f>
        <v>6483.1852799999997</v>
      </c>
      <c r="N95" s="1"/>
      <c r="O95" s="1"/>
      <c r="P95" s="3">
        <f t="shared" ref="P95:P108" si="49">0.1*I95</f>
        <v>63.75</v>
      </c>
      <c r="Q95" s="3">
        <v>0</v>
      </c>
      <c r="R95" s="3">
        <f>SQRT(P95^2)</f>
        <v>63.75</v>
      </c>
      <c r="S95" s="12">
        <v>111</v>
      </c>
      <c r="T95" s="12">
        <v>821.76200356443303</v>
      </c>
      <c r="U95" s="12">
        <v>710.76200356443303</v>
      </c>
      <c r="V95" s="12">
        <v>111</v>
      </c>
      <c r="W95" s="12">
        <v>835.93566866630999</v>
      </c>
      <c r="X95" s="12">
        <v>724.93566866630999</v>
      </c>
      <c r="Y95" s="12">
        <v>111</v>
      </c>
      <c r="Z95" s="12">
        <v>768.06708878395398</v>
      </c>
      <c r="AA95" s="12">
        <v>657.06708878395398</v>
      </c>
      <c r="AB95" s="12">
        <v>111</v>
      </c>
      <c r="AC95" s="12">
        <v>698.86483202897102</v>
      </c>
      <c r="AD95" s="12">
        <v>587.86483202897102</v>
      </c>
      <c r="AE95" s="12">
        <v>111</v>
      </c>
      <c r="AF95" s="12">
        <v>725.67658609338298</v>
      </c>
      <c r="AG95" s="12">
        <v>614.67658609338298</v>
      </c>
      <c r="AH95" s="12">
        <v>111</v>
      </c>
      <c r="AI95" s="12">
        <v>751.57357974233105</v>
      </c>
      <c r="AJ95" s="12">
        <v>640.57357974233105</v>
      </c>
      <c r="AK95" s="12">
        <v>111</v>
      </c>
      <c r="AL95" s="12">
        <v>835.37688253409203</v>
      </c>
      <c r="AM95" s="12">
        <v>724.37688253409203</v>
      </c>
      <c r="AN95" s="12">
        <v>111</v>
      </c>
      <c r="AO95" s="12">
        <v>935.58057367632796</v>
      </c>
      <c r="AP95" s="12">
        <v>824.58057367632796</v>
      </c>
      <c r="AQ95" s="12">
        <v>111</v>
      </c>
      <c r="AR95" s="12">
        <v>701.66832336899904</v>
      </c>
      <c r="AS95" s="12">
        <v>590.66832336899904</v>
      </c>
      <c r="AT95" s="12">
        <v>111</v>
      </c>
      <c r="AU95" s="12">
        <v>839.44378757292998</v>
      </c>
      <c r="AV95" s="12">
        <v>728.44378757292998</v>
      </c>
      <c r="AW95" s="12">
        <v>111</v>
      </c>
      <c r="AX95" s="12">
        <v>712.19150712491103</v>
      </c>
      <c r="AY95" s="12">
        <v>601.19150712491103</v>
      </c>
      <c r="AZ95" s="12">
        <v>111</v>
      </c>
      <c r="BA95" s="12">
        <v>705.54456851002703</v>
      </c>
      <c r="BB95" s="12">
        <v>594.54456851002703</v>
      </c>
      <c r="BC95" s="12">
        <v>111</v>
      </c>
      <c r="BD95" s="12">
        <v>694.36993650509896</v>
      </c>
      <c r="BE95" s="12">
        <v>583.36993650509896</v>
      </c>
      <c r="BF95" s="12">
        <v>111</v>
      </c>
      <c r="BG95" s="12">
        <v>806.08828962927703</v>
      </c>
      <c r="BH95" s="12">
        <v>695.08828962927703</v>
      </c>
      <c r="BI95" s="12">
        <v>111</v>
      </c>
      <c r="BJ95" s="12">
        <v>712.44630690398299</v>
      </c>
      <c r="BK95" s="12">
        <v>601.44630690398299</v>
      </c>
      <c r="BL95" s="12">
        <v>111</v>
      </c>
      <c r="BM95" s="12">
        <v>779.18554159838504</v>
      </c>
      <c r="BN95" s="12">
        <v>668.18554159838504</v>
      </c>
      <c r="BO95" s="12">
        <v>111</v>
      </c>
      <c r="BP95" s="12">
        <v>766.70689377987901</v>
      </c>
      <c r="BQ95" s="12">
        <v>655.70689377987901</v>
      </c>
      <c r="BR95" s="12">
        <v>111</v>
      </c>
      <c r="BS95" s="12">
        <v>730.95898722979098</v>
      </c>
      <c r="BT95" s="12">
        <v>619.95898722979098</v>
      </c>
      <c r="BU95" s="12">
        <v>111</v>
      </c>
      <c r="BV95" s="12">
        <v>780.77458101259106</v>
      </c>
      <c r="BW95" s="12">
        <v>669.77458101259106</v>
      </c>
      <c r="BX95" s="12">
        <v>111</v>
      </c>
      <c r="BY95" s="12">
        <v>739.90285853634202</v>
      </c>
      <c r="BZ95" s="12">
        <v>628.90285853634202</v>
      </c>
    </row>
    <row r="96" spans="1:78" x14ac:dyDescent="0.35">
      <c r="A96" s="1">
        <v>94</v>
      </c>
      <c r="B96" s="6" t="s">
        <v>3</v>
      </c>
      <c r="C96" s="9" t="s">
        <v>8</v>
      </c>
      <c r="D96" s="9" t="s">
        <v>12</v>
      </c>
      <c r="E96" s="1">
        <v>200</v>
      </c>
      <c r="F96" s="1">
        <v>50</v>
      </c>
      <c r="G96" s="5">
        <f>G95+3*24</f>
        <v>183</v>
      </c>
      <c r="H96" s="5">
        <f t="shared" si="46"/>
        <v>820.5</v>
      </c>
      <c r="I96" s="5">
        <f>J96/(16*1.852)</f>
        <v>637.5</v>
      </c>
      <c r="J96" s="3">
        <f t="shared" ref="J96:J100" si="50">10200*1.852</f>
        <v>18890.400000000001</v>
      </c>
      <c r="K96" s="3">
        <f>J96*0.0763</f>
        <v>1441.3375200000003</v>
      </c>
      <c r="L96" s="3">
        <f t="shared" si="47"/>
        <v>2161.06176</v>
      </c>
      <c r="M96" s="3">
        <f t="shared" si="48"/>
        <v>6483.1852799999997</v>
      </c>
      <c r="N96" s="1"/>
      <c r="O96" s="1"/>
      <c r="P96" s="3">
        <f t="shared" si="49"/>
        <v>63.75</v>
      </c>
      <c r="Q96" s="3">
        <v>0</v>
      </c>
      <c r="R96" s="3">
        <f t="shared" ref="R96:R100" si="51">SQRT(P96^2)</f>
        <v>63.75</v>
      </c>
      <c r="S96" s="12">
        <v>183</v>
      </c>
      <c r="T96" s="12">
        <v>858.44963803592702</v>
      </c>
      <c r="U96" s="12">
        <v>675.44963803592702</v>
      </c>
      <c r="V96" s="12">
        <v>183</v>
      </c>
      <c r="W96" s="12">
        <v>807.46624214532699</v>
      </c>
      <c r="X96" s="12">
        <v>624.46624214532699</v>
      </c>
      <c r="Y96" s="12">
        <v>183</v>
      </c>
      <c r="Z96" s="12">
        <v>873.27016616888</v>
      </c>
      <c r="AA96" s="12">
        <v>690.27016616888</v>
      </c>
      <c r="AB96" s="12">
        <v>183</v>
      </c>
      <c r="AC96" s="12">
        <v>810.20357888087096</v>
      </c>
      <c r="AD96" s="12">
        <v>627.20357888087096</v>
      </c>
      <c r="AE96" s="12">
        <v>183</v>
      </c>
      <c r="AF96" s="12">
        <v>835.916440823691</v>
      </c>
      <c r="AG96" s="12">
        <v>652.916440823691</v>
      </c>
      <c r="AH96" s="12">
        <v>183</v>
      </c>
      <c r="AI96" s="12">
        <v>795.42055870987804</v>
      </c>
      <c r="AJ96" s="12">
        <v>612.42055870987804</v>
      </c>
      <c r="AK96" s="12">
        <v>183</v>
      </c>
      <c r="AL96" s="12">
        <v>872.59533390421404</v>
      </c>
      <c r="AM96" s="12">
        <v>689.59533390421404</v>
      </c>
      <c r="AN96" s="12">
        <v>183</v>
      </c>
      <c r="AO96" s="12">
        <v>867.85979089364696</v>
      </c>
      <c r="AP96" s="12">
        <v>684.85979089364696</v>
      </c>
      <c r="AQ96" s="12">
        <v>183</v>
      </c>
      <c r="AR96" s="12">
        <v>807.49760047513496</v>
      </c>
      <c r="AS96" s="12">
        <v>624.49760047513496</v>
      </c>
      <c r="AT96" s="12">
        <v>183</v>
      </c>
      <c r="AU96" s="12">
        <v>946.35198255149703</v>
      </c>
      <c r="AV96" s="12">
        <v>763.35198255149703</v>
      </c>
      <c r="AW96" s="12">
        <v>183</v>
      </c>
      <c r="AX96" s="12">
        <v>881.83965835358299</v>
      </c>
      <c r="AY96" s="12">
        <v>698.83965835358299</v>
      </c>
      <c r="AZ96" s="12">
        <v>183</v>
      </c>
      <c r="BA96" s="12">
        <v>784.10686934372598</v>
      </c>
      <c r="BB96" s="12">
        <v>601.10686934372598</v>
      </c>
      <c r="BC96" s="12">
        <v>183</v>
      </c>
      <c r="BD96" s="12">
        <v>938.35335766093795</v>
      </c>
      <c r="BE96" s="12">
        <v>755.35335766093795</v>
      </c>
      <c r="BF96" s="12">
        <v>183</v>
      </c>
      <c r="BG96" s="12">
        <v>876.43282590274396</v>
      </c>
      <c r="BH96" s="12">
        <v>693.43282590274396</v>
      </c>
      <c r="BI96" s="12">
        <v>183</v>
      </c>
      <c r="BJ96" s="12">
        <v>978.06696357091505</v>
      </c>
      <c r="BK96" s="12">
        <v>795.06696357091505</v>
      </c>
      <c r="BL96" s="12">
        <v>183</v>
      </c>
      <c r="BM96" s="12">
        <v>814.53682446616403</v>
      </c>
      <c r="BN96" s="12">
        <v>631.53682446616403</v>
      </c>
      <c r="BO96" s="12">
        <v>183</v>
      </c>
      <c r="BP96" s="12">
        <v>828.04712652789397</v>
      </c>
      <c r="BQ96" s="12">
        <v>645.04712652789397</v>
      </c>
      <c r="BR96" s="12">
        <v>183</v>
      </c>
      <c r="BS96" s="12">
        <v>800.23308231112605</v>
      </c>
      <c r="BT96" s="12">
        <v>617.23308231112605</v>
      </c>
      <c r="BU96" s="12">
        <v>183</v>
      </c>
      <c r="BV96" s="12">
        <v>795.31397629656499</v>
      </c>
      <c r="BW96" s="12">
        <v>612.31397629656499</v>
      </c>
      <c r="BX96" s="12">
        <v>183</v>
      </c>
      <c r="BY96" s="12">
        <v>773.35922154899197</v>
      </c>
      <c r="BZ96" s="12">
        <v>590.35922154899197</v>
      </c>
    </row>
    <row r="97" spans="1:78" x14ac:dyDescent="0.35">
      <c r="A97" s="1">
        <v>95</v>
      </c>
      <c r="B97" s="6" t="s">
        <v>3</v>
      </c>
      <c r="C97" s="9" t="s">
        <v>8</v>
      </c>
      <c r="D97" s="9" t="s">
        <v>12</v>
      </c>
      <c r="E97" s="1">
        <v>200</v>
      </c>
      <c r="F97" s="1">
        <v>50</v>
      </c>
      <c r="G97" s="5">
        <f>G96+4*24</f>
        <v>279</v>
      </c>
      <c r="H97" s="5">
        <f t="shared" si="46"/>
        <v>916.5</v>
      </c>
      <c r="I97" s="5">
        <f>J97/(16*1.852)</f>
        <v>637.5</v>
      </c>
      <c r="J97" s="3">
        <f>10200*1.852</f>
        <v>18890.400000000001</v>
      </c>
      <c r="K97" s="3">
        <f>J97*0.0763</f>
        <v>1441.3375200000003</v>
      </c>
      <c r="L97" s="3">
        <f t="shared" si="47"/>
        <v>2161.06176</v>
      </c>
      <c r="M97" s="3">
        <f t="shared" si="48"/>
        <v>6483.1852799999997</v>
      </c>
      <c r="N97" s="1"/>
      <c r="O97" s="1"/>
      <c r="P97" s="3">
        <f t="shared" si="49"/>
        <v>63.75</v>
      </c>
      <c r="Q97" s="3">
        <v>0</v>
      </c>
      <c r="R97" s="3">
        <f>SQRT(P97^2)</f>
        <v>63.75</v>
      </c>
      <c r="S97" s="12">
        <v>279</v>
      </c>
      <c r="T97" s="12">
        <v>943.15453043675598</v>
      </c>
      <c r="U97" s="12">
        <v>664.15453043675598</v>
      </c>
      <c r="V97" s="12">
        <v>279</v>
      </c>
      <c r="W97" s="12">
        <v>954.33296005824798</v>
      </c>
      <c r="X97" s="12">
        <v>675.33296005824798</v>
      </c>
      <c r="Y97" s="12">
        <v>279</v>
      </c>
      <c r="Z97" s="12">
        <v>945.86884769298695</v>
      </c>
      <c r="AA97" s="12">
        <v>666.86884769298695</v>
      </c>
      <c r="AB97" s="12">
        <v>279</v>
      </c>
      <c r="AC97" s="12">
        <v>930.09311710849795</v>
      </c>
      <c r="AD97" s="12">
        <v>651.09311710849795</v>
      </c>
      <c r="AE97" s="12">
        <v>279</v>
      </c>
      <c r="AF97" s="12">
        <v>944.30649920675398</v>
      </c>
      <c r="AG97" s="12">
        <v>665.30649920675398</v>
      </c>
      <c r="AH97" s="12">
        <v>279</v>
      </c>
      <c r="AI97" s="12">
        <v>961.64379735460602</v>
      </c>
      <c r="AJ97" s="12">
        <v>682.64379735460602</v>
      </c>
      <c r="AK97" s="12">
        <v>279</v>
      </c>
      <c r="AL97" s="12">
        <v>890.72223516621204</v>
      </c>
      <c r="AM97" s="12">
        <v>611.72223516621204</v>
      </c>
      <c r="AN97" s="12">
        <v>279</v>
      </c>
      <c r="AO97" s="12">
        <v>890.22586730376804</v>
      </c>
      <c r="AP97" s="12">
        <v>611.22586730376804</v>
      </c>
      <c r="AQ97" s="12">
        <v>279</v>
      </c>
      <c r="AR97" s="12">
        <v>927.52147003173002</v>
      </c>
      <c r="AS97" s="12">
        <v>648.52147003173002</v>
      </c>
      <c r="AT97" s="12">
        <v>279</v>
      </c>
      <c r="AU97" s="12">
        <v>925.42637748334596</v>
      </c>
      <c r="AV97" s="12">
        <v>646.42637748334596</v>
      </c>
      <c r="AW97" s="12">
        <v>279</v>
      </c>
      <c r="AX97" s="12">
        <v>882.69377926917105</v>
      </c>
      <c r="AY97" s="12">
        <v>603.69377926917105</v>
      </c>
      <c r="AZ97" s="12">
        <v>279</v>
      </c>
      <c r="BA97" s="12">
        <v>920.85734800161799</v>
      </c>
      <c r="BB97" s="12">
        <v>641.85734800161799</v>
      </c>
      <c r="BC97" s="12">
        <v>279</v>
      </c>
      <c r="BD97" s="12">
        <v>950.47242004521104</v>
      </c>
      <c r="BE97" s="12">
        <v>671.47242004521104</v>
      </c>
      <c r="BF97" s="12">
        <v>279</v>
      </c>
      <c r="BG97" s="12">
        <v>892.03964684151902</v>
      </c>
      <c r="BH97" s="12">
        <v>613.03964684151902</v>
      </c>
      <c r="BI97" s="12">
        <v>279</v>
      </c>
      <c r="BJ97" s="12">
        <v>966.46870324724796</v>
      </c>
      <c r="BK97" s="12">
        <v>687.46870324724796</v>
      </c>
      <c r="BL97" s="12">
        <v>279</v>
      </c>
      <c r="BM97" s="12">
        <v>882.18818768689096</v>
      </c>
      <c r="BN97" s="12">
        <v>603.18818768689096</v>
      </c>
      <c r="BO97" s="12">
        <v>279</v>
      </c>
      <c r="BP97" s="12">
        <v>940.70435861826002</v>
      </c>
      <c r="BQ97" s="12">
        <v>661.70435861826002</v>
      </c>
      <c r="BR97" s="12">
        <v>279</v>
      </c>
      <c r="BS97" s="12">
        <v>1038.9885372102001</v>
      </c>
      <c r="BT97" s="12">
        <v>759.98853721019702</v>
      </c>
      <c r="BU97" s="12">
        <v>279</v>
      </c>
      <c r="BV97" s="12">
        <v>883.10924237012</v>
      </c>
      <c r="BW97" s="12">
        <v>604.10924237012</v>
      </c>
      <c r="BX97" s="12">
        <v>279</v>
      </c>
      <c r="BY97" s="12">
        <v>967.80932143836696</v>
      </c>
      <c r="BZ97" s="12">
        <v>688.80932143836696</v>
      </c>
    </row>
    <row r="98" spans="1:78" x14ac:dyDescent="0.35">
      <c r="A98" s="1">
        <v>96</v>
      </c>
      <c r="B98" s="6" t="s">
        <v>3</v>
      </c>
      <c r="C98" s="9" t="s">
        <v>8</v>
      </c>
      <c r="D98" s="9" t="s">
        <v>12</v>
      </c>
      <c r="E98" s="1">
        <v>200</v>
      </c>
      <c r="F98" s="1">
        <v>50</v>
      </c>
      <c r="G98" s="5">
        <f t="shared" ref="G98" si="52">G97+3*24</f>
        <v>351</v>
      </c>
      <c r="H98" s="5">
        <f t="shared" si="46"/>
        <v>988.5</v>
      </c>
      <c r="I98" s="5">
        <f>J98/(16*1.852)</f>
        <v>637.5</v>
      </c>
      <c r="J98" s="3">
        <f t="shared" si="50"/>
        <v>18890.400000000001</v>
      </c>
      <c r="K98" s="3">
        <f>J98*0.0763</f>
        <v>1441.3375200000003</v>
      </c>
      <c r="L98" s="3">
        <f t="shared" si="47"/>
        <v>2161.06176</v>
      </c>
      <c r="M98" s="3">
        <f t="shared" si="48"/>
        <v>6483.1852799999997</v>
      </c>
      <c r="N98" s="1"/>
      <c r="O98" s="1"/>
      <c r="P98" s="3">
        <f t="shared" si="49"/>
        <v>63.75</v>
      </c>
      <c r="Q98" s="3">
        <v>0</v>
      </c>
      <c r="R98" s="3">
        <f t="shared" ref="R98:R99" si="53">SQRT(P98^2)</f>
        <v>63.75</v>
      </c>
      <c r="S98" s="12">
        <v>351</v>
      </c>
      <c r="T98" s="12">
        <v>1006.7343354844299</v>
      </c>
      <c r="U98" s="12">
        <v>655.73433548443097</v>
      </c>
      <c r="V98" s="12">
        <v>351</v>
      </c>
      <c r="W98" s="12">
        <v>962.88206645512696</v>
      </c>
      <c r="X98" s="12">
        <v>611.88206645512696</v>
      </c>
      <c r="Y98" s="12">
        <v>351</v>
      </c>
      <c r="Z98" s="12">
        <v>1046.1928342502899</v>
      </c>
      <c r="AA98" s="12">
        <v>695.19283425028698</v>
      </c>
      <c r="AB98" s="12">
        <v>351</v>
      </c>
      <c r="AC98" s="12">
        <v>994.68496491148403</v>
      </c>
      <c r="AD98" s="12">
        <v>643.68496491148403</v>
      </c>
      <c r="AE98" s="12">
        <v>351</v>
      </c>
      <c r="AF98" s="12">
        <v>956.89950973813097</v>
      </c>
      <c r="AG98" s="12">
        <v>605.89950973813097</v>
      </c>
      <c r="AH98" s="12">
        <v>351</v>
      </c>
      <c r="AI98" s="12">
        <v>1046.23806517139</v>
      </c>
      <c r="AJ98" s="12">
        <v>695.23806517138803</v>
      </c>
      <c r="AK98" s="12">
        <v>351</v>
      </c>
      <c r="AL98" s="12">
        <v>1097.1448806343701</v>
      </c>
      <c r="AM98" s="12">
        <v>746.14488063437</v>
      </c>
      <c r="AN98" s="12">
        <v>351</v>
      </c>
      <c r="AO98" s="12">
        <v>1122.0044041485501</v>
      </c>
      <c r="AP98" s="12">
        <v>771.00440414854802</v>
      </c>
      <c r="AQ98" s="12">
        <v>351</v>
      </c>
      <c r="AR98" s="12">
        <v>968.96107837314696</v>
      </c>
      <c r="AS98" s="12">
        <v>617.96107837314696</v>
      </c>
      <c r="AT98" s="12">
        <v>351</v>
      </c>
      <c r="AU98" s="12">
        <v>1006.8710640880701</v>
      </c>
      <c r="AV98" s="12">
        <v>655.87106408806801</v>
      </c>
      <c r="AW98" s="12">
        <v>351</v>
      </c>
      <c r="AX98" s="12">
        <v>999.57743107367105</v>
      </c>
      <c r="AY98" s="12">
        <v>648.57743107367105</v>
      </c>
      <c r="AZ98" s="12">
        <v>351</v>
      </c>
      <c r="BA98" s="12">
        <v>1022.08454646797</v>
      </c>
      <c r="BB98" s="12">
        <v>671.08454646796599</v>
      </c>
      <c r="BC98" s="12">
        <v>351</v>
      </c>
      <c r="BD98" s="12">
        <v>940.95193705343695</v>
      </c>
      <c r="BE98" s="12">
        <v>589.95193705343695</v>
      </c>
      <c r="BF98" s="12">
        <v>351</v>
      </c>
      <c r="BG98" s="12">
        <v>1030.99639878675</v>
      </c>
      <c r="BH98" s="12">
        <v>679.99639878675305</v>
      </c>
      <c r="BI98" s="12">
        <v>351</v>
      </c>
      <c r="BJ98" s="12">
        <v>1030.4143983464701</v>
      </c>
      <c r="BK98" s="12">
        <v>679.41439834646496</v>
      </c>
      <c r="BL98" s="12">
        <v>351</v>
      </c>
      <c r="BM98" s="12">
        <v>1016.44107944472</v>
      </c>
      <c r="BN98" s="12">
        <v>665.44107944472103</v>
      </c>
      <c r="BO98" s="12">
        <v>351</v>
      </c>
      <c r="BP98" s="12">
        <v>959.65749707010002</v>
      </c>
      <c r="BQ98" s="12">
        <v>608.65749707010002</v>
      </c>
      <c r="BR98" s="12">
        <v>351</v>
      </c>
      <c r="BS98" s="12">
        <v>1058.21164990951</v>
      </c>
      <c r="BT98" s="12">
        <v>707.21164990951399</v>
      </c>
      <c r="BU98" s="12">
        <v>351</v>
      </c>
      <c r="BV98" s="12">
        <v>1070.93241517609</v>
      </c>
      <c r="BW98" s="12">
        <v>719.93241517609295</v>
      </c>
      <c r="BX98" s="12">
        <v>351</v>
      </c>
      <c r="BY98" s="12">
        <v>989.36033723063099</v>
      </c>
      <c r="BZ98" s="12">
        <v>638.36033723063099</v>
      </c>
    </row>
    <row r="99" spans="1:78" x14ac:dyDescent="0.35">
      <c r="A99" s="1">
        <v>97</v>
      </c>
      <c r="B99" s="6" t="s">
        <v>3</v>
      </c>
      <c r="C99" s="9" t="s">
        <v>8</v>
      </c>
      <c r="D99" s="9" t="s">
        <v>12</v>
      </c>
      <c r="E99" s="1">
        <v>200</v>
      </c>
      <c r="F99" s="1">
        <v>50</v>
      </c>
      <c r="G99" s="5">
        <v>351</v>
      </c>
      <c r="H99" s="5">
        <f t="shared" si="46"/>
        <v>901</v>
      </c>
      <c r="I99" s="5">
        <f>J99/(14*1.852)</f>
        <v>550</v>
      </c>
      <c r="J99" s="3">
        <f>7700*1.852</f>
        <v>14260.400000000001</v>
      </c>
      <c r="K99" s="3">
        <f>J99*0.1571</f>
        <v>2240.3088400000001</v>
      </c>
      <c r="L99" s="3">
        <f t="shared" si="47"/>
        <v>1631.3897600000003</v>
      </c>
      <c r="M99" s="3">
        <f t="shared" si="48"/>
        <v>4894.169280000001</v>
      </c>
      <c r="N99" s="1"/>
      <c r="O99" s="1"/>
      <c r="P99" s="3">
        <f t="shared" si="49"/>
        <v>55</v>
      </c>
      <c r="Q99" s="3">
        <v>0</v>
      </c>
      <c r="R99" s="3">
        <f t="shared" si="53"/>
        <v>55</v>
      </c>
      <c r="S99" s="12">
        <v>351</v>
      </c>
      <c r="T99" s="12">
        <v>912.84906765487494</v>
      </c>
      <c r="U99" s="12">
        <v>561.84906765487494</v>
      </c>
      <c r="V99" s="12">
        <v>351</v>
      </c>
      <c r="W99" s="12">
        <v>915.80533256156798</v>
      </c>
      <c r="X99" s="12">
        <v>564.80533256156798</v>
      </c>
      <c r="Y99" s="12">
        <v>351</v>
      </c>
      <c r="Z99" s="12">
        <v>903.98830548219405</v>
      </c>
      <c r="AA99" s="12">
        <v>552.98830548219405</v>
      </c>
      <c r="AB99" s="12">
        <v>351</v>
      </c>
      <c r="AC99" s="12">
        <v>968.48821577657804</v>
      </c>
      <c r="AD99" s="12">
        <v>617.48821577657804</v>
      </c>
      <c r="AE99" s="12">
        <v>351</v>
      </c>
      <c r="AF99" s="12">
        <v>918.23876817969699</v>
      </c>
      <c r="AG99" s="12">
        <v>567.23876817969699</v>
      </c>
      <c r="AH99" s="12">
        <v>351</v>
      </c>
      <c r="AI99" s="12">
        <v>882.81680284978404</v>
      </c>
      <c r="AJ99" s="12">
        <v>531.81680284978404</v>
      </c>
      <c r="AK99" s="12">
        <v>351</v>
      </c>
      <c r="AL99" s="12">
        <v>931.72248303952904</v>
      </c>
      <c r="AM99" s="12">
        <v>580.72248303952904</v>
      </c>
      <c r="AN99" s="12">
        <v>351</v>
      </c>
      <c r="AO99" s="12">
        <v>862.30943213962996</v>
      </c>
      <c r="AP99" s="12">
        <v>511.30943213963002</v>
      </c>
      <c r="AQ99" s="12">
        <v>351</v>
      </c>
      <c r="AR99" s="12">
        <v>857.21841759522295</v>
      </c>
      <c r="AS99" s="12">
        <v>506.218417595223</v>
      </c>
      <c r="AT99" s="12">
        <v>351</v>
      </c>
      <c r="AU99" s="12">
        <v>957.56715141484904</v>
      </c>
      <c r="AV99" s="12">
        <v>606.56715141484904</v>
      </c>
      <c r="AW99" s="12">
        <v>351</v>
      </c>
      <c r="AX99" s="12">
        <v>887.55939104588401</v>
      </c>
      <c r="AY99" s="12">
        <v>536.55939104588401</v>
      </c>
      <c r="AZ99" s="12">
        <v>351</v>
      </c>
      <c r="BA99" s="12">
        <v>860.07037435849304</v>
      </c>
      <c r="BB99" s="12">
        <v>509.07037435849298</v>
      </c>
      <c r="BC99" s="12">
        <v>351</v>
      </c>
      <c r="BD99" s="12">
        <v>868.48841598302397</v>
      </c>
      <c r="BE99" s="12">
        <v>517.48841598302397</v>
      </c>
      <c r="BF99" s="12">
        <v>351</v>
      </c>
      <c r="BG99" s="12">
        <v>949.42938016933601</v>
      </c>
      <c r="BH99" s="12">
        <v>598.42938016933601</v>
      </c>
      <c r="BI99" s="12">
        <v>351</v>
      </c>
      <c r="BJ99" s="12">
        <v>885.53858153732494</v>
      </c>
      <c r="BK99" s="12">
        <v>534.53858153732494</v>
      </c>
      <c r="BL99" s="12">
        <v>351</v>
      </c>
      <c r="BM99" s="12">
        <v>933.28777030740605</v>
      </c>
      <c r="BN99" s="12">
        <v>582.28777030740605</v>
      </c>
      <c r="BO99" s="12">
        <v>351</v>
      </c>
      <c r="BP99" s="12">
        <v>977.54864274619695</v>
      </c>
      <c r="BQ99" s="12">
        <v>626.54864274619695</v>
      </c>
      <c r="BR99" s="12">
        <v>351</v>
      </c>
      <c r="BS99" s="12">
        <v>1000.83425394511</v>
      </c>
      <c r="BT99" s="12">
        <v>649.83425394511005</v>
      </c>
      <c r="BU99" s="12">
        <v>351</v>
      </c>
      <c r="BV99" s="12">
        <v>878.46528896359405</v>
      </c>
      <c r="BW99" s="12">
        <v>527.46528896359405</v>
      </c>
      <c r="BX99" s="12">
        <v>351</v>
      </c>
      <c r="BY99" s="12">
        <v>986.19565671571399</v>
      </c>
      <c r="BZ99" s="12">
        <v>635.19565671571399</v>
      </c>
    </row>
    <row r="100" spans="1:78" x14ac:dyDescent="0.35">
      <c r="A100" s="1">
        <v>98</v>
      </c>
      <c r="B100" s="6" t="s">
        <v>3</v>
      </c>
      <c r="C100" s="9" t="s">
        <v>8</v>
      </c>
      <c r="D100" s="9" t="s">
        <v>12</v>
      </c>
      <c r="E100" s="1">
        <v>1000</v>
      </c>
      <c r="F100" s="1">
        <v>250</v>
      </c>
      <c r="G100" s="5">
        <f>G98+3*24</f>
        <v>423</v>
      </c>
      <c r="H100" s="5">
        <f t="shared" si="46"/>
        <v>1060.5</v>
      </c>
      <c r="I100" s="5">
        <f>J100/(16*1.852)</f>
        <v>637.5</v>
      </c>
      <c r="J100" s="3">
        <f t="shared" si="50"/>
        <v>18890.400000000001</v>
      </c>
      <c r="K100" s="3">
        <f>J100*0.0763</f>
        <v>1441.3375200000003</v>
      </c>
      <c r="L100" s="3">
        <f t="shared" si="47"/>
        <v>2161.06176</v>
      </c>
      <c r="M100" s="3">
        <f t="shared" si="48"/>
        <v>6483.1852799999997</v>
      </c>
      <c r="N100" s="1"/>
      <c r="O100" s="1"/>
      <c r="P100" s="3">
        <f t="shared" si="49"/>
        <v>63.75</v>
      </c>
      <c r="Q100" s="3">
        <v>0</v>
      </c>
      <c r="R100" s="3">
        <f t="shared" si="51"/>
        <v>63.75</v>
      </c>
      <c r="S100" s="12">
        <v>399</v>
      </c>
      <c r="T100" s="12">
        <v>1071.57946054591</v>
      </c>
      <c r="U100" s="12">
        <v>672.579460545909</v>
      </c>
      <c r="V100" s="12">
        <v>399</v>
      </c>
      <c r="W100" s="12">
        <v>1036.0304685450001</v>
      </c>
      <c r="X100" s="12">
        <v>637.03046854500201</v>
      </c>
      <c r="Y100" s="12">
        <v>399</v>
      </c>
      <c r="Z100" s="12">
        <v>1034.9698582373701</v>
      </c>
      <c r="AA100" s="12">
        <v>635.96985823736895</v>
      </c>
      <c r="AB100" s="12">
        <v>399</v>
      </c>
      <c r="AC100" s="12">
        <v>1118.78010270049</v>
      </c>
      <c r="AD100" s="12">
        <v>719.78010270049106</v>
      </c>
      <c r="AE100" s="12">
        <v>399</v>
      </c>
      <c r="AF100" s="12">
        <v>1025.90613264801</v>
      </c>
      <c r="AG100" s="12">
        <v>626.906132648008</v>
      </c>
      <c r="AH100" s="12">
        <v>399</v>
      </c>
      <c r="AI100" s="12">
        <v>973.145344952659</v>
      </c>
      <c r="AJ100" s="12">
        <v>574.145344952659</v>
      </c>
      <c r="AK100" s="12">
        <v>399</v>
      </c>
      <c r="AL100" s="12">
        <v>1098.4432603458799</v>
      </c>
      <c r="AM100" s="12">
        <v>699.44326034587505</v>
      </c>
      <c r="AN100" s="12">
        <v>399</v>
      </c>
      <c r="AO100" s="12">
        <v>1015.62325376876</v>
      </c>
      <c r="AP100" s="12">
        <v>616.62325376875594</v>
      </c>
      <c r="AQ100" s="12">
        <v>399</v>
      </c>
      <c r="AR100" s="12">
        <v>1029.9541142784001</v>
      </c>
      <c r="AS100" s="12">
        <v>630.95411427839895</v>
      </c>
      <c r="AT100" s="12">
        <v>399</v>
      </c>
      <c r="AU100" s="12">
        <v>982.42945173371902</v>
      </c>
      <c r="AV100" s="12">
        <v>583.42945173371902</v>
      </c>
      <c r="AW100" s="12">
        <v>399</v>
      </c>
      <c r="AX100" s="12">
        <v>1081.8369689229201</v>
      </c>
      <c r="AY100" s="12">
        <v>682.83696892292198</v>
      </c>
      <c r="AZ100" s="12">
        <v>399</v>
      </c>
      <c r="BA100" s="12">
        <v>1064.2317002990401</v>
      </c>
      <c r="BB100" s="12">
        <v>665.23170029903599</v>
      </c>
      <c r="BC100" s="12">
        <v>399</v>
      </c>
      <c r="BD100" s="12">
        <v>1159.4192112995199</v>
      </c>
      <c r="BE100" s="12">
        <v>760.41921129951697</v>
      </c>
      <c r="BF100" s="12">
        <v>399</v>
      </c>
      <c r="BG100" s="12">
        <v>1100.89542033717</v>
      </c>
      <c r="BH100" s="12">
        <v>701.89542033717203</v>
      </c>
      <c r="BI100" s="12">
        <v>399</v>
      </c>
      <c r="BJ100" s="12">
        <v>1231.66138929781</v>
      </c>
      <c r="BK100" s="12">
        <v>832.66138929780698</v>
      </c>
      <c r="BL100" s="12">
        <v>399</v>
      </c>
      <c r="BM100" s="12">
        <v>994.67541687177504</v>
      </c>
      <c r="BN100" s="12">
        <v>595.67541687177504</v>
      </c>
      <c r="BO100" s="12">
        <v>399</v>
      </c>
      <c r="BP100" s="12">
        <v>1130.7150981872101</v>
      </c>
      <c r="BQ100" s="12">
        <v>731.71509818721302</v>
      </c>
      <c r="BR100" s="12">
        <v>399</v>
      </c>
      <c r="BS100" s="12">
        <v>1045.59459725905</v>
      </c>
      <c r="BT100" s="12">
        <v>646.59459725904605</v>
      </c>
      <c r="BU100" s="12">
        <v>399</v>
      </c>
      <c r="BV100" s="12">
        <v>1021.99043378262</v>
      </c>
      <c r="BW100" s="12">
        <v>622.99043378262104</v>
      </c>
      <c r="BX100" s="12">
        <v>399</v>
      </c>
      <c r="BY100" s="12">
        <v>1094.1773360283901</v>
      </c>
      <c r="BZ100" s="12">
        <v>695.17733602838905</v>
      </c>
    </row>
    <row r="101" spans="1:78" x14ac:dyDescent="0.35">
      <c r="A101" s="1">
        <v>99</v>
      </c>
      <c r="B101" s="6" t="s">
        <v>4</v>
      </c>
      <c r="C101" s="9" t="s">
        <v>11</v>
      </c>
      <c r="D101" s="9" t="s">
        <v>13</v>
      </c>
      <c r="E101" s="1">
        <v>90</v>
      </c>
      <c r="F101" s="1">
        <v>30</v>
      </c>
      <c r="G101" s="1">
        <v>56</v>
      </c>
      <c r="H101" s="5">
        <f t="shared" si="46"/>
        <v>428.6</v>
      </c>
      <c r="I101" s="5">
        <v>372.6</v>
      </c>
      <c r="J101" s="1">
        <v>11179</v>
      </c>
      <c r="K101" s="3">
        <f t="shared" ref="K101:K108" si="54">0.1795*J101</f>
        <v>2006.6305</v>
      </c>
      <c r="L101" s="3">
        <f t="shared" ref="L101:L108" si="55">J101*0.3146</f>
        <v>3516.9133999999999</v>
      </c>
      <c r="M101" s="3">
        <f>L101*3</f>
        <v>10550.7402</v>
      </c>
      <c r="N101" s="1"/>
      <c r="O101" s="1"/>
      <c r="P101" s="1">
        <f t="shared" si="49"/>
        <v>37.260000000000005</v>
      </c>
      <c r="Q101" s="3">
        <v>0</v>
      </c>
      <c r="R101" s="1">
        <f>P101</f>
        <v>37.260000000000005</v>
      </c>
      <c r="S101" s="12">
        <v>56</v>
      </c>
      <c r="T101" s="12">
        <v>446.25964088514701</v>
      </c>
      <c r="U101" s="12">
        <v>390.25964088514701</v>
      </c>
      <c r="V101" s="12">
        <v>56</v>
      </c>
      <c r="W101" s="12">
        <v>455.341505015846</v>
      </c>
      <c r="X101" s="12">
        <v>399.341505015846</v>
      </c>
      <c r="Y101" s="12">
        <v>56</v>
      </c>
      <c r="Z101" s="12">
        <v>458.87751228902698</v>
      </c>
      <c r="AA101" s="12">
        <v>402.87751228902698</v>
      </c>
      <c r="AB101" s="12">
        <v>56</v>
      </c>
      <c r="AC101" s="12">
        <v>463.45762708603797</v>
      </c>
      <c r="AD101" s="12">
        <v>407.45762708603797</v>
      </c>
      <c r="AE101" s="12">
        <v>56</v>
      </c>
      <c r="AF101" s="12">
        <v>480.38534533899298</v>
      </c>
      <c r="AG101" s="12">
        <v>424.38534533899298</v>
      </c>
      <c r="AH101" s="12">
        <v>56</v>
      </c>
      <c r="AI101" s="12">
        <v>468.20887363310402</v>
      </c>
      <c r="AJ101" s="12">
        <v>412.20887363310402</v>
      </c>
      <c r="AK101" s="12">
        <v>56</v>
      </c>
      <c r="AL101" s="12">
        <v>393.58187901288301</v>
      </c>
      <c r="AM101" s="12">
        <v>337.58187901288301</v>
      </c>
      <c r="AN101" s="12">
        <v>56</v>
      </c>
      <c r="AO101" s="12">
        <v>462.881294038448</v>
      </c>
      <c r="AP101" s="12">
        <v>406.881294038448</v>
      </c>
      <c r="AQ101" s="12">
        <v>56</v>
      </c>
      <c r="AR101" s="12">
        <v>415.08973549681201</v>
      </c>
      <c r="AS101" s="12">
        <v>359.08973549681201</v>
      </c>
      <c r="AT101" s="12">
        <v>56</v>
      </c>
      <c r="AU101" s="12">
        <v>437.94132480761101</v>
      </c>
      <c r="AV101" s="12">
        <v>381.94132480761101</v>
      </c>
      <c r="AW101" s="12">
        <v>56</v>
      </c>
      <c r="AX101" s="12">
        <v>528.40168912475394</v>
      </c>
      <c r="AY101" s="12">
        <v>472.401689124754</v>
      </c>
      <c r="AZ101" s="12">
        <v>56</v>
      </c>
      <c r="BA101" s="12">
        <v>402.20916914665702</v>
      </c>
      <c r="BB101" s="12">
        <v>346.20916914665702</v>
      </c>
      <c r="BC101" s="12">
        <v>56</v>
      </c>
      <c r="BD101" s="12">
        <v>540.25251249134703</v>
      </c>
      <c r="BE101" s="12">
        <v>484.25251249134698</v>
      </c>
      <c r="BF101" s="12">
        <v>56</v>
      </c>
      <c r="BG101" s="12">
        <v>406.83435719106899</v>
      </c>
      <c r="BH101" s="12">
        <v>350.83435719106899</v>
      </c>
      <c r="BI101" s="12">
        <v>56</v>
      </c>
      <c r="BJ101" s="12">
        <v>412.33331354809502</v>
      </c>
      <c r="BK101" s="12">
        <v>356.33331354809502</v>
      </c>
      <c r="BL101" s="12">
        <v>56</v>
      </c>
      <c r="BM101" s="12">
        <v>395.04265552595899</v>
      </c>
      <c r="BN101" s="12">
        <v>339.04265552595899</v>
      </c>
      <c r="BO101" s="12">
        <v>56</v>
      </c>
      <c r="BP101" s="12">
        <v>399.64142734163698</v>
      </c>
      <c r="BQ101" s="12">
        <v>343.64142734163698</v>
      </c>
      <c r="BR101" s="12">
        <v>56</v>
      </c>
      <c r="BS101" s="12">
        <v>457.06856247296503</v>
      </c>
      <c r="BT101" s="12">
        <v>401.06856247296503</v>
      </c>
      <c r="BU101" s="12">
        <v>56</v>
      </c>
      <c r="BV101" s="12">
        <v>399.43908830135598</v>
      </c>
      <c r="BW101" s="12">
        <v>343.43908830135598</v>
      </c>
      <c r="BX101" s="12">
        <v>56</v>
      </c>
      <c r="BY101" s="12">
        <v>453.547820987509</v>
      </c>
      <c r="BZ101" s="12">
        <v>397.547820987509</v>
      </c>
    </row>
    <row r="102" spans="1:78" x14ac:dyDescent="0.35">
      <c r="A102" s="1">
        <v>100</v>
      </c>
      <c r="B102" s="6" t="s">
        <v>4</v>
      </c>
      <c r="C102" s="9" t="s">
        <v>11</v>
      </c>
      <c r="D102" s="9" t="s">
        <v>13</v>
      </c>
      <c r="E102" s="1">
        <v>90</v>
      </c>
      <c r="F102" s="1">
        <v>30</v>
      </c>
      <c r="G102" s="1">
        <f>G101+24*2</f>
        <v>104</v>
      </c>
      <c r="H102" s="5">
        <f t="shared" si="46"/>
        <v>476.6</v>
      </c>
      <c r="I102" s="5">
        <v>372.6</v>
      </c>
      <c r="J102" s="1">
        <v>11179</v>
      </c>
      <c r="K102" s="3">
        <f t="shared" si="54"/>
        <v>2006.6305</v>
      </c>
      <c r="L102" s="3">
        <f t="shared" si="55"/>
        <v>3516.9133999999999</v>
      </c>
      <c r="M102" s="3">
        <f t="shared" ref="M102:M106" si="56">L102*3</f>
        <v>10550.7402</v>
      </c>
      <c r="N102" s="1"/>
      <c r="O102" s="1"/>
      <c r="P102" s="1">
        <f t="shared" si="49"/>
        <v>37.260000000000005</v>
      </c>
      <c r="Q102" s="3">
        <v>0</v>
      </c>
      <c r="R102" s="1">
        <f t="shared" ref="R102:R103" si="57">P102</f>
        <v>37.260000000000005</v>
      </c>
      <c r="S102" s="12">
        <v>104</v>
      </c>
      <c r="T102" s="12">
        <v>520.65084323677797</v>
      </c>
      <c r="U102" s="12">
        <v>416.65084323677797</v>
      </c>
      <c r="V102" s="12">
        <v>104</v>
      </c>
      <c r="W102" s="12">
        <v>506.44335209238602</v>
      </c>
      <c r="X102" s="12">
        <v>402.44335209238602</v>
      </c>
      <c r="Y102" s="12">
        <v>104</v>
      </c>
      <c r="Z102" s="12">
        <v>465.48575969043497</v>
      </c>
      <c r="AA102" s="12">
        <v>361.48575969043497</v>
      </c>
      <c r="AB102" s="12">
        <v>104</v>
      </c>
      <c r="AC102" s="12">
        <v>474.29032587129899</v>
      </c>
      <c r="AD102" s="12">
        <v>370.29032587129899</v>
      </c>
      <c r="AE102" s="12">
        <v>104</v>
      </c>
      <c r="AF102" s="12">
        <v>464.49572368584302</v>
      </c>
      <c r="AG102" s="12">
        <v>360.49572368584302</v>
      </c>
      <c r="AH102" s="12">
        <v>104</v>
      </c>
      <c r="AI102" s="12">
        <v>467.06836142236898</v>
      </c>
      <c r="AJ102" s="12">
        <v>363.06836142236898</v>
      </c>
      <c r="AK102" s="12">
        <v>104</v>
      </c>
      <c r="AL102" s="12">
        <v>451.97507329861799</v>
      </c>
      <c r="AM102" s="12">
        <v>347.97507329861799</v>
      </c>
      <c r="AN102" s="12">
        <v>104</v>
      </c>
      <c r="AO102" s="12">
        <v>483.01618304125901</v>
      </c>
      <c r="AP102" s="12">
        <v>379.01618304125901</v>
      </c>
      <c r="AQ102" s="12">
        <v>104</v>
      </c>
      <c r="AR102" s="12">
        <v>524.91259903435002</v>
      </c>
      <c r="AS102" s="12">
        <v>420.91259903435002</v>
      </c>
      <c r="AT102" s="12">
        <v>104</v>
      </c>
      <c r="AU102" s="12">
        <v>486.93959253763899</v>
      </c>
      <c r="AV102" s="12">
        <v>382.93959253763899</v>
      </c>
      <c r="AW102" s="12">
        <v>104</v>
      </c>
      <c r="AX102" s="12">
        <v>472.77560289599501</v>
      </c>
      <c r="AY102" s="12">
        <v>368.77560289599501</v>
      </c>
      <c r="AZ102" s="12">
        <v>104</v>
      </c>
      <c r="BA102" s="12">
        <v>477.70656960419802</v>
      </c>
      <c r="BB102" s="12">
        <v>373.70656960419802</v>
      </c>
      <c r="BC102" s="12">
        <v>104</v>
      </c>
      <c r="BD102" s="12">
        <v>466.29412550057202</v>
      </c>
      <c r="BE102" s="12">
        <v>362.29412550057202</v>
      </c>
      <c r="BF102" s="12">
        <v>104</v>
      </c>
      <c r="BG102" s="12">
        <v>506.59649032117198</v>
      </c>
      <c r="BH102" s="12">
        <v>402.59649032117198</v>
      </c>
      <c r="BI102" s="12">
        <v>104</v>
      </c>
      <c r="BJ102" s="12">
        <v>471.80962417753398</v>
      </c>
      <c r="BK102" s="12">
        <v>367.80962417753398</v>
      </c>
      <c r="BL102" s="12">
        <v>104</v>
      </c>
      <c r="BM102" s="12">
        <v>512.98744152857398</v>
      </c>
      <c r="BN102" s="12">
        <v>408.98744152857398</v>
      </c>
      <c r="BO102" s="12">
        <v>104</v>
      </c>
      <c r="BP102" s="12">
        <v>445.98412141022601</v>
      </c>
      <c r="BQ102" s="12">
        <v>341.98412141022601</v>
      </c>
      <c r="BR102" s="12">
        <v>104</v>
      </c>
      <c r="BS102" s="12">
        <v>481.72660335047101</v>
      </c>
      <c r="BT102" s="12">
        <v>377.72660335047101</v>
      </c>
      <c r="BU102" s="12">
        <v>104</v>
      </c>
      <c r="BV102" s="12">
        <v>528.00317041413496</v>
      </c>
      <c r="BW102" s="12">
        <v>424.00317041413501</v>
      </c>
      <c r="BX102" s="12">
        <v>104</v>
      </c>
      <c r="BY102" s="12">
        <v>461.34380804487699</v>
      </c>
      <c r="BZ102" s="12">
        <v>357.34380804487699</v>
      </c>
    </row>
    <row r="103" spans="1:78" x14ac:dyDescent="0.35">
      <c r="A103" s="1">
        <v>101</v>
      </c>
      <c r="B103" s="6" t="s">
        <v>4</v>
      </c>
      <c r="C103" s="9" t="s">
        <v>11</v>
      </c>
      <c r="D103" s="9" t="s">
        <v>13</v>
      </c>
      <c r="E103" s="1">
        <v>90</v>
      </c>
      <c r="F103" s="1">
        <v>30</v>
      </c>
      <c r="G103" s="1">
        <f t="shared" ref="G103:G108" si="58">G102+24*2</f>
        <v>152</v>
      </c>
      <c r="H103" s="5">
        <f t="shared" si="46"/>
        <v>524.6</v>
      </c>
      <c r="I103" s="5">
        <v>372.6</v>
      </c>
      <c r="J103" s="1">
        <v>11179</v>
      </c>
      <c r="K103" s="3">
        <f t="shared" si="54"/>
        <v>2006.6305</v>
      </c>
      <c r="L103" s="3">
        <f t="shared" si="55"/>
        <v>3516.9133999999999</v>
      </c>
      <c r="M103" s="3">
        <f t="shared" si="56"/>
        <v>10550.7402</v>
      </c>
      <c r="N103" s="1"/>
      <c r="O103" s="1"/>
      <c r="P103" s="1">
        <f t="shared" si="49"/>
        <v>37.260000000000005</v>
      </c>
      <c r="Q103" s="3">
        <v>0</v>
      </c>
      <c r="R103" s="1">
        <f t="shared" si="57"/>
        <v>37.260000000000005</v>
      </c>
      <c r="S103" s="12">
        <v>152</v>
      </c>
      <c r="T103" s="12">
        <v>534.75760233068104</v>
      </c>
      <c r="U103" s="12">
        <v>382.75760233068098</v>
      </c>
      <c r="V103" s="12">
        <v>152</v>
      </c>
      <c r="W103" s="12">
        <v>514.96641601748797</v>
      </c>
      <c r="X103" s="12">
        <v>362.96641601748797</v>
      </c>
      <c r="Y103" s="12">
        <v>152</v>
      </c>
      <c r="Z103" s="12">
        <v>597.18324203877103</v>
      </c>
      <c r="AA103" s="12">
        <v>445.18324203877103</v>
      </c>
      <c r="AB103" s="12">
        <v>152</v>
      </c>
      <c r="AC103" s="12">
        <v>518.35773755897901</v>
      </c>
      <c r="AD103" s="12">
        <v>366.35773755897901</v>
      </c>
      <c r="AE103" s="12">
        <v>152</v>
      </c>
      <c r="AF103" s="12">
        <v>573.58407512306906</v>
      </c>
      <c r="AG103" s="12">
        <v>421.584075123069</v>
      </c>
      <c r="AH103" s="12">
        <v>152</v>
      </c>
      <c r="AI103" s="12">
        <v>502.27693862723999</v>
      </c>
      <c r="AJ103" s="12">
        <v>350.27693862723999</v>
      </c>
      <c r="AK103" s="12">
        <v>152</v>
      </c>
      <c r="AL103" s="12">
        <v>602.60741692240003</v>
      </c>
      <c r="AM103" s="12">
        <v>450.60741692239998</v>
      </c>
      <c r="AN103" s="12">
        <v>152</v>
      </c>
      <c r="AO103" s="12">
        <v>540.36025332483803</v>
      </c>
      <c r="AP103" s="12">
        <v>388.36025332483803</v>
      </c>
      <c r="AQ103" s="12">
        <v>152</v>
      </c>
      <c r="AR103" s="12">
        <v>509.14965578966599</v>
      </c>
      <c r="AS103" s="12">
        <v>357.14965578966599</v>
      </c>
      <c r="AT103" s="12">
        <v>152</v>
      </c>
      <c r="AU103" s="12">
        <v>518.92557839915196</v>
      </c>
      <c r="AV103" s="12">
        <v>366.92557839915202</v>
      </c>
      <c r="AW103" s="12">
        <v>152</v>
      </c>
      <c r="AX103" s="12">
        <v>490.81074459327601</v>
      </c>
      <c r="AY103" s="12">
        <v>338.81074459327601</v>
      </c>
      <c r="AZ103" s="12">
        <v>152</v>
      </c>
      <c r="BA103" s="12">
        <v>534.62222967277296</v>
      </c>
      <c r="BB103" s="12">
        <v>382.62222967277302</v>
      </c>
      <c r="BC103" s="12">
        <v>152</v>
      </c>
      <c r="BD103" s="12">
        <v>510.34403371966198</v>
      </c>
      <c r="BE103" s="12">
        <v>358.34403371966198</v>
      </c>
      <c r="BF103" s="12">
        <v>152</v>
      </c>
      <c r="BG103" s="12">
        <v>551.94294394109704</v>
      </c>
      <c r="BH103" s="12">
        <v>399.94294394109698</v>
      </c>
      <c r="BI103" s="12">
        <v>152</v>
      </c>
      <c r="BJ103" s="12">
        <v>606.02907912609498</v>
      </c>
      <c r="BK103" s="12">
        <v>454.02907912609498</v>
      </c>
      <c r="BL103" s="12">
        <v>152</v>
      </c>
      <c r="BM103" s="12">
        <v>496.33286587667999</v>
      </c>
      <c r="BN103" s="12">
        <v>344.33286587667999</v>
      </c>
      <c r="BO103" s="12">
        <v>152</v>
      </c>
      <c r="BP103" s="12">
        <v>530.61970425463505</v>
      </c>
      <c r="BQ103" s="12">
        <v>378.619704254635</v>
      </c>
      <c r="BR103" s="12">
        <v>152</v>
      </c>
      <c r="BS103" s="12">
        <v>490.06689428883197</v>
      </c>
      <c r="BT103" s="12">
        <v>338.06689428883197</v>
      </c>
      <c r="BU103" s="12">
        <v>152</v>
      </c>
      <c r="BV103" s="12">
        <v>522.81852126093997</v>
      </c>
      <c r="BW103" s="12">
        <v>370.81852126093997</v>
      </c>
      <c r="BX103" s="12">
        <v>152</v>
      </c>
      <c r="BY103" s="12">
        <v>650.72070172513304</v>
      </c>
      <c r="BZ103" s="12">
        <v>498.72070172513298</v>
      </c>
    </row>
    <row r="104" spans="1:78" x14ac:dyDescent="0.35">
      <c r="A104" s="1">
        <v>102</v>
      </c>
      <c r="B104" s="6" t="s">
        <v>4</v>
      </c>
      <c r="C104" s="9" t="s">
        <v>11</v>
      </c>
      <c r="D104" s="9" t="s">
        <v>13</v>
      </c>
      <c r="E104" s="1">
        <v>90</v>
      </c>
      <c r="F104" s="1">
        <v>30</v>
      </c>
      <c r="G104" s="1">
        <f t="shared" si="58"/>
        <v>200</v>
      </c>
      <c r="H104" s="5">
        <f t="shared" si="46"/>
        <v>572.6</v>
      </c>
      <c r="I104" s="5">
        <v>372.6</v>
      </c>
      <c r="J104" s="1">
        <v>11179</v>
      </c>
      <c r="K104" s="3">
        <f t="shared" si="54"/>
        <v>2006.6305</v>
      </c>
      <c r="L104" s="3">
        <f t="shared" si="55"/>
        <v>3516.9133999999999</v>
      </c>
      <c r="M104" s="3">
        <f>L104*3</f>
        <v>10550.7402</v>
      </c>
      <c r="N104" s="1"/>
      <c r="O104" s="1"/>
      <c r="P104" s="1">
        <f t="shared" si="49"/>
        <v>37.260000000000005</v>
      </c>
      <c r="Q104" s="3">
        <v>0</v>
      </c>
      <c r="R104" s="1">
        <f>P104</f>
        <v>37.260000000000005</v>
      </c>
      <c r="S104" s="12">
        <v>200</v>
      </c>
      <c r="T104" s="12">
        <v>540.507326579346</v>
      </c>
      <c r="U104" s="12">
        <v>340.507326579346</v>
      </c>
      <c r="V104" s="12">
        <v>200</v>
      </c>
      <c r="W104" s="12">
        <v>574.60140228915998</v>
      </c>
      <c r="X104" s="12">
        <v>374.60140228915998</v>
      </c>
      <c r="Y104" s="12">
        <v>200</v>
      </c>
      <c r="Z104" s="12">
        <v>607.78966468942804</v>
      </c>
      <c r="AA104" s="12">
        <v>407.78966468942798</v>
      </c>
      <c r="AB104" s="12">
        <v>200</v>
      </c>
      <c r="AC104" s="12">
        <v>626.57264223556103</v>
      </c>
      <c r="AD104" s="12">
        <v>426.57264223556098</v>
      </c>
      <c r="AE104" s="12">
        <v>200</v>
      </c>
      <c r="AF104" s="12">
        <v>560.03673861141499</v>
      </c>
      <c r="AG104" s="12">
        <v>360.03673861141499</v>
      </c>
      <c r="AH104" s="12">
        <v>200</v>
      </c>
      <c r="AI104" s="12">
        <v>638.24184497080603</v>
      </c>
      <c r="AJ104" s="12">
        <v>438.24184497080603</v>
      </c>
      <c r="AK104" s="12">
        <v>200</v>
      </c>
      <c r="AL104" s="12">
        <v>595.56261829667505</v>
      </c>
      <c r="AM104" s="12">
        <v>395.562618296675</v>
      </c>
      <c r="AN104" s="12">
        <v>200</v>
      </c>
      <c r="AO104" s="12">
        <v>536.57833502656399</v>
      </c>
      <c r="AP104" s="12">
        <v>336.57833502656399</v>
      </c>
      <c r="AQ104" s="12">
        <v>200</v>
      </c>
      <c r="AR104" s="12">
        <v>618.72599150842802</v>
      </c>
      <c r="AS104" s="12">
        <v>418.72599150842802</v>
      </c>
      <c r="AT104" s="12">
        <v>200</v>
      </c>
      <c r="AU104" s="12">
        <v>590.67919565000602</v>
      </c>
      <c r="AV104" s="12">
        <v>390.67919565000602</v>
      </c>
      <c r="AW104" s="12">
        <v>200</v>
      </c>
      <c r="AX104" s="12">
        <v>552.51652875330103</v>
      </c>
      <c r="AY104" s="12">
        <v>352.51652875330097</v>
      </c>
      <c r="AZ104" s="12">
        <v>200</v>
      </c>
      <c r="BA104" s="12">
        <v>561.23217415254805</v>
      </c>
      <c r="BB104" s="12">
        <v>361.232174152548</v>
      </c>
      <c r="BC104" s="12">
        <v>200</v>
      </c>
      <c r="BD104" s="12">
        <v>582.60861906886805</v>
      </c>
      <c r="BE104" s="12">
        <v>382.60861906886799</v>
      </c>
      <c r="BF104" s="12">
        <v>200</v>
      </c>
      <c r="BG104" s="12">
        <v>604.43423408177398</v>
      </c>
      <c r="BH104" s="12">
        <v>404.43423408177398</v>
      </c>
      <c r="BI104" s="12">
        <v>200</v>
      </c>
      <c r="BJ104" s="12">
        <v>635.73030005086196</v>
      </c>
      <c r="BK104" s="12">
        <v>435.73030005086201</v>
      </c>
      <c r="BL104" s="12">
        <v>200</v>
      </c>
      <c r="BM104" s="12">
        <v>568.46990830480797</v>
      </c>
      <c r="BN104" s="12">
        <v>368.46990830480797</v>
      </c>
      <c r="BO104" s="12">
        <v>200</v>
      </c>
      <c r="BP104" s="12">
        <v>585.32646141574696</v>
      </c>
      <c r="BQ104" s="12">
        <v>385.32646141574702</v>
      </c>
      <c r="BR104" s="12">
        <v>200</v>
      </c>
      <c r="BS104" s="12">
        <v>564.55423832995905</v>
      </c>
      <c r="BT104" s="12">
        <v>364.55423832995899</v>
      </c>
      <c r="BU104" s="12">
        <v>200</v>
      </c>
      <c r="BV104" s="12">
        <v>592.32505306020903</v>
      </c>
      <c r="BW104" s="12">
        <v>392.32505306020897</v>
      </c>
      <c r="BX104" s="12">
        <v>200</v>
      </c>
      <c r="BY104" s="12">
        <v>568.97143498183004</v>
      </c>
      <c r="BZ104" s="12">
        <v>368.97143498182999</v>
      </c>
    </row>
    <row r="105" spans="1:78" x14ac:dyDescent="0.35">
      <c r="A105" s="1">
        <v>103</v>
      </c>
      <c r="B105" s="6" t="s">
        <v>4</v>
      </c>
      <c r="C105" s="9" t="s">
        <v>11</v>
      </c>
      <c r="D105" s="9" t="s">
        <v>13</v>
      </c>
      <c r="E105" s="1">
        <v>90</v>
      </c>
      <c r="F105" s="1">
        <v>30</v>
      </c>
      <c r="G105" s="1">
        <f t="shared" si="58"/>
        <v>248</v>
      </c>
      <c r="H105" s="5">
        <f t="shared" si="46"/>
        <v>620.6</v>
      </c>
      <c r="I105" s="5">
        <v>372.6</v>
      </c>
      <c r="J105" s="1">
        <v>11179</v>
      </c>
      <c r="K105" s="3">
        <f t="shared" si="54"/>
        <v>2006.6305</v>
      </c>
      <c r="L105" s="3">
        <f t="shared" si="55"/>
        <v>3516.9133999999999</v>
      </c>
      <c r="M105" s="3">
        <f t="shared" si="56"/>
        <v>10550.7402</v>
      </c>
      <c r="N105" s="1"/>
      <c r="O105" s="1"/>
      <c r="P105" s="1">
        <f t="shared" si="49"/>
        <v>37.260000000000005</v>
      </c>
      <c r="Q105" s="3">
        <v>0</v>
      </c>
      <c r="R105" s="1">
        <f t="shared" ref="R105:R106" si="59">P105</f>
        <v>37.260000000000005</v>
      </c>
      <c r="S105" s="12">
        <v>248</v>
      </c>
      <c r="T105" s="12">
        <v>587.81780736920405</v>
      </c>
      <c r="U105" s="12">
        <v>339.81780736920399</v>
      </c>
      <c r="V105" s="12">
        <v>248</v>
      </c>
      <c r="W105" s="12">
        <v>623.90744296927596</v>
      </c>
      <c r="X105" s="12">
        <v>375.90744296927602</v>
      </c>
      <c r="Y105" s="12">
        <v>248</v>
      </c>
      <c r="Z105" s="12">
        <v>630.62099391393895</v>
      </c>
      <c r="AA105" s="12">
        <v>382.620993913939</v>
      </c>
      <c r="AB105" s="12">
        <v>248</v>
      </c>
      <c r="AC105" s="12">
        <v>591.60840307671106</v>
      </c>
      <c r="AD105" s="12">
        <v>343.608403076711</v>
      </c>
      <c r="AE105" s="12">
        <v>248</v>
      </c>
      <c r="AF105" s="12">
        <v>623.27257892119803</v>
      </c>
      <c r="AG105" s="12">
        <v>375.27257892119798</v>
      </c>
      <c r="AH105" s="12">
        <v>248</v>
      </c>
      <c r="AI105" s="12">
        <v>660.81681033355903</v>
      </c>
      <c r="AJ105" s="12">
        <v>412.81681033355898</v>
      </c>
      <c r="AK105" s="12">
        <v>248</v>
      </c>
      <c r="AL105" s="12">
        <v>611.09473184120202</v>
      </c>
      <c r="AM105" s="12">
        <v>363.09473184120202</v>
      </c>
      <c r="AN105" s="12">
        <v>248</v>
      </c>
      <c r="AO105" s="12">
        <v>628.67875754748104</v>
      </c>
      <c r="AP105" s="12">
        <v>380.67875754748098</v>
      </c>
      <c r="AQ105" s="12">
        <v>248</v>
      </c>
      <c r="AR105" s="12">
        <v>592.32715426222899</v>
      </c>
      <c r="AS105" s="12">
        <v>344.32715426222899</v>
      </c>
      <c r="AT105" s="12">
        <v>248</v>
      </c>
      <c r="AU105" s="12">
        <v>623.20113407512497</v>
      </c>
      <c r="AV105" s="12">
        <v>375.20113407512503</v>
      </c>
      <c r="AW105" s="12">
        <v>248</v>
      </c>
      <c r="AX105" s="12">
        <v>600.68714060001696</v>
      </c>
      <c r="AY105" s="12">
        <v>352.68714060001702</v>
      </c>
      <c r="AZ105" s="12">
        <v>248</v>
      </c>
      <c r="BA105" s="12">
        <v>618.36583912211699</v>
      </c>
      <c r="BB105" s="12">
        <v>370.36583912211699</v>
      </c>
      <c r="BC105" s="12">
        <v>248</v>
      </c>
      <c r="BD105" s="12">
        <v>636.63040439759095</v>
      </c>
      <c r="BE105" s="12">
        <v>388.63040439759101</v>
      </c>
      <c r="BF105" s="12">
        <v>248</v>
      </c>
      <c r="BG105" s="12">
        <v>588.09168957662098</v>
      </c>
      <c r="BH105" s="12">
        <v>340.09168957662098</v>
      </c>
      <c r="BI105" s="12">
        <v>248</v>
      </c>
      <c r="BJ105" s="12">
        <v>662.186654686206</v>
      </c>
      <c r="BK105" s="12">
        <v>414.186654686206</v>
      </c>
      <c r="BL105" s="12">
        <v>248</v>
      </c>
      <c r="BM105" s="12">
        <v>727.61467425225999</v>
      </c>
      <c r="BN105" s="12">
        <v>479.61467425225999</v>
      </c>
      <c r="BO105" s="12">
        <v>248</v>
      </c>
      <c r="BP105" s="12">
        <v>641.05505503656798</v>
      </c>
      <c r="BQ105" s="12">
        <v>393.05505503656798</v>
      </c>
      <c r="BR105" s="12">
        <v>248</v>
      </c>
      <c r="BS105" s="12">
        <v>658.92813842250996</v>
      </c>
      <c r="BT105" s="12">
        <v>410.92813842251002</v>
      </c>
      <c r="BU105" s="12">
        <v>248</v>
      </c>
      <c r="BV105" s="12">
        <v>603.34084141386302</v>
      </c>
      <c r="BW105" s="12">
        <v>355.34084141386302</v>
      </c>
      <c r="BX105" s="12">
        <v>248</v>
      </c>
      <c r="BY105" s="12">
        <v>659.04585145946703</v>
      </c>
      <c r="BZ105" s="12">
        <v>411.04585145946697</v>
      </c>
    </row>
    <row r="106" spans="1:78" x14ac:dyDescent="0.35">
      <c r="A106" s="1">
        <v>104</v>
      </c>
      <c r="B106" s="6" t="s">
        <v>4</v>
      </c>
      <c r="C106" s="9" t="s">
        <v>11</v>
      </c>
      <c r="D106" s="9" t="s">
        <v>13</v>
      </c>
      <c r="E106" s="1">
        <v>90</v>
      </c>
      <c r="F106" s="1">
        <v>30</v>
      </c>
      <c r="G106" s="1">
        <f t="shared" si="58"/>
        <v>296</v>
      </c>
      <c r="H106" s="5">
        <f t="shared" si="46"/>
        <v>668.6</v>
      </c>
      <c r="I106" s="5">
        <v>372.6</v>
      </c>
      <c r="J106" s="1">
        <v>11179</v>
      </c>
      <c r="K106" s="3">
        <f t="shared" si="54"/>
        <v>2006.6305</v>
      </c>
      <c r="L106" s="3">
        <f t="shared" si="55"/>
        <v>3516.9133999999999</v>
      </c>
      <c r="M106" s="3">
        <f t="shared" si="56"/>
        <v>10550.7402</v>
      </c>
      <c r="N106" s="1"/>
      <c r="O106" s="1"/>
      <c r="P106" s="1">
        <f t="shared" si="49"/>
        <v>37.260000000000005</v>
      </c>
      <c r="Q106" s="3">
        <v>0</v>
      </c>
      <c r="R106" s="1">
        <f t="shared" si="59"/>
        <v>37.260000000000005</v>
      </c>
      <c r="S106" s="12">
        <v>296</v>
      </c>
      <c r="T106" s="12">
        <v>728.03634471406303</v>
      </c>
      <c r="U106" s="12">
        <v>432.03634471406298</v>
      </c>
      <c r="V106" s="12">
        <v>296</v>
      </c>
      <c r="W106" s="12">
        <v>669.16991764322404</v>
      </c>
      <c r="X106" s="12">
        <v>373.16991764322302</v>
      </c>
      <c r="Y106" s="12">
        <v>296</v>
      </c>
      <c r="Z106" s="12">
        <v>654.96253573331103</v>
      </c>
      <c r="AA106" s="12">
        <v>358.96253573331097</v>
      </c>
      <c r="AB106" s="12">
        <v>296</v>
      </c>
      <c r="AC106" s="12">
        <v>683.13559294713798</v>
      </c>
      <c r="AD106" s="12">
        <v>387.13559294713798</v>
      </c>
      <c r="AE106" s="12">
        <v>296</v>
      </c>
      <c r="AF106" s="12">
        <v>644.85312461463502</v>
      </c>
      <c r="AG106" s="12">
        <v>348.853124614634</v>
      </c>
      <c r="AH106" s="12">
        <v>296</v>
      </c>
      <c r="AI106" s="12">
        <v>634.770947031643</v>
      </c>
      <c r="AJ106" s="12">
        <v>338.770947031643</v>
      </c>
      <c r="AK106" s="12">
        <v>296</v>
      </c>
      <c r="AL106" s="12">
        <v>767.38771362948398</v>
      </c>
      <c r="AM106" s="12">
        <v>471.38771362948398</v>
      </c>
      <c r="AN106" s="12">
        <v>296</v>
      </c>
      <c r="AO106" s="12">
        <v>673.92937007058197</v>
      </c>
      <c r="AP106" s="12">
        <v>377.92937007058202</v>
      </c>
      <c r="AQ106" s="12">
        <v>296</v>
      </c>
      <c r="AR106" s="12">
        <v>636.01175807314098</v>
      </c>
      <c r="AS106" s="12">
        <v>340.01175807314098</v>
      </c>
      <c r="AT106" s="12">
        <v>296</v>
      </c>
      <c r="AU106" s="12">
        <v>749.578172427411</v>
      </c>
      <c r="AV106" s="12">
        <v>453.578172427411</v>
      </c>
      <c r="AW106" s="12">
        <v>296</v>
      </c>
      <c r="AX106" s="12">
        <v>645.45309815678797</v>
      </c>
      <c r="AY106" s="12">
        <v>349.45309815678797</v>
      </c>
      <c r="AZ106" s="12">
        <v>296</v>
      </c>
      <c r="BA106" s="12">
        <v>699.278682512297</v>
      </c>
      <c r="BB106" s="12">
        <v>403.278682512297</v>
      </c>
      <c r="BC106" s="12">
        <v>296</v>
      </c>
      <c r="BD106" s="12">
        <v>635.38860302778005</v>
      </c>
      <c r="BE106" s="12">
        <v>339.38860302777999</v>
      </c>
      <c r="BF106" s="12">
        <v>296</v>
      </c>
      <c r="BG106" s="12">
        <v>699.617681554961</v>
      </c>
      <c r="BH106" s="12">
        <v>403.617681554961</v>
      </c>
      <c r="BI106" s="12">
        <v>296</v>
      </c>
      <c r="BJ106" s="12">
        <v>684.44793244120103</v>
      </c>
      <c r="BK106" s="12">
        <v>388.44793244120098</v>
      </c>
      <c r="BL106" s="12">
        <v>296</v>
      </c>
      <c r="BM106" s="12">
        <v>669.45855618645305</v>
      </c>
      <c r="BN106" s="12">
        <v>373.458556186453</v>
      </c>
      <c r="BO106" s="12">
        <v>296</v>
      </c>
      <c r="BP106" s="12">
        <v>691.20206855403103</v>
      </c>
      <c r="BQ106" s="12">
        <v>395.20206855403001</v>
      </c>
      <c r="BR106" s="12">
        <v>296</v>
      </c>
      <c r="BS106" s="12">
        <v>648.35802235631797</v>
      </c>
      <c r="BT106" s="12">
        <v>352.35802235631797</v>
      </c>
      <c r="BU106" s="12">
        <v>296</v>
      </c>
      <c r="BV106" s="12">
        <v>680.26796462150503</v>
      </c>
      <c r="BW106" s="12">
        <v>384.26796462150497</v>
      </c>
      <c r="BX106" s="12">
        <v>296</v>
      </c>
      <c r="BY106" s="12">
        <v>732.55406007283295</v>
      </c>
      <c r="BZ106" s="12">
        <v>436.55406007283301</v>
      </c>
    </row>
    <row r="107" spans="1:78" x14ac:dyDescent="0.35">
      <c r="A107" s="1">
        <v>105</v>
      </c>
      <c r="B107" s="6" t="s">
        <v>4</v>
      </c>
      <c r="C107" s="9" t="s">
        <v>11</v>
      </c>
      <c r="D107" s="9" t="s">
        <v>13</v>
      </c>
      <c r="E107" s="1">
        <v>90</v>
      </c>
      <c r="F107" s="1">
        <v>30</v>
      </c>
      <c r="G107" s="1">
        <f t="shared" si="58"/>
        <v>344</v>
      </c>
      <c r="H107" s="5">
        <f t="shared" si="46"/>
        <v>716.6</v>
      </c>
      <c r="I107" s="5">
        <v>372.6</v>
      </c>
      <c r="J107" s="1">
        <v>11179</v>
      </c>
      <c r="K107" s="3">
        <f t="shared" si="54"/>
        <v>2006.6305</v>
      </c>
      <c r="L107" s="3">
        <f t="shared" si="55"/>
        <v>3516.9133999999999</v>
      </c>
      <c r="M107" s="3">
        <f>L107*3</f>
        <v>10550.7402</v>
      </c>
      <c r="N107" s="1"/>
      <c r="O107" s="1"/>
      <c r="P107" s="1">
        <f t="shared" si="49"/>
        <v>37.260000000000005</v>
      </c>
      <c r="Q107" s="3">
        <v>0</v>
      </c>
      <c r="R107" s="1">
        <f>P107</f>
        <v>37.260000000000005</v>
      </c>
      <c r="S107" s="12">
        <v>344</v>
      </c>
      <c r="T107" s="12">
        <v>700.64289831378903</v>
      </c>
      <c r="U107" s="12">
        <v>356.64289831378898</v>
      </c>
      <c r="V107" s="12">
        <v>344</v>
      </c>
      <c r="W107" s="12">
        <v>750.955723250407</v>
      </c>
      <c r="X107" s="12">
        <v>406.955723250407</v>
      </c>
      <c r="Y107" s="12">
        <v>344</v>
      </c>
      <c r="Z107" s="12">
        <v>726.02093016194101</v>
      </c>
      <c r="AA107" s="12">
        <v>382.02093016194101</v>
      </c>
      <c r="AB107" s="12">
        <v>344</v>
      </c>
      <c r="AC107" s="12">
        <v>699.74144820784295</v>
      </c>
      <c r="AD107" s="12">
        <v>355.74144820784301</v>
      </c>
      <c r="AE107" s="12">
        <v>344</v>
      </c>
      <c r="AF107" s="12">
        <v>728.02371338039404</v>
      </c>
      <c r="AG107" s="12">
        <v>384.02371338039399</v>
      </c>
      <c r="AH107" s="12">
        <v>344</v>
      </c>
      <c r="AI107" s="12">
        <v>781.32740159869002</v>
      </c>
      <c r="AJ107" s="12">
        <v>437.32740159869002</v>
      </c>
      <c r="AK107" s="12">
        <v>344</v>
      </c>
      <c r="AL107" s="12">
        <v>721.81778650852903</v>
      </c>
      <c r="AM107" s="12">
        <v>377.81778650852903</v>
      </c>
      <c r="AN107" s="12">
        <v>344</v>
      </c>
      <c r="AO107" s="12">
        <v>718.055765445475</v>
      </c>
      <c r="AP107" s="12">
        <v>374.055765445475</v>
      </c>
      <c r="AQ107" s="12">
        <v>344</v>
      </c>
      <c r="AR107" s="12">
        <v>731.66435761031505</v>
      </c>
      <c r="AS107" s="12">
        <v>387.66435761031499</v>
      </c>
      <c r="AT107" s="12">
        <v>344</v>
      </c>
      <c r="AU107" s="12">
        <v>772.87551710160301</v>
      </c>
      <c r="AV107" s="12">
        <v>428.87551710160301</v>
      </c>
      <c r="AW107" s="12">
        <v>344</v>
      </c>
      <c r="AX107" s="12">
        <v>795.81190649553503</v>
      </c>
      <c r="AY107" s="12">
        <v>451.81190649553503</v>
      </c>
      <c r="AZ107" s="12">
        <v>344</v>
      </c>
      <c r="BA107" s="12">
        <v>704.62596051814705</v>
      </c>
      <c r="BB107" s="12">
        <v>360.625960518147</v>
      </c>
      <c r="BC107" s="12">
        <v>344</v>
      </c>
      <c r="BD107" s="12">
        <v>732.09645994930702</v>
      </c>
      <c r="BE107" s="12">
        <v>388.09645994930702</v>
      </c>
      <c r="BF107" s="12">
        <v>344</v>
      </c>
      <c r="BG107" s="12">
        <v>731.307692288716</v>
      </c>
      <c r="BH107" s="12">
        <v>387.307692288716</v>
      </c>
      <c r="BI107" s="12">
        <v>344</v>
      </c>
      <c r="BJ107" s="12">
        <v>736.836260008561</v>
      </c>
      <c r="BK107" s="12">
        <v>392.836260008561</v>
      </c>
      <c r="BL107" s="12">
        <v>344</v>
      </c>
      <c r="BM107" s="12">
        <v>679.53024489864595</v>
      </c>
      <c r="BN107" s="12">
        <v>335.530244898646</v>
      </c>
      <c r="BO107" s="12">
        <v>344</v>
      </c>
      <c r="BP107" s="12">
        <v>742.77970044391395</v>
      </c>
      <c r="BQ107" s="12">
        <v>398.77970044391401</v>
      </c>
      <c r="BR107" s="12">
        <v>344</v>
      </c>
      <c r="BS107" s="12">
        <v>707.20550081710701</v>
      </c>
      <c r="BT107" s="12">
        <v>363.20550081710701</v>
      </c>
      <c r="BU107" s="12">
        <v>344</v>
      </c>
      <c r="BV107" s="12">
        <v>762.79947500011201</v>
      </c>
      <c r="BW107" s="12">
        <v>418.79947500011201</v>
      </c>
      <c r="BX107" s="12">
        <v>344</v>
      </c>
      <c r="BY107" s="12">
        <v>706.70905095973001</v>
      </c>
      <c r="BZ107" s="12">
        <v>362.70905095973001</v>
      </c>
    </row>
    <row r="108" spans="1:78" x14ac:dyDescent="0.35">
      <c r="A108" s="1">
        <v>106</v>
      </c>
      <c r="B108" s="6" t="s">
        <v>4</v>
      </c>
      <c r="C108" s="9" t="s">
        <v>11</v>
      </c>
      <c r="D108" s="9" t="s">
        <v>13</v>
      </c>
      <c r="E108" s="1">
        <v>90</v>
      </c>
      <c r="F108" s="1">
        <v>30</v>
      </c>
      <c r="G108" s="1">
        <f t="shared" si="58"/>
        <v>392</v>
      </c>
      <c r="H108" s="5">
        <f t="shared" si="46"/>
        <v>764.6</v>
      </c>
      <c r="I108" s="5">
        <v>372.6</v>
      </c>
      <c r="J108" s="1">
        <v>11179</v>
      </c>
      <c r="K108" s="3">
        <f t="shared" si="54"/>
        <v>2006.6305</v>
      </c>
      <c r="L108" s="3">
        <f t="shared" si="55"/>
        <v>3516.9133999999999</v>
      </c>
      <c r="M108" s="3">
        <f>L108*3</f>
        <v>10550.7402</v>
      </c>
      <c r="N108" s="1"/>
      <c r="O108" s="1"/>
      <c r="P108" s="1">
        <f t="shared" si="49"/>
        <v>37.260000000000005</v>
      </c>
      <c r="Q108" s="3">
        <v>0</v>
      </c>
      <c r="R108" s="1">
        <f>P108</f>
        <v>37.260000000000005</v>
      </c>
      <c r="S108" s="12">
        <v>392</v>
      </c>
      <c r="T108" s="12">
        <v>734.68643689599799</v>
      </c>
      <c r="U108" s="12">
        <v>342.68643689599799</v>
      </c>
      <c r="V108" s="12">
        <v>392</v>
      </c>
      <c r="W108" s="12">
        <v>787.89725363888601</v>
      </c>
      <c r="X108" s="12">
        <v>395.89725363888601</v>
      </c>
      <c r="Y108" s="12">
        <v>392</v>
      </c>
      <c r="Z108" s="12">
        <v>802.09278804202995</v>
      </c>
      <c r="AA108" s="12">
        <v>410.09278804203001</v>
      </c>
      <c r="AB108" s="12">
        <v>392</v>
      </c>
      <c r="AC108" s="12">
        <v>802.38997603253904</v>
      </c>
      <c r="AD108" s="12">
        <v>410.38997603253898</v>
      </c>
      <c r="AE108" s="12">
        <v>392</v>
      </c>
      <c r="AF108" s="12">
        <v>757.44151539704797</v>
      </c>
      <c r="AG108" s="12">
        <v>365.44151539704802</v>
      </c>
      <c r="AH108" s="12">
        <v>392</v>
      </c>
      <c r="AI108" s="12">
        <v>786.50618917669101</v>
      </c>
      <c r="AJ108" s="12">
        <v>394.50618917669101</v>
      </c>
      <c r="AK108" s="12">
        <v>392</v>
      </c>
      <c r="AL108" s="12">
        <v>836.04406923225997</v>
      </c>
      <c r="AM108" s="12">
        <v>444.04406923225997</v>
      </c>
      <c r="AN108" s="12">
        <v>392</v>
      </c>
      <c r="AO108" s="12">
        <v>798.18623667446604</v>
      </c>
      <c r="AP108" s="12">
        <v>406.18623667446599</v>
      </c>
      <c r="AQ108" s="12">
        <v>392</v>
      </c>
      <c r="AR108" s="12">
        <v>778.29344577880795</v>
      </c>
      <c r="AS108" s="12">
        <v>386.29344577880801</v>
      </c>
      <c r="AT108" s="12">
        <v>392</v>
      </c>
      <c r="AU108" s="12">
        <v>845.68670184104599</v>
      </c>
      <c r="AV108" s="12">
        <v>453.68670184104599</v>
      </c>
      <c r="AW108" s="12">
        <v>392</v>
      </c>
      <c r="AX108" s="12">
        <v>765.30272008465499</v>
      </c>
      <c r="AY108" s="12">
        <v>373.30272008465499</v>
      </c>
      <c r="AZ108" s="12">
        <v>392</v>
      </c>
      <c r="BA108" s="12">
        <v>787.00634405424898</v>
      </c>
      <c r="BB108" s="12">
        <v>395.00634405424898</v>
      </c>
      <c r="BC108" s="12">
        <v>392</v>
      </c>
      <c r="BD108" s="12">
        <v>732.706005143281</v>
      </c>
      <c r="BE108" s="12">
        <v>340.706005143281</v>
      </c>
      <c r="BF108" s="12">
        <v>392</v>
      </c>
      <c r="BG108" s="12">
        <v>791.57172089478797</v>
      </c>
      <c r="BH108" s="12">
        <v>399.57172089478797</v>
      </c>
      <c r="BI108" s="12">
        <v>392</v>
      </c>
      <c r="BJ108" s="12">
        <v>743.76463830766602</v>
      </c>
      <c r="BK108" s="12">
        <v>351.76463830766602</v>
      </c>
      <c r="BL108" s="12">
        <v>392</v>
      </c>
      <c r="BM108" s="12">
        <v>772.75562916404397</v>
      </c>
      <c r="BN108" s="12">
        <v>380.755629164043</v>
      </c>
      <c r="BO108" s="12">
        <v>392</v>
      </c>
      <c r="BP108" s="12">
        <v>790.07818225610595</v>
      </c>
      <c r="BQ108" s="12">
        <v>398.078182256106</v>
      </c>
      <c r="BR108" s="12">
        <v>392</v>
      </c>
      <c r="BS108" s="12">
        <v>849.306038452449</v>
      </c>
      <c r="BT108" s="12">
        <v>457.306038452449</v>
      </c>
      <c r="BU108" s="12">
        <v>392</v>
      </c>
      <c r="BV108" s="12">
        <v>791.66285224052103</v>
      </c>
      <c r="BW108" s="12">
        <v>399.66285224052098</v>
      </c>
      <c r="BX108" s="12">
        <v>392</v>
      </c>
      <c r="BY108" s="12">
        <v>765.61251918581002</v>
      </c>
      <c r="BZ108" s="12">
        <v>373.61251918581002</v>
      </c>
    </row>
  </sheetData>
  <mergeCells count="38">
    <mergeCell ref="F1:F2"/>
    <mergeCell ref="A1:A2"/>
    <mergeCell ref="B1:B2"/>
    <mergeCell ref="C1:C2"/>
    <mergeCell ref="D1:D2"/>
    <mergeCell ref="E1:E2"/>
    <mergeCell ref="R1:R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AZ1:BB1"/>
    <mergeCell ref="S1:U1"/>
    <mergeCell ref="V1:X1"/>
    <mergeCell ref="Y1:AA1"/>
    <mergeCell ref="AB1:AD1"/>
    <mergeCell ref="AE1:AG1"/>
    <mergeCell ref="AH1:AJ1"/>
    <mergeCell ref="AK1:AM1"/>
    <mergeCell ref="AN1:AP1"/>
    <mergeCell ref="AQ1:AS1"/>
    <mergeCell ref="AT1:AV1"/>
    <mergeCell ref="AW1:AY1"/>
    <mergeCell ref="BU1:BW1"/>
    <mergeCell ref="BX1:BZ1"/>
    <mergeCell ref="BC1:BE1"/>
    <mergeCell ref="BF1:BH1"/>
    <mergeCell ref="BI1:BK1"/>
    <mergeCell ref="BL1:BN1"/>
    <mergeCell ref="BO1:BQ1"/>
    <mergeCell ref="BR1:BT1"/>
  </mergeCells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006EB-7779-4ABB-8D57-074EC006380B}">
  <dimension ref="A1:K301"/>
  <sheetViews>
    <sheetView zoomScale="80" zoomScaleNormal="80" workbookViewId="0">
      <selection activeCell="F1" sqref="F1:H1048576"/>
    </sheetView>
  </sheetViews>
  <sheetFormatPr defaultRowHeight="14.5" x14ac:dyDescent="0.35"/>
  <cols>
    <col min="1" max="1" width="11.26953125" customWidth="1"/>
    <col min="2" max="2" width="10.08984375" customWidth="1"/>
    <col min="3" max="3" width="11.90625" customWidth="1"/>
    <col min="4" max="4" width="12.36328125" customWidth="1"/>
    <col min="5" max="5" width="13.81640625" customWidth="1"/>
    <col min="6" max="6" width="10.6328125" style="12" customWidth="1"/>
    <col min="8" max="9" width="8" customWidth="1"/>
    <col min="10" max="10" width="10.453125" customWidth="1"/>
    <col min="11" max="11" width="10.81640625" customWidth="1"/>
    <col min="12" max="12" width="12" customWidth="1"/>
  </cols>
  <sheetData>
    <row r="1" spans="1:11" ht="33" customHeight="1" x14ac:dyDescent="0.35">
      <c r="A1" s="11" t="s">
        <v>29</v>
      </c>
      <c r="B1" s="11" t="s">
        <v>30</v>
      </c>
      <c r="C1" s="8" t="s">
        <v>6</v>
      </c>
      <c r="D1" s="8" t="s">
        <v>7</v>
      </c>
      <c r="E1" s="11" t="s">
        <v>31</v>
      </c>
      <c r="F1" s="18" t="s">
        <v>32</v>
      </c>
      <c r="G1" s="11" t="s">
        <v>33</v>
      </c>
      <c r="H1" s="11" t="s">
        <v>34</v>
      </c>
      <c r="I1" s="11" t="s">
        <v>40</v>
      </c>
      <c r="J1" s="11" t="s">
        <v>37</v>
      </c>
      <c r="K1" s="11" t="s">
        <v>36</v>
      </c>
    </row>
    <row r="2" spans="1:11" x14ac:dyDescent="0.35">
      <c r="A2">
        <v>1</v>
      </c>
      <c r="B2" t="s">
        <v>38</v>
      </c>
      <c r="C2" t="s">
        <v>11</v>
      </c>
      <c r="D2" t="s">
        <v>12</v>
      </c>
      <c r="E2">
        <v>9</v>
      </c>
      <c r="F2" s="12">
        <v>0</v>
      </c>
      <c r="G2">
        <v>22</v>
      </c>
      <c r="H2">
        <v>1102</v>
      </c>
      <c r="I2">
        <f>H2-G2</f>
        <v>1080</v>
      </c>
      <c r="J2">
        <v>6.25</v>
      </c>
      <c r="K2">
        <v>2500</v>
      </c>
    </row>
    <row r="3" spans="1:11" x14ac:dyDescent="0.35">
      <c r="A3">
        <v>2</v>
      </c>
      <c r="B3" t="s">
        <v>38</v>
      </c>
      <c r="C3" t="s">
        <v>11</v>
      </c>
      <c r="D3" t="s">
        <v>14</v>
      </c>
      <c r="E3">
        <v>4</v>
      </c>
      <c r="F3" s="12">
        <v>0</v>
      </c>
      <c r="G3">
        <v>4</v>
      </c>
      <c r="H3">
        <v>964</v>
      </c>
      <c r="I3">
        <f t="shared" ref="I3:I66" si="0">H3-G3</f>
        <v>960</v>
      </c>
      <c r="J3">
        <v>7.5</v>
      </c>
      <c r="K3">
        <v>3000</v>
      </c>
    </row>
    <row r="4" spans="1:11" x14ac:dyDescent="0.35">
      <c r="A4">
        <v>3</v>
      </c>
      <c r="B4" t="s">
        <v>38</v>
      </c>
      <c r="C4" t="s">
        <v>9</v>
      </c>
      <c r="D4" t="s">
        <v>15</v>
      </c>
      <c r="E4">
        <v>1</v>
      </c>
      <c r="F4" s="12">
        <v>0</v>
      </c>
      <c r="G4">
        <v>21</v>
      </c>
      <c r="H4">
        <v>621</v>
      </c>
      <c r="I4">
        <f t="shared" si="0"/>
        <v>600</v>
      </c>
      <c r="J4">
        <v>11.25</v>
      </c>
      <c r="K4">
        <v>4500</v>
      </c>
    </row>
    <row r="5" spans="1:11" x14ac:dyDescent="0.35">
      <c r="A5">
        <v>4</v>
      </c>
      <c r="B5" t="s">
        <v>38</v>
      </c>
      <c r="C5" t="s">
        <v>10</v>
      </c>
      <c r="D5" t="s">
        <v>12</v>
      </c>
      <c r="E5">
        <v>2</v>
      </c>
      <c r="F5" s="12">
        <v>0</v>
      </c>
      <c r="G5">
        <v>9</v>
      </c>
      <c r="H5">
        <v>849</v>
      </c>
      <c r="I5">
        <f t="shared" si="0"/>
        <v>840</v>
      </c>
      <c r="J5">
        <v>8.75</v>
      </c>
      <c r="K5">
        <v>3500</v>
      </c>
    </row>
    <row r="6" spans="1:11" x14ac:dyDescent="0.35">
      <c r="A6">
        <v>5</v>
      </c>
      <c r="B6" t="s">
        <v>38</v>
      </c>
      <c r="C6" t="s">
        <v>9</v>
      </c>
      <c r="D6" t="s">
        <v>15</v>
      </c>
      <c r="E6">
        <v>6</v>
      </c>
      <c r="F6" s="12">
        <v>0</v>
      </c>
      <c r="G6">
        <v>18</v>
      </c>
      <c r="H6">
        <v>618</v>
      </c>
      <c r="I6">
        <f t="shared" si="0"/>
        <v>600</v>
      </c>
      <c r="J6">
        <v>11.25</v>
      </c>
      <c r="K6">
        <v>4500</v>
      </c>
    </row>
    <row r="7" spans="1:11" x14ac:dyDescent="0.35">
      <c r="A7">
        <v>6</v>
      </c>
      <c r="B7" t="s">
        <v>38</v>
      </c>
      <c r="C7" t="s">
        <v>10</v>
      </c>
      <c r="D7" t="s">
        <v>14</v>
      </c>
      <c r="E7">
        <v>5</v>
      </c>
      <c r="F7" s="12">
        <v>0</v>
      </c>
      <c r="G7">
        <v>27</v>
      </c>
      <c r="H7">
        <v>507</v>
      </c>
      <c r="I7">
        <f t="shared" si="0"/>
        <v>480</v>
      </c>
      <c r="J7">
        <v>12.5</v>
      </c>
      <c r="K7">
        <v>5000</v>
      </c>
    </row>
    <row r="8" spans="1:11" x14ac:dyDescent="0.35">
      <c r="A8">
        <v>7</v>
      </c>
      <c r="B8" t="s">
        <v>38</v>
      </c>
      <c r="C8" t="s">
        <v>11</v>
      </c>
      <c r="D8" t="s">
        <v>15</v>
      </c>
      <c r="E8">
        <v>1</v>
      </c>
      <c r="F8" s="12">
        <v>0</v>
      </c>
      <c r="G8">
        <v>7</v>
      </c>
      <c r="H8">
        <v>1087</v>
      </c>
      <c r="I8">
        <f t="shared" si="0"/>
        <v>1080</v>
      </c>
      <c r="J8">
        <v>6.25</v>
      </c>
      <c r="K8">
        <v>2500</v>
      </c>
    </row>
    <row r="9" spans="1:11" x14ac:dyDescent="0.35">
      <c r="A9">
        <v>8</v>
      </c>
      <c r="B9" t="s">
        <v>38</v>
      </c>
      <c r="C9" t="s">
        <v>10</v>
      </c>
      <c r="D9" t="s">
        <v>12</v>
      </c>
      <c r="E9">
        <v>8</v>
      </c>
      <c r="F9" s="12">
        <v>0</v>
      </c>
      <c r="G9">
        <v>7</v>
      </c>
      <c r="H9">
        <v>607</v>
      </c>
      <c r="I9">
        <f t="shared" si="0"/>
        <v>600</v>
      </c>
      <c r="J9">
        <v>11.25</v>
      </c>
      <c r="K9">
        <v>4500</v>
      </c>
    </row>
    <row r="10" spans="1:11" x14ac:dyDescent="0.35">
      <c r="A10">
        <v>9</v>
      </c>
      <c r="B10" t="s">
        <v>38</v>
      </c>
      <c r="C10" t="s">
        <v>9</v>
      </c>
      <c r="D10" t="s">
        <v>12</v>
      </c>
      <c r="E10">
        <v>9</v>
      </c>
      <c r="F10" s="12">
        <v>0</v>
      </c>
      <c r="G10">
        <v>23</v>
      </c>
      <c r="H10">
        <v>743</v>
      </c>
      <c r="I10">
        <f t="shared" si="0"/>
        <v>720</v>
      </c>
      <c r="J10">
        <v>10</v>
      </c>
      <c r="K10">
        <v>4000</v>
      </c>
    </row>
    <row r="11" spans="1:11" x14ac:dyDescent="0.35">
      <c r="A11">
        <v>10</v>
      </c>
      <c r="B11" t="s">
        <v>38</v>
      </c>
      <c r="C11" t="s">
        <v>9</v>
      </c>
      <c r="D11" t="s">
        <v>12</v>
      </c>
      <c r="E11">
        <v>2</v>
      </c>
      <c r="F11" s="12">
        <v>0</v>
      </c>
      <c r="G11">
        <v>24</v>
      </c>
      <c r="H11">
        <v>504</v>
      </c>
      <c r="I11">
        <f t="shared" si="0"/>
        <v>480</v>
      </c>
      <c r="J11">
        <v>12.5</v>
      </c>
      <c r="K11">
        <v>5000</v>
      </c>
    </row>
    <row r="12" spans="1:11" x14ac:dyDescent="0.35">
      <c r="A12">
        <v>11</v>
      </c>
      <c r="B12" t="s">
        <v>39</v>
      </c>
      <c r="C12" t="s">
        <v>11</v>
      </c>
      <c r="D12" t="s">
        <v>13</v>
      </c>
      <c r="E12">
        <v>4</v>
      </c>
      <c r="F12" s="12">
        <v>0</v>
      </c>
      <c r="G12">
        <v>28</v>
      </c>
      <c r="H12">
        <v>1108</v>
      </c>
      <c r="I12">
        <f t="shared" si="0"/>
        <v>1080</v>
      </c>
      <c r="J12">
        <v>6.25</v>
      </c>
      <c r="K12">
        <v>2500</v>
      </c>
    </row>
    <row r="13" spans="1:11" x14ac:dyDescent="0.35">
      <c r="A13">
        <v>12</v>
      </c>
      <c r="B13" t="s">
        <v>38</v>
      </c>
      <c r="C13" t="s">
        <v>10</v>
      </c>
      <c r="D13" t="s">
        <v>14</v>
      </c>
      <c r="E13">
        <v>2</v>
      </c>
      <c r="F13" s="12">
        <v>0</v>
      </c>
      <c r="G13">
        <v>10</v>
      </c>
      <c r="H13">
        <v>610</v>
      </c>
      <c r="I13">
        <f t="shared" si="0"/>
        <v>600</v>
      </c>
      <c r="J13">
        <v>11.25</v>
      </c>
      <c r="K13">
        <v>4500</v>
      </c>
    </row>
    <row r="14" spans="1:11" x14ac:dyDescent="0.35">
      <c r="A14">
        <v>13</v>
      </c>
      <c r="B14" t="s">
        <v>38</v>
      </c>
      <c r="C14" t="s">
        <v>9</v>
      </c>
      <c r="D14" t="s">
        <v>15</v>
      </c>
      <c r="E14">
        <v>4</v>
      </c>
      <c r="F14" s="12">
        <v>0</v>
      </c>
      <c r="G14">
        <v>24</v>
      </c>
      <c r="H14">
        <v>744</v>
      </c>
      <c r="I14">
        <f t="shared" si="0"/>
        <v>720</v>
      </c>
      <c r="J14">
        <v>10</v>
      </c>
      <c r="K14">
        <v>4000</v>
      </c>
    </row>
    <row r="15" spans="1:11" x14ac:dyDescent="0.35">
      <c r="A15">
        <v>14</v>
      </c>
      <c r="B15" t="s">
        <v>38</v>
      </c>
      <c r="C15" t="s">
        <v>8</v>
      </c>
      <c r="D15" t="s">
        <v>13</v>
      </c>
      <c r="E15">
        <v>9</v>
      </c>
      <c r="F15" s="12">
        <v>0</v>
      </c>
      <c r="G15">
        <v>15</v>
      </c>
      <c r="H15">
        <v>1095</v>
      </c>
      <c r="I15">
        <f t="shared" si="0"/>
        <v>1080</v>
      </c>
      <c r="J15">
        <v>6.25</v>
      </c>
      <c r="K15">
        <v>2500</v>
      </c>
    </row>
    <row r="16" spans="1:11" x14ac:dyDescent="0.35">
      <c r="A16">
        <v>15</v>
      </c>
      <c r="B16" t="s">
        <v>38</v>
      </c>
      <c r="C16" t="s">
        <v>11</v>
      </c>
      <c r="D16" t="s">
        <v>15</v>
      </c>
      <c r="E16">
        <v>8</v>
      </c>
      <c r="F16" s="12">
        <v>0</v>
      </c>
      <c r="G16">
        <v>23</v>
      </c>
      <c r="H16">
        <v>743</v>
      </c>
      <c r="I16">
        <f t="shared" si="0"/>
        <v>720</v>
      </c>
      <c r="J16">
        <v>10</v>
      </c>
      <c r="K16">
        <v>4000</v>
      </c>
    </row>
    <row r="17" spans="1:11" x14ac:dyDescent="0.35">
      <c r="A17">
        <v>16</v>
      </c>
      <c r="B17" t="s">
        <v>38</v>
      </c>
      <c r="C17" t="s">
        <v>10</v>
      </c>
      <c r="D17" t="s">
        <v>15</v>
      </c>
      <c r="E17">
        <v>9</v>
      </c>
      <c r="F17" s="12">
        <v>0</v>
      </c>
      <c r="G17">
        <v>25</v>
      </c>
      <c r="H17">
        <v>865</v>
      </c>
      <c r="I17">
        <f t="shared" si="0"/>
        <v>840</v>
      </c>
      <c r="J17">
        <v>8.75</v>
      </c>
      <c r="K17">
        <v>3500</v>
      </c>
    </row>
    <row r="18" spans="1:11" x14ac:dyDescent="0.35">
      <c r="A18">
        <v>17</v>
      </c>
      <c r="B18" t="s">
        <v>38</v>
      </c>
      <c r="C18" t="s">
        <v>11</v>
      </c>
      <c r="D18" t="s">
        <v>14</v>
      </c>
      <c r="E18">
        <v>6</v>
      </c>
      <c r="F18" s="12">
        <v>0</v>
      </c>
      <c r="G18">
        <v>11</v>
      </c>
      <c r="H18">
        <v>851</v>
      </c>
      <c r="I18">
        <f t="shared" si="0"/>
        <v>840</v>
      </c>
      <c r="J18">
        <v>8.75</v>
      </c>
      <c r="K18">
        <v>3500</v>
      </c>
    </row>
    <row r="19" spans="1:11" x14ac:dyDescent="0.35">
      <c r="A19">
        <v>18</v>
      </c>
      <c r="B19" t="s">
        <v>38</v>
      </c>
      <c r="C19" t="s">
        <v>11</v>
      </c>
      <c r="D19" t="s">
        <v>14</v>
      </c>
      <c r="E19">
        <v>8</v>
      </c>
      <c r="F19" s="12">
        <v>0</v>
      </c>
      <c r="G19">
        <v>13</v>
      </c>
      <c r="H19">
        <v>733</v>
      </c>
      <c r="I19">
        <f t="shared" si="0"/>
        <v>720</v>
      </c>
      <c r="J19">
        <v>10</v>
      </c>
      <c r="K19">
        <v>4000</v>
      </c>
    </row>
    <row r="20" spans="1:11" x14ac:dyDescent="0.35">
      <c r="A20">
        <v>19</v>
      </c>
      <c r="B20" t="s">
        <v>38</v>
      </c>
      <c r="C20" t="s">
        <v>11</v>
      </c>
      <c r="D20" t="s">
        <v>12</v>
      </c>
      <c r="E20">
        <v>4</v>
      </c>
      <c r="F20" s="12">
        <v>0</v>
      </c>
      <c r="G20">
        <v>32</v>
      </c>
      <c r="H20">
        <v>632</v>
      </c>
      <c r="I20">
        <f t="shared" si="0"/>
        <v>600</v>
      </c>
      <c r="J20">
        <v>11.25</v>
      </c>
      <c r="K20">
        <v>4500</v>
      </c>
    </row>
    <row r="21" spans="1:11" x14ac:dyDescent="0.35">
      <c r="A21">
        <v>20</v>
      </c>
      <c r="B21" t="s">
        <v>38</v>
      </c>
      <c r="C21" t="s">
        <v>9</v>
      </c>
      <c r="D21" t="s">
        <v>12</v>
      </c>
      <c r="E21">
        <v>5</v>
      </c>
      <c r="F21" s="12">
        <v>0</v>
      </c>
      <c r="G21">
        <v>22</v>
      </c>
      <c r="H21">
        <v>1102</v>
      </c>
      <c r="I21">
        <f t="shared" si="0"/>
        <v>1080</v>
      </c>
      <c r="J21">
        <v>6.25</v>
      </c>
      <c r="K21">
        <v>2500</v>
      </c>
    </row>
    <row r="22" spans="1:11" x14ac:dyDescent="0.35">
      <c r="A22">
        <v>21</v>
      </c>
      <c r="B22" t="s">
        <v>38</v>
      </c>
      <c r="C22" t="s">
        <v>8</v>
      </c>
      <c r="D22" t="s">
        <v>13</v>
      </c>
      <c r="E22">
        <v>5</v>
      </c>
      <c r="F22" s="12">
        <v>0</v>
      </c>
      <c r="G22">
        <v>15</v>
      </c>
      <c r="H22">
        <v>735</v>
      </c>
      <c r="I22">
        <f t="shared" si="0"/>
        <v>720</v>
      </c>
      <c r="J22">
        <v>10</v>
      </c>
      <c r="K22">
        <v>4000</v>
      </c>
    </row>
    <row r="23" spans="1:11" x14ac:dyDescent="0.35">
      <c r="A23">
        <v>22</v>
      </c>
      <c r="B23" t="s">
        <v>38</v>
      </c>
      <c r="C23" t="s">
        <v>9</v>
      </c>
      <c r="D23" t="s">
        <v>13</v>
      </c>
      <c r="E23">
        <v>6</v>
      </c>
      <c r="F23" s="12">
        <v>0</v>
      </c>
      <c r="G23">
        <v>26</v>
      </c>
      <c r="H23">
        <v>866</v>
      </c>
      <c r="I23">
        <f t="shared" si="0"/>
        <v>840</v>
      </c>
      <c r="J23">
        <v>8.75</v>
      </c>
      <c r="K23">
        <v>3500</v>
      </c>
    </row>
    <row r="24" spans="1:11" x14ac:dyDescent="0.35">
      <c r="A24">
        <v>23</v>
      </c>
      <c r="B24" t="s">
        <v>38</v>
      </c>
      <c r="C24" t="s">
        <v>8</v>
      </c>
      <c r="D24" t="s">
        <v>13</v>
      </c>
      <c r="E24">
        <v>5</v>
      </c>
      <c r="F24" s="12">
        <v>0</v>
      </c>
      <c r="G24">
        <v>29</v>
      </c>
      <c r="H24">
        <v>749</v>
      </c>
      <c r="I24">
        <f t="shared" si="0"/>
        <v>720</v>
      </c>
      <c r="J24">
        <v>10</v>
      </c>
      <c r="K24">
        <v>4000</v>
      </c>
    </row>
    <row r="25" spans="1:11" x14ac:dyDescent="0.35">
      <c r="A25">
        <v>24</v>
      </c>
      <c r="B25" t="s">
        <v>38</v>
      </c>
      <c r="C25" t="s">
        <v>9</v>
      </c>
      <c r="D25" t="s">
        <v>12</v>
      </c>
      <c r="E25">
        <v>3</v>
      </c>
      <c r="F25" s="12">
        <v>0</v>
      </c>
      <c r="G25">
        <v>27</v>
      </c>
      <c r="H25">
        <v>627</v>
      </c>
      <c r="I25">
        <f t="shared" si="0"/>
        <v>600</v>
      </c>
      <c r="J25">
        <v>11.25</v>
      </c>
      <c r="K25">
        <v>4500</v>
      </c>
    </row>
    <row r="26" spans="1:11" x14ac:dyDescent="0.35">
      <c r="A26">
        <v>25</v>
      </c>
      <c r="B26" t="s">
        <v>38</v>
      </c>
      <c r="C26" t="s">
        <v>10</v>
      </c>
      <c r="D26" t="s">
        <v>12</v>
      </c>
      <c r="E26">
        <v>3</v>
      </c>
      <c r="F26" s="12">
        <v>0</v>
      </c>
      <c r="G26">
        <v>27</v>
      </c>
      <c r="H26">
        <v>507</v>
      </c>
      <c r="I26">
        <f t="shared" si="0"/>
        <v>480</v>
      </c>
      <c r="J26">
        <v>12.5</v>
      </c>
      <c r="K26">
        <v>5000</v>
      </c>
    </row>
    <row r="27" spans="1:11" x14ac:dyDescent="0.35">
      <c r="A27">
        <v>26</v>
      </c>
      <c r="B27" t="s">
        <v>38</v>
      </c>
      <c r="C27" t="s">
        <v>9</v>
      </c>
      <c r="D27" t="s">
        <v>15</v>
      </c>
      <c r="E27">
        <v>1</v>
      </c>
      <c r="F27" s="12">
        <v>0</v>
      </c>
      <c r="G27">
        <v>16</v>
      </c>
      <c r="H27">
        <v>976</v>
      </c>
      <c r="I27">
        <f t="shared" si="0"/>
        <v>960</v>
      </c>
      <c r="J27">
        <v>7.5</v>
      </c>
      <c r="K27">
        <v>3000</v>
      </c>
    </row>
    <row r="28" spans="1:11" x14ac:dyDescent="0.35">
      <c r="A28">
        <v>27</v>
      </c>
      <c r="B28" t="s">
        <v>38</v>
      </c>
      <c r="C28" t="s">
        <v>8</v>
      </c>
      <c r="D28" t="s">
        <v>13</v>
      </c>
      <c r="E28">
        <v>6</v>
      </c>
      <c r="F28" s="12">
        <v>0</v>
      </c>
      <c r="G28">
        <v>26</v>
      </c>
      <c r="H28">
        <v>746</v>
      </c>
      <c r="I28">
        <f t="shared" si="0"/>
        <v>720</v>
      </c>
      <c r="J28">
        <v>10</v>
      </c>
      <c r="K28">
        <v>4000</v>
      </c>
    </row>
    <row r="29" spans="1:11" x14ac:dyDescent="0.35">
      <c r="A29">
        <v>28</v>
      </c>
      <c r="B29" t="s">
        <v>38</v>
      </c>
      <c r="C29" t="s">
        <v>10</v>
      </c>
      <c r="D29" t="s">
        <v>15</v>
      </c>
      <c r="E29">
        <v>4</v>
      </c>
      <c r="F29" s="12">
        <v>0</v>
      </c>
      <c r="G29">
        <v>20</v>
      </c>
      <c r="H29">
        <v>500</v>
      </c>
      <c r="I29">
        <f t="shared" si="0"/>
        <v>480</v>
      </c>
      <c r="J29">
        <v>12.5</v>
      </c>
      <c r="K29">
        <v>5000</v>
      </c>
    </row>
    <row r="30" spans="1:11" x14ac:dyDescent="0.35">
      <c r="A30">
        <v>29</v>
      </c>
      <c r="B30" t="s">
        <v>39</v>
      </c>
      <c r="C30" t="s">
        <v>10</v>
      </c>
      <c r="D30" t="s">
        <v>13</v>
      </c>
      <c r="E30">
        <v>6</v>
      </c>
      <c r="F30" s="12">
        <v>0</v>
      </c>
      <c r="G30">
        <v>15</v>
      </c>
      <c r="H30">
        <v>495</v>
      </c>
      <c r="I30">
        <f t="shared" si="0"/>
        <v>480</v>
      </c>
      <c r="J30">
        <v>12.5</v>
      </c>
      <c r="K30">
        <v>5000</v>
      </c>
    </row>
    <row r="31" spans="1:11" x14ac:dyDescent="0.35">
      <c r="A31">
        <v>30</v>
      </c>
      <c r="B31" t="s">
        <v>38</v>
      </c>
      <c r="C31" t="s">
        <v>9</v>
      </c>
      <c r="D31" t="s">
        <v>13</v>
      </c>
      <c r="E31">
        <v>4</v>
      </c>
      <c r="F31" s="12">
        <v>0</v>
      </c>
      <c r="G31">
        <v>16</v>
      </c>
      <c r="H31">
        <v>856</v>
      </c>
      <c r="I31">
        <f t="shared" si="0"/>
        <v>840</v>
      </c>
      <c r="J31">
        <v>8.75</v>
      </c>
      <c r="K31">
        <v>3500</v>
      </c>
    </row>
    <row r="32" spans="1:11" x14ac:dyDescent="0.35">
      <c r="A32">
        <v>31</v>
      </c>
      <c r="B32" t="s">
        <v>38</v>
      </c>
      <c r="C32" t="s">
        <v>10</v>
      </c>
      <c r="D32" t="s">
        <v>14</v>
      </c>
      <c r="E32">
        <v>8</v>
      </c>
      <c r="F32" s="12">
        <v>0</v>
      </c>
      <c r="G32">
        <v>15</v>
      </c>
      <c r="H32">
        <v>975</v>
      </c>
      <c r="I32">
        <f t="shared" si="0"/>
        <v>960</v>
      </c>
      <c r="J32">
        <v>7.5</v>
      </c>
      <c r="K32">
        <v>3000</v>
      </c>
    </row>
    <row r="33" spans="1:11" x14ac:dyDescent="0.35">
      <c r="A33">
        <v>32</v>
      </c>
      <c r="B33" t="s">
        <v>38</v>
      </c>
      <c r="C33" t="s">
        <v>9</v>
      </c>
      <c r="D33" t="s">
        <v>14</v>
      </c>
      <c r="E33">
        <v>4</v>
      </c>
      <c r="F33" s="12">
        <v>0</v>
      </c>
      <c r="G33">
        <v>21</v>
      </c>
      <c r="H33">
        <v>741</v>
      </c>
      <c r="I33">
        <f t="shared" si="0"/>
        <v>720</v>
      </c>
      <c r="J33">
        <v>10</v>
      </c>
      <c r="K33">
        <v>4000</v>
      </c>
    </row>
    <row r="34" spans="1:11" x14ac:dyDescent="0.35">
      <c r="A34">
        <v>33</v>
      </c>
      <c r="B34" t="s">
        <v>38</v>
      </c>
      <c r="C34" t="s">
        <v>8</v>
      </c>
      <c r="D34" t="s">
        <v>15</v>
      </c>
      <c r="E34">
        <v>4</v>
      </c>
      <c r="F34" s="12">
        <v>0</v>
      </c>
      <c r="G34">
        <v>25</v>
      </c>
      <c r="H34">
        <v>985</v>
      </c>
      <c r="I34">
        <f t="shared" si="0"/>
        <v>960</v>
      </c>
      <c r="J34">
        <v>7.5</v>
      </c>
      <c r="K34">
        <v>3000</v>
      </c>
    </row>
    <row r="35" spans="1:11" x14ac:dyDescent="0.35">
      <c r="A35">
        <v>34</v>
      </c>
      <c r="B35" t="s">
        <v>38</v>
      </c>
      <c r="C35" t="s">
        <v>8</v>
      </c>
      <c r="D35" t="s">
        <v>15</v>
      </c>
      <c r="E35">
        <v>9</v>
      </c>
      <c r="F35" s="12">
        <v>0</v>
      </c>
      <c r="G35">
        <v>37</v>
      </c>
      <c r="H35">
        <v>877</v>
      </c>
      <c r="I35">
        <f t="shared" si="0"/>
        <v>840</v>
      </c>
      <c r="J35">
        <v>8.75</v>
      </c>
      <c r="K35">
        <v>3500</v>
      </c>
    </row>
    <row r="36" spans="1:11" x14ac:dyDescent="0.35">
      <c r="A36">
        <v>35</v>
      </c>
      <c r="B36" t="s">
        <v>38</v>
      </c>
      <c r="C36" t="s">
        <v>11</v>
      </c>
      <c r="D36" t="s">
        <v>15</v>
      </c>
      <c r="E36">
        <v>9</v>
      </c>
      <c r="F36" s="12">
        <v>0</v>
      </c>
      <c r="G36">
        <v>33</v>
      </c>
      <c r="H36">
        <v>873</v>
      </c>
      <c r="I36">
        <f t="shared" si="0"/>
        <v>840</v>
      </c>
      <c r="J36">
        <v>8.75</v>
      </c>
      <c r="K36">
        <v>3500</v>
      </c>
    </row>
    <row r="37" spans="1:11" x14ac:dyDescent="0.35">
      <c r="A37">
        <v>36</v>
      </c>
      <c r="B37" t="s">
        <v>39</v>
      </c>
      <c r="C37" t="s">
        <v>10</v>
      </c>
      <c r="D37" t="s">
        <v>12</v>
      </c>
      <c r="E37">
        <v>2</v>
      </c>
      <c r="F37" s="12">
        <v>0</v>
      </c>
      <c r="G37">
        <v>30</v>
      </c>
      <c r="H37">
        <v>750</v>
      </c>
      <c r="I37">
        <f t="shared" si="0"/>
        <v>720</v>
      </c>
      <c r="J37">
        <v>10</v>
      </c>
      <c r="K37">
        <v>4000</v>
      </c>
    </row>
    <row r="38" spans="1:11" x14ac:dyDescent="0.35">
      <c r="A38">
        <v>37</v>
      </c>
      <c r="B38" t="s">
        <v>38</v>
      </c>
      <c r="C38" t="s">
        <v>9</v>
      </c>
      <c r="D38" t="s">
        <v>12</v>
      </c>
      <c r="E38">
        <v>2</v>
      </c>
      <c r="F38" s="12">
        <v>0</v>
      </c>
      <c r="G38">
        <v>27</v>
      </c>
      <c r="H38">
        <v>867</v>
      </c>
      <c r="I38">
        <f t="shared" si="0"/>
        <v>840</v>
      </c>
      <c r="J38">
        <v>8.75</v>
      </c>
      <c r="K38">
        <v>3500</v>
      </c>
    </row>
    <row r="39" spans="1:11" x14ac:dyDescent="0.35">
      <c r="A39">
        <v>38</v>
      </c>
      <c r="B39" t="s">
        <v>38</v>
      </c>
      <c r="C39" t="s">
        <v>8</v>
      </c>
      <c r="D39" t="s">
        <v>13</v>
      </c>
      <c r="E39">
        <v>8</v>
      </c>
      <c r="F39" s="12">
        <v>0</v>
      </c>
      <c r="G39">
        <v>19</v>
      </c>
      <c r="H39">
        <v>499</v>
      </c>
      <c r="I39">
        <f t="shared" si="0"/>
        <v>480</v>
      </c>
      <c r="J39">
        <v>12.5</v>
      </c>
      <c r="K39">
        <v>5000</v>
      </c>
    </row>
    <row r="40" spans="1:11" x14ac:dyDescent="0.35">
      <c r="A40">
        <v>39</v>
      </c>
      <c r="B40" t="s">
        <v>38</v>
      </c>
      <c r="C40" t="s">
        <v>10</v>
      </c>
      <c r="D40" t="s">
        <v>14</v>
      </c>
      <c r="E40">
        <v>1</v>
      </c>
      <c r="F40" s="12">
        <v>0</v>
      </c>
      <c r="G40">
        <v>37</v>
      </c>
      <c r="H40">
        <v>1117</v>
      </c>
      <c r="I40">
        <f t="shared" si="0"/>
        <v>1080</v>
      </c>
      <c r="J40">
        <v>6.25</v>
      </c>
      <c r="K40">
        <v>2500</v>
      </c>
    </row>
    <row r="41" spans="1:11" x14ac:dyDescent="0.35">
      <c r="A41">
        <v>40</v>
      </c>
      <c r="B41" t="s">
        <v>39</v>
      </c>
      <c r="C41" t="s">
        <v>11</v>
      </c>
      <c r="D41" t="s">
        <v>15</v>
      </c>
      <c r="E41">
        <v>5</v>
      </c>
      <c r="F41" s="12">
        <v>0</v>
      </c>
      <c r="G41">
        <v>39</v>
      </c>
      <c r="H41">
        <v>759</v>
      </c>
      <c r="I41">
        <f t="shared" si="0"/>
        <v>720</v>
      </c>
      <c r="J41">
        <v>10</v>
      </c>
      <c r="K41">
        <v>4000</v>
      </c>
    </row>
    <row r="42" spans="1:11" x14ac:dyDescent="0.35">
      <c r="A42">
        <v>41</v>
      </c>
      <c r="B42" t="s">
        <v>38</v>
      </c>
      <c r="C42" t="s">
        <v>9</v>
      </c>
      <c r="D42" t="s">
        <v>13</v>
      </c>
      <c r="E42">
        <v>6</v>
      </c>
      <c r="F42" s="12">
        <v>0</v>
      </c>
      <c r="G42">
        <v>19</v>
      </c>
      <c r="H42">
        <v>619</v>
      </c>
      <c r="I42">
        <f t="shared" si="0"/>
        <v>600</v>
      </c>
      <c r="J42">
        <v>11.25</v>
      </c>
      <c r="K42">
        <v>4500</v>
      </c>
    </row>
    <row r="43" spans="1:11" x14ac:dyDescent="0.35">
      <c r="A43">
        <v>42</v>
      </c>
      <c r="B43" t="s">
        <v>38</v>
      </c>
      <c r="C43" t="s">
        <v>9</v>
      </c>
      <c r="D43" t="s">
        <v>15</v>
      </c>
      <c r="E43">
        <v>2</v>
      </c>
      <c r="F43" s="12">
        <v>0</v>
      </c>
      <c r="G43">
        <v>36</v>
      </c>
      <c r="H43">
        <v>996</v>
      </c>
      <c r="I43">
        <f t="shared" si="0"/>
        <v>960</v>
      </c>
      <c r="J43">
        <v>7.5</v>
      </c>
      <c r="K43">
        <v>3000</v>
      </c>
    </row>
    <row r="44" spans="1:11" x14ac:dyDescent="0.35">
      <c r="A44">
        <v>43</v>
      </c>
      <c r="B44" t="s">
        <v>38</v>
      </c>
      <c r="C44" t="s">
        <v>8</v>
      </c>
      <c r="D44" t="s">
        <v>13</v>
      </c>
      <c r="E44">
        <v>1</v>
      </c>
      <c r="F44" s="12">
        <v>0</v>
      </c>
      <c r="G44">
        <v>36</v>
      </c>
      <c r="H44">
        <v>996</v>
      </c>
      <c r="I44">
        <f t="shared" si="0"/>
        <v>960</v>
      </c>
      <c r="J44">
        <v>7.5</v>
      </c>
      <c r="K44">
        <v>3000</v>
      </c>
    </row>
    <row r="45" spans="1:11" x14ac:dyDescent="0.35">
      <c r="A45">
        <v>44</v>
      </c>
      <c r="B45" t="s">
        <v>38</v>
      </c>
      <c r="C45" t="s">
        <v>8</v>
      </c>
      <c r="D45" t="s">
        <v>14</v>
      </c>
      <c r="E45">
        <v>3</v>
      </c>
      <c r="F45" s="12">
        <v>0</v>
      </c>
      <c r="G45">
        <v>40</v>
      </c>
      <c r="H45">
        <v>640</v>
      </c>
      <c r="I45">
        <f t="shared" si="0"/>
        <v>600</v>
      </c>
      <c r="J45">
        <v>11.25</v>
      </c>
      <c r="K45">
        <v>4500</v>
      </c>
    </row>
    <row r="46" spans="1:11" x14ac:dyDescent="0.35">
      <c r="A46">
        <v>45</v>
      </c>
      <c r="B46" t="s">
        <v>38</v>
      </c>
      <c r="C46" t="s">
        <v>9</v>
      </c>
      <c r="D46" t="s">
        <v>13</v>
      </c>
      <c r="E46">
        <v>1</v>
      </c>
      <c r="F46" s="12">
        <v>0</v>
      </c>
      <c r="G46">
        <v>32</v>
      </c>
      <c r="H46">
        <v>992</v>
      </c>
      <c r="I46">
        <f t="shared" si="0"/>
        <v>960</v>
      </c>
      <c r="J46">
        <v>7.5</v>
      </c>
      <c r="K46">
        <v>3000</v>
      </c>
    </row>
    <row r="47" spans="1:11" x14ac:dyDescent="0.35">
      <c r="A47">
        <v>46</v>
      </c>
      <c r="B47" t="s">
        <v>38</v>
      </c>
      <c r="C47" t="s">
        <v>8</v>
      </c>
      <c r="D47" t="s">
        <v>12</v>
      </c>
      <c r="E47">
        <v>7</v>
      </c>
      <c r="F47" s="12">
        <v>0</v>
      </c>
      <c r="G47">
        <v>27</v>
      </c>
      <c r="H47">
        <v>987</v>
      </c>
      <c r="I47">
        <f t="shared" si="0"/>
        <v>960</v>
      </c>
      <c r="J47">
        <v>7.5</v>
      </c>
      <c r="K47">
        <v>3000</v>
      </c>
    </row>
    <row r="48" spans="1:11" x14ac:dyDescent="0.35">
      <c r="A48">
        <v>47</v>
      </c>
      <c r="B48" t="s">
        <v>38</v>
      </c>
      <c r="C48" t="s">
        <v>8</v>
      </c>
      <c r="D48" t="s">
        <v>14</v>
      </c>
      <c r="E48">
        <v>6</v>
      </c>
      <c r="F48" s="12">
        <v>0</v>
      </c>
      <c r="G48">
        <v>36</v>
      </c>
      <c r="H48">
        <v>876</v>
      </c>
      <c r="I48">
        <f t="shared" si="0"/>
        <v>840</v>
      </c>
      <c r="J48">
        <v>8.75</v>
      </c>
      <c r="K48">
        <v>3500</v>
      </c>
    </row>
    <row r="49" spans="1:11" x14ac:dyDescent="0.35">
      <c r="A49">
        <v>48</v>
      </c>
      <c r="B49" t="s">
        <v>38</v>
      </c>
      <c r="C49" t="s">
        <v>8</v>
      </c>
      <c r="D49" t="s">
        <v>15</v>
      </c>
      <c r="E49">
        <v>4</v>
      </c>
      <c r="F49" s="12">
        <v>0</v>
      </c>
      <c r="G49">
        <v>24</v>
      </c>
      <c r="H49">
        <v>864</v>
      </c>
      <c r="I49">
        <f t="shared" si="0"/>
        <v>840</v>
      </c>
      <c r="J49">
        <v>8.75</v>
      </c>
      <c r="K49">
        <v>3500</v>
      </c>
    </row>
    <row r="50" spans="1:11" x14ac:dyDescent="0.35">
      <c r="A50">
        <v>49</v>
      </c>
      <c r="B50" t="s">
        <v>38</v>
      </c>
      <c r="C50" t="s">
        <v>11</v>
      </c>
      <c r="D50" t="s">
        <v>15</v>
      </c>
      <c r="E50">
        <v>7</v>
      </c>
      <c r="F50" s="12">
        <v>0</v>
      </c>
      <c r="G50">
        <v>23</v>
      </c>
      <c r="H50">
        <v>863</v>
      </c>
      <c r="I50">
        <f t="shared" si="0"/>
        <v>840</v>
      </c>
      <c r="J50">
        <v>8.75</v>
      </c>
      <c r="K50">
        <v>3500</v>
      </c>
    </row>
    <row r="51" spans="1:11" x14ac:dyDescent="0.35">
      <c r="A51">
        <v>50</v>
      </c>
      <c r="B51" t="s">
        <v>38</v>
      </c>
      <c r="C51" t="s">
        <v>10</v>
      </c>
      <c r="D51" t="s">
        <v>14</v>
      </c>
      <c r="E51">
        <v>6</v>
      </c>
      <c r="F51" s="12">
        <v>0</v>
      </c>
      <c r="G51">
        <v>40</v>
      </c>
      <c r="H51">
        <v>640</v>
      </c>
      <c r="I51">
        <f t="shared" si="0"/>
        <v>600</v>
      </c>
      <c r="J51">
        <v>11.25</v>
      </c>
      <c r="K51">
        <v>4500</v>
      </c>
    </row>
    <row r="52" spans="1:11" x14ac:dyDescent="0.35">
      <c r="A52">
        <v>51</v>
      </c>
      <c r="B52" t="s">
        <v>38</v>
      </c>
      <c r="C52" t="s">
        <v>10</v>
      </c>
      <c r="D52" t="s">
        <v>12</v>
      </c>
      <c r="E52">
        <v>6</v>
      </c>
      <c r="F52" s="12">
        <v>0</v>
      </c>
      <c r="G52">
        <v>31</v>
      </c>
      <c r="H52">
        <v>511</v>
      </c>
      <c r="I52">
        <f t="shared" si="0"/>
        <v>480</v>
      </c>
      <c r="J52">
        <v>12.5</v>
      </c>
      <c r="K52">
        <v>5000</v>
      </c>
    </row>
    <row r="53" spans="1:11" x14ac:dyDescent="0.35">
      <c r="A53">
        <v>52</v>
      </c>
      <c r="B53" t="s">
        <v>38</v>
      </c>
      <c r="C53" t="s">
        <v>11</v>
      </c>
      <c r="D53" t="s">
        <v>13</v>
      </c>
      <c r="E53">
        <v>6</v>
      </c>
      <c r="F53" s="12">
        <v>0</v>
      </c>
      <c r="G53">
        <v>44</v>
      </c>
      <c r="H53">
        <v>644</v>
      </c>
      <c r="I53">
        <f t="shared" si="0"/>
        <v>600</v>
      </c>
      <c r="J53">
        <v>11.25</v>
      </c>
      <c r="K53">
        <v>4500</v>
      </c>
    </row>
    <row r="54" spans="1:11" x14ac:dyDescent="0.35">
      <c r="A54">
        <v>53</v>
      </c>
      <c r="B54" t="s">
        <v>38</v>
      </c>
      <c r="C54" t="s">
        <v>11</v>
      </c>
      <c r="D54" t="s">
        <v>13</v>
      </c>
      <c r="E54">
        <v>7</v>
      </c>
      <c r="F54" s="12">
        <v>0</v>
      </c>
      <c r="G54">
        <v>30</v>
      </c>
      <c r="H54">
        <v>990</v>
      </c>
      <c r="I54">
        <f t="shared" si="0"/>
        <v>960</v>
      </c>
      <c r="J54">
        <v>7.5</v>
      </c>
      <c r="K54">
        <v>3000</v>
      </c>
    </row>
    <row r="55" spans="1:11" x14ac:dyDescent="0.35">
      <c r="A55">
        <v>54</v>
      </c>
      <c r="B55" t="s">
        <v>38</v>
      </c>
      <c r="C55" t="s">
        <v>8</v>
      </c>
      <c r="D55" t="s">
        <v>12</v>
      </c>
      <c r="E55">
        <v>1</v>
      </c>
      <c r="F55" s="12">
        <v>0</v>
      </c>
      <c r="G55">
        <v>26</v>
      </c>
      <c r="H55">
        <v>506</v>
      </c>
      <c r="I55">
        <f t="shared" si="0"/>
        <v>480</v>
      </c>
      <c r="J55">
        <v>12.5</v>
      </c>
      <c r="K55">
        <v>5000</v>
      </c>
    </row>
    <row r="56" spans="1:11" x14ac:dyDescent="0.35">
      <c r="A56">
        <v>55</v>
      </c>
      <c r="B56" t="s">
        <v>38</v>
      </c>
      <c r="C56" t="s">
        <v>8</v>
      </c>
      <c r="D56" t="s">
        <v>12</v>
      </c>
      <c r="E56">
        <v>3</v>
      </c>
      <c r="F56" s="12">
        <v>0</v>
      </c>
      <c r="G56">
        <v>25</v>
      </c>
      <c r="H56">
        <v>1105</v>
      </c>
      <c r="I56">
        <f t="shared" si="0"/>
        <v>1080</v>
      </c>
      <c r="J56">
        <v>6.25</v>
      </c>
      <c r="K56">
        <v>2500</v>
      </c>
    </row>
    <row r="57" spans="1:11" x14ac:dyDescent="0.35">
      <c r="A57">
        <v>56</v>
      </c>
      <c r="B57" t="s">
        <v>38</v>
      </c>
      <c r="C57" t="s">
        <v>10</v>
      </c>
      <c r="D57" t="s">
        <v>13</v>
      </c>
      <c r="E57">
        <v>2</v>
      </c>
      <c r="F57" s="12">
        <v>0</v>
      </c>
      <c r="G57">
        <v>32</v>
      </c>
      <c r="H57">
        <v>632</v>
      </c>
      <c r="I57">
        <f t="shared" si="0"/>
        <v>600</v>
      </c>
      <c r="J57">
        <v>11.25</v>
      </c>
      <c r="K57">
        <v>4500</v>
      </c>
    </row>
    <row r="58" spans="1:11" x14ac:dyDescent="0.35">
      <c r="A58">
        <v>57</v>
      </c>
      <c r="B58" t="s">
        <v>38</v>
      </c>
      <c r="C58" t="s">
        <v>9</v>
      </c>
      <c r="D58" t="s">
        <v>13</v>
      </c>
      <c r="E58">
        <v>6</v>
      </c>
      <c r="F58" s="12">
        <v>0</v>
      </c>
      <c r="G58">
        <v>30</v>
      </c>
      <c r="H58">
        <v>750</v>
      </c>
      <c r="I58">
        <f t="shared" si="0"/>
        <v>720</v>
      </c>
      <c r="J58">
        <v>10</v>
      </c>
      <c r="K58">
        <v>4000</v>
      </c>
    </row>
    <row r="59" spans="1:11" x14ac:dyDescent="0.35">
      <c r="A59">
        <v>58</v>
      </c>
      <c r="B59" t="s">
        <v>38</v>
      </c>
      <c r="C59" t="s">
        <v>11</v>
      </c>
      <c r="D59" t="s">
        <v>15</v>
      </c>
      <c r="E59">
        <v>5</v>
      </c>
      <c r="F59" s="12">
        <v>0</v>
      </c>
      <c r="G59">
        <v>44</v>
      </c>
      <c r="H59">
        <v>1004</v>
      </c>
      <c r="I59">
        <f t="shared" si="0"/>
        <v>960</v>
      </c>
      <c r="J59">
        <v>7.5</v>
      </c>
      <c r="K59">
        <v>3000</v>
      </c>
    </row>
    <row r="60" spans="1:11" x14ac:dyDescent="0.35">
      <c r="A60">
        <v>59</v>
      </c>
      <c r="B60" t="s">
        <v>38</v>
      </c>
      <c r="C60" t="s">
        <v>10</v>
      </c>
      <c r="D60" t="s">
        <v>13</v>
      </c>
      <c r="E60">
        <v>5</v>
      </c>
      <c r="F60" s="12">
        <v>0</v>
      </c>
      <c r="G60">
        <v>47</v>
      </c>
      <c r="H60">
        <v>887</v>
      </c>
      <c r="I60">
        <f t="shared" si="0"/>
        <v>840</v>
      </c>
      <c r="J60">
        <v>8.75</v>
      </c>
      <c r="K60">
        <v>3500</v>
      </c>
    </row>
    <row r="61" spans="1:11" x14ac:dyDescent="0.35">
      <c r="A61">
        <v>60</v>
      </c>
      <c r="B61" t="s">
        <v>39</v>
      </c>
      <c r="C61" t="s">
        <v>8</v>
      </c>
      <c r="D61" t="s">
        <v>15</v>
      </c>
      <c r="E61">
        <v>8</v>
      </c>
      <c r="F61" s="12">
        <v>0</v>
      </c>
      <c r="G61">
        <v>44</v>
      </c>
      <c r="H61">
        <v>884</v>
      </c>
      <c r="I61">
        <f t="shared" si="0"/>
        <v>840</v>
      </c>
      <c r="J61">
        <v>8.75</v>
      </c>
      <c r="K61">
        <v>3500</v>
      </c>
    </row>
    <row r="62" spans="1:11" x14ac:dyDescent="0.35">
      <c r="A62">
        <v>61</v>
      </c>
      <c r="B62" t="s">
        <v>38</v>
      </c>
      <c r="C62" t="s">
        <v>10</v>
      </c>
      <c r="D62" t="s">
        <v>13</v>
      </c>
      <c r="E62">
        <v>4</v>
      </c>
      <c r="F62" s="12">
        <v>0</v>
      </c>
      <c r="G62">
        <v>49</v>
      </c>
      <c r="H62">
        <v>649</v>
      </c>
      <c r="I62">
        <f t="shared" si="0"/>
        <v>600</v>
      </c>
      <c r="J62">
        <v>11.25</v>
      </c>
      <c r="K62">
        <v>4500</v>
      </c>
    </row>
    <row r="63" spans="1:11" x14ac:dyDescent="0.35">
      <c r="A63">
        <v>62</v>
      </c>
      <c r="B63" t="s">
        <v>38</v>
      </c>
      <c r="C63" t="s">
        <v>10</v>
      </c>
      <c r="D63" t="s">
        <v>13</v>
      </c>
      <c r="E63">
        <v>2</v>
      </c>
      <c r="F63" s="12">
        <v>0</v>
      </c>
      <c r="G63">
        <v>49</v>
      </c>
      <c r="H63">
        <v>649</v>
      </c>
      <c r="I63">
        <f t="shared" si="0"/>
        <v>600</v>
      </c>
      <c r="J63">
        <v>11.25</v>
      </c>
      <c r="K63">
        <v>4500</v>
      </c>
    </row>
    <row r="64" spans="1:11" x14ac:dyDescent="0.35">
      <c r="A64">
        <v>63</v>
      </c>
      <c r="B64" t="s">
        <v>39</v>
      </c>
      <c r="C64" t="s">
        <v>8</v>
      </c>
      <c r="D64" t="s">
        <v>13</v>
      </c>
      <c r="E64">
        <v>1</v>
      </c>
      <c r="F64" s="12">
        <v>0</v>
      </c>
      <c r="G64">
        <v>48</v>
      </c>
      <c r="H64">
        <v>1008</v>
      </c>
      <c r="I64">
        <f t="shared" si="0"/>
        <v>960</v>
      </c>
      <c r="J64">
        <v>7.5</v>
      </c>
      <c r="K64">
        <v>3000</v>
      </c>
    </row>
    <row r="65" spans="1:11" x14ac:dyDescent="0.35">
      <c r="A65">
        <v>64</v>
      </c>
      <c r="B65" t="s">
        <v>38</v>
      </c>
      <c r="C65" t="s">
        <v>11</v>
      </c>
      <c r="D65" t="s">
        <v>13</v>
      </c>
      <c r="E65">
        <v>6</v>
      </c>
      <c r="F65" s="12">
        <v>0</v>
      </c>
      <c r="G65">
        <v>32</v>
      </c>
      <c r="H65">
        <v>992</v>
      </c>
      <c r="I65">
        <f t="shared" si="0"/>
        <v>960</v>
      </c>
      <c r="J65">
        <v>7.5</v>
      </c>
      <c r="K65">
        <v>3000</v>
      </c>
    </row>
    <row r="66" spans="1:11" x14ac:dyDescent="0.35">
      <c r="A66">
        <v>65</v>
      </c>
      <c r="B66" t="s">
        <v>39</v>
      </c>
      <c r="C66" t="s">
        <v>8</v>
      </c>
      <c r="D66" t="s">
        <v>14</v>
      </c>
      <c r="E66">
        <v>1</v>
      </c>
      <c r="F66" s="12">
        <v>0</v>
      </c>
      <c r="G66">
        <v>44</v>
      </c>
      <c r="H66">
        <v>1124</v>
      </c>
      <c r="I66">
        <f t="shared" si="0"/>
        <v>1080</v>
      </c>
      <c r="J66">
        <v>6.25</v>
      </c>
      <c r="K66">
        <v>2500</v>
      </c>
    </row>
    <row r="67" spans="1:11" x14ac:dyDescent="0.35">
      <c r="A67">
        <v>66</v>
      </c>
      <c r="B67" t="s">
        <v>38</v>
      </c>
      <c r="C67" t="s">
        <v>9</v>
      </c>
      <c r="D67" t="s">
        <v>14</v>
      </c>
      <c r="E67">
        <v>3</v>
      </c>
      <c r="F67" s="12">
        <v>0</v>
      </c>
      <c r="G67">
        <v>37</v>
      </c>
      <c r="H67">
        <v>877</v>
      </c>
      <c r="I67">
        <f t="shared" ref="I67:I130" si="1">H67-G67</f>
        <v>840</v>
      </c>
      <c r="J67">
        <v>8.75</v>
      </c>
      <c r="K67">
        <v>3500</v>
      </c>
    </row>
    <row r="68" spans="1:11" x14ac:dyDescent="0.35">
      <c r="A68">
        <v>67</v>
      </c>
      <c r="B68" t="s">
        <v>38</v>
      </c>
      <c r="C68" t="s">
        <v>10</v>
      </c>
      <c r="D68" t="s">
        <v>14</v>
      </c>
      <c r="E68">
        <v>6</v>
      </c>
      <c r="F68" s="12">
        <v>0</v>
      </c>
      <c r="G68">
        <v>35</v>
      </c>
      <c r="H68">
        <v>995</v>
      </c>
      <c r="I68">
        <f t="shared" si="1"/>
        <v>960</v>
      </c>
      <c r="J68">
        <v>7.5</v>
      </c>
      <c r="K68">
        <v>3000</v>
      </c>
    </row>
    <row r="69" spans="1:11" x14ac:dyDescent="0.35">
      <c r="A69">
        <v>68</v>
      </c>
      <c r="B69" t="s">
        <v>38</v>
      </c>
      <c r="C69" t="s">
        <v>10</v>
      </c>
      <c r="D69" t="s">
        <v>12</v>
      </c>
      <c r="E69">
        <v>8</v>
      </c>
      <c r="F69" s="12">
        <v>0</v>
      </c>
      <c r="G69">
        <v>31</v>
      </c>
      <c r="H69">
        <v>511</v>
      </c>
      <c r="I69">
        <f t="shared" si="1"/>
        <v>480</v>
      </c>
      <c r="J69">
        <v>12.5</v>
      </c>
      <c r="K69">
        <v>5000</v>
      </c>
    </row>
    <row r="70" spans="1:11" x14ac:dyDescent="0.35">
      <c r="A70">
        <v>69</v>
      </c>
      <c r="B70" t="s">
        <v>38</v>
      </c>
      <c r="C70" t="s">
        <v>11</v>
      </c>
      <c r="D70" t="s">
        <v>13</v>
      </c>
      <c r="E70">
        <v>2</v>
      </c>
      <c r="F70" s="12">
        <v>0</v>
      </c>
      <c r="G70">
        <v>32</v>
      </c>
      <c r="H70">
        <v>752</v>
      </c>
      <c r="I70">
        <f t="shared" si="1"/>
        <v>720</v>
      </c>
      <c r="J70">
        <v>10</v>
      </c>
      <c r="K70">
        <v>4000</v>
      </c>
    </row>
    <row r="71" spans="1:11" x14ac:dyDescent="0.35">
      <c r="A71">
        <v>70</v>
      </c>
      <c r="B71" t="s">
        <v>39</v>
      </c>
      <c r="C71" t="s">
        <v>11</v>
      </c>
      <c r="D71" t="s">
        <v>14</v>
      </c>
      <c r="E71">
        <v>6</v>
      </c>
      <c r="F71" s="12">
        <v>0</v>
      </c>
      <c r="G71">
        <v>50</v>
      </c>
      <c r="H71">
        <v>1010</v>
      </c>
      <c r="I71">
        <f t="shared" si="1"/>
        <v>960</v>
      </c>
      <c r="J71">
        <v>7.5</v>
      </c>
      <c r="K71">
        <v>3000</v>
      </c>
    </row>
    <row r="72" spans="1:11" x14ac:dyDescent="0.35">
      <c r="A72">
        <v>71</v>
      </c>
      <c r="B72" t="s">
        <v>39</v>
      </c>
      <c r="C72" t="s">
        <v>8</v>
      </c>
      <c r="D72" t="s">
        <v>13</v>
      </c>
      <c r="E72">
        <v>6</v>
      </c>
      <c r="F72" s="12">
        <v>0</v>
      </c>
      <c r="G72">
        <v>47</v>
      </c>
      <c r="H72">
        <v>527</v>
      </c>
      <c r="I72">
        <f t="shared" si="1"/>
        <v>480</v>
      </c>
      <c r="J72">
        <v>12.5</v>
      </c>
      <c r="K72">
        <v>5000</v>
      </c>
    </row>
    <row r="73" spans="1:11" x14ac:dyDescent="0.35">
      <c r="A73">
        <v>72</v>
      </c>
      <c r="B73" t="s">
        <v>38</v>
      </c>
      <c r="C73" t="s">
        <v>8</v>
      </c>
      <c r="D73" t="s">
        <v>14</v>
      </c>
      <c r="E73">
        <v>4</v>
      </c>
      <c r="F73" s="12">
        <v>0</v>
      </c>
      <c r="G73">
        <v>54</v>
      </c>
      <c r="H73">
        <v>654</v>
      </c>
      <c r="I73">
        <f t="shared" si="1"/>
        <v>600</v>
      </c>
      <c r="J73">
        <v>11.25</v>
      </c>
      <c r="K73">
        <v>4500</v>
      </c>
    </row>
    <row r="74" spans="1:11" x14ac:dyDescent="0.35">
      <c r="A74">
        <v>73</v>
      </c>
      <c r="B74" t="s">
        <v>38</v>
      </c>
      <c r="C74" t="s">
        <v>10</v>
      </c>
      <c r="D74" t="s">
        <v>14</v>
      </c>
      <c r="E74">
        <v>4</v>
      </c>
      <c r="F74" s="12">
        <v>0</v>
      </c>
      <c r="G74">
        <v>50</v>
      </c>
      <c r="H74">
        <v>890</v>
      </c>
      <c r="I74">
        <f t="shared" si="1"/>
        <v>840</v>
      </c>
      <c r="J74">
        <v>8.75</v>
      </c>
      <c r="K74">
        <v>3500</v>
      </c>
    </row>
    <row r="75" spans="1:11" x14ac:dyDescent="0.35">
      <c r="A75">
        <v>74</v>
      </c>
      <c r="B75" t="s">
        <v>38</v>
      </c>
      <c r="C75" t="s">
        <v>11</v>
      </c>
      <c r="D75" t="s">
        <v>12</v>
      </c>
      <c r="E75">
        <v>3</v>
      </c>
      <c r="F75" s="12">
        <v>0</v>
      </c>
      <c r="G75">
        <v>44</v>
      </c>
      <c r="H75">
        <v>1124</v>
      </c>
      <c r="I75">
        <f t="shared" si="1"/>
        <v>1080</v>
      </c>
      <c r="J75">
        <v>6.25</v>
      </c>
      <c r="K75">
        <v>2500</v>
      </c>
    </row>
    <row r="76" spans="1:11" x14ac:dyDescent="0.35">
      <c r="A76">
        <v>75</v>
      </c>
      <c r="B76" t="s">
        <v>38</v>
      </c>
      <c r="C76" t="s">
        <v>11</v>
      </c>
      <c r="D76" t="s">
        <v>13</v>
      </c>
      <c r="E76">
        <v>5</v>
      </c>
      <c r="F76" s="12">
        <v>0</v>
      </c>
      <c r="G76">
        <v>48</v>
      </c>
      <c r="H76">
        <v>528</v>
      </c>
      <c r="I76">
        <f t="shared" si="1"/>
        <v>480</v>
      </c>
      <c r="J76">
        <v>12.5</v>
      </c>
      <c r="K76">
        <v>5000</v>
      </c>
    </row>
    <row r="77" spans="1:11" x14ac:dyDescent="0.35">
      <c r="A77">
        <v>76</v>
      </c>
      <c r="B77" t="s">
        <v>38</v>
      </c>
      <c r="C77" t="s">
        <v>10</v>
      </c>
      <c r="D77" t="s">
        <v>13</v>
      </c>
      <c r="E77">
        <v>9</v>
      </c>
      <c r="F77" s="12">
        <v>0</v>
      </c>
      <c r="G77">
        <v>42</v>
      </c>
      <c r="H77">
        <v>882</v>
      </c>
      <c r="I77">
        <f t="shared" si="1"/>
        <v>840</v>
      </c>
      <c r="J77">
        <v>8.75</v>
      </c>
      <c r="K77">
        <v>3500</v>
      </c>
    </row>
    <row r="78" spans="1:11" x14ac:dyDescent="0.35">
      <c r="A78">
        <v>77</v>
      </c>
      <c r="B78" t="s">
        <v>38</v>
      </c>
      <c r="C78" t="s">
        <v>9</v>
      </c>
      <c r="D78" t="s">
        <v>15</v>
      </c>
      <c r="E78">
        <v>8</v>
      </c>
      <c r="F78" s="12">
        <v>0</v>
      </c>
      <c r="G78">
        <v>42</v>
      </c>
      <c r="H78">
        <v>882</v>
      </c>
      <c r="I78">
        <f t="shared" si="1"/>
        <v>840</v>
      </c>
      <c r="J78">
        <v>8.75</v>
      </c>
      <c r="K78">
        <v>3500</v>
      </c>
    </row>
    <row r="79" spans="1:11" x14ac:dyDescent="0.35">
      <c r="A79">
        <v>78</v>
      </c>
      <c r="B79" t="s">
        <v>39</v>
      </c>
      <c r="C79" t="s">
        <v>11</v>
      </c>
      <c r="D79" t="s">
        <v>13</v>
      </c>
      <c r="E79">
        <v>7</v>
      </c>
      <c r="F79" s="12">
        <v>0</v>
      </c>
      <c r="G79">
        <v>43</v>
      </c>
      <c r="H79">
        <v>643</v>
      </c>
      <c r="I79">
        <f t="shared" si="1"/>
        <v>600</v>
      </c>
      <c r="J79">
        <v>11.25</v>
      </c>
      <c r="K79">
        <v>4500</v>
      </c>
    </row>
    <row r="80" spans="1:11" x14ac:dyDescent="0.35">
      <c r="A80">
        <v>79</v>
      </c>
      <c r="B80" t="s">
        <v>38</v>
      </c>
      <c r="C80" t="s">
        <v>11</v>
      </c>
      <c r="D80" t="s">
        <v>15</v>
      </c>
      <c r="E80">
        <v>6</v>
      </c>
      <c r="F80" s="12">
        <v>0</v>
      </c>
      <c r="G80">
        <v>43</v>
      </c>
      <c r="H80">
        <v>643</v>
      </c>
      <c r="I80">
        <f t="shared" si="1"/>
        <v>600</v>
      </c>
      <c r="J80">
        <v>11.25</v>
      </c>
      <c r="K80">
        <v>4500</v>
      </c>
    </row>
    <row r="81" spans="1:11" x14ac:dyDescent="0.35">
      <c r="A81">
        <v>80</v>
      </c>
      <c r="B81" t="s">
        <v>38</v>
      </c>
      <c r="C81" t="s">
        <v>9</v>
      </c>
      <c r="D81" t="s">
        <v>15</v>
      </c>
      <c r="E81">
        <v>8</v>
      </c>
      <c r="F81" s="12">
        <v>0</v>
      </c>
      <c r="G81">
        <v>51</v>
      </c>
      <c r="H81">
        <v>1131</v>
      </c>
      <c r="I81">
        <f t="shared" si="1"/>
        <v>1080</v>
      </c>
      <c r="J81">
        <v>6.25</v>
      </c>
      <c r="K81">
        <v>2500</v>
      </c>
    </row>
    <row r="82" spans="1:11" x14ac:dyDescent="0.35">
      <c r="A82">
        <v>81</v>
      </c>
      <c r="B82" t="s">
        <v>38</v>
      </c>
      <c r="C82" t="s">
        <v>8</v>
      </c>
      <c r="D82" t="s">
        <v>14</v>
      </c>
      <c r="E82">
        <v>4</v>
      </c>
      <c r="F82" s="12">
        <v>0</v>
      </c>
      <c r="G82">
        <v>47</v>
      </c>
      <c r="H82">
        <v>887</v>
      </c>
      <c r="I82">
        <f t="shared" si="1"/>
        <v>840</v>
      </c>
      <c r="J82">
        <v>8.75</v>
      </c>
      <c r="K82">
        <v>3500</v>
      </c>
    </row>
    <row r="83" spans="1:11" x14ac:dyDescent="0.35">
      <c r="A83">
        <v>82</v>
      </c>
      <c r="B83" t="s">
        <v>38</v>
      </c>
      <c r="C83" t="s">
        <v>9</v>
      </c>
      <c r="D83" t="s">
        <v>14</v>
      </c>
      <c r="E83">
        <v>6</v>
      </c>
      <c r="F83" s="12">
        <v>0</v>
      </c>
      <c r="G83">
        <v>54</v>
      </c>
      <c r="H83">
        <v>534</v>
      </c>
      <c r="I83">
        <f t="shared" si="1"/>
        <v>480</v>
      </c>
      <c r="J83">
        <v>12.5</v>
      </c>
      <c r="K83">
        <v>5000</v>
      </c>
    </row>
    <row r="84" spans="1:11" x14ac:dyDescent="0.35">
      <c r="A84">
        <v>83</v>
      </c>
      <c r="B84" t="s">
        <v>38</v>
      </c>
      <c r="C84" t="s">
        <v>8</v>
      </c>
      <c r="D84" t="s">
        <v>12</v>
      </c>
      <c r="E84">
        <v>3</v>
      </c>
      <c r="F84" s="12">
        <v>0</v>
      </c>
      <c r="G84">
        <v>47</v>
      </c>
      <c r="H84">
        <v>767</v>
      </c>
      <c r="I84">
        <f t="shared" si="1"/>
        <v>720</v>
      </c>
      <c r="J84">
        <v>10</v>
      </c>
      <c r="K84">
        <v>4000</v>
      </c>
    </row>
    <row r="85" spans="1:11" x14ac:dyDescent="0.35">
      <c r="A85">
        <v>84</v>
      </c>
      <c r="B85" t="s">
        <v>38</v>
      </c>
      <c r="C85" t="s">
        <v>9</v>
      </c>
      <c r="D85" t="s">
        <v>12</v>
      </c>
      <c r="E85">
        <v>8</v>
      </c>
      <c r="F85" s="12">
        <v>0</v>
      </c>
      <c r="G85">
        <v>57</v>
      </c>
      <c r="H85">
        <v>897</v>
      </c>
      <c r="I85">
        <f t="shared" si="1"/>
        <v>840</v>
      </c>
      <c r="J85">
        <v>8.75</v>
      </c>
      <c r="K85">
        <v>3500</v>
      </c>
    </row>
    <row r="86" spans="1:11" x14ac:dyDescent="0.35">
      <c r="A86">
        <v>85</v>
      </c>
      <c r="B86" t="s">
        <v>38</v>
      </c>
      <c r="C86" t="s">
        <v>10</v>
      </c>
      <c r="D86" t="s">
        <v>15</v>
      </c>
      <c r="E86">
        <v>5</v>
      </c>
      <c r="F86" s="12">
        <v>0</v>
      </c>
      <c r="G86">
        <v>39</v>
      </c>
      <c r="H86">
        <v>879</v>
      </c>
      <c r="I86">
        <f t="shared" si="1"/>
        <v>840</v>
      </c>
      <c r="J86">
        <v>8.75</v>
      </c>
      <c r="K86">
        <v>3500</v>
      </c>
    </row>
    <row r="87" spans="1:11" x14ac:dyDescent="0.35">
      <c r="A87">
        <v>86</v>
      </c>
      <c r="B87" t="s">
        <v>38</v>
      </c>
      <c r="C87" t="s">
        <v>9</v>
      </c>
      <c r="D87" t="s">
        <v>15</v>
      </c>
      <c r="E87">
        <v>7</v>
      </c>
      <c r="F87" s="12">
        <v>0</v>
      </c>
      <c r="G87">
        <v>46</v>
      </c>
      <c r="H87">
        <v>886</v>
      </c>
      <c r="I87">
        <f t="shared" si="1"/>
        <v>840</v>
      </c>
      <c r="J87">
        <v>8.75</v>
      </c>
      <c r="K87">
        <v>3500</v>
      </c>
    </row>
    <row r="88" spans="1:11" x14ac:dyDescent="0.35">
      <c r="A88">
        <v>87</v>
      </c>
      <c r="B88" t="s">
        <v>38</v>
      </c>
      <c r="C88" t="s">
        <v>8</v>
      </c>
      <c r="D88" t="s">
        <v>12</v>
      </c>
      <c r="E88">
        <v>8</v>
      </c>
      <c r="F88" s="12">
        <v>0</v>
      </c>
      <c r="G88">
        <v>49</v>
      </c>
      <c r="H88">
        <v>529</v>
      </c>
      <c r="I88">
        <f t="shared" si="1"/>
        <v>480</v>
      </c>
      <c r="J88">
        <v>12.5</v>
      </c>
      <c r="K88">
        <v>5000</v>
      </c>
    </row>
    <row r="89" spans="1:11" x14ac:dyDescent="0.35">
      <c r="A89">
        <v>88</v>
      </c>
      <c r="B89" t="s">
        <v>38</v>
      </c>
      <c r="C89" t="s">
        <v>8</v>
      </c>
      <c r="D89" t="s">
        <v>15</v>
      </c>
      <c r="E89">
        <v>8</v>
      </c>
      <c r="F89" s="12">
        <v>0</v>
      </c>
      <c r="G89">
        <v>45</v>
      </c>
      <c r="H89">
        <v>645</v>
      </c>
      <c r="I89">
        <f t="shared" si="1"/>
        <v>600</v>
      </c>
      <c r="J89">
        <v>11.25</v>
      </c>
      <c r="K89">
        <v>4500</v>
      </c>
    </row>
    <row r="90" spans="1:11" x14ac:dyDescent="0.35">
      <c r="A90">
        <v>89</v>
      </c>
      <c r="B90" t="s">
        <v>38</v>
      </c>
      <c r="C90" t="s">
        <v>11</v>
      </c>
      <c r="D90" t="s">
        <v>13</v>
      </c>
      <c r="E90">
        <v>2</v>
      </c>
      <c r="F90" s="12">
        <v>0</v>
      </c>
      <c r="G90">
        <v>44</v>
      </c>
      <c r="H90">
        <v>524</v>
      </c>
      <c r="I90">
        <f t="shared" si="1"/>
        <v>480</v>
      </c>
      <c r="J90">
        <v>12.5</v>
      </c>
      <c r="K90">
        <v>5000</v>
      </c>
    </row>
    <row r="91" spans="1:11" x14ac:dyDescent="0.35">
      <c r="A91">
        <v>90</v>
      </c>
      <c r="B91" t="s">
        <v>38</v>
      </c>
      <c r="C91" t="s">
        <v>9</v>
      </c>
      <c r="D91" t="s">
        <v>13</v>
      </c>
      <c r="E91">
        <v>4</v>
      </c>
      <c r="F91" s="12">
        <v>0</v>
      </c>
      <c r="G91">
        <v>47</v>
      </c>
      <c r="H91">
        <v>527</v>
      </c>
      <c r="I91">
        <f t="shared" si="1"/>
        <v>480</v>
      </c>
      <c r="J91">
        <v>12.5</v>
      </c>
      <c r="K91">
        <v>5000</v>
      </c>
    </row>
    <row r="92" spans="1:11" x14ac:dyDescent="0.35">
      <c r="A92">
        <v>91</v>
      </c>
      <c r="B92" t="s">
        <v>38</v>
      </c>
      <c r="C92" t="s">
        <v>8</v>
      </c>
      <c r="D92" t="s">
        <v>12</v>
      </c>
      <c r="E92">
        <v>2</v>
      </c>
      <c r="F92" s="12">
        <v>0</v>
      </c>
      <c r="G92">
        <v>49</v>
      </c>
      <c r="H92">
        <v>649</v>
      </c>
      <c r="I92">
        <f t="shared" si="1"/>
        <v>600</v>
      </c>
      <c r="J92">
        <v>11.25</v>
      </c>
      <c r="K92">
        <v>4500</v>
      </c>
    </row>
    <row r="93" spans="1:11" x14ac:dyDescent="0.35">
      <c r="A93">
        <v>92</v>
      </c>
      <c r="B93" t="s">
        <v>38</v>
      </c>
      <c r="C93" t="s">
        <v>11</v>
      </c>
      <c r="D93" t="s">
        <v>13</v>
      </c>
      <c r="E93">
        <v>9</v>
      </c>
      <c r="F93" s="12">
        <v>0</v>
      </c>
      <c r="G93">
        <v>59</v>
      </c>
      <c r="H93">
        <v>779</v>
      </c>
      <c r="I93">
        <f t="shared" si="1"/>
        <v>720</v>
      </c>
      <c r="J93">
        <v>10</v>
      </c>
      <c r="K93">
        <v>4000</v>
      </c>
    </row>
    <row r="94" spans="1:11" x14ac:dyDescent="0.35">
      <c r="A94">
        <v>93</v>
      </c>
      <c r="B94" t="s">
        <v>39</v>
      </c>
      <c r="C94" t="s">
        <v>8</v>
      </c>
      <c r="D94" t="s">
        <v>14</v>
      </c>
      <c r="E94">
        <v>7</v>
      </c>
      <c r="F94" s="12">
        <v>0</v>
      </c>
      <c r="G94">
        <v>53</v>
      </c>
      <c r="H94">
        <v>653</v>
      </c>
      <c r="I94">
        <f t="shared" si="1"/>
        <v>600</v>
      </c>
      <c r="J94">
        <v>11.25</v>
      </c>
      <c r="K94">
        <v>4500</v>
      </c>
    </row>
    <row r="95" spans="1:11" x14ac:dyDescent="0.35">
      <c r="A95">
        <v>94</v>
      </c>
      <c r="B95" t="s">
        <v>38</v>
      </c>
      <c r="C95" t="s">
        <v>8</v>
      </c>
      <c r="D95" t="s">
        <v>12</v>
      </c>
      <c r="E95">
        <v>9</v>
      </c>
      <c r="F95" s="12">
        <v>0</v>
      </c>
      <c r="G95">
        <v>42</v>
      </c>
      <c r="H95">
        <v>522</v>
      </c>
      <c r="I95">
        <f t="shared" si="1"/>
        <v>480</v>
      </c>
      <c r="J95">
        <v>12.5</v>
      </c>
      <c r="K95">
        <v>5000</v>
      </c>
    </row>
    <row r="96" spans="1:11" x14ac:dyDescent="0.35">
      <c r="A96">
        <v>95</v>
      </c>
      <c r="B96" t="s">
        <v>38</v>
      </c>
      <c r="C96" t="s">
        <v>10</v>
      </c>
      <c r="D96" t="s">
        <v>13</v>
      </c>
      <c r="E96">
        <v>7</v>
      </c>
      <c r="F96" s="12">
        <v>0</v>
      </c>
      <c r="G96">
        <v>58</v>
      </c>
      <c r="H96">
        <v>898</v>
      </c>
      <c r="I96">
        <f t="shared" si="1"/>
        <v>840</v>
      </c>
      <c r="J96">
        <v>8.75</v>
      </c>
      <c r="K96">
        <v>3500</v>
      </c>
    </row>
    <row r="97" spans="1:11" x14ac:dyDescent="0.35">
      <c r="A97">
        <v>96</v>
      </c>
      <c r="B97" t="s">
        <v>38</v>
      </c>
      <c r="C97" t="s">
        <v>9</v>
      </c>
      <c r="D97" t="s">
        <v>14</v>
      </c>
      <c r="E97">
        <v>2</v>
      </c>
      <c r="F97" s="12">
        <v>0</v>
      </c>
      <c r="G97">
        <v>51</v>
      </c>
      <c r="H97">
        <v>891</v>
      </c>
      <c r="I97">
        <f t="shared" si="1"/>
        <v>840</v>
      </c>
      <c r="J97">
        <v>8.75</v>
      </c>
      <c r="K97">
        <v>3500</v>
      </c>
    </row>
    <row r="98" spans="1:11" x14ac:dyDescent="0.35">
      <c r="A98">
        <v>97</v>
      </c>
      <c r="B98" t="s">
        <v>38</v>
      </c>
      <c r="C98" t="s">
        <v>9</v>
      </c>
      <c r="D98" t="s">
        <v>14</v>
      </c>
      <c r="E98">
        <v>2</v>
      </c>
      <c r="F98" s="12">
        <v>0</v>
      </c>
      <c r="G98">
        <v>43</v>
      </c>
      <c r="H98">
        <v>763</v>
      </c>
      <c r="I98">
        <f t="shared" si="1"/>
        <v>720</v>
      </c>
      <c r="J98">
        <v>10</v>
      </c>
      <c r="K98">
        <v>4000</v>
      </c>
    </row>
    <row r="99" spans="1:11" x14ac:dyDescent="0.35">
      <c r="A99">
        <v>98</v>
      </c>
      <c r="B99" t="s">
        <v>38</v>
      </c>
      <c r="C99" t="s">
        <v>8</v>
      </c>
      <c r="D99" t="s">
        <v>14</v>
      </c>
      <c r="E99">
        <v>6</v>
      </c>
      <c r="F99" s="12">
        <v>0</v>
      </c>
      <c r="G99">
        <v>63</v>
      </c>
      <c r="H99">
        <v>543</v>
      </c>
      <c r="I99">
        <f t="shared" si="1"/>
        <v>480</v>
      </c>
      <c r="J99">
        <v>12.5</v>
      </c>
      <c r="K99">
        <v>5000</v>
      </c>
    </row>
    <row r="100" spans="1:11" x14ac:dyDescent="0.35">
      <c r="A100">
        <v>99</v>
      </c>
      <c r="B100" t="s">
        <v>38</v>
      </c>
      <c r="C100" t="s">
        <v>9</v>
      </c>
      <c r="D100" t="s">
        <v>15</v>
      </c>
      <c r="E100">
        <v>2</v>
      </c>
      <c r="F100" s="12">
        <v>0</v>
      </c>
      <c r="G100">
        <v>58</v>
      </c>
      <c r="H100">
        <v>898</v>
      </c>
      <c r="I100">
        <f t="shared" si="1"/>
        <v>840</v>
      </c>
      <c r="J100">
        <v>8.75</v>
      </c>
      <c r="K100">
        <v>3500</v>
      </c>
    </row>
    <row r="101" spans="1:11" x14ac:dyDescent="0.35">
      <c r="A101">
        <v>100</v>
      </c>
      <c r="B101" t="s">
        <v>38</v>
      </c>
      <c r="C101" t="s">
        <v>8</v>
      </c>
      <c r="D101" t="s">
        <v>13</v>
      </c>
      <c r="E101">
        <v>9</v>
      </c>
      <c r="F101" s="12">
        <v>0</v>
      </c>
      <c r="G101">
        <v>56</v>
      </c>
      <c r="H101">
        <v>776</v>
      </c>
      <c r="I101">
        <f t="shared" si="1"/>
        <v>720</v>
      </c>
      <c r="J101">
        <v>10</v>
      </c>
      <c r="K101">
        <v>4000</v>
      </c>
    </row>
    <row r="102" spans="1:11" x14ac:dyDescent="0.35">
      <c r="A102">
        <v>101</v>
      </c>
      <c r="B102" t="s">
        <v>38</v>
      </c>
      <c r="C102" t="s">
        <v>9</v>
      </c>
      <c r="D102" t="s">
        <v>15</v>
      </c>
      <c r="E102">
        <v>9</v>
      </c>
      <c r="F102" s="12">
        <v>0</v>
      </c>
      <c r="G102">
        <v>66</v>
      </c>
      <c r="H102">
        <v>1026</v>
      </c>
      <c r="I102">
        <f t="shared" si="1"/>
        <v>960</v>
      </c>
      <c r="J102">
        <v>7.5</v>
      </c>
      <c r="K102">
        <v>3000</v>
      </c>
    </row>
    <row r="103" spans="1:11" x14ac:dyDescent="0.35">
      <c r="A103">
        <v>102</v>
      </c>
      <c r="B103" t="s">
        <v>38</v>
      </c>
      <c r="C103" t="s">
        <v>10</v>
      </c>
      <c r="D103" t="s">
        <v>13</v>
      </c>
      <c r="E103">
        <v>8</v>
      </c>
      <c r="F103" s="12">
        <v>0</v>
      </c>
      <c r="G103">
        <v>54</v>
      </c>
      <c r="H103">
        <v>894</v>
      </c>
      <c r="I103">
        <f t="shared" si="1"/>
        <v>840</v>
      </c>
      <c r="J103">
        <v>8.75</v>
      </c>
      <c r="K103">
        <v>3500</v>
      </c>
    </row>
    <row r="104" spans="1:11" x14ac:dyDescent="0.35">
      <c r="A104">
        <v>103</v>
      </c>
      <c r="B104" t="s">
        <v>39</v>
      </c>
      <c r="C104" t="s">
        <v>11</v>
      </c>
      <c r="D104" t="s">
        <v>15</v>
      </c>
      <c r="E104">
        <v>7</v>
      </c>
      <c r="F104" s="12">
        <v>0</v>
      </c>
      <c r="G104">
        <v>44</v>
      </c>
      <c r="H104">
        <v>1004</v>
      </c>
      <c r="I104">
        <f t="shared" si="1"/>
        <v>960</v>
      </c>
      <c r="J104">
        <v>7.5</v>
      </c>
      <c r="K104">
        <v>3000</v>
      </c>
    </row>
    <row r="105" spans="1:11" x14ac:dyDescent="0.35">
      <c r="A105">
        <v>104</v>
      </c>
      <c r="B105" t="s">
        <v>38</v>
      </c>
      <c r="C105" t="s">
        <v>9</v>
      </c>
      <c r="D105" t="s">
        <v>13</v>
      </c>
      <c r="E105">
        <v>4</v>
      </c>
      <c r="F105" s="12">
        <v>0</v>
      </c>
      <c r="G105">
        <v>67</v>
      </c>
      <c r="H105">
        <v>787</v>
      </c>
      <c r="I105">
        <f t="shared" si="1"/>
        <v>720</v>
      </c>
      <c r="J105">
        <v>10</v>
      </c>
      <c r="K105">
        <v>4000</v>
      </c>
    </row>
    <row r="106" spans="1:11" x14ac:dyDescent="0.35">
      <c r="A106">
        <v>105</v>
      </c>
      <c r="B106" t="s">
        <v>38</v>
      </c>
      <c r="C106" t="s">
        <v>10</v>
      </c>
      <c r="D106" t="s">
        <v>13</v>
      </c>
      <c r="E106">
        <v>8</v>
      </c>
      <c r="F106" s="12">
        <v>0</v>
      </c>
      <c r="G106">
        <v>61</v>
      </c>
      <c r="H106">
        <v>1141</v>
      </c>
      <c r="I106">
        <f t="shared" si="1"/>
        <v>1080</v>
      </c>
      <c r="J106">
        <v>6.25</v>
      </c>
      <c r="K106">
        <v>2500</v>
      </c>
    </row>
    <row r="107" spans="1:11" x14ac:dyDescent="0.35">
      <c r="A107">
        <v>106</v>
      </c>
      <c r="B107" t="s">
        <v>38</v>
      </c>
      <c r="C107" t="s">
        <v>10</v>
      </c>
      <c r="D107" t="s">
        <v>13</v>
      </c>
      <c r="E107">
        <v>1</v>
      </c>
      <c r="F107" s="12">
        <v>0</v>
      </c>
      <c r="G107">
        <v>45</v>
      </c>
      <c r="H107">
        <v>645</v>
      </c>
      <c r="I107">
        <f t="shared" si="1"/>
        <v>600</v>
      </c>
      <c r="J107">
        <v>11.25</v>
      </c>
      <c r="K107">
        <v>4500</v>
      </c>
    </row>
    <row r="108" spans="1:11" x14ac:dyDescent="0.35">
      <c r="A108">
        <v>107</v>
      </c>
      <c r="B108" t="s">
        <v>38</v>
      </c>
      <c r="C108" t="s">
        <v>8</v>
      </c>
      <c r="D108" t="s">
        <v>12</v>
      </c>
      <c r="E108">
        <v>7</v>
      </c>
      <c r="F108" s="12">
        <v>0</v>
      </c>
      <c r="G108">
        <v>62</v>
      </c>
      <c r="H108">
        <v>902</v>
      </c>
      <c r="I108">
        <f t="shared" si="1"/>
        <v>840</v>
      </c>
      <c r="J108">
        <v>8.75</v>
      </c>
      <c r="K108">
        <v>3500</v>
      </c>
    </row>
    <row r="109" spans="1:11" x14ac:dyDescent="0.35">
      <c r="A109">
        <v>108</v>
      </c>
      <c r="B109" t="s">
        <v>38</v>
      </c>
      <c r="C109" t="s">
        <v>11</v>
      </c>
      <c r="D109" t="s">
        <v>13</v>
      </c>
      <c r="E109">
        <v>2</v>
      </c>
      <c r="F109" s="12">
        <v>0</v>
      </c>
      <c r="G109">
        <v>69</v>
      </c>
      <c r="H109">
        <v>1149</v>
      </c>
      <c r="I109">
        <f t="shared" si="1"/>
        <v>1080</v>
      </c>
      <c r="J109">
        <v>6.25</v>
      </c>
      <c r="K109">
        <v>2500</v>
      </c>
    </row>
    <row r="110" spans="1:11" x14ac:dyDescent="0.35">
      <c r="A110">
        <v>109</v>
      </c>
      <c r="B110" t="s">
        <v>38</v>
      </c>
      <c r="C110" t="s">
        <v>8</v>
      </c>
      <c r="D110" t="s">
        <v>12</v>
      </c>
      <c r="E110">
        <v>6</v>
      </c>
      <c r="F110" s="12">
        <v>0</v>
      </c>
      <c r="G110">
        <v>57</v>
      </c>
      <c r="H110">
        <v>1137</v>
      </c>
      <c r="I110">
        <f t="shared" si="1"/>
        <v>1080</v>
      </c>
      <c r="J110">
        <v>6.25</v>
      </c>
      <c r="K110">
        <v>2500</v>
      </c>
    </row>
    <row r="111" spans="1:11" x14ac:dyDescent="0.35">
      <c r="A111">
        <v>110</v>
      </c>
      <c r="B111" t="s">
        <v>38</v>
      </c>
      <c r="C111" t="s">
        <v>10</v>
      </c>
      <c r="D111" t="s">
        <v>15</v>
      </c>
      <c r="E111">
        <v>3</v>
      </c>
      <c r="F111" s="12">
        <v>0</v>
      </c>
      <c r="G111">
        <v>64</v>
      </c>
      <c r="H111">
        <v>784</v>
      </c>
      <c r="I111">
        <f t="shared" si="1"/>
        <v>720</v>
      </c>
      <c r="J111">
        <v>10</v>
      </c>
      <c r="K111">
        <v>4000</v>
      </c>
    </row>
    <row r="112" spans="1:11" x14ac:dyDescent="0.35">
      <c r="A112">
        <v>111</v>
      </c>
      <c r="B112" t="s">
        <v>38</v>
      </c>
      <c r="C112" t="s">
        <v>8</v>
      </c>
      <c r="D112" t="s">
        <v>15</v>
      </c>
      <c r="E112">
        <v>6</v>
      </c>
      <c r="F112" s="12">
        <v>0</v>
      </c>
      <c r="G112">
        <v>50</v>
      </c>
      <c r="H112">
        <v>530</v>
      </c>
      <c r="I112">
        <f t="shared" si="1"/>
        <v>480</v>
      </c>
      <c r="J112">
        <v>12.5</v>
      </c>
      <c r="K112">
        <v>5000</v>
      </c>
    </row>
    <row r="113" spans="1:11" x14ac:dyDescent="0.35">
      <c r="A113">
        <v>112</v>
      </c>
      <c r="B113" t="s">
        <v>38</v>
      </c>
      <c r="C113" t="s">
        <v>9</v>
      </c>
      <c r="D113" t="s">
        <v>13</v>
      </c>
      <c r="E113">
        <v>4</v>
      </c>
      <c r="F113" s="12">
        <v>0</v>
      </c>
      <c r="G113">
        <v>54</v>
      </c>
      <c r="H113">
        <v>1014</v>
      </c>
      <c r="I113">
        <f t="shared" si="1"/>
        <v>960</v>
      </c>
      <c r="J113">
        <v>7.5</v>
      </c>
      <c r="K113">
        <v>3000</v>
      </c>
    </row>
    <row r="114" spans="1:11" x14ac:dyDescent="0.35">
      <c r="A114">
        <v>113</v>
      </c>
      <c r="B114" t="s">
        <v>38</v>
      </c>
      <c r="C114" t="s">
        <v>10</v>
      </c>
      <c r="D114" t="s">
        <v>14</v>
      </c>
      <c r="E114">
        <v>8</v>
      </c>
      <c r="F114" s="12">
        <v>0</v>
      </c>
      <c r="G114">
        <v>58</v>
      </c>
      <c r="H114">
        <v>778</v>
      </c>
      <c r="I114">
        <f t="shared" si="1"/>
        <v>720</v>
      </c>
      <c r="J114">
        <v>10</v>
      </c>
      <c r="K114">
        <v>4000</v>
      </c>
    </row>
    <row r="115" spans="1:11" x14ac:dyDescent="0.35">
      <c r="A115">
        <v>114</v>
      </c>
      <c r="B115" t="s">
        <v>38</v>
      </c>
      <c r="C115" t="s">
        <v>11</v>
      </c>
      <c r="D115" t="s">
        <v>15</v>
      </c>
      <c r="E115">
        <v>9</v>
      </c>
      <c r="F115" s="12">
        <v>0</v>
      </c>
      <c r="G115">
        <v>66</v>
      </c>
      <c r="H115">
        <v>906</v>
      </c>
      <c r="I115">
        <f t="shared" si="1"/>
        <v>840</v>
      </c>
      <c r="J115">
        <v>8.75</v>
      </c>
      <c r="K115">
        <v>3500</v>
      </c>
    </row>
    <row r="116" spans="1:11" x14ac:dyDescent="0.35">
      <c r="A116">
        <v>115</v>
      </c>
      <c r="B116" t="s">
        <v>38</v>
      </c>
      <c r="C116" t="s">
        <v>11</v>
      </c>
      <c r="D116" t="s">
        <v>15</v>
      </c>
      <c r="E116">
        <v>4</v>
      </c>
      <c r="F116" s="12">
        <v>0</v>
      </c>
      <c r="G116">
        <v>55</v>
      </c>
      <c r="H116">
        <v>535</v>
      </c>
      <c r="I116">
        <f t="shared" si="1"/>
        <v>480</v>
      </c>
      <c r="J116">
        <v>12.5</v>
      </c>
      <c r="K116">
        <v>5000</v>
      </c>
    </row>
    <row r="117" spans="1:11" x14ac:dyDescent="0.35">
      <c r="A117">
        <v>116</v>
      </c>
      <c r="B117" t="s">
        <v>38</v>
      </c>
      <c r="C117" t="s">
        <v>10</v>
      </c>
      <c r="D117" t="s">
        <v>14</v>
      </c>
      <c r="E117">
        <v>4</v>
      </c>
      <c r="F117" s="12">
        <v>0</v>
      </c>
      <c r="G117">
        <v>63</v>
      </c>
      <c r="H117">
        <v>1023</v>
      </c>
      <c r="I117">
        <f t="shared" si="1"/>
        <v>960</v>
      </c>
      <c r="J117">
        <v>7.5</v>
      </c>
      <c r="K117">
        <v>3000</v>
      </c>
    </row>
    <row r="118" spans="1:11" x14ac:dyDescent="0.35">
      <c r="A118">
        <v>117</v>
      </c>
      <c r="B118" t="s">
        <v>38</v>
      </c>
      <c r="C118" t="s">
        <v>8</v>
      </c>
      <c r="D118" t="s">
        <v>15</v>
      </c>
      <c r="E118">
        <v>1</v>
      </c>
      <c r="F118" s="12">
        <v>0</v>
      </c>
      <c r="G118">
        <v>58</v>
      </c>
      <c r="H118">
        <v>778</v>
      </c>
      <c r="I118">
        <f t="shared" si="1"/>
        <v>720</v>
      </c>
      <c r="J118">
        <v>10</v>
      </c>
      <c r="K118">
        <v>4000</v>
      </c>
    </row>
    <row r="119" spans="1:11" x14ac:dyDescent="0.35">
      <c r="A119">
        <v>118</v>
      </c>
      <c r="B119" t="s">
        <v>38</v>
      </c>
      <c r="C119" t="s">
        <v>11</v>
      </c>
      <c r="D119" t="s">
        <v>14</v>
      </c>
      <c r="E119">
        <v>9</v>
      </c>
      <c r="F119" s="12">
        <v>0</v>
      </c>
      <c r="G119">
        <v>68</v>
      </c>
      <c r="H119">
        <v>908</v>
      </c>
      <c r="I119">
        <f t="shared" si="1"/>
        <v>840</v>
      </c>
      <c r="J119">
        <v>8.75</v>
      </c>
      <c r="K119">
        <v>3500</v>
      </c>
    </row>
    <row r="120" spans="1:11" x14ac:dyDescent="0.35">
      <c r="A120">
        <v>119</v>
      </c>
      <c r="B120" t="s">
        <v>38</v>
      </c>
      <c r="C120" t="s">
        <v>9</v>
      </c>
      <c r="D120" t="s">
        <v>13</v>
      </c>
      <c r="E120">
        <v>6</v>
      </c>
      <c r="F120" s="12">
        <v>0</v>
      </c>
      <c r="G120">
        <v>62</v>
      </c>
      <c r="H120">
        <v>902</v>
      </c>
      <c r="I120">
        <f t="shared" si="1"/>
        <v>840</v>
      </c>
      <c r="J120">
        <v>8.75</v>
      </c>
      <c r="K120">
        <v>3500</v>
      </c>
    </row>
    <row r="121" spans="1:11" x14ac:dyDescent="0.35">
      <c r="A121">
        <v>120</v>
      </c>
      <c r="B121" t="s">
        <v>38</v>
      </c>
      <c r="C121" t="s">
        <v>11</v>
      </c>
      <c r="D121" t="s">
        <v>15</v>
      </c>
      <c r="E121">
        <v>4</v>
      </c>
      <c r="F121" s="12">
        <v>0</v>
      </c>
      <c r="G121">
        <v>61</v>
      </c>
      <c r="H121">
        <v>781</v>
      </c>
      <c r="I121">
        <f t="shared" si="1"/>
        <v>720</v>
      </c>
      <c r="J121">
        <v>10</v>
      </c>
      <c r="K121">
        <v>4000</v>
      </c>
    </row>
    <row r="122" spans="1:11" x14ac:dyDescent="0.35">
      <c r="A122">
        <v>121</v>
      </c>
      <c r="B122" t="s">
        <v>38</v>
      </c>
      <c r="C122" t="s">
        <v>11</v>
      </c>
      <c r="D122" t="s">
        <v>12</v>
      </c>
      <c r="E122">
        <v>3</v>
      </c>
      <c r="F122" s="12">
        <v>0</v>
      </c>
      <c r="G122">
        <v>60</v>
      </c>
      <c r="H122">
        <v>1140</v>
      </c>
      <c r="I122">
        <f t="shared" si="1"/>
        <v>1080</v>
      </c>
      <c r="J122">
        <v>6.25</v>
      </c>
      <c r="K122">
        <v>2500</v>
      </c>
    </row>
    <row r="123" spans="1:11" x14ac:dyDescent="0.35">
      <c r="A123">
        <v>122</v>
      </c>
      <c r="B123" t="s">
        <v>38</v>
      </c>
      <c r="C123" t="s">
        <v>10</v>
      </c>
      <c r="D123" t="s">
        <v>15</v>
      </c>
      <c r="E123">
        <v>9</v>
      </c>
      <c r="F123" s="12">
        <v>0</v>
      </c>
      <c r="G123">
        <v>73</v>
      </c>
      <c r="H123">
        <v>793</v>
      </c>
      <c r="I123">
        <f t="shared" si="1"/>
        <v>720</v>
      </c>
      <c r="J123">
        <v>10</v>
      </c>
      <c r="K123">
        <v>4000</v>
      </c>
    </row>
    <row r="124" spans="1:11" x14ac:dyDescent="0.35">
      <c r="A124">
        <v>123</v>
      </c>
      <c r="B124" t="s">
        <v>38</v>
      </c>
      <c r="C124" t="s">
        <v>8</v>
      </c>
      <c r="D124" t="s">
        <v>13</v>
      </c>
      <c r="E124">
        <v>3</v>
      </c>
      <c r="F124" s="12">
        <v>0</v>
      </c>
      <c r="G124">
        <v>63</v>
      </c>
      <c r="H124">
        <v>783</v>
      </c>
      <c r="I124">
        <f t="shared" si="1"/>
        <v>720</v>
      </c>
      <c r="J124">
        <v>10</v>
      </c>
      <c r="K124">
        <v>4000</v>
      </c>
    </row>
    <row r="125" spans="1:11" x14ac:dyDescent="0.35">
      <c r="A125">
        <v>124</v>
      </c>
      <c r="B125" t="s">
        <v>38</v>
      </c>
      <c r="C125" t="s">
        <v>8</v>
      </c>
      <c r="D125" t="s">
        <v>14</v>
      </c>
      <c r="E125">
        <v>6</v>
      </c>
      <c r="F125" s="12">
        <v>0</v>
      </c>
      <c r="G125">
        <v>61</v>
      </c>
      <c r="H125">
        <v>541</v>
      </c>
      <c r="I125">
        <f t="shared" si="1"/>
        <v>480</v>
      </c>
      <c r="J125">
        <v>12.5</v>
      </c>
      <c r="K125">
        <v>5000</v>
      </c>
    </row>
    <row r="126" spans="1:11" x14ac:dyDescent="0.35">
      <c r="A126">
        <v>125</v>
      </c>
      <c r="B126" t="s">
        <v>38</v>
      </c>
      <c r="C126" t="s">
        <v>9</v>
      </c>
      <c r="D126" t="s">
        <v>14</v>
      </c>
      <c r="E126">
        <v>8</v>
      </c>
      <c r="F126" s="12">
        <v>0</v>
      </c>
      <c r="G126">
        <v>68</v>
      </c>
      <c r="H126">
        <v>1028</v>
      </c>
      <c r="I126">
        <f t="shared" si="1"/>
        <v>960</v>
      </c>
      <c r="J126">
        <v>7.5</v>
      </c>
      <c r="K126">
        <v>3000</v>
      </c>
    </row>
    <row r="127" spans="1:11" x14ac:dyDescent="0.35">
      <c r="A127">
        <v>126</v>
      </c>
      <c r="B127" t="s">
        <v>38</v>
      </c>
      <c r="C127" t="s">
        <v>11</v>
      </c>
      <c r="D127" t="s">
        <v>12</v>
      </c>
      <c r="E127">
        <v>3</v>
      </c>
      <c r="F127" s="12">
        <v>0</v>
      </c>
      <c r="G127">
        <v>75</v>
      </c>
      <c r="H127">
        <v>915</v>
      </c>
      <c r="I127">
        <f t="shared" si="1"/>
        <v>840</v>
      </c>
      <c r="J127">
        <v>8.75</v>
      </c>
      <c r="K127">
        <v>3500</v>
      </c>
    </row>
    <row r="128" spans="1:11" x14ac:dyDescent="0.35">
      <c r="A128">
        <v>127</v>
      </c>
      <c r="B128" t="s">
        <v>39</v>
      </c>
      <c r="C128" t="s">
        <v>8</v>
      </c>
      <c r="D128" t="s">
        <v>12</v>
      </c>
      <c r="E128">
        <v>7</v>
      </c>
      <c r="F128" s="12">
        <v>0</v>
      </c>
      <c r="G128">
        <v>74</v>
      </c>
      <c r="H128">
        <v>1034</v>
      </c>
      <c r="I128">
        <f t="shared" si="1"/>
        <v>960</v>
      </c>
      <c r="J128">
        <v>7.5</v>
      </c>
      <c r="K128">
        <v>3000</v>
      </c>
    </row>
    <row r="129" spans="1:11" x14ac:dyDescent="0.35">
      <c r="A129">
        <v>128</v>
      </c>
      <c r="B129" t="s">
        <v>38</v>
      </c>
      <c r="C129" t="s">
        <v>10</v>
      </c>
      <c r="D129" t="s">
        <v>12</v>
      </c>
      <c r="E129">
        <v>2</v>
      </c>
      <c r="F129" s="12">
        <v>0</v>
      </c>
      <c r="G129">
        <v>54</v>
      </c>
      <c r="H129">
        <v>774</v>
      </c>
      <c r="I129">
        <f t="shared" si="1"/>
        <v>720</v>
      </c>
      <c r="J129">
        <v>10</v>
      </c>
      <c r="K129">
        <v>4000</v>
      </c>
    </row>
    <row r="130" spans="1:11" x14ac:dyDescent="0.35">
      <c r="A130">
        <v>129</v>
      </c>
      <c r="B130" t="s">
        <v>39</v>
      </c>
      <c r="C130" t="s">
        <v>9</v>
      </c>
      <c r="D130" t="s">
        <v>13</v>
      </c>
      <c r="E130">
        <v>2</v>
      </c>
      <c r="F130" s="12">
        <v>0</v>
      </c>
      <c r="G130">
        <v>74</v>
      </c>
      <c r="H130">
        <v>674</v>
      </c>
      <c r="I130">
        <f t="shared" si="1"/>
        <v>600</v>
      </c>
      <c r="J130">
        <v>11.25</v>
      </c>
      <c r="K130">
        <v>4500</v>
      </c>
    </row>
    <row r="131" spans="1:11" x14ac:dyDescent="0.35">
      <c r="A131">
        <v>130</v>
      </c>
      <c r="B131" t="s">
        <v>38</v>
      </c>
      <c r="C131" t="s">
        <v>11</v>
      </c>
      <c r="D131" t="s">
        <v>12</v>
      </c>
      <c r="E131">
        <v>1</v>
      </c>
      <c r="F131" s="12">
        <v>0</v>
      </c>
      <c r="G131">
        <v>58</v>
      </c>
      <c r="H131">
        <v>538</v>
      </c>
      <c r="I131">
        <f t="shared" ref="I131:I194" si="2">H131-G131</f>
        <v>480</v>
      </c>
      <c r="J131">
        <v>12.5</v>
      </c>
      <c r="K131">
        <v>5000</v>
      </c>
    </row>
    <row r="132" spans="1:11" x14ac:dyDescent="0.35">
      <c r="A132">
        <v>131</v>
      </c>
      <c r="B132" t="s">
        <v>39</v>
      </c>
      <c r="C132" t="s">
        <v>11</v>
      </c>
      <c r="D132" t="s">
        <v>12</v>
      </c>
      <c r="E132">
        <v>5</v>
      </c>
      <c r="F132" s="12">
        <v>0</v>
      </c>
      <c r="G132">
        <v>67</v>
      </c>
      <c r="H132">
        <v>1147</v>
      </c>
      <c r="I132">
        <f t="shared" si="2"/>
        <v>1080</v>
      </c>
      <c r="J132">
        <v>6.25</v>
      </c>
      <c r="K132">
        <v>2500</v>
      </c>
    </row>
    <row r="133" spans="1:11" x14ac:dyDescent="0.35">
      <c r="A133">
        <v>132</v>
      </c>
      <c r="B133" t="s">
        <v>38</v>
      </c>
      <c r="C133" t="s">
        <v>9</v>
      </c>
      <c r="D133" t="s">
        <v>15</v>
      </c>
      <c r="E133">
        <v>1</v>
      </c>
      <c r="F133" s="12">
        <v>0</v>
      </c>
      <c r="G133">
        <v>71</v>
      </c>
      <c r="H133">
        <v>1031</v>
      </c>
      <c r="I133">
        <f t="shared" si="2"/>
        <v>960</v>
      </c>
      <c r="J133">
        <v>7.5</v>
      </c>
      <c r="K133">
        <v>3000</v>
      </c>
    </row>
    <row r="134" spans="1:11" x14ac:dyDescent="0.35">
      <c r="A134">
        <v>133</v>
      </c>
      <c r="B134" t="s">
        <v>38</v>
      </c>
      <c r="C134" t="s">
        <v>10</v>
      </c>
      <c r="D134" t="s">
        <v>15</v>
      </c>
      <c r="E134">
        <v>3</v>
      </c>
      <c r="F134" s="12">
        <v>0</v>
      </c>
      <c r="G134">
        <v>72</v>
      </c>
      <c r="H134">
        <v>552</v>
      </c>
      <c r="I134">
        <f t="shared" si="2"/>
        <v>480</v>
      </c>
      <c r="J134">
        <v>12.5</v>
      </c>
      <c r="K134">
        <v>5000</v>
      </c>
    </row>
    <row r="135" spans="1:11" x14ac:dyDescent="0.35">
      <c r="A135">
        <v>134</v>
      </c>
      <c r="B135" t="s">
        <v>38</v>
      </c>
      <c r="C135" t="s">
        <v>9</v>
      </c>
      <c r="D135" t="s">
        <v>13</v>
      </c>
      <c r="E135">
        <v>1</v>
      </c>
      <c r="F135" s="12">
        <v>0</v>
      </c>
      <c r="G135">
        <v>62</v>
      </c>
      <c r="H135">
        <v>902</v>
      </c>
      <c r="I135">
        <f t="shared" si="2"/>
        <v>840</v>
      </c>
      <c r="J135">
        <v>8.75</v>
      </c>
      <c r="K135">
        <v>3500</v>
      </c>
    </row>
    <row r="136" spans="1:11" x14ac:dyDescent="0.35">
      <c r="A136">
        <v>135</v>
      </c>
      <c r="B136" t="s">
        <v>38</v>
      </c>
      <c r="C136" t="s">
        <v>8</v>
      </c>
      <c r="D136" t="s">
        <v>15</v>
      </c>
      <c r="E136">
        <v>2</v>
      </c>
      <c r="F136" s="12">
        <v>0</v>
      </c>
      <c r="G136">
        <v>74</v>
      </c>
      <c r="H136">
        <v>914</v>
      </c>
      <c r="I136">
        <f t="shared" si="2"/>
        <v>840</v>
      </c>
      <c r="J136">
        <v>8.75</v>
      </c>
      <c r="K136">
        <v>3500</v>
      </c>
    </row>
    <row r="137" spans="1:11" x14ac:dyDescent="0.35">
      <c r="A137">
        <v>136</v>
      </c>
      <c r="B137" t="s">
        <v>38</v>
      </c>
      <c r="C137" t="s">
        <v>11</v>
      </c>
      <c r="D137" t="s">
        <v>12</v>
      </c>
      <c r="E137">
        <v>2</v>
      </c>
      <c r="F137" s="12">
        <v>0</v>
      </c>
      <c r="G137">
        <v>78</v>
      </c>
      <c r="H137">
        <v>918</v>
      </c>
      <c r="I137">
        <f t="shared" si="2"/>
        <v>840</v>
      </c>
      <c r="J137">
        <v>8.75</v>
      </c>
      <c r="K137">
        <v>3500</v>
      </c>
    </row>
    <row r="138" spans="1:11" x14ac:dyDescent="0.35">
      <c r="A138">
        <v>137</v>
      </c>
      <c r="B138" t="s">
        <v>38</v>
      </c>
      <c r="C138" t="s">
        <v>10</v>
      </c>
      <c r="D138" t="s">
        <v>15</v>
      </c>
      <c r="E138">
        <v>8</v>
      </c>
      <c r="F138" s="12">
        <v>0</v>
      </c>
      <c r="G138">
        <v>68</v>
      </c>
      <c r="H138">
        <v>788</v>
      </c>
      <c r="I138">
        <f t="shared" si="2"/>
        <v>720</v>
      </c>
      <c r="J138">
        <v>10</v>
      </c>
      <c r="K138">
        <v>4000</v>
      </c>
    </row>
    <row r="139" spans="1:11" x14ac:dyDescent="0.35">
      <c r="A139">
        <v>138</v>
      </c>
      <c r="B139" t="s">
        <v>39</v>
      </c>
      <c r="C139" t="s">
        <v>9</v>
      </c>
      <c r="D139" t="s">
        <v>13</v>
      </c>
      <c r="E139">
        <v>2</v>
      </c>
      <c r="F139" s="12">
        <v>0</v>
      </c>
      <c r="G139">
        <v>59</v>
      </c>
      <c r="H139">
        <v>779</v>
      </c>
      <c r="I139">
        <f t="shared" si="2"/>
        <v>720</v>
      </c>
      <c r="J139">
        <v>10</v>
      </c>
      <c r="K139">
        <v>4000</v>
      </c>
    </row>
    <row r="140" spans="1:11" x14ac:dyDescent="0.35">
      <c r="A140">
        <v>139</v>
      </c>
      <c r="B140" t="s">
        <v>38</v>
      </c>
      <c r="C140" t="s">
        <v>11</v>
      </c>
      <c r="D140" t="s">
        <v>14</v>
      </c>
      <c r="E140">
        <v>2</v>
      </c>
      <c r="F140" s="12">
        <v>0</v>
      </c>
      <c r="G140">
        <v>70</v>
      </c>
      <c r="H140">
        <v>670</v>
      </c>
      <c r="I140">
        <f t="shared" si="2"/>
        <v>600</v>
      </c>
      <c r="J140">
        <v>11.25</v>
      </c>
      <c r="K140">
        <v>4500</v>
      </c>
    </row>
    <row r="141" spans="1:11" x14ac:dyDescent="0.35">
      <c r="A141">
        <v>140</v>
      </c>
      <c r="B141" t="s">
        <v>39</v>
      </c>
      <c r="C141" t="s">
        <v>9</v>
      </c>
      <c r="D141" t="s">
        <v>13</v>
      </c>
      <c r="E141">
        <v>4</v>
      </c>
      <c r="F141" s="12">
        <v>0</v>
      </c>
      <c r="G141">
        <v>71</v>
      </c>
      <c r="H141">
        <v>791</v>
      </c>
      <c r="I141">
        <f t="shared" si="2"/>
        <v>720</v>
      </c>
      <c r="J141">
        <v>10</v>
      </c>
      <c r="K141">
        <v>4000</v>
      </c>
    </row>
    <row r="142" spans="1:11" x14ac:dyDescent="0.35">
      <c r="A142">
        <v>141</v>
      </c>
      <c r="B142" t="s">
        <v>38</v>
      </c>
      <c r="C142" t="s">
        <v>8</v>
      </c>
      <c r="D142" t="s">
        <v>15</v>
      </c>
      <c r="E142">
        <v>7</v>
      </c>
      <c r="F142" s="12">
        <v>0</v>
      </c>
      <c r="G142">
        <v>75</v>
      </c>
      <c r="H142">
        <v>1035</v>
      </c>
      <c r="I142">
        <f t="shared" si="2"/>
        <v>960</v>
      </c>
      <c r="J142">
        <v>7.5</v>
      </c>
      <c r="K142">
        <v>3000</v>
      </c>
    </row>
    <row r="143" spans="1:11" x14ac:dyDescent="0.35">
      <c r="A143">
        <v>142</v>
      </c>
      <c r="B143" t="s">
        <v>38</v>
      </c>
      <c r="C143" t="s">
        <v>9</v>
      </c>
      <c r="D143" t="s">
        <v>14</v>
      </c>
      <c r="E143">
        <v>8</v>
      </c>
      <c r="F143" s="12">
        <v>0</v>
      </c>
      <c r="G143">
        <v>81</v>
      </c>
      <c r="H143">
        <v>1041</v>
      </c>
      <c r="I143">
        <f t="shared" si="2"/>
        <v>960</v>
      </c>
      <c r="J143">
        <v>7.5</v>
      </c>
      <c r="K143">
        <v>3000</v>
      </c>
    </row>
    <row r="144" spans="1:11" x14ac:dyDescent="0.35">
      <c r="A144">
        <v>143</v>
      </c>
      <c r="B144" t="s">
        <v>38</v>
      </c>
      <c r="C144" t="s">
        <v>11</v>
      </c>
      <c r="D144" t="s">
        <v>15</v>
      </c>
      <c r="E144">
        <v>1</v>
      </c>
      <c r="F144" s="12">
        <v>0</v>
      </c>
      <c r="G144">
        <v>63</v>
      </c>
      <c r="H144">
        <v>903</v>
      </c>
      <c r="I144">
        <f t="shared" si="2"/>
        <v>840</v>
      </c>
      <c r="J144">
        <v>8.75</v>
      </c>
      <c r="K144">
        <v>3500</v>
      </c>
    </row>
    <row r="145" spans="1:11" x14ac:dyDescent="0.35">
      <c r="A145">
        <v>144</v>
      </c>
      <c r="B145" t="s">
        <v>38</v>
      </c>
      <c r="C145" t="s">
        <v>9</v>
      </c>
      <c r="D145" t="s">
        <v>14</v>
      </c>
      <c r="E145">
        <v>6</v>
      </c>
      <c r="F145" s="12">
        <v>0</v>
      </c>
      <c r="G145">
        <v>71</v>
      </c>
      <c r="H145">
        <v>911</v>
      </c>
      <c r="I145">
        <f t="shared" si="2"/>
        <v>840</v>
      </c>
      <c r="J145">
        <v>8.75</v>
      </c>
      <c r="K145">
        <v>3500</v>
      </c>
    </row>
    <row r="146" spans="1:11" x14ac:dyDescent="0.35">
      <c r="A146">
        <v>145</v>
      </c>
      <c r="B146" t="s">
        <v>38</v>
      </c>
      <c r="C146" t="s">
        <v>9</v>
      </c>
      <c r="D146" t="s">
        <v>13</v>
      </c>
      <c r="E146">
        <v>7</v>
      </c>
      <c r="F146" s="12">
        <v>0</v>
      </c>
      <c r="G146">
        <v>66</v>
      </c>
      <c r="H146">
        <v>906</v>
      </c>
      <c r="I146">
        <f t="shared" si="2"/>
        <v>840</v>
      </c>
      <c r="J146">
        <v>8.75</v>
      </c>
      <c r="K146">
        <v>3500</v>
      </c>
    </row>
    <row r="147" spans="1:11" x14ac:dyDescent="0.35">
      <c r="A147">
        <v>146</v>
      </c>
      <c r="B147" t="s">
        <v>38</v>
      </c>
      <c r="C147" t="s">
        <v>10</v>
      </c>
      <c r="D147" t="s">
        <v>14</v>
      </c>
      <c r="E147">
        <v>4</v>
      </c>
      <c r="F147" s="12">
        <v>0</v>
      </c>
      <c r="G147">
        <v>75</v>
      </c>
      <c r="H147">
        <v>1155</v>
      </c>
      <c r="I147">
        <f t="shared" si="2"/>
        <v>1080</v>
      </c>
      <c r="J147">
        <v>6.25</v>
      </c>
      <c r="K147">
        <v>2500</v>
      </c>
    </row>
    <row r="148" spans="1:11" x14ac:dyDescent="0.35">
      <c r="A148">
        <v>147</v>
      </c>
      <c r="B148" t="s">
        <v>38</v>
      </c>
      <c r="C148" t="s">
        <v>8</v>
      </c>
      <c r="D148" t="s">
        <v>15</v>
      </c>
      <c r="E148">
        <v>3</v>
      </c>
      <c r="F148" s="12">
        <v>0</v>
      </c>
      <c r="G148">
        <v>75</v>
      </c>
      <c r="H148">
        <v>1155</v>
      </c>
      <c r="I148">
        <f t="shared" si="2"/>
        <v>1080</v>
      </c>
      <c r="J148">
        <v>6.25</v>
      </c>
      <c r="K148">
        <v>2500</v>
      </c>
    </row>
    <row r="149" spans="1:11" x14ac:dyDescent="0.35">
      <c r="A149">
        <v>148</v>
      </c>
      <c r="B149" t="s">
        <v>38</v>
      </c>
      <c r="C149" t="s">
        <v>11</v>
      </c>
      <c r="D149" t="s">
        <v>14</v>
      </c>
      <c r="E149">
        <v>8</v>
      </c>
      <c r="F149" s="12">
        <v>0</v>
      </c>
      <c r="G149">
        <v>82</v>
      </c>
      <c r="H149">
        <v>562</v>
      </c>
      <c r="I149">
        <f t="shared" si="2"/>
        <v>480</v>
      </c>
      <c r="J149">
        <v>12.5</v>
      </c>
      <c r="K149">
        <v>5000</v>
      </c>
    </row>
    <row r="150" spans="1:11" x14ac:dyDescent="0.35">
      <c r="A150">
        <v>149</v>
      </c>
      <c r="B150" t="s">
        <v>38</v>
      </c>
      <c r="C150" t="s">
        <v>11</v>
      </c>
      <c r="D150" t="s">
        <v>14</v>
      </c>
      <c r="E150">
        <v>2</v>
      </c>
      <c r="F150" s="12">
        <v>0</v>
      </c>
      <c r="G150">
        <v>80</v>
      </c>
      <c r="H150">
        <v>1160</v>
      </c>
      <c r="I150">
        <f t="shared" si="2"/>
        <v>1080</v>
      </c>
      <c r="J150">
        <v>6.25</v>
      </c>
      <c r="K150">
        <v>2500</v>
      </c>
    </row>
    <row r="151" spans="1:11" x14ac:dyDescent="0.35">
      <c r="A151">
        <v>150</v>
      </c>
      <c r="B151" t="s">
        <v>38</v>
      </c>
      <c r="C151" t="s">
        <v>10</v>
      </c>
      <c r="D151" t="s">
        <v>13</v>
      </c>
      <c r="E151">
        <v>2</v>
      </c>
      <c r="F151" s="12">
        <v>0</v>
      </c>
      <c r="G151">
        <v>76</v>
      </c>
      <c r="H151">
        <v>796</v>
      </c>
      <c r="I151">
        <f t="shared" si="2"/>
        <v>720</v>
      </c>
      <c r="J151">
        <v>10</v>
      </c>
      <c r="K151">
        <v>4000</v>
      </c>
    </row>
    <row r="152" spans="1:11" x14ac:dyDescent="0.35">
      <c r="A152">
        <v>151</v>
      </c>
      <c r="B152" t="s">
        <v>38</v>
      </c>
      <c r="C152" t="s">
        <v>8</v>
      </c>
      <c r="D152" t="s">
        <v>13</v>
      </c>
      <c r="E152">
        <v>3</v>
      </c>
      <c r="F152" s="12">
        <v>61.8</v>
      </c>
      <c r="G152">
        <v>67</v>
      </c>
      <c r="H152">
        <v>907</v>
      </c>
      <c r="I152">
        <f t="shared" si="2"/>
        <v>840</v>
      </c>
      <c r="J152">
        <v>8.75</v>
      </c>
      <c r="K152">
        <v>3500</v>
      </c>
    </row>
    <row r="153" spans="1:11" x14ac:dyDescent="0.35">
      <c r="A153">
        <v>152</v>
      </c>
      <c r="B153" t="s">
        <v>38</v>
      </c>
      <c r="C153" t="s">
        <v>10</v>
      </c>
      <c r="D153" t="s">
        <v>15</v>
      </c>
      <c r="E153">
        <v>7</v>
      </c>
      <c r="F153" s="12">
        <v>62.033333333333303</v>
      </c>
      <c r="G153">
        <v>75</v>
      </c>
      <c r="H153">
        <v>1035</v>
      </c>
      <c r="I153">
        <f t="shared" si="2"/>
        <v>960</v>
      </c>
      <c r="J153">
        <v>7.5</v>
      </c>
      <c r="K153">
        <v>3000</v>
      </c>
    </row>
    <row r="154" spans="1:11" x14ac:dyDescent="0.35">
      <c r="A154">
        <v>153</v>
      </c>
      <c r="B154" t="s">
        <v>39</v>
      </c>
      <c r="C154" t="s">
        <v>10</v>
      </c>
      <c r="D154" t="s">
        <v>15</v>
      </c>
      <c r="E154">
        <v>7</v>
      </c>
      <c r="F154" s="12">
        <v>62.283333333333303</v>
      </c>
      <c r="G154">
        <v>77</v>
      </c>
      <c r="H154">
        <v>1037</v>
      </c>
      <c r="I154">
        <f t="shared" si="2"/>
        <v>960</v>
      </c>
      <c r="J154">
        <v>7.5</v>
      </c>
      <c r="K154">
        <v>3000</v>
      </c>
    </row>
    <row r="155" spans="1:11" x14ac:dyDescent="0.35">
      <c r="A155">
        <v>154</v>
      </c>
      <c r="B155" t="s">
        <v>38</v>
      </c>
      <c r="C155" t="s">
        <v>11</v>
      </c>
      <c r="D155" t="s">
        <v>12</v>
      </c>
      <c r="E155">
        <v>5</v>
      </c>
      <c r="F155" s="12">
        <v>62.783333333333303</v>
      </c>
      <c r="G155">
        <v>67</v>
      </c>
      <c r="H155">
        <v>1147</v>
      </c>
      <c r="I155">
        <f t="shared" si="2"/>
        <v>1080</v>
      </c>
      <c r="J155">
        <v>6.25</v>
      </c>
      <c r="K155">
        <v>2500</v>
      </c>
    </row>
    <row r="156" spans="1:11" x14ac:dyDescent="0.35">
      <c r="A156">
        <v>155</v>
      </c>
      <c r="B156" t="s">
        <v>38</v>
      </c>
      <c r="C156" t="s">
        <v>9</v>
      </c>
      <c r="D156" t="s">
        <v>15</v>
      </c>
      <c r="E156">
        <v>1</v>
      </c>
      <c r="F156" s="12">
        <v>63.116666666666703</v>
      </c>
      <c r="G156">
        <v>73</v>
      </c>
      <c r="H156">
        <v>553</v>
      </c>
      <c r="I156">
        <f t="shared" si="2"/>
        <v>480</v>
      </c>
      <c r="J156">
        <v>12.5</v>
      </c>
      <c r="K156">
        <v>5000</v>
      </c>
    </row>
    <row r="157" spans="1:11" x14ac:dyDescent="0.35">
      <c r="A157">
        <v>156</v>
      </c>
      <c r="B157" t="s">
        <v>38</v>
      </c>
      <c r="C157" t="s">
        <v>10</v>
      </c>
      <c r="D157" t="s">
        <v>13</v>
      </c>
      <c r="E157">
        <v>3</v>
      </c>
      <c r="F157" s="12">
        <v>63.483333333333299</v>
      </c>
      <c r="G157">
        <v>66</v>
      </c>
      <c r="H157">
        <v>786</v>
      </c>
      <c r="I157">
        <f t="shared" si="2"/>
        <v>720</v>
      </c>
      <c r="J157">
        <v>10</v>
      </c>
      <c r="K157">
        <v>4000</v>
      </c>
    </row>
    <row r="158" spans="1:11" x14ac:dyDescent="0.35">
      <c r="A158">
        <v>157</v>
      </c>
      <c r="B158" t="s">
        <v>38</v>
      </c>
      <c r="C158" t="s">
        <v>9</v>
      </c>
      <c r="D158" t="s">
        <v>15</v>
      </c>
      <c r="E158">
        <v>4</v>
      </c>
      <c r="F158" s="12">
        <v>63.866666666666703</v>
      </c>
      <c r="G158">
        <v>68</v>
      </c>
      <c r="H158">
        <v>548</v>
      </c>
      <c r="I158">
        <f t="shared" si="2"/>
        <v>480</v>
      </c>
      <c r="J158">
        <v>12.5</v>
      </c>
      <c r="K158">
        <v>5000</v>
      </c>
    </row>
    <row r="159" spans="1:11" x14ac:dyDescent="0.35">
      <c r="A159">
        <v>158</v>
      </c>
      <c r="B159" t="s">
        <v>38</v>
      </c>
      <c r="C159" t="s">
        <v>9</v>
      </c>
      <c r="D159" t="s">
        <v>14</v>
      </c>
      <c r="E159">
        <v>7</v>
      </c>
      <c r="F159" s="12">
        <v>64.2</v>
      </c>
      <c r="G159">
        <v>86</v>
      </c>
      <c r="H159">
        <v>1166</v>
      </c>
      <c r="I159">
        <f t="shared" si="2"/>
        <v>1080</v>
      </c>
      <c r="J159">
        <v>6.25</v>
      </c>
      <c r="K159">
        <v>2500</v>
      </c>
    </row>
    <row r="160" spans="1:11" x14ac:dyDescent="0.35">
      <c r="A160">
        <v>159</v>
      </c>
      <c r="B160" t="s">
        <v>38</v>
      </c>
      <c r="C160" t="s">
        <v>11</v>
      </c>
      <c r="D160" t="s">
        <v>14</v>
      </c>
      <c r="E160">
        <v>4</v>
      </c>
      <c r="F160" s="12">
        <v>64.599999999999994</v>
      </c>
      <c r="G160">
        <v>85</v>
      </c>
      <c r="H160">
        <v>805</v>
      </c>
      <c r="I160">
        <f t="shared" si="2"/>
        <v>720</v>
      </c>
      <c r="J160">
        <v>10</v>
      </c>
      <c r="K160">
        <v>4000</v>
      </c>
    </row>
    <row r="161" spans="1:11" x14ac:dyDescent="0.35">
      <c r="A161">
        <v>160</v>
      </c>
      <c r="B161" t="s">
        <v>38</v>
      </c>
      <c r="C161" t="s">
        <v>8</v>
      </c>
      <c r="D161" t="s">
        <v>12</v>
      </c>
      <c r="E161">
        <v>9</v>
      </c>
      <c r="F161" s="12">
        <v>65.133333333333297</v>
      </c>
      <c r="G161">
        <v>75</v>
      </c>
      <c r="H161">
        <v>1155</v>
      </c>
      <c r="I161">
        <f t="shared" si="2"/>
        <v>1080</v>
      </c>
      <c r="J161">
        <v>6.25</v>
      </c>
      <c r="K161">
        <v>2500</v>
      </c>
    </row>
    <row r="162" spans="1:11" x14ac:dyDescent="0.35">
      <c r="A162">
        <v>161</v>
      </c>
      <c r="B162" t="s">
        <v>38</v>
      </c>
      <c r="C162" t="s">
        <v>9</v>
      </c>
      <c r="D162" t="s">
        <v>13</v>
      </c>
      <c r="E162">
        <v>3</v>
      </c>
      <c r="F162" s="12">
        <v>65.483333333333306</v>
      </c>
      <c r="G162">
        <v>90</v>
      </c>
      <c r="H162">
        <v>810</v>
      </c>
      <c r="I162">
        <f t="shared" si="2"/>
        <v>720</v>
      </c>
      <c r="J162">
        <v>10</v>
      </c>
      <c r="K162">
        <v>4000</v>
      </c>
    </row>
    <row r="163" spans="1:11" x14ac:dyDescent="0.35">
      <c r="A163">
        <v>162</v>
      </c>
      <c r="B163" t="s">
        <v>38</v>
      </c>
      <c r="C163" t="s">
        <v>8</v>
      </c>
      <c r="D163" t="s">
        <v>12</v>
      </c>
      <c r="E163">
        <v>8</v>
      </c>
      <c r="F163" s="12">
        <v>65.883333333333297</v>
      </c>
      <c r="G163">
        <v>81</v>
      </c>
      <c r="H163">
        <v>561</v>
      </c>
      <c r="I163">
        <f t="shared" si="2"/>
        <v>480</v>
      </c>
      <c r="J163">
        <v>12.5</v>
      </c>
      <c r="K163">
        <v>5000</v>
      </c>
    </row>
    <row r="164" spans="1:11" x14ac:dyDescent="0.35">
      <c r="A164">
        <v>163</v>
      </c>
      <c r="B164" t="s">
        <v>38</v>
      </c>
      <c r="C164" t="s">
        <v>10</v>
      </c>
      <c r="D164" t="s">
        <v>14</v>
      </c>
      <c r="E164">
        <v>2</v>
      </c>
      <c r="F164" s="12">
        <v>66.25</v>
      </c>
      <c r="G164">
        <v>72</v>
      </c>
      <c r="H164">
        <v>552</v>
      </c>
      <c r="I164">
        <f t="shared" si="2"/>
        <v>480</v>
      </c>
      <c r="J164">
        <v>12.5</v>
      </c>
      <c r="K164">
        <v>5000</v>
      </c>
    </row>
    <row r="165" spans="1:11" x14ac:dyDescent="0.35">
      <c r="A165">
        <v>164</v>
      </c>
      <c r="B165" t="s">
        <v>38</v>
      </c>
      <c r="C165" t="s">
        <v>9</v>
      </c>
      <c r="D165" t="s">
        <v>12</v>
      </c>
      <c r="E165">
        <v>7</v>
      </c>
      <c r="F165" s="12">
        <v>66.75</v>
      </c>
      <c r="G165">
        <v>77</v>
      </c>
      <c r="H165">
        <v>1157</v>
      </c>
      <c r="I165">
        <f t="shared" si="2"/>
        <v>1080</v>
      </c>
      <c r="J165">
        <v>6.25</v>
      </c>
      <c r="K165">
        <v>2500</v>
      </c>
    </row>
    <row r="166" spans="1:11" x14ac:dyDescent="0.35">
      <c r="A166">
        <v>165</v>
      </c>
      <c r="B166" t="s">
        <v>38</v>
      </c>
      <c r="C166" t="s">
        <v>9</v>
      </c>
      <c r="D166" t="s">
        <v>14</v>
      </c>
      <c r="E166">
        <v>3</v>
      </c>
      <c r="F166" s="12">
        <v>67.033333333333303</v>
      </c>
      <c r="G166">
        <v>72</v>
      </c>
      <c r="H166">
        <v>912</v>
      </c>
      <c r="I166">
        <f t="shared" si="2"/>
        <v>840</v>
      </c>
      <c r="J166">
        <v>8.75</v>
      </c>
      <c r="K166">
        <v>3500</v>
      </c>
    </row>
    <row r="167" spans="1:11" x14ac:dyDescent="0.35">
      <c r="A167">
        <v>166</v>
      </c>
      <c r="B167" t="s">
        <v>39</v>
      </c>
      <c r="C167" t="s">
        <v>11</v>
      </c>
      <c r="D167" t="s">
        <v>14</v>
      </c>
      <c r="E167">
        <v>5</v>
      </c>
      <c r="F167" s="12">
        <v>67.400000000000006</v>
      </c>
      <c r="G167">
        <v>90</v>
      </c>
      <c r="H167">
        <v>1170</v>
      </c>
      <c r="I167">
        <f t="shared" si="2"/>
        <v>1080</v>
      </c>
      <c r="J167">
        <v>6.25</v>
      </c>
      <c r="K167">
        <v>2500</v>
      </c>
    </row>
    <row r="168" spans="1:11" x14ac:dyDescent="0.35">
      <c r="A168">
        <v>167</v>
      </c>
      <c r="B168" t="s">
        <v>38</v>
      </c>
      <c r="C168" t="s">
        <v>11</v>
      </c>
      <c r="D168" t="s">
        <v>12</v>
      </c>
      <c r="E168">
        <v>5</v>
      </c>
      <c r="F168" s="12">
        <v>67.7</v>
      </c>
      <c r="G168">
        <v>85</v>
      </c>
      <c r="H168">
        <v>925</v>
      </c>
      <c r="I168">
        <f t="shared" si="2"/>
        <v>840</v>
      </c>
      <c r="J168">
        <v>8.75</v>
      </c>
      <c r="K168">
        <v>3500</v>
      </c>
    </row>
    <row r="169" spans="1:11" x14ac:dyDescent="0.35">
      <c r="A169">
        <v>168</v>
      </c>
      <c r="B169" t="s">
        <v>38</v>
      </c>
      <c r="C169" t="s">
        <v>11</v>
      </c>
      <c r="D169" t="s">
        <v>13</v>
      </c>
      <c r="E169">
        <v>3</v>
      </c>
      <c r="F169" s="12">
        <v>68.033333333333303</v>
      </c>
      <c r="G169">
        <v>77</v>
      </c>
      <c r="H169">
        <v>557</v>
      </c>
      <c r="I169">
        <f t="shared" si="2"/>
        <v>480</v>
      </c>
      <c r="J169">
        <v>12.5</v>
      </c>
      <c r="K169">
        <v>5000</v>
      </c>
    </row>
    <row r="170" spans="1:11" x14ac:dyDescent="0.35">
      <c r="A170">
        <v>169</v>
      </c>
      <c r="B170" t="s">
        <v>38</v>
      </c>
      <c r="C170" t="s">
        <v>8</v>
      </c>
      <c r="D170" t="s">
        <v>13</v>
      </c>
      <c r="E170">
        <v>6</v>
      </c>
      <c r="F170" s="12">
        <v>68.45</v>
      </c>
      <c r="G170">
        <v>87</v>
      </c>
      <c r="H170">
        <v>807</v>
      </c>
      <c r="I170">
        <f t="shared" si="2"/>
        <v>720</v>
      </c>
      <c r="J170">
        <v>10</v>
      </c>
      <c r="K170">
        <v>4000</v>
      </c>
    </row>
    <row r="171" spans="1:11" x14ac:dyDescent="0.35">
      <c r="A171">
        <v>170</v>
      </c>
      <c r="B171" t="s">
        <v>38</v>
      </c>
      <c r="C171" t="s">
        <v>9</v>
      </c>
      <c r="D171" t="s">
        <v>13</v>
      </c>
      <c r="E171">
        <v>9</v>
      </c>
      <c r="F171" s="12">
        <v>68.849999999999994</v>
      </c>
      <c r="G171">
        <v>72</v>
      </c>
      <c r="H171">
        <v>1152</v>
      </c>
      <c r="I171">
        <f t="shared" si="2"/>
        <v>1080</v>
      </c>
      <c r="J171">
        <v>6.25</v>
      </c>
      <c r="K171">
        <v>2500</v>
      </c>
    </row>
    <row r="172" spans="1:11" x14ac:dyDescent="0.35">
      <c r="A172">
        <v>171</v>
      </c>
      <c r="B172" t="s">
        <v>38</v>
      </c>
      <c r="C172" t="s">
        <v>8</v>
      </c>
      <c r="D172" t="s">
        <v>12</v>
      </c>
      <c r="E172">
        <v>2</v>
      </c>
      <c r="F172" s="12">
        <v>69.25</v>
      </c>
      <c r="G172">
        <v>77</v>
      </c>
      <c r="H172">
        <v>677</v>
      </c>
      <c r="I172">
        <f t="shared" si="2"/>
        <v>600</v>
      </c>
      <c r="J172">
        <v>11.25</v>
      </c>
      <c r="K172">
        <v>4500</v>
      </c>
    </row>
    <row r="173" spans="1:11" x14ac:dyDescent="0.35">
      <c r="A173">
        <v>172</v>
      </c>
      <c r="B173" t="s">
        <v>38</v>
      </c>
      <c r="C173" t="s">
        <v>9</v>
      </c>
      <c r="D173" t="s">
        <v>13</v>
      </c>
      <c r="E173">
        <v>6</v>
      </c>
      <c r="F173" s="12">
        <v>69.599999999999994</v>
      </c>
      <c r="G173">
        <v>75</v>
      </c>
      <c r="H173">
        <v>795</v>
      </c>
      <c r="I173">
        <f t="shared" si="2"/>
        <v>720</v>
      </c>
      <c r="J173">
        <v>10</v>
      </c>
      <c r="K173">
        <v>4000</v>
      </c>
    </row>
    <row r="174" spans="1:11" x14ac:dyDescent="0.35">
      <c r="A174">
        <v>173</v>
      </c>
      <c r="B174" t="s">
        <v>38</v>
      </c>
      <c r="C174" t="s">
        <v>11</v>
      </c>
      <c r="D174" t="s">
        <v>14</v>
      </c>
      <c r="E174">
        <v>2</v>
      </c>
      <c r="F174" s="12">
        <v>70.0833333333333</v>
      </c>
      <c r="G174">
        <v>89</v>
      </c>
      <c r="H174">
        <v>569</v>
      </c>
      <c r="I174">
        <f t="shared" si="2"/>
        <v>480</v>
      </c>
      <c r="J174">
        <v>12.5</v>
      </c>
      <c r="K174">
        <v>5000</v>
      </c>
    </row>
    <row r="175" spans="1:11" x14ac:dyDescent="0.35">
      <c r="A175">
        <v>174</v>
      </c>
      <c r="B175" t="s">
        <v>39</v>
      </c>
      <c r="C175" t="s">
        <v>10</v>
      </c>
      <c r="D175" t="s">
        <v>15</v>
      </c>
      <c r="E175">
        <v>5</v>
      </c>
      <c r="F175" s="12">
        <v>70.533333333333303</v>
      </c>
      <c r="G175">
        <v>89</v>
      </c>
      <c r="H175">
        <v>689</v>
      </c>
      <c r="I175">
        <f t="shared" si="2"/>
        <v>600</v>
      </c>
      <c r="J175">
        <v>11.25</v>
      </c>
      <c r="K175">
        <v>4500</v>
      </c>
    </row>
    <row r="176" spans="1:11" x14ac:dyDescent="0.35">
      <c r="A176">
        <v>175</v>
      </c>
      <c r="B176" t="s">
        <v>38</v>
      </c>
      <c r="C176" t="s">
        <v>9</v>
      </c>
      <c r="D176" t="s">
        <v>14</v>
      </c>
      <c r="E176">
        <v>2</v>
      </c>
      <c r="F176" s="12">
        <v>70.9166666666667</v>
      </c>
      <c r="G176">
        <v>93</v>
      </c>
      <c r="H176">
        <v>1053</v>
      </c>
      <c r="I176">
        <f t="shared" si="2"/>
        <v>960</v>
      </c>
      <c r="J176">
        <v>7.5</v>
      </c>
      <c r="K176">
        <v>3000</v>
      </c>
    </row>
    <row r="177" spans="1:11" x14ac:dyDescent="0.35">
      <c r="A177">
        <v>176</v>
      </c>
      <c r="B177" t="s">
        <v>38</v>
      </c>
      <c r="C177" t="s">
        <v>11</v>
      </c>
      <c r="D177" t="s">
        <v>13</v>
      </c>
      <c r="E177">
        <v>3</v>
      </c>
      <c r="F177" s="12">
        <v>71.316666666666706</v>
      </c>
      <c r="G177">
        <v>95</v>
      </c>
      <c r="H177">
        <v>1175</v>
      </c>
      <c r="I177">
        <f t="shared" si="2"/>
        <v>1080</v>
      </c>
      <c r="J177">
        <v>6.25</v>
      </c>
      <c r="K177">
        <v>2500</v>
      </c>
    </row>
    <row r="178" spans="1:11" x14ac:dyDescent="0.35">
      <c r="A178">
        <v>177</v>
      </c>
      <c r="B178" t="s">
        <v>38</v>
      </c>
      <c r="C178" t="s">
        <v>9</v>
      </c>
      <c r="D178" t="s">
        <v>14</v>
      </c>
      <c r="E178">
        <v>5</v>
      </c>
      <c r="F178" s="12">
        <v>71.633333333333297</v>
      </c>
      <c r="G178">
        <v>82</v>
      </c>
      <c r="H178">
        <v>1162</v>
      </c>
      <c r="I178">
        <f t="shared" si="2"/>
        <v>1080</v>
      </c>
      <c r="J178">
        <v>6.25</v>
      </c>
      <c r="K178">
        <v>2500</v>
      </c>
    </row>
    <row r="179" spans="1:11" x14ac:dyDescent="0.35">
      <c r="A179">
        <v>178</v>
      </c>
      <c r="B179" t="s">
        <v>38</v>
      </c>
      <c r="C179" t="s">
        <v>11</v>
      </c>
      <c r="D179" t="s">
        <v>13</v>
      </c>
      <c r="E179">
        <v>3</v>
      </c>
      <c r="F179" s="12">
        <v>72</v>
      </c>
      <c r="G179">
        <v>96</v>
      </c>
      <c r="H179">
        <v>936</v>
      </c>
      <c r="I179">
        <f t="shared" si="2"/>
        <v>840</v>
      </c>
      <c r="J179">
        <v>8.75</v>
      </c>
      <c r="K179">
        <v>3500</v>
      </c>
    </row>
    <row r="180" spans="1:11" x14ac:dyDescent="0.35">
      <c r="A180">
        <v>179</v>
      </c>
      <c r="B180" t="s">
        <v>38</v>
      </c>
      <c r="C180" t="s">
        <v>11</v>
      </c>
      <c r="D180" t="s">
        <v>15</v>
      </c>
      <c r="E180">
        <v>2</v>
      </c>
      <c r="F180" s="12">
        <v>72.366666666666703</v>
      </c>
      <c r="G180">
        <v>74</v>
      </c>
      <c r="H180">
        <v>914</v>
      </c>
      <c r="I180">
        <f t="shared" si="2"/>
        <v>840</v>
      </c>
      <c r="J180">
        <v>8.75</v>
      </c>
      <c r="K180">
        <v>3500</v>
      </c>
    </row>
    <row r="181" spans="1:11" x14ac:dyDescent="0.35">
      <c r="A181">
        <v>180</v>
      </c>
      <c r="B181" t="s">
        <v>38</v>
      </c>
      <c r="C181" t="s">
        <v>10</v>
      </c>
      <c r="D181" t="s">
        <v>12</v>
      </c>
      <c r="E181">
        <v>7</v>
      </c>
      <c r="F181" s="12">
        <v>72.6666666666667</v>
      </c>
      <c r="G181">
        <v>79</v>
      </c>
      <c r="H181">
        <v>559</v>
      </c>
      <c r="I181">
        <f t="shared" si="2"/>
        <v>480</v>
      </c>
      <c r="J181">
        <v>12.5</v>
      </c>
      <c r="K181">
        <v>5000</v>
      </c>
    </row>
    <row r="182" spans="1:11" x14ac:dyDescent="0.35">
      <c r="A182">
        <v>181</v>
      </c>
      <c r="B182" t="s">
        <v>38</v>
      </c>
      <c r="C182" t="s">
        <v>11</v>
      </c>
      <c r="D182" t="s">
        <v>14</v>
      </c>
      <c r="E182">
        <v>1</v>
      </c>
      <c r="F182" s="12">
        <v>73.066666666666706</v>
      </c>
      <c r="G182">
        <v>93</v>
      </c>
      <c r="H182">
        <v>693</v>
      </c>
      <c r="I182">
        <f t="shared" si="2"/>
        <v>600</v>
      </c>
      <c r="J182">
        <v>11.25</v>
      </c>
      <c r="K182">
        <v>4500</v>
      </c>
    </row>
    <row r="183" spans="1:11" x14ac:dyDescent="0.35">
      <c r="A183">
        <v>182</v>
      </c>
      <c r="B183" t="s">
        <v>38</v>
      </c>
      <c r="C183" t="s">
        <v>8</v>
      </c>
      <c r="D183" t="s">
        <v>15</v>
      </c>
      <c r="E183">
        <v>4</v>
      </c>
      <c r="F183" s="12">
        <v>73.633333333333297</v>
      </c>
      <c r="G183">
        <v>75</v>
      </c>
      <c r="H183">
        <v>795</v>
      </c>
      <c r="I183">
        <f t="shared" si="2"/>
        <v>720</v>
      </c>
      <c r="J183">
        <v>10</v>
      </c>
      <c r="K183">
        <v>4000</v>
      </c>
    </row>
    <row r="184" spans="1:11" x14ac:dyDescent="0.35">
      <c r="A184">
        <v>183</v>
      </c>
      <c r="B184" t="s">
        <v>38</v>
      </c>
      <c r="C184" t="s">
        <v>9</v>
      </c>
      <c r="D184" t="s">
        <v>15</v>
      </c>
      <c r="E184">
        <v>3</v>
      </c>
      <c r="F184" s="12">
        <v>74.150000000000006</v>
      </c>
      <c r="G184">
        <v>96</v>
      </c>
      <c r="H184">
        <v>816</v>
      </c>
      <c r="I184">
        <f t="shared" si="2"/>
        <v>720</v>
      </c>
      <c r="J184">
        <v>10</v>
      </c>
      <c r="K184">
        <v>4000</v>
      </c>
    </row>
    <row r="185" spans="1:11" x14ac:dyDescent="0.35">
      <c r="A185">
        <v>184</v>
      </c>
      <c r="B185" t="s">
        <v>38</v>
      </c>
      <c r="C185" t="s">
        <v>11</v>
      </c>
      <c r="D185" t="s">
        <v>14</v>
      </c>
      <c r="E185">
        <v>4</v>
      </c>
      <c r="F185" s="12">
        <v>74.566666666666706</v>
      </c>
      <c r="G185">
        <v>88</v>
      </c>
      <c r="H185">
        <v>928</v>
      </c>
      <c r="I185">
        <f t="shared" si="2"/>
        <v>840</v>
      </c>
      <c r="J185">
        <v>8.75</v>
      </c>
      <c r="K185">
        <v>3500</v>
      </c>
    </row>
    <row r="186" spans="1:11" x14ac:dyDescent="0.35">
      <c r="A186">
        <v>185</v>
      </c>
      <c r="B186" t="s">
        <v>38</v>
      </c>
      <c r="C186" t="s">
        <v>8</v>
      </c>
      <c r="D186" t="s">
        <v>14</v>
      </c>
      <c r="E186">
        <v>4</v>
      </c>
      <c r="F186" s="12">
        <v>74.95</v>
      </c>
      <c r="G186">
        <v>97</v>
      </c>
      <c r="H186">
        <v>697</v>
      </c>
      <c r="I186">
        <f t="shared" si="2"/>
        <v>600</v>
      </c>
      <c r="J186">
        <v>11.25</v>
      </c>
      <c r="K186">
        <v>4500</v>
      </c>
    </row>
    <row r="187" spans="1:11" x14ac:dyDescent="0.35">
      <c r="A187">
        <v>186</v>
      </c>
      <c r="B187" t="s">
        <v>38</v>
      </c>
      <c r="C187" t="s">
        <v>9</v>
      </c>
      <c r="D187" t="s">
        <v>15</v>
      </c>
      <c r="E187">
        <v>5</v>
      </c>
      <c r="F187" s="12">
        <v>75.3333333333333</v>
      </c>
      <c r="G187">
        <v>93</v>
      </c>
      <c r="H187">
        <v>933</v>
      </c>
      <c r="I187">
        <f t="shared" si="2"/>
        <v>840</v>
      </c>
      <c r="J187">
        <v>8.75</v>
      </c>
      <c r="K187">
        <v>3500</v>
      </c>
    </row>
    <row r="188" spans="1:11" x14ac:dyDescent="0.35">
      <c r="A188">
        <v>187</v>
      </c>
      <c r="B188" t="s">
        <v>38</v>
      </c>
      <c r="C188" t="s">
        <v>8</v>
      </c>
      <c r="D188" t="s">
        <v>13</v>
      </c>
      <c r="E188">
        <v>3</v>
      </c>
      <c r="F188" s="12">
        <v>75.616666666666703</v>
      </c>
      <c r="G188">
        <v>94</v>
      </c>
      <c r="H188">
        <v>814</v>
      </c>
      <c r="I188">
        <f t="shared" si="2"/>
        <v>720</v>
      </c>
      <c r="J188">
        <v>10</v>
      </c>
      <c r="K188">
        <v>4000</v>
      </c>
    </row>
    <row r="189" spans="1:11" x14ac:dyDescent="0.35">
      <c r="A189">
        <v>188</v>
      </c>
      <c r="B189" t="s">
        <v>38</v>
      </c>
      <c r="C189" t="s">
        <v>10</v>
      </c>
      <c r="D189" t="s">
        <v>12</v>
      </c>
      <c r="E189">
        <v>8</v>
      </c>
      <c r="F189" s="12">
        <v>75.9166666666667</v>
      </c>
      <c r="G189">
        <v>95</v>
      </c>
      <c r="H189">
        <v>935</v>
      </c>
      <c r="I189">
        <f t="shared" si="2"/>
        <v>840</v>
      </c>
      <c r="J189">
        <v>8.75</v>
      </c>
      <c r="K189">
        <v>3500</v>
      </c>
    </row>
    <row r="190" spans="1:11" x14ac:dyDescent="0.35">
      <c r="A190">
        <v>189</v>
      </c>
      <c r="B190" t="s">
        <v>38</v>
      </c>
      <c r="C190" t="s">
        <v>10</v>
      </c>
      <c r="D190" t="s">
        <v>15</v>
      </c>
      <c r="E190">
        <v>8</v>
      </c>
      <c r="F190" s="12">
        <v>76.3333333333333</v>
      </c>
      <c r="G190">
        <v>96</v>
      </c>
      <c r="H190">
        <v>1056</v>
      </c>
      <c r="I190">
        <f t="shared" si="2"/>
        <v>960</v>
      </c>
      <c r="J190">
        <v>7.5</v>
      </c>
      <c r="K190">
        <v>3000</v>
      </c>
    </row>
    <row r="191" spans="1:11" x14ac:dyDescent="0.35">
      <c r="A191">
        <v>190</v>
      </c>
      <c r="B191" t="s">
        <v>39</v>
      </c>
      <c r="C191" t="s">
        <v>9</v>
      </c>
      <c r="D191" t="s">
        <v>15</v>
      </c>
      <c r="E191">
        <v>5</v>
      </c>
      <c r="F191" s="12">
        <v>76.599999999999994</v>
      </c>
      <c r="G191">
        <v>99</v>
      </c>
      <c r="H191">
        <v>699</v>
      </c>
      <c r="I191">
        <f t="shared" si="2"/>
        <v>600</v>
      </c>
      <c r="J191">
        <v>11.25</v>
      </c>
      <c r="K191">
        <v>4500</v>
      </c>
    </row>
    <row r="192" spans="1:11" x14ac:dyDescent="0.35">
      <c r="A192">
        <v>191</v>
      </c>
      <c r="B192" t="s">
        <v>38</v>
      </c>
      <c r="C192" t="s">
        <v>10</v>
      </c>
      <c r="D192" t="s">
        <v>13</v>
      </c>
      <c r="E192">
        <v>3</v>
      </c>
      <c r="F192" s="12">
        <v>76.933333333333294</v>
      </c>
      <c r="G192">
        <v>94</v>
      </c>
      <c r="H192">
        <v>574</v>
      </c>
      <c r="I192">
        <f t="shared" si="2"/>
        <v>480</v>
      </c>
      <c r="J192">
        <v>12.5</v>
      </c>
      <c r="K192">
        <v>5000</v>
      </c>
    </row>
    <row r="193" spans="1:11" x14ac:dyDescent="0.35">
      <c r="A193">
        <v>192</v>
      </c>
      <c r="B193" t="s">
        <v>38</v>
      </c>
      <c r="C193" t="s">
        <v>11</v>
      </c>
      <c r="D193" t="s">
        <v>13</v>
      </c>
      <c r="E193">
        <v>6</v>
      </c>
      <c r="F193" s="12">
        <v>77.400000000000006</v>
      </c>
      <c r="G193">
        <v>102</v>
      </c>
      <c r="H193">
        <v>942</v>
      </c>
      <c r="I193">
        <f t="shared" si="2"/>
        <v>840</v>
      </c>
      <c r="J193">
        <v>8.75</v>
      </c>
      <c r="K193">
        <v>3500</v>
      </c>
    </row>
    <row r="194" spans="1:11" x14ac:dyDescent="0.35">
      <c r="A194">
        <v>193</v>
      </c>
      <c r="B194" t="s">
        <v>38</v>
      </c>
      <c r="C194" t="s">
        <v>11</v>
      </c>
      <c r="D194" t="s">
        <v>12</v>
      </c>
      <c r="E194">
        <v>9</v>
      </c>
      <c r="F194" s="12">
        <v>77.733333333333306</v>
      </c>
      <c r="G194">
        <v>82</v>
      </c>
      <c r="H194">
        <v>562</v>
      </c>
      <c r="I194">
        <f t="shared" si="2"/>
        <v>480</v>
      </c>
      <c r="J194">
        <v>12.5</v>
      </c>
      <c r="K194">
        <v>5000</v>
      </c>
    </row>
    <row r="195" spans="1:11" x14ac:dyDescent="0.35">
      <c r="A195">
        <v>194</v>
      </c>
      <c r="B195" t="s">
        <v>39</v>
      </c>
      <c r="C195" t="s">
        <v>8</v>
      </c>
      <c r="D195" t="s">
        <v>12</v>
      </c>
      <c r="E195">
        <v>2</v>
      </c>
      <c r="F195" s="12">
        <v>78.216666666666697</v>
      </c>
      <c r="G195">
        <v>98</v>
      </c>
      <c r="H195">
        <v>698</v>
      </c>
      <c r="I195">
        <f t="shared" ref="I195:I258" si="3">H195-G195</f>
        <v>600</v>
      </c>
      <c r="J195">
        <v>11.25</v>
      </c>
      <c r="K195">
        <v>4500</v>
      </c>
    </row>
    <row r="196" spans="1:11" x14ac:dyDescent="0.35">
      <c r="A196">
        <v>195</v>
      </c>
      <c r="B196" t="s">
        <v>38</v>
      </c>
      <c r="C196" t="s">
        <v>9</v>
      </c>
      <c r="D196" t="s">
        <v>14</v>
      </c>
      <c r="E196">
        <v>6</v>
      </c>
      <c r="F196" s="12">
        <v>78.6666666666667</v>
      </c>
      <c r="G196">
        <v>93</v>
      </c>
      <c r="H196">
        <v>1053</v>
      </c>
      <c r="I196">
        <f t="shared" si="3"/>
        <v>960</v>
      </c>
      <c r="J196">
        <v>7.5</v>
      </c>
      <c r="K196">
        <v>3000</v>
      </c>
    </row>
    <row r="197" spans="1:11" x14ac:dyDescent="0.35">
      <c r="A197">
        <v>196</v>
      </c>
      <c r="B197" t="s">
        <v>38</v>
      </c>
      <c r="C197" t="s">
        <v>9</v>
      </c>
      <c r="D197" t="s">
        <v>12</v>
      </c>
      <c r="E197">
        <v>9</v>
      </c>
      <c r="F197" s="12">
        <v>79.033333333333303</v>
      </c>
      <c r="G197">
        <v>82</v>
      </c>
      <c r="H197">
        <v>1042</v>
      </c>
      <c r="I197">
        <f t="shared" si="3"/>
        <v>960</v>
      </c>
      <c r="J197">
        <v>7.5</v>
      </c>
      <c r="K197">
        <v>3000</v>
      </c>
    </row>
    <row r="198" spans="1:11" x14ac:dyDescent="0.35">
      <c r="A198">
        <v>197</v>
      </c>
      <c r="B198" t="s">
        <v>38</v>
      </c>
      <c r="C198" t="s">
        <v>8</v>
      </c>
      <c r="D198" t="s">
        <v>15</v>
      </c>
      <c r="E198">
        <v>7</v>
      </c>
      <c r="F198" s="12">
        <v>79.366666666666703</v>
      </c>
      <c r="G198">
        <v>90</v>
      </c>
      <c r="H198">
        <v>690</v>
      </c>
      <c r="I198">
        <f t="shared" si="3"/>
        <v>600</v>
      </c>
      <c r="J198">
        <v>11.25</v>
      </c>
      <c r="K198">
        <v>4500</v>
      </c>
    </row>
    <row r="199" spans="1:11" x14ac:dyDescent="0.35">
      <c r="A199">
        <v>198</v>
      </c>
      <c r="B199" t="s">
        <v>38</v>
      </c>
      <c r="C199" t="s">
        <v>11</v>
      </c>
      <c r="D199" t="s">
        <v>13</v>
      </c>
      <c r="E199">
        <v>6</v>
      </c>
      <c r="F199" s="12">
        <v>79.633333333333297</v>
      </c>
      <c r="G199">
        <v>82</v>
      </c>
      <c r="H199">
        <v>682</v>
      </c>
      <c r="I199">
        <f t="shared" si="3"/>
        <v>600</v>
      </c>
      <c r="J199">
        <v>11.25</v>
      </c>
      <c r="K199">
        <v>4500</v>
      </c>
    </row>
    <row r="200" spans="1:11" x14ac:dyDescent="0.35">
      <c r="A200">
        <v>199</v>
      </c>
      <c r="B200" t="s">
        <v>38</v>
      </c>
      <c r="C200" t="s">
        <v>8</v>
      </c>
      <c r="D200" t="s">
        <v>14</v>
      </c>
      <c r="E200">
        <v>8</v>
      </c>
      <c r="F200" s="12">
        <v>79.933333333333294</v>
      </c>
      <c r="G200">
        <v>99</v>
      </c>
      <c r="H200">
        <v>699</v>
      </c>
      <c r="I200">
        <f t="shared" si="3"/>
        <v>600</v>
      </c>
      <c r="J200">
        <v>11.25</v>
      </c>
      <c r="K200">
        <v>4500</v>
      </c>
    </row>
    <row r="201" spans="1:11" x14ac:dyDescent="0.35">
      <c r="A201">
        <v>200</v>
      </c>
      <c r="B201" t="s">
        <v>38</v>
      </c>
      <c r="C201" t="s">
        <v>8</v>
      </c>
      <c r="D201" t="s">
        <v>14</v>
      </c>
      <c r="E201">
        <v>6</v>
      </c>
      <c r="F201" s="12">
        <v>80.3333333333333</v>
      </c>
      <c r="G201">
        <v>102</v>
      </c>
      <c r="H201">
        <v>822</v>
      </c>
      <c r="I201">
        <f t="shared" si="3"/>
        <v>720</v>
      </c>
      <c r="J201">
        <v>10</v>
      </c>
      <c r="K201">
        <v>4000</v>
      </c>
    </row>
    <row r="202" spans="1:11" x14ac:dyDescent="0.35">
      <c r="A202">
        <v>201</v>
      </c>
      <c r="B202" t="s">
        <v>38</v>
      </c>
      <c r="C202" t="s">
        <v>11</v>
      </c>
      <c r="D202" t="s">
        <v>15</v>
      </c>
      <c r="E202">
        <v>9</v>
      </c>
      <c r="F202" s="12">
        <v>80.866666666666703</v>
      </c>
      <c r="G202">
        <v>94</v>
      </c>
      <c r="H202">
        <v>574</v>
      </c>
      <c r="I202">
        <f t="shared" si="3"/>
        <v>480</v>
      </c>
      <c r="J202">
        <v>12.5</v>
      </c>
      <c r="K202">
        <v>5000</v>
      </c>
    </row>
    <row r="203" spans="1:11" x14ac:dyDescent="0.35">
      <c r="A203">
        <v>202</v>
      </c>
      <c r="B203" t="s">
        <v>38</v>
      </c>
      <c r="C203" t="s">
        <v>9</v>
      </c>
      <c r="D203" t="s">
        <v>13</v>
      </c>
      <c r="E203">
        <v>9</v>
      </c>
      <c r="F203" s="12">
        <v>81.266666666666694</v>
      </c>
      <c r="G203">
        <v>96</v>
      </c>
      <c r="H203">
        <v>696</v>
      </c>
      <c r="I203">
        <f t="shared" si="3"/>
        <v>600</v>
      </c>
      <c r="J203">
        <v>11.25</v>
      </c>
      <c r="K203">
        <v>4500</v>
      </c>
    </row>
    <row r="204" spans="1:11" x14ac:dyDescent="0.35">
      <c r="A204">
        <v>203</v>
      </c>
      <c r="B204" t="s">
        <v>38</v>
      </c>
      <c r="C204" t="s">
        <v>10</v>
      </c>
      <c r="D204" t="s">
        <v>15</v>
      </c>
      <c r="E204">
        <v>4</v>
      </c>
      <c r="F204" s="12">
        <v>81.55</v>
      </c>
      <c r="G204">
        <v>92</v>
      </c>
      <c r="H204">
        <v>1172</v>
      </c>
      <c r="I204">
        <f t="shared" si="3"/>
        <v>1080</v>
      </c>
      <c r="J204">
        <v>6.25</v>
      </c>
      <c r="K204">
        <v>2500</v>
      </c>
    </row>
    <row r="205" spans="1:11" x14ac:dyDescent="0.35">
      <c r="A205">
        <v>204</v>
      </c>
      <c r="B205" t="s">
        <v>38</v>
      </c>
      <c r="C205" t="s">
        <v>11</v>
      </c>
      <c r="D205" t="s">
        <v>14</v>
      </c>
      <c r="E205">
        <v>2</v>
      </c>
      <c r="F205" s="12">
        <v>81.9166666666667</v>
      </c>
      <c r="G205">
        <v>83</v>
      </c>
      <c r="H205">
        <v>683</v>
      </c>
      <c r="I205">
        <f t="shared" si="3"/>
        <v>600</v>
      </c>
      <c r="J205">
        <v>11.25</v>
      </c>
      <c r="K205">
        <v>4500</v>
      </c>
    </row>
    <row r="206" spans="1:11" x14ac:dyDescent="0.35">
      <c r="A206">
        <v>205</v>
      </c>
      <c r="B206" t="s">
        <v>38</v>
      </c>
      <c r="C206" t="s">
        <v>10</v>
      </c>
      <c r="D206" t="s">
        <v>15</v>
      </c>
      <c r="E206">
        <v>2</v>
      </c>
      <c r="F206" s="12">
        <v>82.266666666666694</v>
      </c>
      <c r="G206">
        <v>87</v>
      </c>
      <c r="H206">
        <v>1047</v>
      </c>
      <c r="I206">
        <f t="shared" si="3"/>
        <v>960</v>
      </c>
      <c r="J206">
        <v>7.5</v>
      </c>
      <c r="K206">
        <v>3000</v>
      </c>
    </row>
    <row r="207" spans="1:11" x14ac:dyDescent="0.35">
      <c r="A207">
        <v>206</v>
      </c>
      <c r="B207" t="s">
        <v>38</v>
      </c>
      <c r="C207" t="s">
        <v>8</v>
      </c>
      <c r="D207" t="s">
        <v>15</v>
      </c>
      <c r="E207">
        <v>6</v>
      </c>
      <c r="F207" s="12">
        <v>82.566666666666706</v>
      </c>
      <c r="G207">
        <v>96</v>
      </c>
      <c r="H207">
        <v>1056</v>
      </c>
      <c r="I207">
        <f t="shared" si="3"/>
        <v>960</v>
      </c>
      <c r="J207">
        <v>7.5</v>
      </c>
      <c r="K207">
        <v>3000</v>
      </c>
    </row>
    <row r="208" spans="1:11" x14ac:dyDescent="0.35">
      <c r="A208">
        <v>207</v>
      </c>
      <c r="B208" t="s">
        <v>39</v>
      </c>
      <c r="C208" t="s">
        <v>10</v>
      </c>
      <c r="D208" t="s">
        <v>13</v>
      </c>
      <c r="E208">
        <v>3</v>
      </c>
      <c r="F208" s="12">
        <v>82.9</v>
      </c>
      <c r="G208">
        <v>92</v>
      </c>
      <c r="H208">
        <v>812</v>
      </c>
      <c r="I208">
        <f t="shared" si="3"/>
        <v>720</v>
      </c>
      <c r="J208">
        <v>10</v>
      </c>
      <c r="K208">
        <v>4000</v>
      </c>
    </row>
    <row r="209" spans="1:11" x14ac:dyDescent="0.35">
      <c r="A209">
        <v>208</v>
      </c>
      <c r="B209" t="s">
        <v>38</v>
      </c>
      <c r="C209" t="s">
        <v>11</v>
      </c>
      <c r="D209" t="s">
        <v>13</v>
      </c>
      <c r="E209">
        <v>4</v>
      </c>
      <c r="F209" s="12">
        <v>83.45</v>
      </c>
      <c r="G209">
        <v>107</v>
      </c>
      <c r="H209">
        <v>1187</v>
      </c>
      <c r="I209">
        <f t="shared" si="3"/>
        <v>1080</v>
      </c>
      <c r="J209">
        <v>6.25</v>
      </c>
      <c r="K209">
        <v>2500</v>
      </c>
    </row>
    <row r="210" spans="1:11" x14ac:dyDescent="0.35">
      <c r="A210">
        <v>209</v>
      </c>
      <c r="B210" t="s">
        <v>38</v>
      </c>
      <c r="C210" t="s">
        <v>8</v>
      </c>
      <c r="D210" t="s">
        <v>12</v>
      </c>
      <c r="E210">
        <v>7</v>
      </c>
      <c r="F210" s="12">
        <v>83.766666666666595</v>
      </c>
      <c r="G210">
        <v>93</v>
      </c>
      <c r="H210">
        <v>573</v>
      </c>
      <c r="I210">
        <f t="shared" si="3"/>
        <v>480</v>
      </c>
      <c r="J210">
        <v>12.5</v>
      </c>
      <c r="K210">
        <v>5000</v>
      </c>
    </row>
    <row r="211" spans="1:11" x14ac:dyDescent="0.35">
      <c r="A211">
        <v>210</v>
      </c>
      <c r="B211" t="s">
        <v>39</v>
      </c>
      <c r="C211" t="s">
        <v>10</v>
      </c>
      <c r="D211" t="s">
        <v>14</v>
      </c>
      <c r="E211">
        <v>7</v>
      </c>
      <c r="F211" s="12">
        <v>84.05</v>
      </c>
      <c r="G211">
        <v>92</v>
      </c>
      <c r="H211">
        <v>692</v>
      </c>
      <c r="I211">
        <f t="shared" si="3"/>
        <v>600</v>
      </c>
      <c r="J211">
        <v>11.25</v>
      </c>
      <c r="K211">
        <v>4500</v>
      </c>
    </row>
    <row r="212" spans="1:11" x14ac:dyDescent="0.35">
      <c r="A212">
        <v>211</v>
      </c>
      <c r="B212" t="s">
        <v>38</v>
      </c>
      <c r="C212" t="s">
        <v>8</v>
      </c>
      <c r="D212" t="s">
        <v>13</v>
      </c>
      <c r="E212">
        <v>3</v>
      </c>
      <c r="F212" s="12">
        <v>84.483333333333306</v>
      </c>
      <c r="G212">
        <v>107</v>
      </c>
      <c r="H212">
        <v>827</v>
      </c>
      <c r="I212">
        <f t="shared" si="3"/>
        <v>720</v>
      </c>
      <c r="J212">
        <v>10</v>
      </c>
      <c r="K212">
        <v>4000</v>
      </c>
    </row>
    <row r="213" spans="1:11" x14ac:dyDescent="0.35">
      <c r="A213">
        <v>212</v>
      </c>
      <c r="B213" t="s">
        <v>38</v>
      </c>
      <c r="C213" t="s">
        <v>8</v>
      </c>
      <c r="D213" t="s">
        <v>15</v>
      </c>
      <c r="E213">
        <v>6</v>
      </c>
      <c r="F213" s="12">
        <v>84.8333333333333</v>
      </c>
      <c r="G213">
        <v>88</v>
      </c>
      <c r="H213">
        <v>688</v>
      </c>
      <c r="I213">
        <f t="shared" si="3"/>
        <v>600</v>
      </c>
      <c r="J213">
        <v>11.25</v>
      </c>
      <c r="K213">
        <v>4500</v>
      </c>
    </row>
    <row r="214" spans="1:11" x14ac:dyDescent="0.35">
      <c r="A214">
        <v>213</v>
      </c>
      <c r="B214" t="s">
        <v>38</v>
      </c>
      <c r="C214" t="s">
        <v>8</v>
      </c>
      <c r="D214" t="s">
        <v>14</v>
      </c>
      <c r="E214">
        <v>7</v>
      </c>
      <c r="F214" s="12">
        <v>85.283333333333303</v>
      </c>
      <c r="G214">
        <v>109</v>
      </c>
      <c r="H214">
        <v>829</v>
      </c>
      <c r="I214">
        <f t="shared" si="3"/>
        <v>720</v>
      </c>
      <c r="J214">
        <v>10</v>
      </c>
      <c r="K214">
        <v>4000</v>
      </c>
    </row>
    <row r="215" spans="1:11" x14ac:dyDescent="0.35">
      <c r="A215">
        <v>214</v>
      </c>
      <c r="B215" t="s">
        <v>38</v>
      </c>
      <c r="C215" t="s">
        <v>10</v>
      </c>
      <c r="D215" t="s">
        <v>14</v>
      </c>
      <c r="E215">
        <v>2</v>
      </c>
      <c r="F215" s="12">
        <v>85.783333333333303</v>
      </c>
      <c r="G215">
        <v>96</v>
      </c>
      <c r="H215">
        <v>816</v>
      </c>
      <c r="I215">
        <f t="shared" si="3"/>
        <v>720</v>
      </c>
      <c r="J215">
        <v>10</v>
      </c>
      <c r="K215">
        <v>4000</v>
      </c>
    </row>
    <row r="216" spans="1:11" x14ac:dyDescent="0.35">
      <c r="A216">
        <v>215</v>
      </c>
      <c r="B216" t="s">
        <v>38</v>
      </c>
      <c r="C216" t="s">
        <v>11</v>
      </c>
      <c r="D216" t="s">
        <v>13</v>
      </c>
      <c r="E216">
        <v>7</v>
      </c>
      <c r="F216" s="12">
        <v>86.116666666666603</v>
      </c>
      <c r="G216">
        <v>101</v>
      </c>
      <c r="H216">
        <v>941</v>
      </c>
      <c r="I216">
        <f t="shared" si="3"/>
        <v>840</v>
      </c>
      <c r="J216">
        <v>8.75</v>
      </c>
      <c r="K216">
        <v>3500</v>
      </c>
    </row>
    <row r="217" spans="1:11" x14ac:dyDescent="0.35">
      <c r="A217">
        <v>216</v>
      </c>
      <c r="B217" t="s">
        <v>38</v>
      </c>
      <c r="C217" t="s">
        <v>8</v>
      </c>
      <c r="D217" t="s">
        <v>13</v>
      </c>
      <c r="E217">
        <v>1</v>
      </c>
      <c r="F217" s="12">
        <v>86.45</v>
      </c>
      <c r="G217">
        <v>107</v>
      </c>
      <c r="H217">
        <v>947</v>
      </c>
      <c r="I217">
        <f t="shared" si="3"/>
        <v>840</v>
      </c>
      <c r="J217">
        <v>8.75</v>
      </c>
      <c r="K217">
        <v>3500</v>
      </c>
    </row>
    <row r="218" spans="1:11" x14ac:dyDescent="0.35">
      <c r="A218">
        <v>217</v>
      </c>
      <c r="B218" t="s">
        <v>38</v>
      </c>
      <c r="C218" t="s">
        <v>10</v>
      </c>
      <c r="D218" t="s">
        <v>12</v>
      </c>
      <c r="E218">
        <v>6</v>
      </c>
      <c r="F218" s="12">
        <v>86.8333333333333</v>
      </c>
      <c r="G218">
        <v>92</v>
      </c>
      <c r="H218">
        <v>1172</v>
      </c>
      <c r="I218">
        <f t="shared" si="3"/>
        <v>1080</v>
      </c>
      <c r="J218">
        <v>6.25</v>
      </c>
      <c r="K218">
        <v>2500</v>
      </c>
    </row>
    <row r="219" spans="1:11" x14ac:dyDescent="0.35">
      <c r="A219">
        <v>218</v>
      </c>
      <c r="B219" t="s">
        <v>38</v>
      </c>
      <c r="C219" t="s">
        <v>11</v>
      </c>
      <c r="D219" t="s">
        <v>12</v>
      </c>
      <c r="E219">
        <v>9</v>
      </c>
      <c r="F219" s="12">
        <v>87.283333333333303</v>
      </c>
      <c r="G219">
        <v>93</v>
      </c>
      <c r="H219">
        <v>1053</v>
      </c>
      <c r="I219">
        <f t="shared" si="3"/>
        <v>960</v>
      </c>
      <c r="J219">
        <v>7.5</v>
      </c>
      <c r="K219">
        <v>3000</v>
      </c>
    </row>
    <row r="220" spans="1:11" x14ac:dyDescent="0.35">
      <c r="A220">
        <v>219</v>
      </c>
      <c r="B220" t="s">
        <v>38</v>
      </c>
      <c r="C220" t="s">
        <v>8</v>
      </c>
      <c r="D220" t="s">
        <v>13</v>
      </c>
      <c r="E220">
        <v>8</v>
      </c>
      <c r="F220" s="12">
        <v>87.866666666666603</v>
      </c>
      <c r="G220">
        <v>95</v>
      </c>
      <c r="H220">
        <v>1175</v>
      </c>
      <c r="I220">
        <f t="shared" si="3"/>
        <v>1080</v>
      </c>
      <c r="J220">
        <v>6.25</v>
      </c>
      <c r="K220">
        <v>2500</v>
      </c>
    </row>
    <row r="221" spans="1:11" x14ac:dyDescent="0.35">
      <c r="A221">
        <v>220</v>
      </c>
      <c r="B221" t="s">
        <v>38</v>
      </c>
      <c r="C221" t="s">
        <v>9</v>
      </c>
      <c r="D221" t="s">
        <v>14</v>
      </c>
      <c r="E221">
        <v>9</v>
      </c>
      <c r="F221" s="12">
        <v>88.316666666666606</v>
      </c>
      <c r="G221">
        <v>109</v>
      </c>
      <c r="H221">
        <v>709</v>
      </c>
      <c r="I221">
        <f t="shared" si="3"/>
        <v>600</v>
      </c>
      <c r="J221">
        <v>11.25</v>
      </c>
      <c r="K221">
        <v>4500</v>
      </c>
    </row>
    <row r="222" spans="1:11" x14ac:dyDescent="0.35">
      <c r="A222">
        <v>221</v>
      </c>
      <c r="B222" t="s">
        <v>38</v>
      </c>
      <c r="C222" t="s">
        <v>10</v>
      </c>
      <c r="D222" t="s">
        <v>12</v>
      </c>
      <c r="E222">
        <v>8</v>
      </c>
      <c r="F222" s="12">
        <v>88.75</v>
      </c>
      <c r="G222">
        <v>95</v>
      </c>
      <c r="H222">
        <v>935</v>
      </c>
      <c r="I222">
        <f t="shared" si="3"/>
        <v>840</v>
      </c>
      <c r="J222">
        <v>8.75</v>
      </c>
      <c r="K222">
        <v>3500</v>
      </c>
    </row>
    <row r="223" spans="1:11" x14ac:dyDescent="0.35">
      <c r="A223">
        <v>222</v>
      </c>
      <c r="B223" t="s">
        <v>38</v>
      </c>
      <c r="C223" t="s">
        <v>9</v>
      </c>
      <c r="D223" t="s">
        <v>15</v>
      </c>
      <c r="E223">
        <v>6</v>
      </c>
      <c r="F223" s="12">
        <v>89.1666666666666</v>
      </c>
      <c r="G223">
        <v>93</v>
      </c>
      <c r="H223">
        <v>1053</v>
      </c>
      <c r="I223">
        <f t="shared" si="3"/>
        <v>960</v>
      </c>
      <c r="J223">
        <v>7.5</v>
      </c>
      <c r="K223">
        <v>3000</v>
      </c>
    </row>
    <row r="224" spans="1:11" x14ac:dyDescent="0.35">
      <c r="A224">
        <v>223</v>
      </c>
      <c r="B224" t="s">
        <v>38</v>
      </c>
      <c r="C224" t="s">
        <v>8</v>
      </c>
      <c r="D224" t="s">
        <v>14</v>
      </c>
      <c r="E224">
        <v>7</v>
      </c>
      <c r="F224" s="12">
        <v>89.6</v>
      </c>
      <c r="G224">
        <v>95</v>
      </c>
      <c r="H224">
        <v>935</v>
      </c>
      <c r="I224">
        <f t="shared" si="3"/>
        <v>840</v>
      </c>
      <c r="J224">
        <v>8.75</v>
      </c>
      <c r="K224">
        <v>3500</v>
      </c>
    </row>
    <row r="225" spans="1:11" x14ac:dyDescent="0.35">
      <c r="A225">
        <v>224</v>
      </c>
      <c r="B225" t="s">
        <v>38</v>
      </c>
      <c r="C225" t="s">
        <v>8</v>
      </c>
      <c r="D225" t="s">
        <v>15</v>
      </c>
      <c r="E225">
        <v>9</v>
      </c>
      <c r="F225" s="12">
        <v>89.95</v>
      </c>
      <c r="G225">
        <v>95</v>
      </c>
      <c r="H225">
        <v>575</v>
      </c>
      <c r="I225">
        <f t="shared" si="3"/>
        <v>480</v>
      </c>
      <c r="J225">
        <v>12.5</v>
      </c>
      <c r="K225">
        <v>5000</v>
      </c>
    </row>
    <row r="226" spans="1:11" x14ac:dyDescent="0.35">
      <c r="A226">
        <v>225</v>
      </c>
      <c r="B226" t="s">
        <v>38</v>
      </c>
      <c r="C226" t="s">
        <v>8</v>
      </c>
      <c r="D226" t="s">
        <v>15</v>
      </c>
      <c r="E226">
        <v>4</v>
      </c>
      <c r="F226" s="12">
        <v>90.316666666666606</v>
      </c>
      <c r="G226">
        <v>108</v>
      </c>
      <c r="H226">
        <v>588</v>
      </c>
      <c r="I226">
        <f t="shared" si="3"/>
        <v>480</v>
      </c>
      <c r="J226">
        <v>12.5</v>
      </c>
      <c r="K226">
        <v>5000</v>
      </c>
    </row>
    <row r="227" spans="1:11" x14ac:dyDescent="0.35">
      <c r="A227">
        <v>226</v>
      </c>
      <c r="B227" t="s">
        <v>38</v>
      </c>
      <c r="C227" t="s">
        <v>11</v>
      </c>
      <c r="D227" t="s">
        <v>12</v>
      </c>
      <c r="E227">
        <v>8</v>
      </c>
      <c r="F227" s="12">
        <v>90.5833333333333</v>
      </c>
      <c r="G227">
        <v>101</v>
      </c>
      <c r="H227">
        <v>701</v>
      </c>
      <c r="I227">
        <f t="shared" si="3"/>
        <v>600</v>
      </c>
      <c r="J227">
        <v>11.25</v>
      </c>
      <c r="K227">
        <v>4500</v>
      </c>
    </row>
    <row r="228" spans="1:11" x14ac:dyDescent="0.35">
      <c r="A228">
        <v>227</v>
      </c>
      <c r="B228" t="s">
        <v>38</v>
      </c>
      <c r="C228" t="s">
        <v>8</v>
      </c>
      <c r="D228" t="s">
        <v>13</v>
      </c>
      <c r="E228">
        <v>1</v>
      </c>
      <c r="F228" s="12">
        <v>91</v>
      </c>
      <c r="G228">
        <v>103</v>
      </c>
      <c r="H228">
        <v>1183</v>
      </c>
      <c r="I228">
        <f t="shared" si="3"/>
        <v>1080</v>
      </c>
      <c r="J228">
        <v>6.25</v>
      </c>
      <c r="K228">
        <v>2500</v>
      </c>
    </row>
    <row r="229" spans="1:11" x14ac:dyDescent="0.35">
      <c r="A229">
        <v>228</v>
      </c>
      <c r="B229" t="s">
        <v>38</v>
      </c>
      <c r="C229" t="s">
        <v>10</v>
      </c>
      <c r="D229" t="s">
        <v>14</v>
      </c>
      <c r="E229">
        <v>6</v>
      </c>
      <c r="F229" s="12">
        <v>91.366666666666603</v>
      </c>
      <c r="G229">
        <v>99</v>
      </c>
      <c r="H229">
        <v>939</v>
      </c>
      <c r="I229">
        <f t="shared" si="3"/>
        <v>840</v>
      </c>
      <c r="J229">
        <v>8.75</v>
      </c>
      <c r="K229">
        <v>3500</v>
      </c>
    </row>
    <row r="230" spans="1:11" x14ac:dyDescent="0.35">
      <c r="A230">
        <v>229</v>
      </c>
      <c r="B230" t="s">
        <v>38</v>
      </c>
      <c r="C230" t="s">
        <v>11</v>
      </c>
      <c r="D230" t="s">
        <v>15</v>
      </c>
      <c r="E230">
        <v>1</v>
      </c>
      <c r="F230" s="12">
        <v>91.766666666666595</v>
      </c>
      <c r="G230">
        <v>116</v>
      </c>
      <c r="H230">
        <v>596</v>
      </c>
      <c r="I230">
        <f t="shared" si="3"/>
        <v>480</v>
      </c>
      <c r="J230">
        <v>12.5</v>
      </c>
      <c r="K230">
        <v>5000</v>
      </c>
    </row>
    <row r="231" spans="1:11" x14ac:dyDescent="0.35">
      <c r="A231">
        <v>230</v>
      </c>
      <c r="B231" t="s">
        <v>38</v>
      </c>
      <c r="C231" t="s">
        <v>10</v>
      </c>
      <c r="D231" t="s">
        <v>15</v>
      </c>
      <c r="E231">
        <v>1</v>
      </c>
      <c r="F231" s="12">
        <v>92.3333333333333</v>
      </c>
      <c r="G231">
        <v>103</v>
      </c>
      <c r="H231">
        <v>1183</v>
      </c>
      <c r="I231">
        <f t="shared" si="3"/>
        <v>1080</v>
      </c>
      <c r="J231">
        <v>6.25</v>
      </c>
      <c r="K231">
        <v>2500</v>
      </c>
    </row>
    <row r="232" spans="1:11" x14ac:dyDescent="0.35">
      <c r="A232">
        <v>231</v>
      </c>
      <c r="B232" t="s">
        <v>38</v>
      </c>
      <c r="C232" t="s">
        <v>10</v>
      </c>
      <c r="D232" t="s">
        <v>14</v>
      </c>
      <c r="E232">
        <v>2</v>
      </c>
      <c r="F232" s="12">
        <v>92.8333333333333</v>
      </c>
      <c r="G232">
        <v>117</v>
      </c>
      <c r="H232">
        <v>837</v>
      </c>
      <c r="I232">
        <f t="shared" si="3"/>
        <v>720</v>
      </c>
      <c r="J232">
        <v>10</v>
      </c>
      <c r="K232">
        <v>4000</v>
      </c>
    </row>
    <row r="233" spans="1:11" x14ac:dyDescent="0.35">
      <c r="A233">
        <v>232</v>
      </c>
      <c r="B233" t="s">
        <v>38</v>
      </c>
      <c r="C233" t="s">
        <v>10</v>
      </c>
      <c r="D233" t="s">
        <v>15</v>
      </c>
      <c r="E233">
        <v>6</v>
      </c>
      <c r="F233" s="12">
        <v>93.25</v>
      </c>
      <c r="G233">
        <v>103</v>
      </c>
      <c r="H233">
        <v>1063</v>
      </c>
      <c r="I233">
        <f t="shared" si="3"/>
        <v>960</v>
      </c>
      <c r="J233">
        <v>7.5</v>
      </c>
      <c r="K233">
        <v>3000</v>
      </c>
    </row>
    <row r="234" spans="1:11" x14ac:dyDescent="0.35">
      <c r="A234">
        <v>233</v>
      </c>
      <c r="B234" t="s">
        <v>38</v>
      </c>
      <c r="C234" t="s">
        <v>10</v>
      </c>
      <c r="D234" t="s">
        <v>13</v>
      </c>
      <c r="E234">
        <v>4</v>
      </c>
      <c r="F234" s="12">
        <v>93.683333333333294</v>
      </c>
      <c r="G234">
        <v>106</v>
      </c>
      <c r="H234">
        <v>946</v>
      </c>
      <c r="I234">
        <f t="shared" si="3"/>
        <v>840</v>
      </c>
      <c r="J234">
        <v>8.75</v>
      </c>
      <c r="K234">
        <v>3500</v>
      </c>
    </row>
    <row r="235" spans="1:11" x14ac:dyDescent="0.35">
      <c r="A235">
        <v>234</v>
      </c>
      <c r="B235" t="s">
        <v>38</v>
      </c>
      <c r="C235" t="s">
        <v>10</v>
      </c>
      <c r="D235" t="s">
        <v>12</v>
      </c>
      <c r="E235">
        <v>6</v>
      </c>
      <c r="F235" s="12">
        <v>94.066666666666706</v>
      </c>
      <c r="G235">
        <v>114</v>
      </c>
      <c r="H235">
        <v>1074</v>
      </c>
      <c r="I235">
        <f t="shared" si="3"/>
        <v>960</v>
      </c>
      <c r="J235">
        <v>7.5</v>
      </c>
      <c r="K235">
        <v>3000</v>
      </c>
    </row>
    <row r="236" spans="1:11" x14ac:dyDescent="0.35">
      <c r="A236">
        <v>235</v>
      </c>
      <c r="B236" t="s">
        <v>38</v>
      </c>
      <c r="C236" t="s">
        <v>8</v>
      </c>
      <c r="D236" t="s">
        <v>13</v>
      </c>
      <c r="E236">
        <v>8</v>
      </c>
      <c r="F236" s="12">
        <v>94.45</v>
      </c>
      <c r="G236">
        <v>111</v>
      </c>
      <c r="H236">
        <v>831</v>
      </c>
      <c r="I236">
        <f t="shared" si="3"/>
        <v>720</v>
      </c>
      <c r="J236">
        <v>10</v>
      </c>
      <c r="K236">
        <v>4000</v>
      </c>
    </row>
    <row r="237" spans="1:11" x14ac:dyDescent="0.35">
      <c r="A237">
        <v>236</v>
      </c>
      <c r="B237" t="s">
        <v>38</v>
      </c>
      <c r="C237" t="s">
        <v>11</v>
      </c>
      <c r="D237" t="s">
        <v>13</v>
      </c>
      <c r="E237">
        <v>7</v>
      </c>
      <c r="F237" s="12">
        <v>94.933333333333294</v>
      </c>
      <c r="G237">
        <v>118</v>
      </c>
      <c r="H237">
        <v>838</v>
      </c>
      <c r="I237">
        <f t="shared" si="3"/>
        <v>720</v>
      </c>
      <c r="J237">
        <v>10</v>
      </c>
      <c r="K237">
        <v>4000</v>
      </c>
    </row>
    <row r="238" spans="1:11" x14ac:dyDescent="0.35">
      <c r="A238">
        <v>237</v>
      </c>
      <c r="B238" t="s">
        <v>38</v>
      </c>
      <c r="C238" t="s">
        <v>9</v>
      </c>
      <c r="D238" t="s">
        <v>15</v>
      </c>
      <c r="E238">
        <v>2</v>
      </c>
      <c r="F238" s="12">
        <v>95.366666666666703</v>
      </c>
      <c r="G238">
        <v>111</v>
      </c>
      <c r="H238">
        <v>951</v>
      </c>
      <c r="I238">
        <f t="shared" si="3"/>
        <v>840</v>
      </c>
      <c r="J238">
        <v>8.75</v>
      </c>
      <c r="K238">
        <v>3500</v>
      </c>
    </row>
    <row r="239" spans="1:11" x14ac:dyDescent="0.35">
      <c r="A239">
        <v>238</v>
      </c>
      <c r="B239" t="s">
        <v>38</v>
      </c>
      <c r="C239" t="s">
        <v>9</v>
      </c>
      <c r="D239" t="s">
        <v>13</v>
      </c>
      <c r="E239">
        <v>7</v>
      </c>
      <c r="F239" s="12">
        <v>95.783333333333303</v>
      </c>
      <c r="G239">
        <v>105</v>
      </c>
      <c r="H239">
        <v>945</v>
      </c>
      <c r="I239">
        <f t="shared" si="3"/>
        <v>840</v>
      </c>
      <c r="J239">
        <v>8.75</v>
      </c>
      <c r="K239">
        <v>3500</v>
      </c>
    </row>
    <row r="240" spans="1:11" x14ac:dyDescent="0.35">
      <c r="A240">
        <v>239</v>
      </c>
      <c r="B240" t="s">
        <v>38</v>
      </c>
      <c r="C240" t="s">
        <v>11</v>
      </c>
      <c r="D240" t="s">
        <v>13</v>
      </c>
      <c r="E240">
        <v>2</v>
      </c>
      <c r="F240" s="12">
        <v>96.183333333333294</v>
      </c>
      <c r="G240">
        <v>101</v>
      </c>
      <c r="H240">
        <v>701</v>
      </c>
      <c r="I240">
        <f t="shared" si="3"/>
        <v>600</v>
      </c>
      <c r="J240">
        <v>11.25</v>
      </c>
      <c r="K240">
        <v>4500</v>
      </c>
    </row>
    <row r="241" spans="1:11" x14ac:dyDescent="0.35">
      <c r="A241">
        <v>240</v>
      </c>
      <c r="B241" t="s">
        <v>38</v>
      </c>
      <c r="C241" t="s">
        <v>10</v>
      </c>
      <c r="D241" t="s">
        <v>13</v>
      </c>
      <c r="E241">
        <v>3</v>
      </c>
      <c r="F241" s="12">
        <v>96.483333333333306</v>
      </c>
      <c r="G241">
        <v>109</v>
      </c>
      <c r="H241">
        <v>829</v>
      </c>
      <c r="I241">
        <f t="shared" si="3"/>
        <v>720</v>
      </c>
      <c r="J241">
        <v>10</v>
      </c>
      <c r="K241">
        <v>4000</v>
      </c>
    </row>
    <row r="242" spans="1:11" x14ac:dyDescent="0.35">
      <c r="A242">
        <v>241</v>
      </c>
      <c r="B242" t="s">
        <v>38</v>
      </c>
      <c r="C242" t="s">
        <v>11</v>
      </c>
      <c r="D242" t="s">
        <v>14</v>
      </c>
      <c r="E242">
        <v>8</v>
      </c>
      <c r="F242" s="12">
        <v>96.8</v>
      </c>
      <c r="G242">
        <v>117</v>
      </c>
      <c r="H242">
        <v>1197</v>
      </c>
      <c r="I242">
        <f t="shared" si="3"/>
        <v>1080</v>
      </c>
      <c r="J242">
        <v>6.25</v>
      </c>
      <c r="K242">
        <v>2500</v>
      </c>
    </row>
    <row r="243" spans="1:11" x14ac:dyDescent="0.35">
      <c r="A243">
        <v>242</v>
      </c>
      <c r="B243" t="s">
        <v>38</v>
      </c>
      <c r="C243" t="s">
        <v>11</v>
      </c>
      <c r="D243" t="s">
        <v>15</v>
      </c>
      <c r="E243">
        <v>1</v>
      </c>
      <c r="F243" s="12">
        <v>97.15</v>
      </c>
      <c r="G243">
        <v>110</v>
      </c>
      <c r="H243">
        <v>1190</v>
      </c>
      <c r="I243">
        <f t="shared" si="3"/>
        <v>1080</v>
      </c>
      <c r="J243">
        <v>6.25</v>
      </c>
      <c r="K243">
        <v>2500</v>
      </c>
    </row>
    <row r="244" spans="1:11" x14ac:dyDescent="0.35">
      <c r="A244">
        <v>243</v>
      </c>
      <c r="B244" t="s">
        <v>39</v>
      </c>
      <c r="C244" t="s">
        <v>11</v>
      </c>
      <c r="D244" t="s">
        <v>14</v>
      </c>
      <c r="E244">
        <v>9</v>
      </c>
      <c r="F244" s="12">
        <v>97.55</v>
      </c>
      <c r="G244">
        <v>100</v>
      </c>
      <c r="H244">
        <v>700</v>
      </c>
      <c r="I244">
        <f t="shared" si="3"/>
        <v>600</v>
      </c>
      <c r="J244">
        <v>11.25</v>
      </c>
      <c r="K244">
        <v>4500</v>
      </c>
    </row>
    <row r="245" spans="1:11" x14ac:dyDescent="0.35">
      <c r="A245">
        <v>244</v>
      </c>
      <c r="B245" t="s">
        <v>39</v>
      </c>
      <c r="C245" t="s">
        <v>11</v>
      </c>
      <c r="D245" t="s">
        <v>14</v>
      </c>
      <c r="E245">
        <v>9</v>
      </c>
      <c r="F245" s="12">
        <v>97.85</v>
      </c>
      <c r="G245">
        <v>104</v>
      </c>
      <c r="H245">
        <v>584</v>
      </c>
      <c r="I245">
        <f t="shared" si="3"/>
        <v>480</v>
      </c>
      <c r="J245">
        <v>12.5</v>
      </c>
      <c r="K245">
        <v>5000</v>
      </c>
    </row>
    <row r="246" spans="1:11" x14ac:dyDescent="0.35">
      <c r="A246">
        <v>245</v>
      </c>
      <c r="B246" t="s">
        <v>38</v>
      </c>
      <c r="C246" t="s">
        <v>8</v>
      </c>
      <c r="D246" t="s">
        <v>14</v>
      </c>
      <c r="E246">
        <v>4</v>
      </c>
      <c r="F246" s="12">
        <v>98.2</v>
      </c>
      <c r="G246">
        <v>102</v>
      </c>
      <c r="H246">
        <v>942</v>
      </c>
      <c r="I246">
        <f t="shared" si="3"/>
        <v>840</v>
      </c>
      <c r="J246">
        <v>8.75</v>
      </c>
      <c r="K246">
        <v>3500</v>
      </c>
    </row>
    <row r="247" spans="1:11" x14ac:dyDescent="0.35">
      <c r="A247">
        <v>246</v>
      </c>
      <c r="B247" t="s">
        <v>38</v>
      </c>
      <c r="C247" t="s">
        <v>11</v>
      </c>
      <c r="D247" t="s">
        <v>14</v>
      </c>
      <c r="E247">
        <v>8</v>
      </c>
      <c r="F247" s="12">
        <v>98.533333333333303</v>
      </c>
      <c r="G247">
        <v>111</v>
      </c>
      <c r="H247">
        <v>1071</v>
      </c>
      <c r="I247">
        <f t="shared" si="3"/>
        <v>960</v>
      </c>
      <c r="J247">
        <v>7.5</v>
      </c>
      <c r="K247">
        <v>3000</v>
      </c>
    </row>
    <row r="248" spans="1:11" x14ac:dyDescent="0.35">
      <c r="A248">
        <v>247</v>
      </c>
      <c r="B248" t="s">
        <v>38</v>
      </c>
      <c r="C248" t="s">
        <v>11</v>
      </c>
      <c r="D248" t="s">
        <v>12</v>
      </c>
      <c r="E248">
        <v>5</v>
      </c>
      <c r="F248" s="12">
        <v>98.9166666666667</v>
      </c>
      <c r="G248">
        <v>121</v>
      </c>
      <c r="H248">
        <v>961</v>
      </c>
      <c r="I248">
        <f t="shared" si="3"/>
        <v>840</v>
      </c>
      <c r="J248">
        <v>8.75</v>
      </c>
      <c r="K248">
        <v>3500</v>
      </c>
    </row>
    <row r="249" spans="1:11" x14ac:dyDescent="0.35">
      <c r="A249">
        <v>248</v>
      </c>
      <c r="B249" t="s">
        <v>39</v>
      </c>
      <c r="C249" t="s">
        <v>8</v>
      </c>
      <c r="D249" t="s">
        <v>14</v>
      </c>
      <c r="E249">
        <v>1</v>
      </c>
      <c r="F249" s="12">
        <v>99.266666666666694</v>
      </c>
      <c r="G249">
        <v>119</v>
      </c>
      <c r="H249">
        <v>839</v>
      </c>
      <c r="I249">
        <f t="shared" si="3"/>
        <v>720</v>
      </c>
      <c r="J249">
        <v>10</v>
      </c>
      <c r="K249">
        <v>4000</v>
      </c>
    </row>
    <row r="250" spans="1:11" x14ac:dyDescent="0.35">
      <c r="A250">
        <v>249</v>
      </c>
      <c r="B250" t="s">
        <v>38</v>
      </c>
      <c r="C250" t="s">
        <v>9</v>
      </c>
      <c r="D250" t="s">
        <v>12</v>
      </c>
      <c r="E250">
        <v>2</v>
      </c>
      <c r="F250" s="12">
        <v>99.6</v>
      </c>
      <c r="G250">
        <v>109</v>
      </c>
      <c r="H250">
        <v>1069</v>
      </c>
      <c r="I250">
        <f t="shared" si="3"/>
        <v>960</v>
      </c>
      <c r="J250">
        <v>7.5</v>
      </c>
      <c r="K250">
        <v>3000</v>
      </c>
    </row>
    <row r="251" spans="1:11" x14ac:dyDescent="0.35">
      <c r="A251">
        <v>250</v>
      </c>
      <c r="B251" t="s">
        <v>39</v>
      </c>
      <c r="C251" t="s">
        <v>10</v>
      </c>
      <c r="D251" t="s">
        <v>12</v>
      </c>
      <c r="E251">
        <v>2</v>
      </c>
      <c r="F251" s="12">
        <v>100.01666666666701</v>
      </c>
      <c r="G251">
        <v>102</v>
      </c>
      <c r="H251">
        <v>702</v>
      </c>
      <c r="I251">
        <f t="shared" si="3"/>
        <v>600</v>
      </c>
      <c r="J251">
        <v>11.25</v>
      </c>
      <c r="K251">
        <v>4500</v>
      </c>
    </row>
    <row r="252" spans="1:11" x14ac:dyDescent="0.35">
      <c r="A252">
        <v>251</v>
      </c>
      <c r="B252" t="s">
        <v>38</v>
      </c>
      <c r="C252" t="s">
        <v>11</v>
      </c>
      <c r="D252" t="s">
        <v>15</v>
      </c>
      <c r="E252">
        <v>4</v>
      </c>
      <c r="F252" s="12">
        <v>100.48333333333299</v>
      </c>
      <c r="G252">
        <v>123</v>
      </c>
      <c r="H252">
        <v>723</v>
      </c>
      <c r="I252">
        <f t="shared" si="3"/>
        <v>600</v>
      </c>
      <c r="J252">
        <v>11.25</v>
      </c>
      <c r="K252">
        <v>4500</v>
      </c>
    </row>
    <row r="253" spans="1:11" x14ac:dyDescent="0.35">
      <c r="A253">
        <v>252</v>
      </c>
      <c r="B253" t="s">
        <v>38</v>
      </c>
      <c r="C253" t="s">
        <v>10</v>
      </c>
      <c r="D253" t="s">
        <v>15</v>
      </c>
      <c r="E253">
        <v>4</v>
      </c>
      <c r="F253" s="12">
        <v>101.066666666667</v>
      </c>
      <c r="G253">
        <v>118</v>
      </c>
      <c r="H253">
        <v>958</v>
      </c>
      <c r="I253">
        <f t="shared" si="3"/>
        <v>840</v>
      </c>
      <c r="J253">
        <v>8.75</v>
      </c>
      <c r="K253">
        <v>3500</v>
      </c>
    </row>
    <row r="254" spans="1:11" x14ac:dyDescent="0.35">
      <c r="A254">
        <v>253</v>
      </c>
      <c r="B254" t="s">
        <v>39</v>
      </c>
      <c r="C254" t="s">
        <v>8</v>
      </c>
      <c r="D254" t="s">
        <v>13</v>
      </c>
      <c r="E254">
        <v>3</v>
      </c>
      <c r="F254" s="12">
        <v>101.366666666667</v>
      </c>
      <c r="G254">
        <v>122</v>
      </c>
      <c r="H254">
        <v>722</v>
      </c>
      <c r="I254">
        <f t="shared" si="3"/>
        <v>600</v>
      </c>
      <c r="J254">
        <v>11.25</v>
      </c>
      <c r="K254">
        <v>4500</v>
      </c>
    </row>
    <row r="255" spans="1:11" x14ac:dyDescent="0.35">
      <c r="A255">
        <v>254</v>
      </c>
      <c r="B255" t="s">
        <v>38</v>
      </c>
      <c r="C255" t="s">
        <v>8</v>
      </c>
      <c r="D255" t="s">
        <v>14</v>
      </c>
      <c r="E255">
        <v>3</v>
      </c>
      <c r="F255" s="12">
        <v>101.75</v>
      </c>
      <c r="G255">
        <v>125</v>
      </c>
      <c r="H255">
        <v>1205</v>
      </c>
      <c r="I255">
        <f t="shared" si="3"/>
        <v>1080</v>
      </c>
      <c r="J255">
        <v>6.25</v>
      </c>
      <c r="K255">
        <v>2500</v>
      </c>
    </row>
    <row r="256" spans="1:11" x14ac:dyDescent="0.35">
      <c r="A256">
        <v>255</v>
      </c>
      <c r="B256" t="s">
        <v>39</v>
      </c>
      <c r="C256" t="s">
        <v>11</v>
      </c>
      <c r="D256" t="s">
        <v>15</v>
      </c>
      <c r="E256">
        <v>8</v>
      </c>
      <c r="F256" s="12">
        <v>102.183333333333</v>
      </c>
      <c r="G256">
        <v>113</v>
      </c>
      <c r="H256">
        <v>713</v>
      </c>
      <c r="I256">
        <f t="shared" si="3"/>
        <v>600</v>
      </c>
      <c r="J256">
        <v>11.25</v>
      </c>
      <c r="K256">
        <v>4500</v>
      </c>
    </row>
    <row r="257" spans="1:11" x14ac:dyDescent="0.35">
      <c r="A257">
        <v>256</v>
      </c>
      <c r="B257" t="s">
        <v>38</v>
      </c>
      <c r="C257" t="s">
        <v>10</v>
      </c>
      <c r="D257" t="s">
        <v>13</v>
      </c>
      <c r="E257">
        <v>9</v>
      </c>
      <c r="F257" s="12">
        <v>102.433333333333</v>
      </c>
      <c r="G257">
        <v>119</v>
      </c>
      <c r="H257">
        <v>599</v>
      </c>
      <c r="I257">
        <f t="shared" si="3"/>
        <v>480</v>
      </c>
      <c r="J257">
        <v>12.5</v>
      </c>
      <c r="K257">
        <v>5000</v>
      </c>
    </row>
    <row r="258" spans="1:11" x14ac:dyDescent="0.35">
      <c r="A258">
        <v>257</v>
      </c>
      <c r="B258" t="s">
        <v>38</v>
      </c>
      <c r="C258" t="s">
        <v>8</v>
      </c>
      <c r="D258" t="s">
        <v>13</v>
      </c>
      <c r="E258">
        <v>7</v>
      </c>
      <c r="F258" s="12">
        <v>102.8</v>
      </c>
      <c r="G258">
        <v>119</v>
      </c>
      <c r="H258">
        <v>1079</v>
      </c>
      <c r="I258">
        <f t="shared" si="3"/>
        <v>960</v>
      </c>
      <c r="J258">
        <v>7.5</v>
      </c>
      <c r="K258">
        <v>3000</v>
      </c>
    </row>
    <row r="259" spans="1:11" x14ac:dyDescent="0.35">
      <c r="A259">
        <v>258</v>
      </c>
      <c r="B259" t="s">
        <v>38</v>
      </c>
      <c r="C259" t="s">
        <v>9</v>
      </c>
      <c r="D259" t="s">
        <v>15</v>
      </c>
      <c r="E259">
        <v>6</v>
      </c>
      <c r="F259" s="12">
        <v>103.25</v>
      </c>
      <c r="G259">
        <v>120</v>
      </c>
      <c r="H259">
        <v>840</v>
      </c>
      <c r="I259">
        <f t="shared" ref="I259:I301" si="4">H259-G259</f>
        <v>720</v>
      </c>
      <c r="J259">
        <v>10</v>
      </c>
      <c r="K259">
        <v>4000</v>
      </c>
    </row>
    <row r="260" spans="1:11" x14ac:dyDescent="0.35">
      <c r="A260">
        <v>259</v>
      </c>
      <c r="B260" t="s">
        <v>38</v>
      </c>
      <c r="C260" t="s">
        <v>9</v>
      </c>
      <c r="D260" t="s">
        <v>12</v>
      </c>
      <c r="E260">
        <v>4</v>
      </c>
      <c r="F260" s="12">
        <v>103.533333333333</v>
      </c>
      <c r="G260">
        <v>124</v>
      </c>
      <c r="H260">
        <v>1204</v>
      </c>
      <c r="I260">
        <f t="shared" si="4"/>
        <v>1080</v>
      </c>
      <c r="J260">
        <v>6.25</v>
      </c>
      <c r="K260">
        <v>2500</v>
      </c>
    </row>
    <row r="261" spans="1:11" x14ac:dyDescent="0.35">
      <c r="A261">
        <v>260</v>
      </c>
      <c r="B261" t="s">
        <v>38</v>
      </c>
      <c r="C261" t="s">
        <v>10</v>
      </c>
      <c r="D261" t="s">
        <v>14</v>
      </c>
      <c r="E261">
        <v>3</v>
      </c>
      <c r="F261" s="12">
        <v>103.966666666667</v>
      </c>
      <c r="G261">
        <v>124</v>
      </c>
      <c r="H261">
        <v>604</v>
      </c>
      <c r="I261">
        <f t="shared" si="4"/>
        <v>480</v>
      </c>
      <c r="J261">
        <v>12.5</v>
      </c>
      <c r="K261">
        <v>5000</v>
      </c>
    </row>
    <row r="262" spans="1:11" x14ac:dyDescent="0.35">
      <c r="A262">
        <v>261</v>
      </c>
      <c r="B262" t="s">
        <v>38</v>
      </c>
      <c r="C262" t="s">
        <v>8</v>
      </c>
      <c r="D262" t="s">
        <v>13</v>
      </c>
      <c r="E262">
        <v>8</v>
      </c>
      <c r="F262" s="12">
        <v>104.316666666667</v>
      </c>
      <c r="G262">
        <v>109</v>
      </c>
      <c r="H262">
        <v>1069</v>
      </c>
      <c r="I262">
        <f t="shared" si="4"/>
        <v>960</v>
      </c>
      <c r="J262">
        <v>7.5</v>
      </c>
      <c r="K262">
        <v>3000</v>
      </c>
    </row>
    <row r="263" spans="1:11" x14ac:dyDescent="0.35">
      <c r="A263">
        <v>262</v>
      </c>
      <c r="B263" t="s">
        <v>38</v>
      </c>
      <c r="C263" t="s">
        <v>11</v>
      </c>
      <c r="D263" t="s">
        <v>13</v>
      </c>
      <c r="E263">
        <v>7</v>
      </c>
      <c r="F263" s="12">
        <v>104.65</v>
      </c>
      <c r="G263">
        <v>127</v>
      </c>
      <c r="H263">
        <v>967</v>
      </c>
      <c r="I263">
        <f t="shared" si="4"/>
        <v>840</v>
      </c>
      <c r="J263">
        <v>8.75</v>
      </c>
      <c r="K263">
        <v>3500</v>
      </c>
    </row>
    <row r="264" spans="1:11" x14ac:dyDescent="0.35">
      <c r="A264">
        <v>263</v>
      </c>
      <c r="B264" t="s">
        <v>38</v>
      </c>
      <c r="C264" t="s">
        <v>8</v>
      </c>
      <c r="D264" t="s">
        <v>12</v>
      </c>
      <c r="E264">
        <v>5</v>
      </c>
      <c r="F264" s="12">
        <v>105.116666666667</v>
      </c>
      <c r="G264">
        <v>114</v>
      </c>
      <c r="H264">
        <v>954</v>
      </c>
      <c r="I264">
        <f t="shared" si="4"/>
        <v>840</v>
      </c>
      <c r="J264">
        <v>8.75</v>
      </c>
      <c r="K264">
        <v>3500</v>
      </c>
    </row>
    <row r="265" spans="1:11" x14ac:dyDescent="0.35">
      <c r="A265">
        <v>264</v>
      </c>
      <c r="B265" t="s">
        <v>39</v>
      </c>
      <c r="C265" t="s">
        <v>9</v>
      </c>
      <c r="D265" t="s">
        <v>12</v>
      </c>
      <c r="E265">
        <v>9</v>
      </c>
      <c r="F265" s="12">
        <v>105.566666666667</v>
      </c>
      <c r="G265">
        <v>129</v>
      </c>
      <c r="H265">
        <v>609</v>
      </c>
      <c r="I265">
        <f t="shared" si="4"/>
        <v>480</v>
      </c>
      <c r="J265">
        <v>12.5</v>
      </c>
      <c r="K265">
        <v>5000</v>
      </c>
    </row>
    <row r="266" spans="1:11" x14ac:dyDescent="0.35">
      <c r="A266">
        <v>265</v>
      </c>
      <c r="B266" t="s">
        <v>38</v>
      </c>
      <c r="C266" t="s">
        <v>11</v>
      </c>
      <c r="D266" t="s">
        <v>12</v>
      </c>
      <c r="E266">
        <v>5</v>
      </c>
      <c r="F266" s="12">
        <v>106.066666666667</v>
      </c>
      <c r="G266">
        <v>117</v>
      </c>
      <c r="H266">
        <v>957</v>
      </c>
      <c r="I266">
        <f t="shared" si="4"/>
        <v>840</v>
      </c>
      <c r="J266">
        <v>8.75</v>
      </c>
      <c r="K266">
        <v>3500</v>
      </c>
    </row>
    <row r="267" spans="1:11" x14ac:dyDescent="0.35">
      <c r="A267">
        <v>266</v>
      </c>
      <c r="B267" t="s">
        <v>38</v>
      </c>
      <c r="C267" t="s">
        <v>8</v>
      </c>
      <c r="D267" t="s">
        <v>14</v>
      </c>
      <c r="E267">
        <v>1</v>
      </c>
      <c r="F267" s="12">
        <v>106.633333333333</v>
      </c>
      <c r="G267">
        <v>129</v>
      </c>
      <c r="H267">
        <v>729</v>
      </c>
      <c r="I267">
        <f t="shared" si="4"/>
        <v>600</v>
      </c>
      <c r="J267">
        <v>11.25</v>
      </c>
      <c r="K267">
        <v>4500</v>
      </c>
    </row>
    <row r="268" spans="1:11" x14ac:dyDescent="0.35">
      <c r="A268">
        <v>267</v>
      </c>
      <c r="B268" t="s">
        <v>38</v>
      </c>
      <c r="C268" t="s">
        <v>10</v>
      </c>
      <c r="D268" t="s">
        <v>13</v>
      </c>
      <c r="E268">
        <v>8</v>
      </c>
      <c r="F268" s="12">
        <v>106.95</v>
      </c>
      <c r="G268">
        <v>117</v>
      </c>
      <c r="H268">
        <v>837</v>
      </c>
      <c r="I268">
        <f t="shared" si="4"/>
        <v>720</v>
      </c>
      <c r="J268">
        <v>10</v>
      </c>
      <c r="K268">
        <v>4000</v>
      </c>
    </row>
    <row r="269" spans="1:11" x14ac:dyDescent="0.35">
      <c r="A269">
        <v>268</v>
      </c>
      <c r="B269" t="s">
        <v>38</v>
      </c>
      <c r="C269" t="s">
        <v>8</v>
      </c>
      <c r="D269" t="s">
        <v>15</v>
      </c>
      <c r="E269">
        <v>3</v>
      </c>
      <c r="F269" s="12">
        <v>107.26666666666701</v>
      </c>
      <c r="G269">
        <v>128</v>
      </c>
      <c r="H269">
        <v>848</v>
      </c>
      <c r="I269">
        <f t="shared" si="4"/>
        <v>720</v>
      </c>
      <c r="J269">
        <v>10</v>
      </c>
      <c r="K269">
        <v>4000</v>
      </c>
    </row>
    <row r="270" spans="1:11" x14ac:dyDescent="0.35">
      <c r="A270">
        <v>269</v>
      </c>
      <c r="B270" t="s">
        <v>38</v>
      </c>
      <c r="C270" t="s">
        <v>11</v>
      </c>
      <c r="D270" t="s">
        <v>15</v>
      </c>
      <c r="E270">
        <v>5</v>
      </c>
      <c r="F270" s="12">
        <v>107.716666666667</v>
      </c>
      <c r="G270">
        <v>131</v>
      </c>
      <c r="H270">
        <v>971</v>
      </c>
      <c r="I270">
        <f t="shared" si="4"/>
        <v>840</v>
      </c>
      <c r="J270">
        <v>8.75</v>
      </c>
      <c r="K270">
        <v>3500</v>
      </c>
    </row>
    <row r="271" spans="1:11" x14ac:dyDescent="0.35">
      <c r="A271">
        <v>270</v>
      </c>
      <c r="B271" t="s">
        <v>38</v>
      </c>
      <c r="C271" t="s">
        <v>11</v>
      </c>
      <c r="D271" t="s">
        <v>14</v>
      </c>
      <c r="E271">
        <v>9</v>
      </c>
      <c r="F271" s="12">
        <v>108</v>
      </c>
      <c r="G271">
        <v>113</v>
      </c>
      <c r="H271">
        <v>953</v>
      </c>
      <c r="I271">
        <f t="shared" si="4"/>
        <v>840</v>
      </c>
      <c r="J271">
        <v>8.75</v>
      </c>
      <c r="K271">
        <v>3500</v>
      </c>
    </row>
    <row r="272" spans="1:11" x14ac:dyDescent="0.35">
      <c r="A272">
        <v>271</v>
      </c>
      <c r="B272" t="s">
        <v>38</v>
      </c>
      <c r="C272" t="s">
        <v>10</v>
      </c>
      <c r="D272" t="s">
        <v>15</v>
      </c>
      <c r="E272">
        <v>9</v>
      </c>
      <c r="F272" s="12">
        <v>108.4</v>
      </c>
      <c r="G272">
        <v>124</v>
      </c>
      <c r="H272">
        <v>964</v>
      </c>
      <c r="I272">
        <f t="shared" si="4"/>
        <v>840</v>
      </c>
      <c r="J272">
        <v>8.75</v>
      </c>
      <c r="K272">
        <v>3500</v>
      </c>
    </row>
    <row r="273" spans="1:11" x14ac:dyDescent="0.35">
      <c r="A273">
        <v>272</v>
      </c>
      <c r="B273" t="s">
        <v>39</v>
      </c>
      <c r="C273" t="s">
        <v>10</v>
      </c>
      <c r="D273" t="s">
        <v>13</v>
      </c>
      <c r="E273">
        <v>5</v>
      </c>
      <c r="F273" s="12">
        <v>108.716666666667</v>
      </c>
      <c r="G273">
        <v>117</v>
      </c>
      <c r="H273">
        <v>837</v>
      </c>
      <c r="I273">
        <f t="shared" si="4"/>
        <v>720</v>
      </c>
      <c r="J273">
        <v>10</v>
      </c>
      <c r="K273">
        <v>4000</v>
      </c>
    </row>
    <row r="274" spans="1:11" x14ac:dyDescent="0.35">
      <c r="A274">
        <v>273</v>
      </c>
      <c r="B274" t="s">
        <v>39</v>
      </c>
      <c r="C274" t="s">
        <v>8</v>
      </c>
      <c r="D274" t="s">
        <v>12</v>
      </c>
      <c r="E274">
        <v>9</v>
      </c>
      <c r="F274" s="12">
        <v>109.116666666667</v>
      </c>
      <c r="G274">
        <v>126</v>
      </c>
      <c r="H274">
        <v>846</v>
      </c>
      <c r="I274">
        <f t="shared" si="4"/>
        <v>720</v>
      </c>
      <c r="J274">
        <v>10</v>
      </c>
      <c r="K274">
        <v>4000</v>
      </c>
    </row>
    <row r="275" spans="1:11" x14ac:dyDescent="0.35">
      <c r="A275">
        <v>274</v>
      </c>
      <c r="B275" t="s">
        <v>38</v>
      </c>
      <c r="C275" t="s">
        <v>10</v>
      </c>
      <c r="D275" t="s">
        <v>14</v>
      </c>
      <c r="E275">
        <v>3</v>
      </c>
      <c r="F275" s="12">
        <v>109.416666666667</v>
      </c>
      <c r="G275">
        <v>123</v>
      </c>
      <c r="H275">
        <v>843</v>
      </c>
      <c r="I275">
        <f t="shared" si="4"/>
        <v>720</v>
      </c>
      <c r="J275">
        <v>10</v>
      </c>
      <c r="K275">
        <v>4000</v>
      </c>
    </row>
    <row r="276" spans="1:11" x14ac:dyDescent="0.35">
      <c r="A276">
        <v>275</v>
      </c>
      <c r="B276" t="s">
        <v>38</v>
      </c>
      <c r="C276" t="s">
        <v>9</v>
      </c>
      <c r="D276" t="s">
        <v>13</v>
      </c>
      <c r="E276">
        <v>6</v>
      </c>
      <c r="F276" s="12">
        <v>109.7</v>
      </c>
      <c r="G276">
        <v>122</v>
      </c>
      <c r="H276">
        <v>722</v>
      </c>
      <c r="I276">
        <f t="shared" si="4"/>
        <v>600</v>
      </c>
      <c r="J276">
        <v>11.25</v>
      </c>
      <c r="K276">
        <v>4500</v>
      </c>
    </row>
    <row r="277" spans="1:11" x14ac:dyDescent="0.35">
      <c r="A277">
        <v>276</v>
      </c>
      <c r="B277" t="s">
        <v>38</v>
      </c>
      <c r="C277" t="s">
        <v>11</v>
      </c>
      <c r="D277" t="s">
        <v>15</v>
      </c>
      <c r="E277">
        <v>1</v>
      </c>
      <c r="F277" s="12">
        <v>110.133333333333</v>
      </c>
      <c r="G277">
        <v>121</v>
      </c>
      <c r="H277">
        <v>841</v>
      </c>
      <c r="I277">
        <f t="shared" si="4"/>
        <v>720</v>
      </c>
      <c r="J277">
        <v>10</v>
      </c>
      <c r="K277">
        <v>4000</v>
      </c>
    </row>
    <row r="278" spans="1:11" x14ac:dyDescent="0.35">
      <c r="A278">
        <v>277</v>
      </c>
      <c r="B278" t="s">
        <v>38</v>
      </c>
      <c r="C278" t="s">
        <v>11</v>
      </c>
      <c r="D278" t="s">
        <v>13</v>
      </c>
      <c r="E278">
        <v>8</v>
      </c>
      <c r="F278" s="12">
        <v>110.433333333333</v>
      </c>
      <c r="G278">
        <v>117</v>
      </c>
      <c r="H278">
        <v>597</v>
      </c>
      <c r="I278">
        <f t="shared" si="4"/>
        <v>480</v>
      </c>
      <c r="J278">
        <v>12.5</v>
      </c>
      <c r="K278">
        <v>5000</v>
      </c>
    </row>
    <row r="279" spans="1:11" x14ac:dyDescent="0.35">
      <c r="A279">
        <v>278</v>
      </c>
      <c r="B279" t="s">
        <v>38</v>
      </c>
      <c r="C279" t="s">
        <v>8</v>
      </c>
      <c r="D279" t="s">
        <v>15</v>
      </c>
      <c r="E279">
        <v>3</v>
      </c>
      <c r="F279" s="12">
        <v>110.666666666667</v>
      </c>
      <c r="G279">
        <v>112</v>
      </c>
      <c r="H279">
        <v>1192</v>
      </c>
      <c r="I279">
        <f t="shared" si="4"/>
        <v>1080</v>
      </c>
      <c r="J279">
        <v>6.25</v>
      </c>
      <c r="K279">
        <v>2500</v>
      </c>
    </row>
    <row r="280" spans="1:11" x14ac:dyDescent="0.35">
      <c r="A280">
        <v>279</v>
      </c>
      <c r="B280" t="s">
        <v>38</v>
      </c>
      <c r="C280" t="s">
        <v>9</v>
      </c>
      <c r="D280" t="s">
        <v>14</v>
      </c>
      <c r="E280">
        <v>3</v>
      </c>
      <c r="F280" s="12">
        <v>111.166666666667</v>
      </c>
      <c r="G280">
        <v>117</v>
      </c>
      <c r="H280">
        <v>597</v>
      </c>
      <c r="I280">
        <f t="shared" si="4"/>
        <v>480</v>
      </c>
      <c r="J280">
        <v>12.5</v>
      </c>
      <c r="K280">
        <v>5000</v>
      </c>
    </row>
    <row r="281" spans="1:11" x14ac:dyDescent="0.35">
      <c r="A281">
        <v>280</v>
      </c>
      <c r="B281" t="s">
        <v>38</v>
      </c>
      <c r="C281" t="s">
        <v>11</v>
      </c>
      <c r="D281" t="s">
        <v>13</v>
      </c>
      <c r="E281">
        <v>4</v>
      </c>
      <c r="F281" s="12">
        <v>111.48333333333299</v>
      </c>
      <c r="G281">
        <v>129</v>
      </c>
      <c r="H281">
        <v>849</v>
      </c>
      <c r="I281">
        <f t="shared" si="4"/>
        <v>720</v>
      </c>
      <c r="J281">
        <v>10</v>
      </c>
      <c r="K281">
        <v>4000</v>
      </c>
    </row>
    <row r="282" spans="1:11" x14ac:dyDescent="0.35">
      <c r="A282">
        <v>281</v>
      </c>
      <c r="B282" t="s">
        <v>38</v>
      </c>
      <c r="C282" t="s">
        <v>8</v>
      </c>
      <c r="D282" t="s">
        <v>12</v>
      </c>
      <c r="E282">
        <v>2</v>
      </c>
      <c r="F282" s="12">
        <v>111.716666666667</v>
      </c>
      <c r="G282">
        <v>119</v>
      </c>
      <c r="H282">
        <v>719</v>
      </c>
      <c r="I282">
        <f t="shared" si="4"/>
        <v>600</v>
      </c>
      <c r="J282">
        <v>11.25</v>
      </c>
      <c r="K282">
        <v>4500</v>
      </c>
    </row>
    <row r="283" spans="1:11" x14ac:dyDescent="0.35">
      <c r="A283">
        <v>282</v>
      </c>
      <c r="B283" t="s">
        <v>38</v>
      </c>
      <c r="C283" t="s">
        <v>10</v>
      </c>
      <c r="D283" t="s">
        <v>13</v>
      </c>
      <c r="E283">
        <v>9</v>
      </c>
      <c r="F283" s="12">
        <v>112.05</v>
      </c>
      <c r="G283">
        <v>120</v>
      </c>
      <c r="H283">
        <v>720</v>
      </c>
      <c r="I283">
        <f t="shared" si="4"/>
        <v>600</v>
      </c>
      <c r="J283">
        <v>11.25</v>
      </c>
      <c r="K283">
        <v>4500</v>
      </c>
    </row>
    <row r="284" spans="1:11" x14ac:dyDescent="0.35">
      <c r="A284">
        <v>283</v>
      </c>
      <c r="B284" t="s">
        <v>38</v>
      </c>
      <c r="C284" t="s">
        <v>9</v>
      </c>
      <c r="D284" t="s">
        <v>15</v>
      </c>
      <c r="E284">
        <v>2</v>
      </c>
      <c r="F284" s="12">
        <v>112.4</v>
      </c>
      <c r="G284">
        <v>117</v>
      </c>
      <c r="H284">
        <v>957</v>
      </c>
      <c r="I284">
        <f t="shared" si="4"/>
        <v>840</v>
      </c>
      <c r="J284">
        <v>8.75</v>
      </c>
      <c r="K284">
        <v>3500</v>
      </c>
    </row>
    <row r="285" spans="1:11" x14ac:dyDescent="0.35">
      <c r="A285">
        <v>284</v>
      </c>
      <c r="B285" t="s">
        <v>38</v>
      </c>
      <c r="C285" t="s">
        <v>10</v>
      </c>
      <c r="D285" t="s">
        <v>15</v>
      </c>
      <c r="E285">
        <v>8</v>
      </c>
      <c r="F285" s="12">
        <v>112.85</v>
      </c>
      <c r="G285">
        <v>118</v>
      </c>
      <c r="H285">
        <v>598</v>
      </c>
      <c r="I285">
        <f t="shared" si="4"/>
        <v>480</v>
      </c>
      <c r="J285">
        <v>12.5</v>
      </c>
      <c r="K285">
        <v>5000</v>
      </c>
    </row>
    <row r="286" spans="1:11" x14ac:dyDescent="0.35">
      <c r="A286">
        <v>285</v>
      </c>
      <c r="B286" t="s">
        <v>38</v>
      </c>
      <c r="C286" t="s">
        <v>8</v>
      </c>
      <c r="D286" t="s">
        <v>14</v>
      </c>
      <c r="E286">
        <v>8</v>
      </c>
      <c r="F286" s="12">
        <v>113.283333333333</v>
      </c>
      <c r="G286">
        <v>132</v>
      </c>
      <c r="H286">
        <v>732</v>
      </c>
      <c r="I286">
        <f t="shared" si="4"/>
        <v>600</v>
      </c>
      <c r="J286">
        <v>11.25</v>
      </c>
      <c r="K286">
        <v>4500</v>
      </c>
    </row>
    <row r="287" spans="1:11" x14ac:dyDescent="0.35">
      <c r="A287">
        <v>286</v>
      </c>
      <c r="B287" t="s">
        <v>39</v>
      </c>
      <c r="C287" t="s">
        <v>8</v>
      </c>
      <c r="D287" t="s">
        <v>12</v>
      </c>
      <c r="E287">
        <v>1</v>
      </c>
      <c r="F287" s="12">
        <v>113.566666666667</v>
      </c>
      <c r="G287">
        <v>122</v>
      </c>
      <c r="H287">
        <v>1202</v>
      </c>
      <c r="I287">
        <f t="shared" si="4"/>
        <v>1080</v>
      </c>
      <c r="J287">
        <v>6.25</v>
      </c>
      <c r="K287">
        <v>2500</v>
      </c>
    </row>
    <row r="288" spans="1:11" x14ac:dyDescent="0.35">
      <c r="A288">
        <v>287</v>
      </c>
      <c r="B288" t="s">
        <v>38</v>
      </c>
      <c r="C288" t="s">
        <v>9</v>
      </c>
      <c r="D288" t="s">
        <v>14</v>
      </c>
      <c r="E288">
        <v>7</v>
      </c>
      <c r="F288" s="12">
        <v>113.9</v>
      </c>
      <c r="G288">
        <v>134</v>
      </c>
      <c r="H288">
        <v>1214</v>
      </c>
      <c r="I288">
        <f t="shared" si="4"/>
        <v>1080</v>
      </c>
      <c r="J288">
        <v>6.25</v>
      </c>
      <c r="K288">
        <v>2500</v>
      </c>
    </row>
    <row r="289" spans="1:11" x14ac:dyDescent="0.35">
      <c r="A289">
        <v>288</v>
      </c>
      <c r="B289" t="s">
        <v>39</v>
      </c>
      <c r="C289" t="s">
        <v>8</v>
      </c>
      <c r="D289" t="s">
        <v>14</v>
      </c>
      <c r="E289">
        <v>8</v>
      </c>
      <c r="F289" s="12">
        <v>114.166666666667</v>
      </c>
      <c r="G289">
        <v>126</v>
      </c>
      <c r="H289">
        <v>966</v>
      </c>
      <c r="I289">
        <f t="shared" si="4"/>
        <v>840</v>
      </c>
      <c r="J289">
        <v>8.75</v>
      </c>
      <c r="K289">
        <v>3500</v>
      </c>
    </row>
    <row r="290" spans="1:11" x14ac:dyDescent="0.35">
      <c r="A290">
        <v>289</v>
      </c>
      <c r="B290" t="s">
        <v>38</v>
      </c>
      <c r="C290" t="s">
        <v>10</v>
      </c>
      <c r="D290" t="s">
        <v>13</v>
      </c>
      <c r="E290">
        <v>4</v>
      </c>
      <c r="F290" s="12">
        <v>114.416666666667</v>
      </c>
      <c r="G290">
        <v>125</v>
      </c>
      <c r="H290">
        <v>845</v>
      </c>
      <c r="I290">
        <f t="shared" si="4"/>
        <v>720</v>
      </c>
      <c r="J290">
        <v>10</v>
      </c>
      <c r="K290">
        <v>4000</v>
      </c>
    </row>
    <row r="291" spans="1:11" x14ac:dyDescent="0.35">
      <c r="A291">
        <v>290</v>
      </c>
      <c r="B291" t="s">
        <v>38</v>
      </c>
      <c r="C291" t="s">
        <v>11</v>
      </c>
      <c r="D291" t="s">
        <v>14</v>
      </c>
      <c r="E291">
        <v>4</v>
      </c>
      <c r="F291" s="12">
        <v>114.866666666667</v>
      </c>
      <c r="G291">
        <v>122</v>
      </c>
      <c r="H291">
        <v>602</v>
      </c>
      <c r="I291">
        <f t="shared" si="4"/>
        <v>480</v>
      </c>
      <c r="J291">
        <v>12.5</v>
      </c>
      <c r="K291">
        <v>5000</v>
      </c>
    </row>
    <row r="292" spans="1:11" x14ac:dyDescent="0.35">
      <c r="A292">
        <v>291</v>
      </c>
      <c r="B292" t="s">
        <v>38</v>
      </c>
      <c r="C292" t="s">
        <v>8</v>
      </c>
      <c r="D292" t="s">
        <v>13</v>
      </c>
      <c r="E292">
        <v>3</v>
      </c>
      <c r="F292" s="12">
        <v>115.283333333333</v>
      </c>
      <c r="G292">
        <v>139</v>
      </c>
      <c r="H292">
        <v>619</v>
      </c>
      <c r="I292">
        <f t="shared" si="4"/>
        <v>480</v>
      </c>
      <c r="J292">
        <v>12.5</v>
      </c>
      <c r="K292">
        <v>5000</v>
      </c>
    </row>
    <row r="293" spans="1:11" x14ac:dyDescent="0.35">
      <c r="A293">
        <v>292</v>
      </c>
      <c r="B293" t="s">
        <v>38</v>
      </c>
      <c r="C293" t="s">
        <v>8</v>
      </c>
      <c r="D293" t="s">
        <v>14</v>
      </c>
      <c r="E293">
        <v>9</v>
      </c>
      <c r="F293" s="12">
        <v>115.73333333333299</v>
      </c>
      <c r="G293">
        <v>126</v>
      </c>
      <c r="H293">
        <v>846</v>
      </c>
      <c r="I293">
        <f t="shared" si="4"/>
        <v>720</v>
      </c>
      <c r="J293">
        <v>10</v>
      </c>
      <c r="K293">
        <v>4000</v>
      </c>
    </row>
    <row r="294" spans="1:11" x14ac:dyDescent="0.35">
      <c r="A294">
        <v>293</v>
      </c>
      <c r="B294" t="s">
        <v>38</v>
      </c>
      <c r="C294" t="s">
        <v>8</v>
      </c>
      <c r="D294" t="s">
        <v>14</v>
      </c>
      <c r="E294">
        <v>9</v>
      </c>
      <c r="F294" s="12">
        <v>116.133333333333</v>
      </c>
      <c r="G294">
        <v>129</v>
      </c>
      <c r="H294">
        <v>609</v>
      </c>
      <c r="I294">
        <f t="shared" si="4"/>
        <v>480</v>
      </c>
      <c r="J294">
        <v>12.5</v>
      </c>
      <c r="K294">
        <v>5000</v>
      </c>
    </row>
    <row r="295" spans="1:11" x14ac:dyDescent="0.35">
      <c r="A295">
        <v>294</v>
      </c>
      <c r="B295" t="s">
        <v>38</v>
      </c>
      <c r="C295" t="s">
        <v>9</v>
      </c>
      <c r="D295" t="s">
        <v>13</v>
      </c>
      <c r="E295">
        <v>8</v>
      </c>
      <c r="F295" s="12">
        <v>116.5</v>
      </c>
      <c r="G295">
        <v>119</v>
      </c>
      <c r="H295">
        <v>599</v>
      </c>
      <c r="I295">
        <f t="shared" si="4"/>
        <v>480</v>
      </c>
      <c r="J295">
        <v>12.5</v>
      </c>
      <c r="K295">
        <v>5000</v>
      </c>
    </row>
    <row r="296" spans="1:11" x14ac:dyDescent="0.35">
      <c r="A296">
        <v>295</v>
      </c>
      <c r="B296" t="s">
        <v>38</v>
      </c>
      <c r="C296" t="s">
        <v>9</v>
      </c>
      <c r="D296" t="s">
        <v>15</v>
      </c>
      <c r="E296">
        <v>4</v>
      </c>
      <c r="F296" s="12">
        <v>116.916666666667</v>
      </c>
      <c r="G296">
        <v>140</v>
      </c>
      <c r="H296">
        <v>860</v>
      </c>
      <c r="I296">
        <f t="shared" si="4"/>
        <v>720</v>
      </c>
      <c r="J296">
        <v>10</v>
      </c>
      <c r="K296">
        <v>4000</v>
      </c>
    </row>
    <row r="297" spans="1:11" x14ac:dyDescent="0.35">
      <c r="A297">
        <v>296</v>
      </c>
      <c r="B297" t="s">
        <v>38</v>
      </c>
      <c r="C297" t="s">
        <v>8</v>
      </c>
      <c r="D297" t="s">
        <v>14</v>
      </c>
      <c r="E297">
        <v>2</v>
      </c>
      <c r="F297" s="12">
        <v>117.316666666667</v>
      </c>
      <c r="G297">
        <v>119</v>
      </c>
      <c r="H297">
        <v>959</v>
      </c>
      <c r="I297">
        <f t="shared" si="4"/>
        <v>840</v>
      </c>
      <c r="J297">
        <v>8.75</v>
      </c>
      <c r="K297">
        <v>3500</v>
      </c>
    </row>
    <row r="298" spans="1:11" x14ac:dyDescent="0.35">
      <c r="A298">
        <v>297</v>
      </c>
      <c r="B298" t="s">
        <v>38</v>
      </c>
      <c r="C298" t="s">
        <v>11</v>
      </c>
      <c r="D298" t="s">
        <v>13</v>
      </c>
      <c r="E298">
        <v>3</v>
      </c>
      <c r="F298" s="12">
        <v>117.683333333333</v>
      </c>
      <c r="G298">
        <v>123</v>
      </c>
      <c r="H298">
        <v>963</v>
      </c>
      <c r="I298">
        <f t="shared" si="4"/>
        <v>840</v>
      </c>
      <c r="J298">
        <v>8.75</v>
      </c>
      <c r="K298">
        <v>3500</v>
      </c>
    </row>
    <row r="299" spans="1:11" x14ac:dyDescent="0.35">
      <c r="A299">
        <v>298</v>
      </c>
      <c r="B299" t="s">
        <v>38</v>
      </c>
      <c r="C299" t="s">
        <v>10</v>
      </c>
      <c r="D299" t="s">
        <v>12</v>
      </c>
      <c r="E299">
        <v>7</v>
      </c>
      <c r="F299" s="12">
        <v>118.15</v>
      </c>
      <c r="G299">
        <v>132</v>
      </c>
      <c r="H299">
        <v>972</v>
      </c>
      <c r="I299">
        <f t="shared" si="4"/>
        <v>840</v>
      </c>
      <c r="J299">
        <v>8.75</v>
      </c>
      <c r="K299">
        <v>3500</v>
      </c>
    </row>
    <row r="300" spans="1:11" x14ac:dyDescent="0.35">
      <c r="A300">
        <v>299</v>
      </c>
      <c r="B300" t="s">
        <v>38</v>
      </c>
      <c r="C300" t="s">
        <v>8</v>
      </c>
      <c r="D300" t="s">
        <v>12</v>
      </c>
      <c r="E300">
        <v>2</v>
      </c>
      <c r="F300" s="12">
        <v>118.466666666667</v>
      </c>
      <c r="G300">
        <v>124</v>
      </c>
      <c r="H300">
        <v>1084</v>
      </c>
      <c r="I300">
        <f t="shared" si="4"/>
        <v>960</v>
      </c>
      <c r="J300">
        <v>7.5</v>
      </c>
      <c r="K300">
        <v>3000</v>
      </c>
    </row>
    <row r="301" spans="1:11" x14ac:dyDescent="0.35">
      <c r="A301">
        <v>300</v>
      </c>
      <c r="B301" t="s">
        <v>38</v>
      </c>
      <c r="C301" t="s">
        <v>10</v>
      </c>
      <c r="D301" t="s">
        <v>13</v>
      </c>
      <c r="E301">
        <v>7</v>
      </c>
      <c r="F301" s="12">
        <v>118.883333333333</v>
      </c>
      <c r="G301">
        <v>126</v>
      </c>
      <c r="H301">
        <v>1086</v>
      </c>
      <c r="I301">
        <f t="shared" si="4"/>
        <v>960</v>
      </c>
      <c r="J301">
        <v>7.5</v>
      </c>
      <c r="K301">
        <v>3000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E577F-49B8-4610-9A5C-200A20505986}">
  <dimension ref="A1:K301"/>
  <sheetViews>
    <sheetView zoomScale="80" zoomScaleNormal="80" workbookViewId="0">
      <selection activeCell="F1" sqref="F1:F1048576"/>
    </sheetView>
  </sheetViews>
  <sheetFormatPr defaultRowHeight="14.5" x14ac:dyDescent="0.35"/>
  <cols>
    <col min="1" max="1" width="11.26953125" customWidth="1"/>
    <col min="2" max="2" width="10.08984375" customWidth="1"/>
    <col min="3" max="3" width="11.90625" customWidth="1"/>
    <col min="4" max="4" width="12.36328125" customWidth="1"/>
    <col min="5" max="5" width="13.81640625" customWidth="1"/>
    <col min="6" max="6" width="10.6328125" style="12" customWidth="1"/>
    <col min="8" max="9" width="8" customWidth="1"/>
    <col min="10" max="10" width="10.453125" customWidth="1"/>
    <col min="11" max="11" width="10.81640625" customWidth="1"/>
    <col min="12" max="12" width="12" customWidth="1"/>
  </cols>
  <sheetData>
    <row r="1" spans="1:11" ht="33" customHeight="1" x14ac:dyDescent="0.35">
      <c r="A1" s="11" t="s">
        <v>29</v>
      </c>
      <c r="B1" s="11" t="s">
        <v>30</v>
      </c>
      <c r="C1" s="8" t="s">
        <v>6</v>
      </c>
      <c r="D1" s="8" t="s">
        <v>7</v>
      </c>
      <c r="E1" s="11" t="s">
        <v>31</v>
      </c>
      <c r="F1" s="18" t="s">
        <v>32</v>
      </c>
      <c r="G1" s="11" t="s">
        <v>33</v>
      </c>
      <c r="H1" s="11" t="s">
        <v>34</v>
      </c>
      <c r="I1" s="11" t="s">
        <v>40</v>
      </c>
      <c r="J1" s="11" t="s">
        <v>37</v>
      </c>
      <c r="K1" s="11" t="s">
        <v>36</v>
      </c>
    </row>
    <row r="2" spans="1:11" x14ac:dyDescent="0.35">
      <c r="A2">
        <v>1</v>
      </c>
      <c r="B2" t="s">
        <v>38</v>
      </c>
      <c r="C2" t="s">
        <v>11</v>
      </c>
      <c r="D2" t="s">
        <v>12</v>
      </c>
      <c r="E2">
        <v>9</v>
      </c>
      <c r="F2" s="12">
        <v>0</v>
      </c>
      <c r="G2">
        <v>22</v>
      </c>
      <c r="H2">
        <v>1102</v>
      </c>
      <c r="I2">
        <f>H2-G2</f>
        <v>1080</v>
      </c>
      <c r="J2">
        <v>6.25</v>
      </c>
      <c r="K2">
        <v>2500</v>
      </c>
    </row>
    <row r="3" spans="1:11" x14ac:dyDescent="0.35">
      <c r="A3">
        <v>2</v>
      </c>
      <c r="B3" t="s">
        <v>38</v>
      </c>
      <c r="C3" t="s">
        <v>11</v>
      </c>
      <c r="D3" t="s">
        <v>14</v>
      </c>
      <c r="E3">
        <v>4</v>
      </c>
      <c r="F3" s="12">
        <v>0</v>
      </c>
      <c r="G3">
        <v>4</v>
      </c>
      <c r="H3">
        <v>964</v>
      </c>
      <c r="I3">
        <f t="shared" ref="I3:I66" si="0">H3-G3</f>
        <v>960</v>
      </c>
      <c r="J3">
        <v>7.5</v>
      </c>
      <c r="K3">
        <v>3000</v>
      </c>
    </row>
    <row r="4" spans="1:11" x14ac:dyDescent="0.35">
      <c r="A4">
        <v>3</v>
      </c>
      <c r="B4" t="s">
        <v>38</v>
      </c>
      <c r="C4" t="s">
        <v>9</v>
      </c>
      <c r="D4" t="s">
        <v>15</v>
      </c>
      <c r="E4">
        <v>1</v>
      </c>
      <c r="F4" s="12">
        <v>0</v>
      </c>
      <c r="G4">
        <v>21</v>
      </c>
      <c r="H4">
        <v>621</v>
      </c>
      <c r="I4">
        <f t="shared" si="0"/>
        <v>600</v>
      </c>
      <c r="J4">
        <v>11.25</v>
      </c>
      <c r="K4">
        <v>4500</v>
      </c>
    </row>
    <row r="5" spans="1:11" x14ac:dyDescent="0.35">
      <c r="A5">
        <v>4</v>
      </c>
      <c r="B5" t="s">
        <v>38</v>
      </c>
      <c r="C5" t="s">
        <v>10</v>
      </c>
      <c r="D5" t="s">
        <v>12</v>
      </c>
      <c r="E5">
        <v>2</v>
      </c>
      <c r="F5" s="12">
        <v>0</v>
      </c>
      <c r="G5">
        <v>9</v>
      </c>
      <c r="H5">
        <v>849</v>
      </c>
      <c r="I5">
        <f t="shared" si="0"/>
        <v>840</v>
      </c>
      <c r="J5">
        <v>8.75</v>
      </c>
      <c r="K5">
        <v>3500</v>
      </c>
    </row>
    <row r="6" spans="1:11" x14ac:dyDescent="0.35">
      <c r="A6">
        <v>5</v>
      </c>
      <c r="B6" t="s">
        <v>38</v>
      </c>
      <c r="C6" t="s">
        <v>9</v>
      </c>
      <c r="D6" t="s">
        <v>15</v>
      </c>
      <c r="E6">
        <v>6</v>
      </c>
      <c r="F6" s="12">
        <v>0</v>
      </c>
      <c r="G6">
        <v>18</v>
      </c>
      <c r="H6">
        <v>618</v>
      </c>
      <c r="I6">
        <f t="shared" si="0"/>
        <v>600</v>
      </c>
      <c r="J6">
        <v>11.25</v>
      </c>
      <c r="K6">
        <v>4500</v>
      </c>
    </row>
    <row r="7" spans="1:11" x14ac:dyDescent="0.35">
      <c r="A7">
        <v>6</v>
      </c>
      <c r="B7" t="s">
        <v>38</v>
      </c>
      <c r="C7" t="s">
        <v>10</v>
      </c>
      <c r="D7" t="s">
        <v>14</v>
      </c>
      <c r="E7">
        <v>5</v>
      </c>
      <c r="F7" s="12">
        <v>0</v>
      </c>
      <c r="G7">
        <v>27</v>
      </c>
      <c r="H7">
        <v>507</v>
      </c>
      <c r="I7">
        <f t="shared" si="0"/>
        <v>480</v>
      </c>
      <c r="J7">
        <v>12.5</v>
      </c>
      <c r="K7">
        <v>5000</v>
      </c>
    </row>
    <row r="8" spans="1:11" x14ac:dyDescent="0.35">
      <c r="A8">
        <v>7</v>
      </c>
      <c r="B8" t="s">
        <v>38</v>
      </c>
      <c r="C8" t="s">
        <v>11</v>
      </c>
      <c r="D8" t="s">
        <v>15</v>
      </c>
      <c r="E8">
        <v>1</v>
      </c>
      <c r="F8" s="12">
        <v>0</v>
      </c>
      <c r="G8">
        <v>7</v>
      </c>
      <c r="H8">
        <v>1087</v>
      </c>
      <c r="I8">
        <f t="shared" si="0"/>
        <v>1080</v>
      </c>
      <c r="J8">
        <v>6.25</v>
      </c>
      <c r="K8">
        <v>2500</v>
      </c>
    </row>
    <row r="9" spans="1:11" x14ac:dyDescent="0.35">
      <c r="A9">
        <v>8</v>
      </c>
      <c r="B9" t="s">
        <v>38</v>
      </c>
      <c r="C9" t="s">
        <v>10</v>
      </c>
      <c r="D9" t="s">
        <v>12</v>
      </c>
      <c r="E9">
        <v>8</v>
      </c>
      <c r="F9" s="12">
        <v>0</v>
      </c>
      <c r="G9">
        <v>7</v>
      </c>
      <c r="H9">
        <v>607</v>
      </c>
      <c r="I9">
        <f t="shared" si="0"/>
        <v>600</v>
      </c>
      <c r="J9">
        <v>11.25</v>
      </c>
      <c r="K9">
        <v>4500</v>
      </c>
    </row>
    <row r="10" spans="1:11" x14ac:dyDescent="0.35">
      <c r="A10">
        <v>9</v>
      </c>
      <c r="B10" t="s">
        <v>38</v>
      </c>
      <c r="C10" t="s">
        <v>9</v>
      </c>
      <c r="D10" t="s">
        <v>12</v>
      </c>
      <c r="E10">
        <v>9</v>
      </c>
      <c r="F10" s="12">
        <v>0</v>
      </c>
      <c r="G10">
        <v>23</v>
      </c>
      <c r="H10">
        <v>743</v>
      </c>
      <c r="I10">
        <f t="shared" si="0"/>
        <v>720</v>
      </c>
      <c r="J10">
        <v>10</v>
      </c>
      <c r="K10">
        <v>4000</v>
      </c>
    </row>
    <row r="11" spans="1:11" x14ac:dyDescent="0.35">
      <c r="A11">
        <v>10</v>
      </c>
      <c r="B11" t="s">
        <v>38</v>
      </c>
      <c r="C11" t="s">
        <v>9</v>
      </c>
      <c r="D11" t="s">
        <v>12</v>
      </c>
      <c r="E11">
        <v>2</v>
      </c>
      <c r="F11" s="12">
        <v>0</v>
      </c>
      <c r="G11">
        <v>24</v>
      </c>
      <c r="H11">
        <v>504</v>
      </c>
      <c r="I11">
        <f t="shared" si="0"/>
        <v>480</v>
      </c>
      <c r="J11">
        <v>12.5</v>
      </c>
      <c r="K11">
        <v>5000</v>
      </c>
    </row>
    <row r="12" spans="1:11" x14ac:dyDescent="0.35">
      <c r="A12">
        <v>11</v>
      </c>
      <c r="B12" t="s">
        <v>39</v>
      </c>
      <c r="C12" t="s">
        <v>11</v>
      </c>
      <c r="D12" t="s">
        <v>13</v>
      </c>
      <c r="E12">
        <v>4</v>
      </c>
      <c r="F12" s="12">
        <v>0</v>
      </c>
      <c r="G12">
        <v>28</v>
      </c>
      <c r="H12">
        <v>1108</v>
      </c>
      <c r="I12">
        <f t="shared" si="0"/>
        <v>1080</v>
      </c>
      <c r="J12">
        <v>6.25</v>
      </c>
      <c r="K12">
        <v>2500</v>
      </c>
    </row>
    <row r="13" spans="1:11" x14ac:dyDescent="0.35">
      <c r="A13">
        <v>12</v>
      </c>
      <c r="B13" t="s">
        <v>38</v>
      </c>
      <c r="C13" t="s">
        <v>10</v>
      </c>
      <c r="D13" t="s">
        <v>14</v>
      </c>
      <c r="E13">
        <v>2</v>
      </c>
      <c r="F13" s="12">
        <v>0</v>
      </c>
      <c r="G13">
        <v>10</v>
      </c>
      <c r="H13">
        <v>610</v>
      </c>
      <c r="I13">
        <f t="shared" si="0"/>
        <v>600</v>
      </c>
      <c r="J13">
        <v>11.25</v>
      </c>
      <c r="K13">
        <v>4500</v>
      </c>
    </row>
    <row r="14" spans="1:11" x14ac:dyDescent="0.35">
      <c r="A14">
        <v>13</v>
      </c>
      <c r="B14" t="s">
        <v>38</v>
      </c>
      <c r="C14" t="s">
        <v>9</v>
      </c>
      <c r="D14" t="s">
        <v>15</v>
      </c>
      <c r="E14">
        <v>4</v>
      </c>
      <c r="F14" s="12">
        <v>0</v>
      </c>
      <c r="G14">
        <v>24</v>
      </c>
      <c r="H14">
        <v>744</v>
      </c>
      <c r="I14">
        <f t="shared" si="0"/>
        <v>720</v>
      </c>
      <c r="J14">
        <v>10</v>
      </c>
      <c r="K14">
        <v>4000</v>
      </c>
    </row>
    <row r="15" spans="1:11" x14ac:dyDescent="0.35">
      <c r="A15">
        <v>14</v>
      </c>
      <c r="B15" t="s">
        <v>38</v>
      </c>
      <c r="C15" t="s">
        <v>8</v>
      </c>
      <c r="D15" t="s">
        <v>13</v>
      </c>
      <c r="E15">
        <v>9</v>
      </c>
      <c r="F15" s="12">
        <v>0</v>
      </c>
      <c r="G15">
        <v>15</v>
      </c>
      <c r="H15">
        <v>1095</v>
      </c>
      <c r="I15">
        <f t="shared" si="0"/>
        <v>1080</v>
      </c>
      <c r="J15">
        <v>6.25</v>
      </c>
      <c r="K15">
        <v>2500</v>
      </c>
    </row>
    <row r="16" spans="1:11" x14ac:dyDescent="0.35">
      <c r="A16">
        <v>15</v>
      </c>
      <c r="B16" t="s">
        <v>38</v>
      </c>
      <c r="C16" t="s">
        <v>11</v>
      </c>
      <c r="D16" t="s">
        <v>15</v>
      </c>
      <c r="E16">
        <v>8</v>
      </c>
      <c r="F16" s="12">
        <v>0</v>
      </c>
      <c r="G16">
        <v>23</v>
      </c>
      <c r="H16">
        <v>743</v>
      </c>
      <c r="I16">
        <f t="shared" si="0"/>
        <v>720</v>
      </c>
      <c r="J16">
        <v>10</v>
      </c>
      <c r="K16">
        <v>4000</v>
      </c>
    </row>
    <row r="17" spans="1:11" x14ac:dyDescent="0.35">
      <c r="A17">
        <v>16</v>
      </c>
      <c r="B17" t="s">
        <v>38</v>
      </c>
      <c r="C17" t="s">
        <v>10</v>
      </c>
      <c r="D17" t="s">
        <v>15</v>
      </c>
      <c r="E17">
        <v>9</v>
      </c>
      <c r="F17" s="12">
        <v>0</v>
      </c>
      <c r="G17">
        <v>25</v>
      </c>
      <c r="H17">
        <v>865</v>
      </c>
      <c r="I17">
        <f t="shared" si="0"/>
        <v>840</v>
      </c>
      <c r="J17">
        <v>8.75</v>
      </c>
      <c r="K17">
        <v>3500</v>
      </c>
    </row>
    <row r="18" spans="1:11" x14ac:dyDescent="0.35">
      <c r="A18">
        <v>17</v>
      </c>
      <c r="B18" t="s">
        <v>38</v>
      </c>
      <c r="C18" t="s">
        <v>11</v>
      </c>
      <c r="D18" t="s">
        <v>14</v>
      </c>
      <c r="E18">
        <v>6</v>
      </c>
      <c r="F18" s="12">
        <v>0</v>
      </c>
      <c r="G18">
        <v>11</v>
      </c>
      <c r="H18">
        <v>851</v>
      </c>
      <c r="I18">
        <f t="shared" si="0"/>
        <v>840</v>
      </c>
      <c r="J18">
        <v>8.75</v>
      </c>
      <c r="K18">
        <v>3500</v>
      </c>
    </row>
    <row r="19" spans="1:11" x14ac:dyDescent="0.35">
      <c r="A19">
        <v>18</v>
      </c>
      <c r="B19" t="s">
        <v>38</v>
      </c>
      <c r="C19" t="s">
        <v>11</v>
      </c>
      <c r="D19" t="s">
        <v>14</v>
      </c>
      <c r="E19">
        <v>8</v>
      </c>
      <c r="F19" s="12">
        <v>0</v>
      </c>
      <c r="G19">
        <v>13</v>
      </c>
      <c r="H19">
        <v>733</v>
      </c>
      <c r="I19">
        <f t="shared" si="0"/>
        <v>720</v>
      </c>
      <c r="J19">
        <v>10</v>
      </c>
      <c r="K19">
        <v>4000</v>
      </c>
    </row>
    <row r="20" spans="1:11" x14ac:dyDescent="0.35">
      <c r="A20">
        <v>19</v>
      </c>
      <c r="B20" t="s">
        <v>38</v>
      </c>
      <c r="C20" t="s">
        <v>11</v>
      </c>
      <c r="D20" t="s">
        <v>12</v>
      </c>
      <c r="E20">
        <v>4</v>
      </c>
      <c r="F20" s="12">
        <v>0</v>
      </c>
      <c r="G20">
        <v>32</v>
      </c>
      <c r="H20">
        <v>632</v>
      </c>
      <c r="I20">
        <f t="shared" si="0"/>
        <v>600</v>
      </c>
      <c r="J20">
        <v>11.25</v>
      </c>
      <c r="K20">
        <v>4500</v>
      </c>
    </row>
    <row r="21" spans="1:11" x14ac:dyDescent="0.35">
      <c r="A21">
        <v>20</v>
      </c>
      <c r="B21" t="s">
        <v>38</v>
      </c>
      <c r="C21" t="s">
        <v>9</v>
      </c>
      <c r="D21" t="s">
        <v>12</v>
      </c>
      <c r="E21">
        <v>5</v>
      </c>
      <c r="F21" s="12">
        <v>0</v>
      </c>
      <c r="G21">
        <v>22</v>
      </c>
      <c r="H21">
        <v>1102</v>
      </c>
      <c r="I21">
        <f t="shared" si="0"/>
        <v>1080</v>
      </c>
      <c r="J21">
        <v>6.25</v>
      </c>
      <c r="K21">
        <v>2500</v>
      </c>
    </row>
    <row r="22" spans="1:11" x14ac:dyDescent="0.35">
      <c r="A22">
        <v>21</v>
      </c>
      <c r="B22" t="s">
        <v>38</v>
      </c>
      <c r="C22" t="s">
        <v>8</v>
      </c>
      <c r="D22" t="s">
        <v>13</v>
      </c>
      <c r="E22">
        <v>5</v>
      </c>
      <c r="F22" s="12">
        <v>0</v>
      </c>
      <c r="G22">
        <v>15</v>
      </c>
      <c r="H22">
        <v>735</v>
      </c>
      <c r="I22">
        <f t="shared" si="0"/>
        <v>720</v>
      </c>
      <c r="J22">
        <v>10</v>
      </c>
      <c r="K22">
        <v>4000</v>
      </c>
    </row>
    <row r="23" spans="1:11" x14ac:dyDescent="0.35">
      <c r="A23">
        <v>22</v>
      </c>
      <c r="B23" t="s">
        <v>38</v>
      </c>
      <c r="C23" t="s">
        <v>9</v>
      </c>
      <c r="D23" t="s">
        <v>13</v>
      </c>
      <c r="E23">
        <v>6</v>
      </c>
      <c r="F23" s="12">
        <v>0</v>
      </c>
      <c r="G23">
        <v>26</v>
      </c>
      <c r="H23">
        <v>866</v>
      </c>
      <c r="I23">
        <f t="shared" si="0"/>
        <v>840</v>
      </c>
      <c r="J23">
        <v>8.75</v>
      </c>
      <c r="K23">
        <v>3500</v>
      </c>
    </row>
    <row r="24" spans="1:11" x14ac:dyDescent="0.35">
      <c r="A24">
        <v>23</v>
      </c>
      <c r="B24" t="s">
        <v>38</v>
      </c>
      <c r="C24" t="s">
        <v>8</v>
      </c>
      <c r="D24" t="s">
        <v>13</v>
      </c>
      <c r="E24">
        <v>5</v>
      </c>
      <c r="F24" s="12">
        <v>0</v>
      </c>
      <c r="G24">
        <v>29</v>
      </c>
      <c r="H24">
        <v>749</v>
      </c>
      <c r="I24">
        <f t="shared" si="0"/>
        <v>720</v>
      </c>
      <c r="J24">
        <v>10</v>
      </c>
      <c r="K24">
        <v>4000</v>
      </c>
    </row>
    <row r="25" spans="1:11" x14ac:dyDescent="0.35">
      <c r="A25">
        <v>24</v>
      </c>
      <c r="B25" t="s">
        <v>38</v>
      </c>
      <c r="C25" t="s">
        <v>9</v>
      </c>
      <c r="D25" t="s">
        <v>12</v>
      </c>
      <c r="E25">
        <v>3</v>
      </c>
      <c r="F25" s="12">
        <v>0</v>
      </c>
      <c r="G25">
        <v>27</v>
      </c>
      <c r="H25">
        <v>627</v>
      </c>
      <c r="I25">
        <f t="shared" si="0"/>
        <v>600</v>
      </c>
      <c r="J25">
        <v>11.25</v>
      </c>
      <c r="K25">
        <v>4500</v>
      </c>
    </row>
    <row r="26" spans="1:11" x14ac:dyDescent="0.35">
      <c r="A26">
        <v>25</v>
      </c>
      <c r="B26" t="s">
        <v>38</v>
      </c>
      <c r="C26" t="s">
        <v>10</v>
      </c>
      <c r="D26" t="s">
        <v>12</v>
      </c>
      <c r="E26">
        <v>3</v>
      </c>
      <c r="F26" s="12">
        <v>0</v>
      </c>
      <c r="G26">
        <v>27</v>
      </c>
      <c r="H26">
        <v>507</v>
      </c>
      <c r="I26">
        <f t="shared" si="0"/>
        <v>480</v>
      </c>
      <c r="J26">
        <v>12.5</v>
      </c>
      <c r="K26">
        <v>5000</v>
      </c>
    </row>
    <row r="27" spans="1:11" x14ac:dyDescent="0.35">
      <c r="A27">
        <v>26</v>
      </c>
      <c r="B27" t="s">
        <v>38</v>
      </c>
      <c r="C27" t="s">
        <v>9</v>
      </c>
      <c r="D27" t="s">
        <v>15</v>
      </c>
      <c r="E27">
        <v>1</v>
      </c>
      <c r="F27" s="12">
        <v>0</v>
      </c>
      <c r="G27">
        <v>16</v>
      </c>
      <c r="H27">
        <v>976</v>
      </c>
      <c r="I27">
        <f t="shared" si="0"/>
        <v>960</v>
      </c>
      <c r="J27">
        <v>7.5</v>
      </c>
      <c r="K27">
        <v>3000</v>
      </c>
    </row>
    <row r="28" spans="1:11" x14ac:dyDescent="0.35">
      <c r="A28">
        <v>27</v>
      </c>
      <c r="B28" t="s">
        <v>38</v>
      </c>
      <c r="C28" t="s">
        <v>8</v>
      </c>
      <c r="D28" t="s">
        <v>13</v>
      </c>
      <c r="E28">
        <v>6</v>
      </c>
      <c r="F28" s="12">
        <v>0</v>
      </c>
      <c r="G28">
        <v>26</v>
      </c>
      <c r="H28">
        <v>746</v>
      </c>
      <c r="I28">
        <f t="shared" si="0"/>
        <v>720</v>
      </c>
      <c r="J28">
        <v>10</v>
      </c>
      <c r="K28">
        <v>4000</v>
      </c>
    </row>
    <row r="29" spans="1:11" x14ac:dyDescent="0.35">
      <c r="A29">
        <v>28</v>
      </c>
      <c r="B29" t="s">
        <v>38</v>
      </c>
      <c r="C29" t="s">
        <v>10</v>
      </c>
      <c r="D29" t="s">
        <v>15</v>
      </c>
      <c r="E29">
        <v>4</v>
      </c>
      <c r="F29" s="12">
        <v>0</v>
      </c>
      <c r="G29">
        <v>20</v>
      </c>
      <c r="H29">
        <v>500</v>
      </c>
      <c r="I29">
        <f t="shared" si="0"/>
        <v>480</v>
      </c>
      <c r="J29">
        <v>12.5</v>
      </c>
      <c r="K29">
        <v>5000</v>
      </c>
    </row>
    <row r="30" spans="1:11" x14ac:dyDescent="0.35">
      <c r="A30">
        <v>29</v>
      </c>
      <c r="B30" t="s">
        <v>39</v>
      </c>
      <c r="C30" t="s">
        <v>10</v>
      </c>
      <c r="D30" t="s">
        <v>13</v>
      </c>
      <c r="E30">
        <v>6</v>
      </c>
      <c r="F30" s="12">
        <v>0</v>
      </c>
      <c r="G30">
        <v>15</v>
      </c>
      <c r="H30">
        <v>495</v>
      </c>
      <c r="I30">
        <f t="shared" si="0"/>
        <v>480</v>
      </c>
      <c r="J30">
        <v>12.5</v>
      </c>
      <c r="K30">
        <v>5000</v>
      </c>
    </row>
    <row r="31" spans="1:11" x14ac:dyDescent="0.35">
      <c r="A31">
        <v>30</v>
      </c>
      <c r="B31" t="s">
        <v>38</v>
      </c>
      <c r="C31" t="s">
        <v>9</v>
      </c>
      <c r="D31" t="s">
        <v>13</v>
      </c>
      <c r="E31">
        <v>4</v>
      </c>
      <c r="F31" s="12">
        <v>0</v>
      </c>
      <c r="G31">
        <v>16</v>
      </c>
      <c r="H31">
        <v>856</v>
      </c>
      <c r="I31">
        <f t="shared" si="0"/>
        <v>840</v>
      </c>
      <c r="J31">
        <v>8.75</v>
      </c>
      <c r="K31">
        <v>3500</v>
      </c>
    </row>
    <row r="32" spans="1:11" x14ac:dyDescent="0.35">
      <c r="A32">
        <v>31</v>
      </c>
      <c r="B32" t="s">
        <v>38</v>
      </c>
      <c r="C32" t="s">
        <v>10</v>
      </c>
      <c r="D32" t="s">
        <v>14</v>
      </c>
      <c r="E32">
        <v>8</v>
      </c>
      <c r="F32" s="12">
        <v>0</v>
      </c>
      <c r="G32">
        <v>15</v>
      </c>
      <c r="H32">
        <v>975</v>
      </c>
      <c r="I32">
        <f t="shared" si="0"/>
        <v>960</v>
      </c>
      <c r="J32">
        <v>7.5</v>
      </c>
      <c r="K32">
        <v>3000</v>
      </c>
    </row>
    <row r="33" spans="1:11" x14ac:dyDescent="0.35">
      <c r="A33">
        <v>32</v>
      </c>
      <c r="B33" t="s">
        <v>38</v>
      </c>
      <c r="C33" t="s">
        <v>9</v>
      </c>
      <c r="D33" t="s">
        <v>14</v>
      </c>
      <c r="E33">
        <v>4</v>
      </c>
      <c r="F33" s="12">
        <v>0</v>
      </c>
      <c r="G33">
        <v>21</v>
      </c>
      <c r="H33">
        <v>741</v>
      </c>
      <c r="I33">
        <f t="shared" si="0"/>
        <v>720</v>
      </c>
      <c r="J33">
        <v>10</v>
      </c>
      <c r="K33">
        <v>4000</v>
      </c>
    </row>
    <row r="34" spans="1:11" x14ac:dyDescent="0.35">
      <c r="A34">
        <v>33</v>
      </c>
      <c r="B34" t="s">
        <v>38</v>
      </c>
      <c r="C34" t="s">
        <v>8</v>
      </c>
      <c r="D34" t="s">
        <v>15</v>
      </c>
      <c r="E34">
        <v>4</v>
      </c>
      <c r="F34" s="12">
        <v>0</v>
      </c>
      <c r="G34">
        <v>25</v>
      </c>
      <c r="H34">
        <v>985</v>
      </c>
      <c r="I34">
        <f t="shared" si="0"/>
        <v>960</v>
      </c>
      <c r="J34">
        <v>7.5</v>
      </c>
      <c r="K34">
        <v>3000</v>
      </c>
    </row>
    <row r="35" spans="1:11" x14ac:dyDescent="0.35">
      <c r="A35">
        <v>34</v>
      </c>
      <c r="B35" t="s">
        <v>38</v>
      </c>
      <c r="C35" t="s">
        <v>8</v>
      </c>
      <c r="D35" t="s">
        <v>15</v>
      </c>
      <c r="E35">
        <v>9</v>
      </c>
      <c r="F35" s="12">
        <v>0</v>
      </c>
      <c r="G35">
        <v>37</v>
      </c>
      <c r="H35">
        <v>877</v>
      </c>
      <c r="I35">
        <f t="shared" si="0"/>
        <v>840</v>
      </c>
      <c r="J35">
        <v>8.75</v>
      </c>
      <c r="K35">
        <v>3500</v>
      </c>
    </row>
    <row r="36" spans="1:11" x14ac:dyDescent="0.35">
      <c r="A36">
        <v>35</v>
      </c>
      <c r="B36" t="s">
        <v>38</v>
      </c>
      <c r="C36" t="s">
        <v>11</v>
      </c>
      <c r="D36" t="s">
        <v>15</v>
      </c>
      <c r="E36">
        <v>9</v>
      </c>
      <c r="F36" s="12">
        <v>0</v>
      </c>
      <c r="G36">
        <v>33</v>
      </c>
      <c r="H36">
        <v>873</v>
      </c>
      <c r="I36">
        <f t="shared" si="0"/>
        <v>840</v>
      </c>
      <c r="J36">
        <v>8.75</v>
      </c>
      <c r="K36">
        <v>3500</v>
      </c>
    </row>
    <row r="37" spans="1:11" x14ac:dyDescent="0.35">
      <c r="A37">
        <v>36</v>
      </c>
      <c r="B37" t="s">
        <v>39</v>
      </c>
      <c r="C37" t="s">
        <v>10</v>
      </c>
      <c r="D37" t="s">
        <v>12</v>
      </c>
      <c r="E37">
        <v>2</v>
      </c>
      <c r="F37" s="12">
        <v>0</v>
      </c>
      <c r="G37">
        <v>30</v>
      </c>
      <c r="H37">
        <v>750</v>
      </c>
      <c r="I37">
        <f t="shared" si="0"/>
        <v>720</v>
      </c>
      <c r="J37">
        <v>10</v>
      </c>
      <c r="K37">
        <v>4000</v>
      </c>
    </row>
    <row r="38" spans="1:11" x14ac:dyDescent="0.35">
      <c r="A38">
        <v>37</v>
      </c>
      <c r="B38" t="s">
        <v>38</v>
      </c>
      <c r="C38" t="s">
        <v>9</v>
      </c>
      <c r="D38" t="s">
        <v>12</v>
      </c>
      <c r="E38">
        <v>2</v>
      </c>
      <c r="F38" s="12">
        <v>0</v>
      </c>
      <c r="G38">
        <v>27</v>
      </c>
      <c r="H38">
        <v>867</v>
      </c>
      <c r="I38">
        <f t="shared" si="0"/>
        <v>840</v>
      </c>
      <c r="J38">
        <v>8.75</v>
      </c>
      <c r="K38">
        <v>3500</v>
      </c>
    </row>
    <row r="39" spans="1:11" x14ac:dyDescent="0.35">
      <c r="A39">
        <v>38</v>
      </c>
      <c r="B39" t="s">
        <v>38</v>
      </c>
      <c r="C39" t="s">
        <v>8</v>
      </c>
      <c r="D39" t="s">
        <v>13</v>
      </c>
      <c r="E39">
        <v>8</v>
      </c>
      <c r="F39" s="12">
        <v>0</v>
      </c>
      <c r="G39">
        <v>19</v>
      </c>
      <c r="H39">
        <v>499</v>
      </c>
      <c r="I39">
        <f t="shared" si="0"/>
        <v>480</v>
      </c>
      <c r="J39">
        <v>12.5</v>
      </c>
      <c r="K39">
        <v>5000</v>
      </c>
    </row>
    <row r="40" spans="1:11" x14ac:dyDescent="0.35">
      <c r="A40">
        <v>39</v>
      </c>
      <c r="B40" t="s">
        <v>38</v>
      </c>
      <c r="C40" t="s">
        <v>10</v>
      </c>
      <c r="D40" t="s">
        <v>14</v>
      </c>
      <c r="E40">
        <v>1</v>
      </c>
      <c r="F40" s="12">
        <v>0</v>
      </c>
      <c r="G40">
        <v>37</v>
      </c>
      <c r="H40">
        <v>1117</v>
      </c>
      <c r="I40">
        <f t="shared" si="0"/>
        <v>1080</v>
      </c>
      <c r="J40">
        <v>6.25</v>
      </c>
      <c r="K40">
        <v>2500</v>
      </c>
    </row>
    <row r="41" spans="1:11" x14ac:dyDescent="0.35">
      <c r="A41">
        <v>40</v>
      </c>
      <c r="B41" t="s">
        <v>39</v>
      </c>
      <c r="C41" t="s">
        <v>11</v>
      </c>
      <c r="D41" t="s">
        <v>15</v>
      </c>
      <c r="E41">
        <v>5</v>
      </c>
      <c r="F41" s="12">
        <v>0</v>
      </c>
      <c r="G41">
        <v>39</v>
      </c>
      <c r="H41">
        <v>759</v>
      </c>
      <c r="I41">
        <f t="shared" si="0"/>
        <v>720</v>
      </c>
      <c r="J41">
        <v>10</v>
      </c>
      <c r="K41">
        <v>4000</v>
      </c>
    </row>
    <row r="42" spans="1:11" x14ac:dyDescent="0.35">
      <c r="A42">
        <v>41</v>
      </c>
      <c r="B42" t="s">
        <v>38</v>
      </c>
      <c r="C42" t="s">
        <v>9</v>
      </c>
      <c r="D42" t="s">
        <v>13</v>
      </c>
      <c r="E42">
        <v>6</v>
      </c>
      <c r="F42" s="12">
        <v>0</v>
      </c>
      <c r="G42">
        <v>19</v>
      </c>
      <c r="H42">
        <v>619</v>
      </c>
      <c r="I42">
        <f t="shared" si="0"/>
        <v>600</v>
      </c>
      <c r="J42">
        <v>11.25</v>
      </c>
      <c r="K42">
        <v>4500</v>
      </c>
    </row>
    <row r="43" spans="1:11" x14ac:dyDescent="0.35">
      <c r="A43">
        <v>42</v>
      </c>
      <c r="B43" t="s">
        <v>38</v>
      </c>
      <c r="C43" t="s">
        <v>9</v>
      </c>
      <c r="D43" t="s">
        <v>15</v>
      </c>
      <c r="E43">
        <v>2</v>
      </c>
      <c r="F43" s="12">
        <v>0</v>
      </c>
      <c r="G43">
        <v>36</v>
      </c>
      <c r="H43">
        <v>996</v>
      </c>
      <c r="I43">
        <f t="shared" si="0"/>
        <v>960</v>
      </c>
      <c r="J43">
        <v>7.5</v>
      </c>
      <c r="K43">
        <v>3000</v>
      </c>
    </row>
    <row r="44" spans="1:11" x14ac:dyDescent="0.35">
      <c r="A44">
        <v>43</v>
      </c>
      <c r="B44" t="s">
        <v>38</v>
      </c>
      <c r="C44" t="s">
        <v>8</v>
      </c>
      <c r="D44" t="s">
        <v>13</v>
      </c>
      <c r="E44">
        <v>1</v>
      </c>
      <c r="F44" s="12">
        <v>0</v>
      </c>
      <c r="G44">
        <v>36</v>
      </c>
      <c r="H44">
        <v>996</v>
      </c>
      <c r="I44">
        <f t="shared" si="0"/>
        <v>960</v>
      </c>
      <c r="J44">
        <v>7.5</v>
      </c>
      <c r="K44">
        <v>3000</v>
      </c>
    </row>
    <row r="45" spans="1:11" x14ac:dyDescent="0.35">
      <c r="A45">
        <v>44</v>
      </c>
      <c r="B45" t="s">
        <v>38</v>
      </c>
      <c r="C45" t="s">
        <v>8</v>
      </c>
      <c r="D45" t="s">
        <v>14</v>
      </c>
      <c r="E45">
        <v>3</v>
      </c>
      <c r="F45" s="12">
        <v>0</v>
      </c>
      <c r="G45">
        <v>40</v>
      </c>
      <c r="H45">
        <v>640</v>
      </c>
      <c r="I45">
        <f t="shared" si="0"/>
        <v>600</v>
      </c>
      <c r="J45">
        <v>11.25</v>
      </c>
      <c r="K45">
        <v>4500</v>
      </c>
    </row>
    <row r="46" spans="1:11" x14ac:dyDescent="0.35">
      <c r="A46">
        <v>45</v>
      </c>
      <c r="B46" t="s">
        <v>38</v>
      </c>
      <c r="C46" t="s">
        <v>9</v>
      </c>
      <c r="D46" t="s">
        <v>13</v>
      </c>
      <c r="E46">
        <v>1</v>
      </c>
      <c r="F46" s="12">
        <v>0</v>
      </c>
      <c r="G46">
        <v>32</v>
      </c>
      <c r="H46">
        <v>992</v>
      </c>
      <c r="I46">
        <f t="shared" si="0"/>
        <v>960</v>
      </c>
      <c r="J46">
        <v>7.5</v>
      </c>
      <c r="K46">
        <v>3000</v>
      </c>
    </row>
    <row r="47" spans="1:11" x14ac:dyDescent="0.35">
      <c r="A47">
        <v>46</v>
      </c>
      <c r="B47" t="s">
        <v>38</v>
      </c>
      <c r="C47" t="s">
        <v>8</v>
      </c>
      <c r="D47" t="s">
        <v>12</v>
      </c>
      <c r="E47">
        <v>7</v>
      </c>
      <c r="F47" s="12">
        <v>0</v>
      </c>
      <c r="G47">
        <v>27</v>
      </c>
      <c r="H47">
        <v>987</v>
      </c>
      <c r="I47">
        <f t="shared" si="0"/>
        <v>960</v>
      </c>
      <c r="J47">
        <v>7.5</v>
      </c>
      <c r="K47">
        <v>3000</v>
      </c>
    </row>
    <row r="48" spans="1:11" x14ac:dyDescent="0.35">
      <c r="A48">
        <v>47</v>
      </c>
      <c r="B48" t="s">
        <v>38</v>
      </c>
      <c r="C48" t="s">
        <v>8</v>
      </c>
      <c r="D48" t="s">
        <v>14</v>
      </c>
      <c r="E48">
        <v>6</v>
      </c>
      <c r="F48" s="12">
        <v>0</v>
      </c>
      <c r="G48">
        <v>36</v>
      </c>
      <c r="H48">
        <v>876</v>
      </c>
      <c r="I48">
        <f t="shared" si="0"/>
        <v>840</v>
      </c>
      <c r="J48">
        <v>8.75</v>
      </c>
      <c r="K48">
        <v>3500</v>
      </c>
    </row>
    <row r="49" spans="1:11" x14ac:dyDescent="0.35">
      <c r="A49">
        <v>48</v>
      </c>
      <c r="B49" t="s">
        <v>38</v>
      </c>
      <c r="C49" t="s">
        <v>8</v>
      </c>
      <c r="D49" t="s">
        <v>15</v>
      </c>
      <c r="E49">
        <v>4</v>
      </c>
      <c r="F49" s="12">
        <v>0</v>
      </c>
      <c r="G49">
        <v>24</v>
      </c>
      <c r="H49">
        <v>864</v>
      </c>
      <c r="I49">
        <f t="shared" si="0"/>
        <v>840</v>
      </c>
      <c r="J49">
        <v>8.75</v>
      </c>
      <c r="K49">
        <v>3500</v>
      </c>
    </row>
    <row r="50" spans="1:11" x14ac:dyDescent="0.35">
      <c r="A50">
        <v>49</v>
      </c>
      <c r="B50" t="s">
        <v>38</v>
      </c>
      <c r="C50" t="s">
        <v>11</v>
      </c>
      <c r="D50" t="s">
        <v>15</v>
      </c>
      <c r="E50">
        <v>7</v>
      </c>
      <c r="F50" s="12">
        <v>0</v>
      </c>
      <c r="G50">
        <v>23</v>
      </c>
      <c r="H50">
        <v>863</v>
      </c>
      <c r="I50">
        <f t="shared" si="0"/>
        <v>840</v>
      </c>
      <c r="J50">
        <v>8.75</v>
      </c>
      <c r="K50">
        <v>3500</v>
      </c>
    </row>
    <row r="51" spans="1:11" x14ac:dyDescent="0.35">
      <c r="A51">
        <v>50</v>
      </c>
      <c r="B51" t="s">
        <v>38</v>
      </c>
      <c r="C51" t="s">
        <v>10</v>
      </c>
      <c r="D51" t="s">
        <v>14</v>
      </c>
      <c r="E51">
        <v>6</v>
      </c>
      <c r="F51" s="12">
        <v>0</v>
      </c>
      <c r="G51">
        <v>40</v>
      </c>
      <c r="H51">
        <v>640</v>
      </c>
      <c r="I51">
        <f t="shared" si="0"/>
        <v>600</v>
      </c>
      <c r="J51">
        <v>11.25</v>
      </c>
      <c r="K51">
        <v>4500</v>
      </c>
    </row>
    <row r="52" spans="1:11" x14ac:dyDescent="0.35">
      <c r="A52">
        <v>51</v>
      </c>
      <c r="B52" t="s">
        <v>38</v>
      </c>
      <c r="C52" t="s">
        <v>10</v>
      </c>
      <c r="D52" t="s">
        <v>12</v>
      </c>
      <c r="E52">
        <v>6</v>
      </c>
      <c r="F52" s="12">
        <v>0</v>
      </c>
      <c r="G52">
        <v>31</v>
      </c>
      <c r="H52">
        <v>511</v>
      </c>
      <c r="I52">
        <f t="shared" si="0"/>
        <v>480</v>
      </c>
      <c r="J52">
        <v>12.5</v>
      </c>
      <c r="K52">
        <v>5000</v>
      </c>
    </row>
    <row r="53" spans="1:11" x14ac:dyDescent="0.35">
      <c r="A53">
        <v>52</v>
      </c>
      <c r="B53" t="s">
        <v>38</v>
      </c>
      <c r="C53" t="s">
        <v>11</v>
      </c>
      <c r="D53" t="s">
        <v>13</v>
      </c>
      <c r="E53">
        <v>6</v>
      </c>
      <c r="F53" s="12">
        <v>0</v>
      </c>
      <c r="G53">
        <v>44</v>
      </c>
      <c r="H53">
        <v>644</v>
      </c>
      <c r="I53">
        <f t="shared" si="0"/>
        <v>600</v>
      </c>
      <c r="J53">
        <v>11.25</v>
      </c>
      <c r="K53">
        <v>4500</v>
      </c>
    </row>
    <row r="54" spans="1:11" x14ac:dyDescent="0.35">
      <c r="A54">
        <v>53</v>
      </c>
      <c r="B54" t="s">
        <v>38</v>
      </c>
      <c r="C54" t="s">
        <v>11</v>
      </c>
      <c r="D54" t="s">
        <v>13</v>
      </c>
      <c r="E54">
        <v>7</v>
      </c>
      <c r="F54" s="12">
        <v>0</v>
      </c>
      <c r="G54">
        <v>30</v>
      </c>
      <c r="H54">
        <v>990</v>
      </c>
      <c r="I54">
        <f t="shared" si="0"/>
        <v>960</v>
      </c>
      <c r="J54">
        <v>7.5</v>
      </c>
      <c r="K54">
        <v>3000</v>
      </c>
    </row>
    <row r="55" spans="1:11" x14ac:dyDescent="0.35">
      <c r="A55">
        <v>54</v>
      </c>
      <c r="B55" t="s">
        <v>38</v>
      </c>
      <c r="C55" t="s">
        <v>8</v>
      </c>
      <c r="D55" t="s">
        <v>12</v>
      </c>
      <c r="E55">
        <v>1</v>
      </c>
      <c r="F55" s="12">
        <v>0</v>
      </c>
      <c r="G55">
        <v>26</v>
      </c>
      <c r="H55">
        <v>506</v>
      </c>
      <c r="I55">
        <f t="shared" si="0"/>
        <v>480</v>
      </c>
      <c r="J55">
        <v>12.5</v>
      </c>
      <c r="K55">
        <v>5000</v>
      </c>
    </row>
    <row r="56" spans="1:11" x14ac:dyDescent="0.35">
      <c r="A56">
        <v>55</v>
      </c>
      <c r="B56" t="s">
        <v>38</v>
      </c>
      <c r="C56" t="s">
        <v>8</v>
      </c>
      <c r="D56" t="s">
        <v>12</v>
      </c>
      <c r="E56">
        <v>3</v>
      </c>
      <c r="F56" s="12">
        <v>0</v>
      </c>
      <c r="G56">
        <v>25</v>
      </c>
      <c r="H56">
        <v>1105</v>
      </c>
      <c r="I56">
        <f t="shared" si="0"/>
        <v>1080</v>
      </c>
      <c r="J56">
        <v>6.25</v>
      </c>
      <c r="K56">
        <v>2500</v>
      </c>
    </row>
    <row r="57" spans="1:11" x14ac:dyDescent="0.35">
      <c r="A57">
        <v>56</v>
      </c>
      <c r="B57" t="s">
        <v>38</v>
      </c>
      <c r="C57" t="s">
        <v>10</v>
      </c>
      <c r="D57" t="s">
        <v>13</v>
      </c>
      <c r="E57">
        <v>2</v>
      </c>
      <c r="F57" s="12">
        <v>0</v>
      </c>
      <c r="G57">
        <v>32</v>
      </c>
      <c r="H57">
        <v>632</v>
      </c>
      <c r="I57">
        <f t="shared" si="0"/>
        <v>600</v>
      </c>
      <c r="J57">
        <v>11.25</v>
      </c>
      <c r="K57">
        <v>4500</v>
      </c>
    </row>
    <row r="58" spans="1:11" x14ac:dyDescent="0.35">
      <c r="A58">
        <v>57</v>
      </c>
      <c r="B58" t="s">
        <v>38</v>
      </c>
      <c r="C58" t="s">
        <v>9</v>
      </c>
      <c r="D58" t="s">
        <v>13</v>
      </c>
      <c r="E58">
        <v>6</v>
      </c>
      <c r="F58" s="12">
        <v>0</v>
      </c>
      <c r="G58">
        <v>30</v>
      </c>
      <c r="H58">
        <v>750</v>
      </c>
      <c r="I58">
        <f t="shared" si="0"/>
        <v>720</v>
      </c>
      <c r="J58">
        <v>10</v>
      </c>
      <c r="K58">
        <v>4000</v>
      </c>
    </row>
    <row r="59" spans="1:11" x14ac:dyDescent="0.35">
      <c r="A59">
        <v>58</v>
      </c>
      <c r="B59" t="s">
        <v>38</v>
      </c>
      <c r="C59" t="s">
        <v>11</v>
      </c>
      <c r="D59" t="s">
        <v>15</v>
      </c>
      <c r="E59">
        <v>5</v>
      </c>
      <c r="F59" s="12">
        <v>0</v>
      </c>
      <c r="G59">
        <v>44</v>
      </c>
      <c r="H59">
        <v>1004</v>
      </c>
      <c r="I59">
        <f t="shared" si="0"/>
        <v>960</v>
      </c>
      <c r="J59">
        <v>7.5</v>
      </c>
      <c r="K59">
        <v>3000</v>
      </c>
    </row>
    <row r="60" spans="1:11" x14ac:dyDescent="0.35">
      <c r="A60">
        <v>59</v>
      </c>
      <c r="B60" t="s">
        <v>38</v>
      </c>
      <c r="C60" t="s">
        <v>10</v>
      </c>
      <c r="D60" t="s">
        <v>13</v>
      </c>
      <c r="E60">
        <v>5</v>
      </c>
      <c r="F60" s="12">
        <v>0</v>
      </c>
      <c r="G60">
        <v>47</v>
      </c>
      <c r="H60">
        <v>887</v>
      </c>
      <c r="I60">
        <f t="shared" si="0"/>
        <v>840</v>
      </c>
      <c r="J60">
        <v>8.75</v>
      </c>
      <c r="K60">
        <v>3500</v>
      </c>
    </row>
    <row r="61" spans="1:11" x14ac:dyDescent="0.35">
      <c r="A61">
        <v>60</v>
      </c>
      <c r="B61" t="s">
        <v>39</v>
      </c>
      <c r="C61" t="s">
        <v>8</v>
      </c>
      <c r="D61" t="s">
        <v>15</v>
      </c>
      <c r="E61">
        <v>8</v>
      </c>
      <c r="F61" s="12">
        <v>0</v>
      </c>
      <c r="G61">
        <v>44</v>
      </c>
      <c r="H61">
        <v>884</v>
      </c>
      <c r="I61">
        <f t="shared" si="0"/>
        <v>840</v>
      </c>
      <c r="J61">
        <v>8.75</v>
      </c>
      <c r="K61">
        <v>3500</v>
      </c>
    </row>
    <row r="62" spans="1:11" x14ac:dyDescent="0.35">
      <c r="A62">
        <v>61</v>
      </c>
      <c r="B62" t="s">
        <v>38</v>
      </c>
      <c r="C62" t="s">
        <v>10</v>
      </c>
      <c r="D62" t="s">
        <v>13</v>
      </c>
      <c r="E62">
        <v>4</v>
      </c>
      <c r="F62" s="12">
        <v>0</v>
      </c>
      <c r="G62">
        <v>49</v>
      </c>
      <c r="H62">
        <v>649</v>
      </c>
      <c r="I62">
        <f t="shared" si="0"/>
        <v>600</v>
      </c>
      <c r="J62">
        <v>11.25</v>
      </c>
      <c r="K62">
        <v>4500</v>
      </c>
    </row>
    <row r="63" spans="1:11" x14ac:dyDescent="0.35">
      <c r="A63">
        <v>62</v>
      </c>
      <c r="B63" t="s">
        <v>38</v>
      </c>
      <c r="C63" t="s">
        <v>10</v>
      </c>
      <c r="D63" t="s">
        <v>13</v>
      </c>
      <c r="E63">
        <v>2</v>
      </c>
      <c r="F63" s="12">
        <v>0</v>
      </c>
      <c r="G63">
        <v>49</v>
      </c>
      <c r="H63">
        <v>649</v>
      </c>
      <c r="I63">
        <f t="shared" si="0"/>
        <v>600</v>
      </c>
      <c r="J63">
        <v>11.25</v>
      </c>
      <c r="K63">
        <v>4500</v>
      </c>
    </row>
    <row r="64" spans="1:11" x14ac:dyDescent="0.35">
      <c r="A64">
        <v>63</v>
      </c>
      <c r="B64" t="s">
        <v>39</v>
      </c>
      <c r="C64" t="s">
        <v>8</v>
      </c>
      <c r="D64" t="s">
        <v>13</v>
      </c>
      <c r="E64">
        <v>1</v>
      </c>
      <c r="F64" s="12">
        <v>0</v>
      </c>
      <c r="G64">
        <v>48</v>
      </c>
      <c r="H64">
        <v>1008</v>
      </c>
      <c r="I64">
        <f t="shared" si="0"/>
        <v>960</v>
      </c>
      <c r="J64">
        <v>7.5</v>
      </c>
      <c r="K64">
        <v>3000</v>
      </c>
    </row>
    <row r="65" spans="1:11" x14ac:dyDescent="0.35">
      <c r="A65">
        <v>64</v>
      </c>
      <c r="B65" t="s">
        <v>38</v>
      </c>
      <c r="C65" t="s">
        <v>11</v>
      </c>
      <c r="D65" t="s">
        <v>13</v>
      </c>
      <c r="E65">
        <v>6</v>
      </c>
      <c r="F65" s="12">
        <v>0</v>
      </c>
      <c r="G65">
        <v>32</v>
      </c>
      <c r="H65">
        <v>992</v>
      </c>
      <c r="I65">
        <f t="shared" si="0"/>
        <v>960</v>
      </c>
      <c r="J65">
        <v>7.5</v>
      </c>
      <c r="K65">
        <v>3000</v>
      </c>
    </row>
    <row r="66" spans="1:11" x14ac:dyDescent="0.35">
      <c r="A66">
        <v>65</v>
      </c>
      <c r="B66" t="s">
        <v>39</v>
      </c>
      <c r="C66" t="s">
        <v>8</v>
      </c>
      <c r="D66" t="s">
        <v>14</v>
      </c>
      <c r="E66">
        <v>1</v>
      </c>
      <c r="F66" s="12">
        <v>0</v>
      </c>
      <c r="G66">
        <v>44</v>
      </c>
      <c r="H66">
        <v>1124</v>
      </c>
      <c r="I66">
        <f t="shared" si="0"/>
        <v>1080</v>
      </c>
      <c r="J66">
        <v>6.25</v>
      </c>
      <c r="K66">
        <v>2500</v>
      </c>
    </row>
    <row r="67" spans="1:11" x14ac:dyDescent="0.35">
      <c r="A67">
        <v>66</v>
      </c>
      <c r="B67" t="s">
        <v>38</v>
      </c>
      <c r="C67" t="s">
        <v>9</v>
      </c>
      <c r="D67" t="s">
        <v>14</v>
      </c>
      <c r="E67">
        <v>3</v>
      </c>
      <c r="F67" s="12">
        <v>0</v>
      </c>
      <c r="G67">
        <v>37</v>
      </c>
      <c r="H67">
        <v>877</v>
      </c>
      <c r="I67">
        <f t="shared" ref="I67:I130" si="1">H67-G67</f>
        <v>840</v>
      </c>
      <c r="J67">
        <v>8.75</v>
      </c>
      <c r="K67">
        <v>3500</v>
      </c>
    </row>
    <row r="68" spans="1:11" x14ac:dyDescent="0.35">
      <c r="A68">
        <v>67</v>
      </c>
      <c r="B68" t="s">
        <v>38</v>
      </c>
      <c r="C68" t="s">
        <v>10</v>
      </c>
      <c r="D68" t="s">
        <v>14</v>
      </c>
      <c r="E68">
        <v>6</v>
      </c>
      <c r="F68" s="12">
        <v>0</v>
      </c>
      <c r="G68">
        <v>35</v>
      </c>
      <c r="H68">
        <v>995</v>
      </c>
      <c r="I68">
        <f t="shared" si="1"/>
        <v>960</v>
      </c>
      <c r="J68">
        <v>7.5</v>
      </c>
      <c r="K68">
        <v>3000</v>
      </c>
    </row>
    <row r="69" spans="1:11" x14ac:dyDescent="0.35">
      <c r="A69">
        <v>68</v>
      </c>
      <c r="B69" t="s">
        <v>38</v>
      </c>
      <c r="C69" t="s">
        <v>10</v>
      </c>
      <c r="D69" t="s">
        <v>12</v>
      </c>
      <c r="E69">
        <v>8</v>
      </c>
      <c r="F69" s="12">
        <v>0</v>
      </c>
      <c r="G69">
        <v>31</v>
      </c>
      <c r="H69">
        <v>511</v>
      </c>
      <c r="I69">
        <f t="shared" si="1"/>
        <v>480</v>
      </c>
      <c r="J69">
        <v>12.5</v>
      </c>
      <c r="K69">
        <v>5000</v>
      </c>
    </row>
    <row r="70" spans="1:11" x14ac:dyDescent="0.35">
      <c r="A70">
        <v>69</v>
      </c>
      <c r="B70" t="s">
        <v>38</v>
      </c>
      <c r="C70" t="s">
        <v>11</v>
      </c>
      <c r="D70" t="s">
        <v>13</v>
      </c>
      <c r="E70">
        <v>2</v>
      </c>
      <c r="F70" s="12">
        <v>0</v>
      </c>
      <c r="G70">
        <v>32</v>
      </c>
      <c r="H70">
        <v>752</v>
      </c>
      <c r="I70">
        <f t="shared" si="1"/>
        <v>720</v>
      </c>
      <c r="J70">
        <v>10</v>
      </c>
      <c r="K70">
        <v>4000</v>
      </c>
    </row>
    <row r="71" spans="1:11" x14ac:dyDescent="0.35">
      <c r="A71">
        <v>70</v>
      </c>
      <c r="B71" t="s">
        <v>39</v>
      </c>
      <c r="C71" t="s">
        <v>11</v>
      </c>
      <c r="D71" t="s">
        <v>14</v>
      </c>
      <c r="E71">
        <v>6</v>
      </c>
      <c r="F71" s="12">
        <v>0</v>
      </c>
      <c r="G71">
        <v>50</v>
      </c>
      <c r="H71">
        <v>1010</v>
      </c>
      <c r="I71">
        <f t="shared" si="1"/>
        <v>960</v>
      </c>
      <c r="J71">
        <v>7.5</v>
      </c>
      <c r="K71">
        <v>3000</v>
      </c>
    </row>
    <row r="72" spans="1:11" x14ac:dyDescent="0.35">
      <c r="A72">
        <v>71</v>
      </c>
      <c r="B72" t="s">
        <v>39</v>
      </c>
      <c r="C72" t="s">
        <v>8</v>
      </c>
      <c r="D72" t="s">
        <v>13</v>
      </c>
      <c r="E72">
        <v>6</v>
      </c>
      <c r="F72" s="12">
        <v>0</v>
      </c>
      <c r="G72">
        <v>47</v>
      </c>
      <c r="H72">
        <v>527</v>
      </c>
      <c r="I72">
        <f t="shared" si="1"/>
        <v>480</v>
      </c>
      <c r="J72">
        <v>12.5</v>
      </c>
      <c r="K72">
        <v>5000</v>
      </c>
    </row>
    <row r="73" spans="1:11" x14ac:dyDescent="0.35">
      <c r="A73">
        <v>72</v>
      </c>
      <c r="B73" t="s">
        <v>38</v>
      </c>
      <c r="C73" t="s">
        <v>8</v>
      </c>
      <c r="D73" t="s">
        <v>14</v>
      </c>
      <c r="E73">
        <v>4</v>
      </c>
      <c r="F73" s="12">
        <v>0</v>
      </c>
      <c r="G73">
        <v>54</v>
      </c>
      <c r="H73">
        <v>654</v>
      </c>
      <c r="I73">
        <f t="shared" si="1"/>
        <v>600</v>
      </c>
      <c r="J73">
        <v>11.25</v>
      </c>
      <c r="K73">
        <v>4500</v>
      </c>
    </row>
    <row r="74" spans="1:11" x14ac:dyDescent="0.35">
      <c r="A74">
        <v>73</v>
      </c>
      <c r="B74" t="s">
        <v>38</v>
      </c>
      <c r="C74" t="s">
        <v>10</v>
      </c>
      <c r="D74" t="s">
        <v>14</v>
      </c>
      <c r="E74">
        <v>4</v>
      </c>
      <c r="F74" s="12">
        <v>0</v>
      </c>
      <c r="G74">
        <v>50</v>
      </c>
      <c r="H74">
        <v>890</v>
      </c>
      <c r="I74">
        <f t="shared" si="1"/>
        <v>840</v>
      </c>
      <c r="J74">
        <v>8.75</v>
      </c>
      <c r="K74">
        <v>3500</v>
      </c>
    </row>
    <row r="75" spans="1:11" x14ac:dyDescent="0.35">
      <c r="A75">
        <v>74</v>
      </c>
      <c r="B75" t="s">
        <v>38</v>
      </c>
      <c r="C75" t="s">
        <v>11</v>
      </c>
      <c r="D75" t="s">
        <v>12</v>
      </c>
      <c r="E75">
        <v>3</v>
      </c>
      <c r="F75" s="12">
        <v>0</v>
      </c>
      <c r="G75">
        <v>44</v>
      </c>
      <c r="H75">
        <v>1124</v>
      </c>
      <c r="I75">
        <f t="shared" si="1"/>
        <v>1080</v>
      </c>
      <c r="J75">
        <v>6.25</v>
      </c>
      <c r="K75">
        <v>2500</v>
      </c>
    </row>
    <row r="76" spans="1:11" x14ac:dyDescent="0.35">
      <c r="A76">
        <v>75</v>
      </c>
      <c r="B76" t="s">
        <v>38</v>
      </c>
      <c r="C76" t="s">
        <v>11</v>
      </c>
      <c r="D76" t="s">
        <v>13</v>
      </c>
      <c r="E76">
        <v>5</v>
      </c>
      <c r="F76" s="12">
        <v>0</v>
      </c>
      <c r="G76">
        <v>48</v>
      </c>
      <c r="H76">
        <v>528</v>
      </c>
      <c r="I76">
        <f t="shared" si="1"/>
        <v>480</v>
      </c>
      <c r="J76">
        <v>12.5</v>
      </c>
      <c r="K76">
        <v>5000</v>
      </c>
    </row>
    <row r="77" spans="1:11" x14ac:dyDescent="0.35">
      <c r="A77">
        <v>76</v>
      </c>
      <c r="B77" t="s">
        <v>38</v>
      </c>
      <c r="C77" t="s">
        <v>10</v>
      </c>
      <c r="D77" t="s">
        <v>13</v>
      </c>
      <c r="E77">
        <v>9</v>
      </c>
      <c r="F77" s="12">
        <v>0</v>
      </c>
      <c r="G77">
        <v>42</v>
      </c>
      <c r="H77">
        <v>882</v>
      </c>
      <c r="I77">
        <f t="shared" si="1"/>
        <v>840</v>
      </c>
      <c r="J77">
        <v>8.75</v>
      </c>
      <c r="K77">
        <v>3500</v>
      </c>
    </row>
    <row r="78" spans="1:11" x14ac:dyDescent="0.35">
      <c r="A78">
        <v>77</v>
      </c>
      <c r="B78" t="s">
        <v>38</v>
      </c>
      <c r="C78" t="s">
        <v>9</v>
      </c>
      <c r="D78" t="s">
        <v>15</v>
      </c>
      <c r="E78">
        <v>8</v>
      </c>
      <c r="F78" s="12">
        <v>0</v>
      </c>
      <c r="G78">
        <v>42</v>
      </c>
      <c r="H78">
        <v>882</v>
      </c>
      <c r="I78">
        <f t="shared" si="1"/>
        <v>840</v>
      </c>
      <c r="J78">
        <v>8.75</v>
      </c>
      <c r="K78">
        <v>3500</v>
      </c>
    </row>
    <row r="79" spans="1:11" x14ac:dyDescent="0.35">
      <c r="A79">
        <v>78</v>
      </c>
      <c r="B79" t="s">
        <v>39</v>
      </c>
      <c r="C79" t="s">
        <v>11</v>
      </c>
      <c r="D79" t="s">
        <v>13</v>
      </c>
      <c r="E79">
        <v>7</v>
      </c>
      <c r="F79" s="12">
        <v>0</v>
      </c>
      <c r="G79">
        <v>43</v>
      </c>
      <c r="H79">
        <v>643</v>
      </c>
      <c r="I79">
        <f t="shared" si="1"/>
        <v>600</v>
      </c>
      <c r="J79">
        <v>11.25</v>
      </c>
      <c r="K79">
        <v>4500</v>
      </c>
    </row>
    <row r="80" spans="1:11" x14ac:dyDescent="0.35">
      <c r="A80">
        <v>79</v>
      </c>
      <c r="B80" t="s">
        <v>38</v>
      </c>
      <c r="C80" t="s">
        <v>11</v>
      </c>
      <c r="D80" t="s">
        <v>15</v>
      </c>
      <c r="E80">
        <v>6</v>
      </c>
      <c r="F80" s="12">
        <v>0</v>
      </c>
      <c r="G80">
        <v>43</v>
      </c>
      <c r="H80">
        <v>643</v>
      </c>
      <c r="I80">
        <f t="shared" si="1"/>
        <v>600</v>
      </c>
      <c r="J80">
        <v>11.25</v>
      </c>
      <c r="K80">
        <v>4500</v>
      </c>
    </row>
    <row r="81" spans="1:11" x14ac:dyDescent="0.35">
      <c r="A81">
        <v>80</v>
      </c>
      <c r="B81" t="s">
        <v>38</v>
      </c>
      <c r="C81" t="s">
        <v>9</v>
      </c>
      <c r="D81" t="s">
        <v>15</v>
      </c>
      <c r="E81">
        <v>8</v>
      </c>
      <c r="F81" s="12">
        <v>0</v>
      </c>
      <c r="G81">
        <v>51</v>
      </c>
      <c r="H81">
        <v>1131</v>
      </c>
      <c r="I81">
        <f t="shared" si="1"/>
        <v>1080</v>
      </c>
      <c r="J81">
        <v>6.25</v>
      </c>
      <c r="K81">
        <v>2500</v>
      </c>
    </row>
    <row r="82" spans="1:11" x14ac:dyDescent="0.35">
      <c r="A82">
        <v>81</v>
      </c>
      <c r="B82" t="s">
        <v>38</v>
      </c>
      <c r="C82" t="s">
        <v>8</v>
      </c>
      <c r="D82" t="s">
        <v>14</v>
      </c>
      <c r="E82">
        <v>4</v>
      </c>
      <c r="F82" s="12">
        <v>0</v>
      </c>
      <c r="G82">
        <v>47</v>
      </c>
      <c r="H82">
        <v>887</v>
      </c>
      <c r="I82">
        <f t="shared" si="1"/>
        <v>840</v>
      </c>
      <c r="J82">
        <v>8.75</v>
      </c>
      <c r="K82">
        <v>3500</v>
      </c>
    </row>
    <row r="83" spans="1:11" x14ac:dyDescent="0.35">
      <c r="A83">
        <v>82</v>
      </c>
      <c r="B83" t="s">
        <v>38</v>
      </c>
      <c r="C83" t="s">
        <v>9</v>
      </c>
      <c r="D83" t="s">
        <v>14</v>
      </c>
      <c r="E83">
        <v>6</v>
      </c>
      <c r="F83" s="12">
        <v>0</v>
      </c>
      <c r="G83">
        <v>54</v>
      </c>
      <c r="H83">
        <v>534</v>
      </c>
      <c r="I83">
        <f t="shared" si="1"/>
        <v>480</v>
      </c>
      <c r="J83">
        <v>12.5</v>
      </c>
      <c r="K83">
        <v>5000</v>
      </c>
    </row>
    <row r="84" spans="1:11" x14ac:dyDescent="0.35">
      <c r="A84">
        <v>83</v>
      </c>
      <c r="B84" t="s">
        <v>38</v>
      </c>
      <c r="C84" t="s">
        <v>8</v>
      </c>
      <c r="D84" t="s">
        <v>12</v>
      </c>
      <c r="E84">
        <v>3</v>
      </c>
      <c r="F84" s="12">
        <v>0</v>
      </c>
      <c r="G84">
        <v>47</v>
      </c>
      <c r="H84">
        <v>767</v>
      </c>
      <c r="I84">
        <f t="shared" si="1"/>
        <v>720</v>
      </c>
      <c r="J84">
        <v>10</v>
      </c>
      <c r="K84">
        <v>4000</v>
      </c>
    </row>
    <row r="85" spans="1:11" x14ac:dyDescent="0.35">
      <c r="A85">
        <v>84</v>
      </c>
      <c r="B85" t="s">
        <v>38</v>
      </c>
      <c r="C85" t="s">
        <v>9</v>
      </c>
      <c r="D85" t="s">
        <v>12</v>
      </c>
      <c r="E85">
        <v>8</v>
      </c>
      <c r="F85" s="12">
        <v>0</v>
      </c>
      <c r="G85">
        <v>57</v>
      </c>
      <c r="H85">
        <v>897</v>
      </c>
      <c r="I85">
        <f t="shared" si="1"/>
        <v>840</v>
      </c>
      <c r="J85">
        <v>8.75</v>
      </c>
      <c r="K85">
        <v>3500</v>
      </c>
    </row>
    <row r="86" spans="1:11" x14ac:dyDescent="0.35">
      <c r="A86">
        <v>85</v>
      </c>
      <c r="B86" t="s">
        <v>38</v>
      </c>
      <c r="C86" t="s">
        <v>10</v>
      </c>
      <c r="D86" t="s">
        <v>15</v>
      </c>
      <c r="E86">
        <v>5</v>
      </c>
      <c r="F86" s="12">
        <v>0</v>
      </c>
      <c r="G86">
        <v>39</v>
      </c>
      <c r="H86">
        <v>879</v>
      </c>
      <c r="I86">
        <f t="shared" si="1"/>
        <v>840</v>
      </c>
      <c r="J86">
        <v>8.75</v>
      </c>
      <c r="K86">
        <v>3500</v>
      </c>
    </row>
    <row r="87" spans="1:11" x14ac:dyDescent="0.35">
      <c r="A87">
        <v>86</v>
      </c>
      <c r="B87" t="s">
        <v>38</v>
      </c>
      <c r="C87" t="s">
        <v>9</v>
      </c>
      <c r="D87" t="s">
        <v>15</v>
      </c>
      <c r="E87">
        <v>7</v>
      </c>
      <c r="F87" s="12">
        <v>0</v>
      </c>
      <c r="G87">
        <v>46</v>
      </c>
      <c r="H87">
        <v>886</v>
      </c>
      <c r="I87">
        <f t="shared" si="1"/>
        <v>840</v>
      </c>
      <c r="J87">
        <v>8.75</v>
      </c>
      <c r="K87">
        <v>3500</v>
      </c>
    </row>
    <row r="88" spans="1:11" x14ac:dyDescent="0.35">
      <c r="A88">
        <v>87</v>
      </c>
      <c r="B88" t="s">
        <v>38</v>
      </c>
      <c r="C88" t="s">
        <v>8</v>
      </c>
      <c r="D88" t="s">
        <v>12</v>
      </c>
      <c r="E88">
        <v>8</v>
      </c>
      <c r="F88" s="12">
        <v>0</v>
      </c>
      <c r="G88">
        <v>49</v>
      </c>
      <c r="H88">
        <v>529</v>
      </c>
      <c r="I88">
        <f t="shared" si="1"/>
        <v>480</v>
      </c>
      <c r="J88">
        <v>12.5</v>
      </c>
      <c r="K88">
        <v>5000</v>
      </c>
    </row>
    <row r="89" spans="1:11" x14ac:dyDescent="0.35">
      <c r="A89">
        <v>88</v>
      </c>
      <c r="B89" t="s">
        <v>38</v>
      </c>
      <c r="C89" t="s">
        <v>8</v>
      </c>
      <c r="D89" t="s">
        <v>15</v>
      </c>
      <c r="E89">
        <v>8</v>
      </c>
      <c r="F89" s="12">
        <v>0</v>
      </c>
      <c r="G89">
        <v>45</v>
      </c>
      <c r="H89">
        <v>645</v>
      </c>
      <c r="I89">
        <f t="shared" si="1"/>
        <v>600</v>
      </c>
      <c r="J89">
        <v>11.25</v>
      </c>
      <c r="K89">
        <v>4500</v>
      </c>
    </row>
    <row r="90" spans="1:11" x14ac:dyDescent="0.35">
      <c r="A90">
        <v>89</v>
      </c>
      <c r="B90" t="s">
        <v>38</v>
      </c>
      <c r="C90" t="s">
        <v>11</v>
      </c>
      <c r="D90" t="s">
        <v>13</v>
      </c>
      <c r="E90">
        <v>2</v>
      </c>
      <c r="F90" s="12">
        <v>0</v>
      </c>
      <c r="G90">
        <v>44</v>
      </c>
      <c r="H90">
        <v>524</v>
      </c>
      <c r="I90">
        <f t="shared" si="1"/>
        <v>480</v>
      </c>
      <c r="J90">
        <v>12.5</v>
      </c>
      <c r="K90">
        <v>5000</v>
      </c>
    </row>
    <row r="91" spans="1:11" x14ac:dyDescent="0.35">
      <c r="A91">
        <v>90</v>
      </c>
      <c r="B91" t="s">
        <v>38</v>
      </c>
      <c r="C91" t="s">
        <v>9</v>
      </c>
      <c r="D91" t="s">
        <v>13</v>
      </c>
      <c r="E91">
        <v>4</v>
      </c>
      <c r="F91" s="12">
        <v>0</v>
      </c>
      <c r="G91">
        <v>47</v>
      </c>
      <c r="H91">
        <v>527</v>
      </c>
      <c r="I91">
        <f t="shared" si="1"/>
        <v>480</v>
      </c>
      <c r="J91">
        <v>12.5</v>
      </c>
      <c r="K91">
        <v>5000</v>
      </c>
    </row>
    <row r="92" spans="1:11" x14ac:dyDescent="0.35">
      <c r="A92">
        <v>91</v>
      </c>
      <c r="B92" t="s">
        <v>38</v>
      </c>
      <c r="C92" t="s">
        <v>8</v>
      </c>
      <c r="D92" t="s">
        <v>12</v>
      </c>
      <c r="E92">
        <v>2</v>
      </c>
      <c r="F92" s="12">
        <v>0</v>
      </c>
      <c r="G92">
        <v>49</v>
      </c>
      <c r="H92">
        <v>649</v>
      </c>
      <c r="I92">
        <f t="shared" si="1"/>
        <v>600</v>
      </c>
      <c r="J92">
        <v>11.25</v>
      </c>
      <c r="K92">
        <v>4500</v>
      </c>
    </row>
    <row r="93" spans="1:11" x14ac:dyDescent="0.35">
      <c r="A93">
        <v>92</v>
      </c>
      <c r="B93" t="s">
        <v>38</v>
      </c>
      <c r="C93" t="s">
        <v>11</v>
      </c>
      <c r="D93" t="s">
        <v>13</v>
      </c>
      <c r="E93">
        <v>9</v>
      </c>
      <c r="F93" s="12">
        <v>0</v>
      </c>
      <c r="G93">
        <v>59</v>
      </c>
      <c r="H93">
        <v>779</v>
      </c>
      <c r="I93">
        <f t="shared" si="1"/>
        <v>720</v>
      </c>
      <c r="J93">
        <v>10</v>
      </c>
      <c r="K93">
        <v>4000</v>
      </c>
    </row>
    <row r="94" spans="1:11" x14ac:dyDescent="0.35">
      <c r="A94">
        <v>93</v>
      </c>
      <c r="B94" t="s">
        <v>39</v>
      </c>
      <c r="C94" t="s">
        <v>8</v>
      </c>
      <c r="D94" t="s">
        <v>14</v>
      </c>
      <c r="E94">
        <v>7</v>
      </c>
      <c r="F94" s="12">
        <v>0</v>
      </c>
      <c r="G94">
        <v>53</v>
      </c>
      <c r="H94">
        <v>653</v>
      </c>
      <c r="I94">
        <f t="shared" si="1"/>
        <v>600</v>
      </c>
      <c r="J94">
        <v>11.25</v>
      </c>
      <c r="K94">
        <v>4500</v>
      </c>
    </row>
    <row r="95" spans="1:11" x14ac:dyDescent="0.35">
      <c r="A95">
        <v>94</v>
      </c>
      <c r="B95" t="s">
        <v>38</v>
      </c>
      <c r="C95" t="s">
        <v>8</v>
      </c>
      <c r="D95" t="s">
        <v>12</v>
      </c>
      <c r="E95">
        <v>9</v>
      </c>
      <c r="F95" s="12">
        <v>0</v>
      </c>
      <c r="G95">
        <v>42</v>
      </c>
      <c r="H95">
        <v>522</v>
      </c>
      <c r="I95">
        <f t="shared" si="1"/>
        <v>480</v>
      </c>
      <c r="J95">
        <v>12.5</v>
      </c>
      <c r="K95">
        <v>5000</v>
      </c>
    </row>
    <row r="96" spans="1:11" x14ac:dyDescent="0.35">
      <c r="A96">
        <v>95</v>
      </c>
      <c r="B96" t="s">
        <v>38</v>
      </c>
      <c r="C96" t="s">
        <v>10</v>
      </c>
      <c r="D96" t="s">
        <v>13</v>
      </c>
      <c r="E96">
        <v>7</v>
      </c>
      <c r="F96" s="12">
        <v>0</v>
      </c>
      <c r="G96">
        <v>58</v>
      </c>
      <c r="H96">
        <v>898</v>
      </c>
      <c r="I96">
        <f t="shared" si="1"/>
        <v>840</v>
      </c>
      <c r="J96">
        <v>8.75</v>
      </c>
      <c r="K96">
        <v>3500</v>
      </c>
    </row>
    <row r="97" spans="1:11" x14ac:dyDescent="0.35">
      <c r="A97">
        <v>96</v>
      </c>
      <c r="B97" t="s">
        <v>38</v>
      </c>
      <c r="C97" t="s">
        <v>9</v>
      </c>
      <c r="D97" t="s">
        <v>14</v>
      </c>
      <c r="E97">
        <v>2</v>
      </c>
      <c r="F97" s="12">
        <v>0</v>
      </c>
      <c r="G97">
        <v>51</v>
      </c>
      <c r="H97">
        <v>891</v>
      </c>
      <c r="I97">
        <f t="shared" si="1"/>
        <v>840</v>
      </c>
      <c r="J97">
        <v>8.75</v>
      </c>
      <c r="K97">
        <v>3500</v>
      </c>
    </row>
    <row r="98" spans="1:11" x14ac:dyDescent="0.35">
      <c r="A98">
        <v>97</v>
      </c>
      <c r="B98" t="s">
        <v>38</v>
      </c>
      <c r="C98" t="s">
        <v>9</v>
      </c>
      <c r="D98" t="s">
        <v>14</v>
      </c>
      <c r="E98">
        <v>2</v>
      </c>
      <c r="F98" s="12">
        <v>0</v>
      </c>
      <c r="G98">
        <v>43</v>
      </c>
      <c r="H98">
        <v>763</v>
      </c>
      <c r="I98">
        <f t="shared" si="1"/>
        <v>720</v>
      </c>
      <c r="J98">
        <v>10</v>
      </c>
      <c r="K98">
        <v>4000</v>
      </c>
    </row>
    <row r="99" spans="1:11" x14ac:dyDescent="0.35">
      <c r="A99">
        <v>98</v>
      </c>
      <c r="B99" t="s">
        <v>38</v>
      </c>
      <c r="C99" t="s">
        <v>8</v>
      </c>
      <c r="D99" t="s">
        <v>14</v>
      </c>
      <c r="E99">
        <v>6</v>
      </c>
      <c r="F99" s="12">
        <v>0</v>
      </c>
      <c r="G99">
        <v>63</v>
      </c>
      <c r="H99">
        <v>543</v>
      </c>
      <c r="I99">
        <f t="shared" si="1"/>
        <v>480</v>
      </c>
      <c r="J99">
        <v>12.5</v>
      </c>
      <c r="K99">
        <v>5000</v>
      </c>
    </row>
    <row r="100" spans="1:11" x14ac:dyDescent="0.35">
      <c r="A100">
        <v>99</v>
      </c>
      <c r="B100" t="s">
        <v>38</v>
      </c>
      <c r="C100" t="s">
        <v>9</v>
      </c>
      <c r="D100" t="s">
        <v>15</v>
      </c>
      <c r="E100">
        <v>2</v>
      </c>
      <c r="F100" s="12">
        <v>0</v>
      </c>
      <c r="G100">
        <v>58</v>
      </c>
      <c r="H100">
        <v>898</v>
      </c>
      <c r="I100">
        <f t="shared" si="1"/>
        <v>840</v>
      </c>
      <c r="J100">
        <v>8.75</v>
      </c>
      <c r="K100">
        <v>3500</v>
      </c>
    </row>
    <row r="101" spans="1:11" x14ac:dyDescent="0.35">
      <c r="A101">
        <v>100</v>
      </c>
      <c r="B101" t="s">
        <v>38</v>
      </c>
      <c r="C101" t="s">
        <v>8</v>
      </c>
      <c r="D101" t="s">
        <v>13</v>
      </c>
      <c r="E101">
        <v>9</v>
      </c>
      <c r="F101" s="12">
        <v>0</v>
      </c>
      <c r="G101">
        <v>56</v>
      </c>
      <c r="H101">
        <v>776</v>
      </c>
      <c r="I101">
        <f t="shared" si="1"/>
        <v>720</v>
      </c>
      <c r="J101">
        <v>10</v>
      </c>
      <c r="K101">
        <v>4000</v>
      </c>
    </row>
    <row r="102" spans="1:11" x14ac:dyDescent="0.35">
      <c r="A102">
        <v>101</v>
      </c>
      <c r="B102" t="s">
        <v>38</v>
      </c>
      <c r="C102" t="s">
        <v>9</v>
      </c>
      <c r="D102" t="s">
        <v>15</v>
      </c>
      <c r="E102">
        <v>9</v>
      </c>
      <c r="F102" s="12">
        <v>0</v>
      </c>
      <c r="G102">
        <v>66</v>
      </c>
      <c r="H102">
        <v>1026</v>
      </c>
      <c r="I102">
        <f t="shared" si="1"/>
        <v>960</v>
      </c>
      <c r="J102">
        <v>7.5</v>
      </c>
      <c r="K102">
        <v>3000</v>
      </c>
    </row>
    <row r="103" spans="1:11" x14ac:dyDescent="0.35">
      <c r="A103">
        <v>102</v>
      </c>
      <c r="B103" t="s">
        <v>38</v>
      </c>
      <c r="C103" t="s">
        <v>10</v>
      </c>
      <c r="D103" t="s">
        <v>13</v>
      </c>
      <c r="E103">
        <v>8</v>
      </c>
      <c r="F103" s="12">
        <v>0</v>
      </c>
      <c r="G103">
        <v>54</v>
      </c>
      <c r="H103">
        <v>894</v>
      </c>
      <c r="I103">
        <f t="shared" si="1"/>
        <v>840</v>
      </c>
      <c r="J103">
        <v>8.75</v>
      </c>
      <c r="K103">
        <v>3500</v>
      </c>
    </row>
    <row r="104" spans="1:11" x14ac:dyDescent="0.35">
      <c r="A104">
        <v>103</v>
      </c>
      <c r="B104" t="s">
        <v>39</v>
      </c>
      <c r="C104" t="s">
        <v>11</v>
      </c>
      <c r="D104" t="s">
        <v>15</v>
      </c>
      <c r="E104">
        <v>7</v>
      </c>
      <c r="F104" s="12">
        <v>0</v>
      </c>
      <c r="G104">
        <v>44</v>
      </c>
      <c r="H104">
        <v>1004</v>
      </c>
      <c r="I104">
        <f t="shared" si="1"/>
        <v>960</v>
      </c>
      <c r="J104">
        <v>7.5</v>
      </c>
      <c r="K104">
        <v>3000</v>
      </c>
    </row>
    <row r="105" spans="1:11" x14ac:dyDescent="0.35">
      <c r="A105">
        <v>104</v>
      </c>
      <c r="B105" t="s">
        <v>38</v>
      </c>
      <c r="C105" t="s">
        <v>9</v>
      </c>
      <c r="D105" t="s">
        <v>13</v>
      </c>
      <c r="E105">
        <v>4</v>
      </c>
      <c r="F105" s="12">
        <v>0</v>
      </c>
      <c r="G105">
        <v>67</v>
      </c>
      <c r="H105">
        <v>787</v>
      </c>
      <c r="I105">
        <f t="shared" si="1"/>
        <v>720</v>
      </c>
      <c r="J105">
        <v>10</v>
      </c>
      <c r="K105">
        <v>4000</v>
      </c>
    </row>
    <row r="106" spans="1:11" x14ac:dyDescent="0.35">
      <c r="A106">
        <v>105</v>
      </c>
      <c r="B106" t="s">
        <v>38</v>
      </c>
      <c r="C106" t="s">
        <v>10</v>
      </c>
      <c r="D106" t="s">
        <v>13</v>
      </c>
      <c r="E106">
        <v>8</v>
      </c>
      <c r="F106" s="12">
        <v>0</v>
      </c>
      <c r="G106">
        <v>61</v>
      </c>
      <c r="H106">
        <v>1141</v>
      </c>
      <c r="I106">
        <f t="shared" si="1"/>
        <v>1080</v>
      </c>
      <c r="J106">
        <v>6.25</v>
      </c>
      <c r="K106">
        <v>2500</v>
      </c>
    </row>
    <row r="107" spans="1:11" x14ac:dyDescent="0.35">
      <c r="A107">
        <v>106</v>
      </c>
      <c r="B107" t="s">
        <v>38</v>
      </c>
      <c r="C107" t="s">
        <v>10</v>
      </c>
      <c r="D107" t="s">
        <v>13</v>
      </c>
      <c r="E107">
        <v>1</v>
      </c>
      <c r="F107" s="12">
        <v>0</v>
      </c>
      <c r="G107">
        <v>45</v>
      </c>
      <c r="H107">
        <v>645</v>
      </c>
      <c r="I107">
        <f t="shared" si="1"/>
        <v>600</v>
      </c>
      <c r="J107">
        <v>11.25</v>
      </c>
      <c r="K107">
        <v>4500</v>
      </c>
    </row>
    <row r="108" spans="1:11" x14ac:dyDescent="0.35">
      <c r="A108">
        <v>107</v>
      </c>
      <c r="B108" t="s">
        <v>38</v>
      </c>
      <c r="C108" t="s">
        <v>8</v>
      </c>
      <c r="D108" t="s">
        <v>12</v>
      </c>
      <c r="E108">
        <v>7</v>
      </c>
      <c r="F108" s="12">
        <v>0</v>
      </c>
      <c r="G108">
        <v>62</v>
      </c>
      <c r="H108">
        <v>902</v>
      </c>
      <c r="I108">
        <f t="shared" si="1"/>
        <v>840</v>
      </c>
      <c r="J108">
        <v>8.75</v>
      </c>
      <c r="K108">
        <v>3500</v>
      </c>
    </row>
    <row r="109" spans="1:11" x14ac:dyDescent="0.35">
      <c r="A109">
        <v>108</v>
      </c>
      <c r="B109" t="s">
        <v>38</v>
      </c>
      <c r="C109" t="s">
        <v>11</v>
      </c>
      <c r="D109" t="s">
        <v>13</v>
      </c>
      <c r="E109">
        <v>2</v>
      </c>
      <c r="F109" s="12">
        <v>0</v>
      </c>
      <c r="G109">
        <v>69</v>
      </c>
      <c r="H109">
        <v>1149</v>
      </c>
      <c r="I109">
        <f t="shared" si="1"/>
        <v>1080</v>
      </c>
      <c r="J109">
        <v>6.25</v>
      </c>
      <c r="K109">
        <v>2500</v>
      </c>
    </row>
    <row r="110" spans="1:11" x14ac:dyDescent="0.35">
      <c r="A110">
        <v>109</v>
      </c>
      <c r="B110" t="s">
        <v>38</v>
      </c>
      <c r="C110" t="s">
        <v>8</v>
      </c>
      <c r="D110" t="s">
        <v>12</v>
      </c>
      <c r="E110">
        <v>6</v>
      </c>
      <c r="F110" s="12">
        <v>0</v>
      </c>
      <c r="G110">
        <v>57</v>
      </c>
      <c r="H110">
        <v>1137</v>
      </c>
      <c r="I110">
        <f t="shared" si="1"/>
        <v>1080</v>
      </c>
      <c r="J110">
        <v>6.25</v>
      </c>
      <c r="K110">
        <v>2500</v>
      </c>
    </row>
    <row r="111" spans="1:11" x14ac:dyDescent="0.35">
      <c r="A111">
        <v>110</v>
      </c>
      <c r="B111" t="s">
        <v>38</v>
      </c>
      <c r="C111" t="s">
        <v>10</v>
      </c>
      <c r="D111" t="s">
        <v>15</v>
      </c>
      <c r="E111">
        <v>3</v>
      </c>
      <c r="F111" s="12">
        <v>0</v>
      </c>
      <c r="G111">
        <v>64</v>
      </c>
      <c r="H111">
        <v>784</v>
      </c>
      <c r="I111">
        <f t="shared" si="1"/>
        <v>720</v>
      </c>
      <c r="J111">
        <v>10</v>
      </c>
      <c r="K111">
        <v>4000</v>
      </c>
    </row>
    <row r="112" spans="1:11" x14ac:dyDescent="0.35">
      <c r="A112">
        <v>111</v>
      </c>
      <c r="B112" t="s">
        <v>38</v>
      </c>
      <c r="C112" t="s">
        <v>8</v>
      </c>
      <c r="D112" t="s">
        <v>15</v>
      </c>
      <c r="E112">
        <v>6</v>
      </c>
      <c r="F112" s="12">
        <v>0</v>
      </c>
      <c r="G112">
        <v>50</v>
      </c>
      <c r="H112">
        <v>530</v>
      </c>
      <c r="I112">
        <f t="shared" si="1"/>
        <v>480</v>
      </c>
      <c r="J112">
        <v>12.5</v>
      </c>
      <c r="K112">
        <v>5000</v>
      </c>
    </row>
    <row r="113" spans="1:11" x14ac:dyDescent="0.35">
      <c r="A113">
        <v>112</v>
      </c>
      <c r="B113" t="s">
        <v>38</v>
      </c>
      <c r="C113" t="s">
        <v>9</v>
      </c>
      <c r="D113" t="s">
        <v>13</v>
      </c>
      <c r="E113">
        <v>4</v>
      </c>
      <c r="F113" s="12">
        <v>0</v>
      </c>
      <c r="G113">
        <v>54</v>
      </c>
      <c r="H113">
        <v>1014</v>
      </c>
      <c r="I113">
        <f t="shared" si="1"/>
        <v>960</v>
      </c>
      <c r="J113">
        <v>7.5</v>
      </c>
      <c r="K113">
        <v>3000</v>
      </c>
    </row>
    <row r="114" spans="1:11" x14ac:dyDescent="0.35">
      <c r="A114">
        <v>113</v>
      </c>
      <c r="B114" t="s">
        <v>38</v>
      </c>
      <c r="C114" t="s">
        <v>10</v>
      </c>
      <c r="D114" t="s">
        <v>14</v>
      </c>
      <c r="E114">
        <v>8</v>
      </c>
      <c r="F114" s="12">
        <v>0</v>
      </c>
      <c r="G114">
        <v>58</v>
      </c>
      <c r="H114">
        <v>778</v>
      </c>
      <c r="I114">
        <f t="shared" si="1"/>
        <v>720</v>
      </c>
      <c r="J114">
        <v>10</v>
      </c>
      <c r="K114">
        <v>4000</v>
      </c>
    </row>
    <row r="115" spans="1:11" x14ac:dyDescent="0.35">
      <c r="A115">
        <v>114</v>
      </c>
      <c r="B115" t="s">
        <v>38</v>
      </c>
      <c r="C115" t="s">
        <v>11</v>
      </c>
      <c r="D115" t="s">
        <v>15</v>
      </c>
      <c r="E115">
        <v>9</v>
      </c>
      <c r="F115" s="12">
        <v>0</v>
      </c>
      <c r="G115">
        <v>66</v>
      </c>
      <c r="H115">
        <v>906</v>
      </c>
      <c r="I115">
        <f t="shared" si="1"/>
        <v>840</v>
      </c>
      <c r="J115">
        <v>8.75</v>
      </c>
      <c r="K115">
        <v>3500</v>
      </c>
    </row>
    <row r="116" spans="1:11" x14ac:dyDescent="0.35">
      <c r="A116">
        <v>115</v>
      </c>
      <c r="B116" t="s">
        <v>38</v>
      </c>
      <c r="C116" t="s">
        <v>11</v>
      </c>
      <c r="D116" t="s">
        <v>15</v>
      </c>
      <c r="E116">
        <v>4</v>
      </c>
      <c r="F116" s="12">
        <v>0</v>
      </c>
      <c r="G116">
        <v>55</v>
      </c>
      <c r="H116">
        <v>535</v>
      </c>
      <c r="I116">
        <f t="shared" si="1"/>
        <v>480</v>
      </c>
      <c r="J116">
        <v>12.5</v>
      </c>
      <c r="K116">
        <v>5000</v>
      </c>
    </row>
    <row r="117" spans="1:11" x14ac:dyDescent="0.35">
      <c r="A117">
        <v>116</v>
      </c>
      <c r="B117" t="s">
        <v>38</v>
      </c>
      <c r="C117" t="s">
        <v>10</v>
      </c>
      <c r="D117" t="s">
        <v>14</v>
      </c>
      <c r="E117">
        <v>4</v>
      </c>
      <c r="F117" s="12">
        <v>0</v>
      </c>
      <c r="G117">
        <v>63</v>
      </c>
      <c r="H117">
        <v>1023</v>
      </c>
      <c r="I117">
        <f t="shared" si="1"/>
        <v>960</v>
      </c>
      <c r="J117">
        <v>7.5</v>
      </c>
      <c r="K117">
        <v>3000</v>
      </c>
    </row>
    <row r="118" spans="1:11" x14ac:dyDescent="0.35">
      <c r="A118">
        <v>117</v>
      </c>
      <c r="B118" t="s">
        <v>38</v>
      </c>
      <c r="C118" t="s">
        <v>8</v>
      </c>
      <c r="D118" t="s">
        <v>15</v>
      </c>
      <c r="E118">
        <v>1</v>
      </c>
      <c r="F118" s="12">
        <v>0</v>
      </c>
      <c r="G118">
        <v>58</v>
      </c>
      <c r="H118">
        <v>778</v>
      </c>
      <c r="I118">
        <f t="shared" si="1"/>
        <v>720</v>
      </c>
      <c r="J118">
        <v>10</v>
      </c>
      <c r="K118">
        <v>4000</v>
      </c>
    </row>
    <row r="119" spans="1:11" x14ac:dyDescent="0.35">
      <c r="A119">
        <v>118</v>
      </c>
      <c r="B119" t="s">
        <v>38</v>
      </c>
      <c r="C119" t="s">
        <v>11</v>
      </c>
      <c r="D119" t="s">
        <v>14</v>
      </c>
      <c r="E119">
        <v>9</v>
      </c>
      <c r="F119" s="12">
        <v>0</v>
      </c>
      <c r="G119">
        <v>68</v>
      </c>
      <c r="H119">
        <v>908</v>
      </c>
      <c r="I119">
        <f t="shared" si="1"/>
        <v>840</v>
      </c>
      <c r="J119">
        <v>8.75</v>
      </c>
      <c r="K119">
        <v>3500</v>
      </c>
    </row>
    <row r="120" spans="1:11" x14ac:dyDescent="0.35">
      <c r="A120">
        <v>119</v>
      </c>
      <c r="B120" t="s">
        <v>38</v>
      </c>
      <c r="C120" t="s">
        <v>9</v>
      </c>
      <c r="D120" t="s">
        <v>13</v>
      </c>
      <c r="E120">
        <v>6</v>
      </c>
      <c r="F120" s="12">
        <v>0</v>
      </c>
      <c r="G120">
        <v>62</v>
      </c>
      <c r="H120">
        <v>902</v>
      </c>
      <c r="I120">
        <f t="shared" si="1"/>
        <v>840</v>
      </c>
      <c r="J120">
        <v>8.75</v>
      </c>
      <c r="K120">
        <v>3500</v>
      </c>
    </row>
    <row r="121" spans="1:11" x14ac:dyDescent="0.35">
      <c r="A121">
        <v>120</v>
      </c>
      <c r="B121" t="s">
        <v>38</v>
      </c>
      <c r="C121" t="s">
        <v>11</v>
      </c>
      <c r="D121" t="s">
        <v>15</v>
      </c>
      <c r="E121">
        <v>4</v>
      </c>
      <c r="F121" s="12">
        <v>0</v>
      </c>
      <c r="G121">
        <v>61</v>
      </c>
      <c r="H121">
        <v>781</v>
      </c>
      <c r="I121">
        <f t="shared" si="1"/>
        <v>720</v>
      </c>
      <c r="J121">
        <v>10</v>
      </c>
      <c r="K121">
        <v>4000</v>
      </c>
    </row>
    <row r="122" spans="1:11" x14ac:dyDescent="0.35">
      <c r="A122">
        <v>121</v>
      </c>
      <c r="B122" t="s">
        <v>38</v>
      </c>
      <c r="C122" t="s">
        <v>11</v>
      </c>
      <c r="D122" t="s">
        <v>12</v>
      </c>
      <c r="E122">
        <v>3</v>
      </c>
      <c r="F122" s="12">
        <v>0</v>
      </c>
      <c r="G122">
        <v>60</v>
      </c>
      <c r="H122">
        <v>1140</v>
      </c>
      <c r="I122">
        <f t="shared" si="1"/>
        <v>1080</v>
      </c>
      <c r="J122">
        <v>6.25</v>
      </c>
      <c r="K122">
        <v>2500</v>
      </c>
    </row>
    <row r="123" spans="1:11" x14ac:dyDescent="0.35">
      <c r="A123">
        <v>122</v>
      </c>
      <c r="B123" t="s">
        <v>38</v>
      </c>
      <c r="C123" t="s">
        <v>10</v>
      </c>
      <c r="D123" t="s">
        <v>15</v>
      </c>
      <c r="E123">
        <v>9</v>
      </c>
      <c r="F123" s="12">
        <v>0</v>
      </c>
      <c r="G123">
        <v>73</v>
      </c>
      <c r="H123">
        <v>793</v>
      </c>
      <c r="I123">
        <f t="shared" si="1"/>
        <v>720</v>
      </c>
      <c r="J123">
        <v>10</v>
      </c>
      <c r="K123">
        <v>4000</v>
      </c>
    </row>
    <row r="124" spans="1:11" x14ac:dyDescent="0.35">
      <c r="A124">
        <v>123</v>
      </c>
      <c r="B124" t="s">
        <v>38</v>
      </c>
      <c r="C124" t="s">
        <v>8</v>
      </c>
      <c r="D124" t="s">
        <v>13</v>
      </c>
      <c r="E124">
        <v>3</v>
      </c>
      <c r="F124" s="12">
        <v>0</v>
      </c>
      <c r="G124">
        <v>63</v>
      </c>
      <c r="H124">
        <v>783</v>
      </c>
      <c r="I124">
        <f t="shared" si="1"/>
        <v>720</v>
      </c>
      <c r="J124">
        <v>10</v>
      </c>
      <c r="K124">
        <v>4000</v>
      </c>
    </row>
    <row r="125" spans="1:11" x14ac:dyDescent="0.35">
      <c r="A125">
        <v>124</v>
      </c>
      <c r="B125" t="s">
        <v>38</v>
      </c>
      <c r="C125" t="s">
        <v>8</v>
      </c>
      <c r="D125" t="s">
        <v>14</v>
      </c>
      <c r="E125">
        <v>6</v>
      </c>
      <c r="F125" s="12">
        <v>0</v>
      </c>
      <c r="G125">
        <v>61</v>
      </c>
      <c r="H125">
        <v>541</v>
      </c>
      <c r="I125">
        <f t="shared" si="1"/>
        <v>480</v>
      </c>
      <c r="J125">
        <v>12.5</v>
      </c>
      <c r="K125">
        <v>5000</v>
      </c>
    </row>
    <row r="126" spans="1:11" x14ac:dyDescent="0.35">
      <c r="A126">
        <v>125</v>
      </c>
      <c r="B126" t="s">
        <v>38</v>
      </c>
      <c r="C126" t="s">
        <v>9</v>
      </c>
      <c r="D126" t="s">
        <v>14</v>
      </c>
      <c r="E126">
        <v>8</v>
      </c>
      <c r="F126" s="12">
        <v>0</v>
      </c>
      <c r="G126">
        <v>68</v>
      </c>
      <c r="H126">
        <v>1028</v>
      </c>
      <c r="I126">
        <f t="shared" si="1"/>
        <v>960</v>
      </c>
      <c r="J126">
        <v>7.5</v>
      </c>
      <c r="K126">
        <v>3000</v>
      </c>
    </row>
    <row r="127" spans="1:11" x14ac:dyDescent="0.35">
      <c r="A127">
        <v>126</v>
      </c>
      <c r="B127" t="s">
        <v>38</v>
      </c>
      <c r="C127" t="s">
        <v>11</v>
      </c>
      <c r="D127" t="s">
        <v>12</v>
      </c>
      <c r="E127">
        <v>3</v>
      </c>
      <c r="F127" s="12">
        <v>0</v>
      </c>
      <c r="G127">
        <v>75</v>
      </c>
      <c r="H127">
        <v>915</v>
      </c>
      <c r="I127">
        <f t="shared" si="1"/>
        <v>840</v>
      </c>
      <c r="J127">
        <v>8.75</v>
      </c>
      <c r="K127">
        <v>3500</v>
      </c>
    </row>
    <row r="128" spans="1:11" x14ac:dyDescent="0.35">
      <c r="A128">
        <v>127</v>
      </c>
      <c r="B128" t="s">
        <v>39</v>
      </c>
      <c r="C128" t="s">
        <v>8</v>
      </c>
      <c r="D128" t="s">
        <v>12</v>
      </c>
      <c r="E128">
        <v>7</v>
      </c>
      <c r="F128" s="12">
        <v>0</v>
      </c>
      <c r="G128">
        <v>74</v>
      </c>
      <c r="H128">
        <v>1034</v>
      </c>
      <c r="I128">
        <f t="shared" si="1"/>
        <v>960</v>
      </c>
      <c r="J128">
        <v>7.5</v>
      </c>
      <c r="K128">
        <v>3000</v>
      </c>
    </row>
    <row r="129" spans="1:11" x14ac:dyDescent="0.35">
      <c r="A129">
        <v>128</v>
      </c>
      <c r="B129" t="s">
        <v>38</v>
      </c>
      <c r="C129" t="s">
        <v>10</v>
      </c>
      <c r="D129" t="s">
        <v>12</v>
      </c>
      <c r="E129">
        <v>2</v>
      </c>
      <c r="F129" s="12">
        <v>0</v>
      </c>
      <c r="G129">
        <v>54</v>
      </c>
      <c r="H129">
        <v>774</v>
      </c>
      <c r="I129">
        <f t="shared" si="1"/>
        <v>720</v>
      </c>
      <c r="J129">
        <v>10</v>
      </c>
      <c r="K129">
        <v>4000</v>
      </c>
    </row>
    <row r="130" spans="1:11" x14ac:dyDescent="0.35">
      <c r="A130">
        <v>129</v>
      </c>
      <c r="B130" t="s">
        <v>39</v>
      </c>
      <c r="C130" t="s">
        <v>9</v>
      </c>
      <c r="D130" t="s">
        <v>13</v>
      </c>
      <c r="E130">
        <v>2</v>
      </c>
      <c r="F130" s="12">
        <v>0</v>
      </c>
      <c r="G130">
        <v>74</v>
      </c>
      <c r="H130">
        <v>674</v>
      </c>
      <c r="I130">
        <f t="shared" si="1"/>
        <v>600</v>
      </c>
      <c r="J130">
        <v>11.25</v>
      </c>
      <c r="K130">
        <v>4500</v>
      </c>
    </row>
    <row r="131" spans="1:11" x14ac:dyDescent="0.35">
      <c r="A131">
        <v>130</v>
      </c>
      <c r="B131" t="s">
        <v>38</v>
      </c>
      <c r="C131" t="s">
        <v>11</v>
      </c>
      <c r="D131" t="s">
        <v>12</v>
      </c>
      <c r="E131">
        <v>1</v>
      </c>
      <c r="F131" s="12">
        <v>0</v>
      </c>
      <c r="G131">
        <v>58</v>
      </c>
      <c r="H131">
        <v>538</v>
      </c>
      <c r="I131">
        <f t="shared" ref="I131:I194" si="2">H131-G131</f>
        <v>480</v>
      </c>
      <c r="J131">
        <v>12.5</v>
      </c>
      <c r="K131">
        <v>5000</v>
      </c>
    </row>
    <row r="132" spans="1:11" x14ac:dyDescent="0.35">
      <c r="A132">
        <v>131</v>
      </c>
      <c r="B132" t="s">
        <v>39</v>
      </c>
      <c r="C132" t="s">
        <v>11</v>
      </c>
      <c r="D132" t="s">
        <v>12</v>
      </c>
      <c r="E132">
        <v>5</v>
      </c>
      <c r="F132" s="12">
        <v>0</v>
      </c>
      <c r="G132">
        <v>67</v>
      </c>
      <c r="H132">
        <v>1147</v>
      </c>
      <c r="I132">
        <f t="shared" si="2"/>
        <v>1080</v>
      </c>
      <c r="J132">
        <v>6.25</v>
      </c>
      <c r="K132">
        <v>2500</v>
      </c>
    </row>
    <row r="133" spans="1:11" x14ac:dyDescent="0.35">
      <c r="A133">
        <v>132</v>
      </c>
      <c r="B133" t="s">
        <v>38</v>
      </c>
      <c r="C133" t="s">
        <v>9</v>
      </c>
      <c r="D133" t="s">
        <v>15</v>
      </c>
      <c r="E133">
        <v>1</v>
      </c>
      <c r="F133" s="12">
        <v>0</v>
      </c>
      <c r="G133">
        <v>71</v>
      </c>
      <c r="H133">
        <v>1031</v>
      </c>
      <c r="I133">
        <f t="shared" si="2"/>
        <v>960</v>
      </c>
      <c r="J133">
        <v>7.5</v>
      </c>
      <c r="K133">
        <v>3000</v>
      </c>
    </row>
    <row r="134" spans="1:11" x14ac:dyDescent="0.35">
      <c r="A134">
        <v>133</v>
      </c>
      <c r="B134" t="s">
        <v>38</v>
      </c>
      <c r="C134" t="s">
        <v>10</v>
      </c>
      <c r="D134" t="s">
        <v>15</v>
      </c>
      <c r="E134">
        <v>3</v>
      </c>
      <c r="F134" s="12">
        <v>0</v>
      </c>
      <c r="G134">
        <v>72</v>
      </c>
      <c r="H134">
        <v>552</v>
      </c>
      <c r="I134">
        <f t="shared" si="2"/>
        <v>480</v>
      </c>
      <c r="J134">
        <v>12.5</v>
      </c>
      <c r="K134">
        <v>5000</v>
      </c>
    </row>
    <row r="135" spans="1:11" x14ac:dyDescent="0.35">
      <c r="A135">
        <v>134</v>
      </c>
      <c r="B135" t="s">
        <v>38</v>
      </c>
      <c r="C135" t="s">
        <v>9</v>
      </c>
      <c r="D135" t="s">
        <v>13</v>
      </c>
      <c r="E135">
        <v>1</v>
      </c>
      <c r="F135" s="12">
        <v>0</v>
      </c>
      <c r="G135">
        <v>62</v>
      </c>
      <c r="H135">
        <v>902</v>
      </c>
      <c r="I135">
        <f t="shared" si="2"/>
        <v>840</v>
      </c>
      <c r="J135">
        <v>8.75</v>
      </c>
      <c r="K135">
        <v>3500</v>
      </c>
    </row>
    <row r="136" spans="1:11" x14ac:dyDescent="0.35">
      <c r="A136">
        <v>135</v>
      </c>
      <c r="B136" t="s">
        <v>38</v>
      </c>
      <c r="C136" t="s">
        <v>8</v>
      </c>
      <c r="D136" t="s">
        <v>15</v>
      </c>
      <c r="E136">
        <v>2</v>
      </c>
      <c r="F136" s="12">
        <v>0</v>
      </c>
      <c r="G136">
        <v>74</v>
      </c>
      <c r="H136">
        <v>914</v>
      </c>
      <c r="I136">
        <f t="shared" si="2"/>
        <v>840</v>
      </c>
      <c r="J136">
        <v>8.75</v>
      </c>
      <c r="K136">
        <v>3500</v>
      </c>
    </row>
    <row r="137" spans="1:11" x14ac:dyDescent="0.35">
      <c r="A137">
        <v>136</v>
      </c>
      <c r="B137" t="s">
        <v>38</v>
      </c>
      <c r="C137" t="s">
        <v>11</v>
      </c>
      <c r="D137" t="s">
        <v>12</v>
      </c>
      <c r="E137">
        <v>2</v>
      </c>
      <c r="F137" s="12">
        <v>0</v>
      </c>
      <c r="G137">
        <v>78</v>
      </c>
      <c r="H137">
        <v>918</v>
      </c>
      <c r="I137">
        <f t="shared" si="2"/>
        <v>840</v>
      </c>
      <c r="J137">
        <v>8.75</v>
      </c>
      <c r="K137">
        <v>3500</v>
      </c>
    </row>
    <row r="138" spans="1:11" x14ac:dyDescent="0.35">
      <c r="A138">
        <v>137</v>
      </c>
      <c r="B138" t="s">
        <v>38</v>
      </c>
      <c r="C138" t="s">
        <v>10</v>
      </c>
      <c r="D138" t="s">
        <v>15</v>
      </c>
      <c r="E138">
        <v>8</v>
      </c>
      <c r="F138" s="12">
        <v>0</v>
      </c>
      <c r="G138">
        <v>68</v>
      </c>
      <c r="H138">
        <v>788</v>
      </c>
      <c r="I138">
        <f t="shared" si="2"/>
        <v>720</v>
      </c>
      <c r="J138">
        <v>10</v>
      </c>
      <c r="K138">
        <v>4000</v>
      </c>
    </row>
    <row r="139" spans="1:11" x14ac:dyDescent="0.35">
      <c r="A139">
        <v>138</v>
      </c>
      <c r="B139" t="s">
        <v>39</v>
      </c>
      <c r="C139" t="s">
        <v>9</v>
      </c>
      <c r="D139" t="s">
        <v>13</v>
      </c>
      <c r="E139">
        <v>2</v>
      </c>
      <c r="F139" s="12">
        <v>0</v>
      </c>
      <c r="G139">
        <v>59</v>
      </c>
      <c r="H139">
        <v>779</v>
      </c>
      <c r="I139">
        <f t="shared" si="2"/>
        <v>720</v>
      </c>
      <c r="J139">
        <v>10</v>
      </c>
      <c r="K139">
        <v>4000</v>
      </c>
    </row>
    <row r="140" spans="1:11" x14ac:dyDescent="0.35">
      <c r="A140">
        <v>139</v>
      </c>
      <c r="B140" t="s">
        <v>38</v>
      </c>
      <c r="C140" t="s">
        <v>11</v>
      </c>
      <c r="D140" t="s">
        <v>14</v>
      </c>
      <c r="E140">
        <v>2</v>
      </c>
      <c r="F140" s="12">
        <v>0</v>
      </c>
      <c r="G140">
        <v>70</v>
      </c>
      <c r="H140">
        <v>670</v>
      </c>
      <c r="I140">
        <f t="shared" si="2"/>
        <v>600</v>
      </c>
      <c r="J140">
        <v>11.25</v>
      </c>
      <c r="K140">
        <v>4500</v>
      </c>
    </row>
    <row r="141" spans="1:11" x14ac:dyDescent="0.35">
      <c r="A141">
        <v>140</v>
      </c>
      <c r="B141" t="s">
        <v>39</v>
      </c>
      <c r="C141" t="s">
        <v>9</v>
      </c>
      <c r="D141" t="s">
        <v>13</v>
      </c>
      <c r="E141">
        <v>4</v>
      </c>
      <c r="F141" s="12">
        <v>0</v>
      </c>
      <c r="G141">
        <v>71</v>
      </c>
      <c r="H141">
        <v>791</v>
      </c>
      <c r="I141">
        <f t="shared" si="2"/>
        <v>720</v>
      </c>
      <c r="J141">
        <v>10</v>
      </c>
      <c r="K141">
        <v>4000</v>
      </c>
    </row>
    <row r="142" spans="1:11" x14ac:dyDescent="0.35">
      <c r="A142">
        <v>141</v>
      </c>
      <c r="B142" t="s">
        <v>38</v>
      </c>
      <c r="C142" t="s">
        <v>8</v>
      </c>
      <c r="D142" t="s">
        <v>15</v>
      </c>
      <c r="E142">
        <v>7</v>
      </c>
      <c r="F142" s="12">
        <v>0</v>
      </c>
      <c r="G142">
        <v>75</v>
      </c>
      <c r="H142">
        <v>1035</v>
      </c>
      <c r="I142">
        <f t="shared" si="2"/>
        <v>960</v>
      </c>
      <c r="J142">
        <v>7.5</v>
      </c>
      <c r="K142">
        <v>3000</v>
      </c>
    </row>
    <row r="143" spans="1:11" x14ac:dyDescent="0.35">
      <c r="A143">
        <v>142</v>
      </c>
      <c r="B143" t="s">
        <v>38</v>
      </c>
      <c r="C143" t="s">
        <v>9</v>
      </c>
      <c r="D143" t="s">
        <v>14</v>
      </c>
      <c r="E143">
        <v>8</v>
      </c>
      <c r="F143" s="12">
        <v>0</v>
      </c>
      <c r="G143">
        <v>81</v>
      </c>
      <c r="H143">
        <v>1041</v>
      </c>
      <c r="I143">
        <f t="shared" si="2"/>
        <v>960</v>
      </c>
      <c r="J143">
        <v>7.5</v>
      </c>
      <c r="K143">
        <v>3000</v>
      </c>
    </row>
    <row r="144" spans="1:11" x14ac:dyDescent="0.35">
      <c r="A144">
        <v>143</v>
      </c>
      <c r="B144" t="s">
        <v>38</v>
      </c>
      <c r="C144" t="s">
        <v>11</v>
      </c>
      <c r="D144" t="s">
        <v>15</v>
      </c>
      <c r="E144">
        <v>1</v>
      </c>
      <c r="F144" s="12">
        <v>0</v>
      </c>
      <c r="G144">
        <v>63</v>
      </c>
      <c r="H144">
        <v>903</v>
      </c>
      <c r="I144">
        <f t="shared" si="2"/>
        <v>840</v>
      </c>
      <c r="J144">
        <v>8.75</v>
      </c>
      <c r="K144">
        <v>3500</v>
      </c>
    </row>
    <row r="145" spans="1:11" x14ac:dyDescent="0.35">
      <c r="A145">
        <v>144</v>
      </c>
      <c r="B145" t="s">
        <v>38</v>
      </c>
      <c r="C145" t="s">
        <v>9</v>
      </c>
      <c r="D145" t="s">
        <v>14</v>
      </c>
      <c r="E145">
        <v>6</v>
      </c>
      <c r="F145" s="12">
        <v>0</v>
      </c>
      <c r="G145">
        <v>71</v>
      </c>
      <c r="H145">
        <v>911</v>
      </c>
      <c r="I145">
        <f t="shared" si="2"/>
        <v>840</v>
      </c>
      <c r="J145">
        <v>8.75</v>
      </c>
      <c r="K145">
        <v>3500</v>
      </c>
    </row>
    <row r="146" spans="1:11" x14ac:dyDescent="0.35">
      <c r="A146">
        <v>145</v>
      </c>
      <c r="B146" t="s">
        <v>38</v>
      </c>
      <c r="C146" t="s">
        <v>9</v>
      </c>
      <c r="D146" t="s">
        <v>13</v>
      </c>
      <c r="E146">
        <v>7</v>
      </c>
      <c r="F146" s="12">
        <v>0</v>
      </c>
      <c r="G146">
        <v>66</v>
      </c>
      <c r="H146">
        <v>906</v>
      </c>
      <c r="I146">
        <f t="shared" si="2"/>
        <v>840</v>
      </c>
      <c r="J146">
        <v>8.75</v>
      </c>
      <c r="K146">
        <v>3500</v>
      </c>
    </row>
    <row r="147" spans="1:11" x14ac:dyDescent="0.35">
      <c r="A147">
        <v>146</v>
      </c>
      <c r="B147" t="s">
        <v>38</v>
      </c>
      <c r="C147" t="s">
        <v>10</v>
      </c>
      <c r="D147" t="s">
        <v>14</v>
      </c>
      <c r="E147">
        <v>4</v>
      </c>
      <c r="F147" s="12">
        <v>0</v>
      </c>
      <c r="G147">
        <v>75</v>
      </c>
      <c r="H147">
        <v>1155</v>
      </c>
      <c r="I147">
        <f t="shared" si="2"/>
        <v>1080</v>
      </c>
      <c r="J147">
        <v>6.25</v>
      </c>
      <c r="K147">
        <v>2500</v>
      </c>
    </row>
    <row r="148" spans="1:11" x14ac:dyDescent="0.35">
      <c r="A148">
        <v>147</v>
      </c>
      <c r="B148" t="s">
        <v>38</v>
      </c>
      <c r="C148" t="s">
        <v>8</v>
      </c>
      <c r="D148" t="s">
        <v>15</v>
      </c>
      <c r="E148">
        <v>3</v>
      </c>
      <c r="F148" s="12">
        <v>0</v>
      </c>
      <c r="G148">
        <v>75</v>
      </c>
      <c r="H148">
        <v>1155</v>
      </c>
      <c r="I148">
        <f t="shared" si="2"/>
        <v>1080</v>
      </c>
      <c r="J148">
        <v>6.25</v>
      </c>
      <c r="K148">
        <v>2500</v>
      </c>
    </row>
    <row r="149" spans="1:11" x14ac:dyDescent="0.35">
      <c r="A149">
        <v>148</v>
      </c>
      <c r="B149" t="s">
        <v>38</v>
      </c>
      <c r="C149" t="s">
        <v>11</v>
      </c>
      <c r="D149" t="s">
        <v>14</v>
      </c>
      <c r="E149">
        <v>8</v>
      </c>
      <c r="F149" s="12">
        <v>0</v>
      </c>
      <c r="G149">
        <v>82</v>
      </c>
      <c r="H149">
        <v>562</v>
      </c>
      <c r="I149">
        <f t="shared" si="2"/>
        <v>480</v>
      </c>
      <c r="J149">
        <v>12.5</v>
      </c>
      <c r="K149">
        <v>5000</v>
      </c>
    </row>
    <row r="150" spans="1:11" x14ac:dyDescent="0.35">
      <c r="A150">
        <v>149</v>
      </c>
      <c r="B150" t="s">
        <v>38</v>
      </c>
      <c r="C150" t="s">
        <v>11</v>
      </c>
      <c r="D150" t="s">
        <v>14</v>
      </c>
      <c r="E150">
        <v>2</v>
      </c>
      <c r="F150" s="12">
        <v>0</v>
      </c>
      <c r="G150">
        <v>80</v>
      </c>
      <c r="H150">
        <v>1160</v>
      </c>
      <c r="I150">
        <f t="shared" si="2"/>
        <v>1080</v>
      </c>
      <c r="J150">
        <v>6.25</v>
      </c>
      <c r="K150">
        <v>2500</v>
      </c>
    </row>
    <row r="151" spans="1:11" x14ac:dyDescent="0.35">
      <c r="A151">
        <v>150</v>
      </c>
      <c r="B151" t="s">
        <v>38</v>
      </c>
      <c r="C151" t="s">
        <v>10</v>
      </c>
      <c r="D151" t="s">
        <v>13</v>
      </c>
      <c r="E151">
        <v>2</v>
      </c>
      <c r="F151" s="12">
        <v>0</v>
      </c>
      <c r="G151">
        <v>76</v>
      </c>
      <c r="H151">
        <v>796</v>
      </c>
      <c r="I151">
        <f t="shared" si="2"/>
        <v>720</v>
      </c>
      <c r="J151">
        <v>10</v>
      </c>
      <c r="K151">
        <v>4000</v>
      </c>
    </row>
    <row r="152" spans="1:11" x14ac:dyDescent="0.35">
      <c r="A152">
        <v>151</v>
      </c>
      <c r="B152" t="s">
        <v>38</v>
      </c>
      <c r="C152" t="s">
        <v>8</v>
      </c>
      <c r="D152" t="s">
        <v>13</v>
      </c>
      <c r="E152">
        <v>3</v>
      </c>
      <c r="F152" s="12">
        <v>0</v>
      </c>
      <c r="G152">
        <v>67</v>
      </c>
      <c r="H152">
        <v>907</v>
      </c>
      <c r="I152">
        <f t="shared" si="2"/>
        <v>840</v>
      </c>
      <c r="J152">
        <v>8.75</v>
      </c>
      <c r="K152">
        <v>3500</v>
      </c>
    </row>
    <row r="153" spans="1:11" x14ac:dyDescent="0.35">
      <c r="A153">
        <v>152</v>
      </c>
      <c r="B153" t="s">
        <v>38</v>
      </c>
      <c r="C153" t="s">
        <v>10</v>
      </c>
      <c r="D153" t="s">
        <v>15</v>
      </c>
      <c r="E153">
        <v>7</v>
      </c>
      <c r="F153" s="12">
        <v>0</v>
      </c>
      <c r="G153">
        <v>75</v>
      </c>
      <c r="H153">
        <v>1035</v>
      </c>
      <c r="I153">
        <f t="shared" si="2"/>
        <v>960</v>
      </c>
      <c r="J153">
        <v>7.5</v>
      </c>
      <c r="K153">
        <v>3000</v>
      </c>
    </row>
    <row r="154" spans="1:11" x14ac:dyDescent="0.35">
      <c r="A154">
        <v>153</v>
      </c>
      <c r="B154" t="s">
        <v>39</v>
      </c>
      <c r="C154" t="s">
        <v>10</v>
      </c>
      <c r="D154" t="s">
        <v>15</v>
      </c>
      <c r="E154">
        <v>7</v>
      </c>
      <c r="F154" s="12">
        <v>0</v>
      </c>
      <c r="G154">
        <v>77</v>
      </c>
      <c r="H154">
        <v>1037</v>
      </c>
      <c r="I154">
        <f t="shared" si="2"/>
        <v>960</v>
      </c>
      <c r="J154">
        <v>7.5</v>
      </c>
      <c r="K154">
        <v>3000</v>
      </c>
    </row>
    <row r="155" spans="1:11" x14ac:dyDescent="0.35">
      <c r="A155">
        <v>154</v>
      </c>
      <c r="B155" t="s">
        <v>38</v>
      </c>
      <c r="C155" t="s">
        <v>11</v>
      </c>
      <c r="D155" t="s">
        <v>12</v>
      </c>
      <c r="E155">
        <v>5</v>
      </c>
      <c r="F155" s="12">
        <v>0</v>
      </c>
      <c r="G155">
        <v>67</v>
      </c>
      <c r="H155">
        <v>1147</v>
      </c>
      <c r="I155">
        <f t="shared" si="2"/>
        <v>1080</v>
      </c>
      <c r="J155">
        <v>6.25</v>
      </c>
      <c r="K155">
        <v>2500</v>
      </c>
    </row>
    <row r="156" spans="1:11" x14ac:dyDescent="0.35">
      <c r="A156">
        <v>155</v>
      </c>
      <c r="B156" t="s">
        <v>38</v>
      </c>
      <c r="C156" t="s">
        <v>9</v>
      </c>
      <c r="D156" t="s">
        <v>15</v>
      </c>
      <c r="E156">
        <v>1</v>
      </c>
      <c r="F156" s="12">
        <v>0</v>
      </c>
      <c r="G156">
        <v>73</v>
      </c>
      <c r="H156">
        <v>553</v>
      </c>
      <c r="I156">
        <f t="shared" si="2"/>
        <v>480</v>
      </c>
      <c r="J156">
        <v>12.5</v>
      </c>
      <c r="K156">
        <v>5000</v>
      </c>
    </row>
    <row r="157" spans="1:11" x14ac:dyDescent="0.35">
      <c r="A157">
        <v>156</v>
      </c>
      <c r="B157" t="s">
        <v>38</v>
      </c>
      <c r="C157" t="s">
        <v>10</v>
      </c>
      <c r="D157" t="s">
        <v>13</v>
      </c>
      <c r="E157">
        <v>3</v>
      </c>
      <c r="F157" s="12">
        <v>0</v>
      </c>
      <c r="G157">
        <v>66</v>
      </c>
      <c r="H157">
        <v>786</v>
      </c>
      <c r="I157">
        <f t="shared" si="2"/>
        <v>720</v>
      </c>
      <c r="J157">
        <v>10</v>
      </c>
      <c r="K157">
        <v>4000</v>
      </c>
    </row>
    <row r="158" spans="1:11" x14ac:dyDescent="0.35">
      <c r="A158">
        <v>157</v>
      </c>
      <c r="B158" t="s">
        <v>38</v>
      </c>
      <c r="C158" t="s">
        <v>9</v>
      </c>
      <c r="D158" t="s">
        <v>15</v>
      </c>
      <c r="E158">
        <v>4</v>
      </c>
      <c r="F158" s="12">
        <v>0</v>
      </c>
      <c r="G158">
        <v>68</v>
      </c>
      <c r="H158">
        <v>548</v>
      </c>
      <c r="I158">
        <f t="shared" si="2"/>
        <v>480</v>
      </c>
      <c r="J158">
        <v>12.5</v>
      </c>
      <c r="K158">
        <v>5000</v>
      </c>
    </row>
    <row r="159" spans="1:11" x14ac:dyDescent="0.35">
      <c r="A159">
        <v>158</v>
      </c>
      <c r="B159" t="s">
        <v>38</v>
      </c>
      <c r="C159" t="s">
        <v>9</v>
      </c>
      <c r="D159" t="s">
        <v>14</v>
      </c>
      <c r="E159">
        <v>7</v>
      </c>
      <c r="F159" s="12">
        <v>0</v>
      </c>
      <c r="G159">
        <v>86</v>
      </c>
      <c r="H159">
        <v>1166</v>
      </c>
      <c r="I159">
        <f t="shared" si="2"/>
        <v>1080</v>
      </c>
      <c r="J159">
        <v>6.25</v>
      </c>
      <c r="K159">
        <v>2500</v>
      </c>
    </row>
    <row r="160" spans="1:11" x14ac:dyDescent="0.35">
      <c r="A160">
        <v>159</v>
      </c>
      <c r="B160" t="s">
        <v>38</v>
      </c>
      <c r="C160" t="s">
        <v>11</v>
      </c>
      <c r="D160" t="s">
        <v>14</v>
      </c>
      <c r="E160">
        <v>4</v>
      </c>
      <c r="F160" s="12">
        <v>0</v>
      </c>
      <c r="G160">
        <v>85</v>
      </c>
      <c r="H160">
        <v>805</v>
      </c>
      <c r="I160">
        <f t="shared" si="2"/>
        <v>720</v>
      </c>
      <c r="J160">
        <v>10</v>
      </c>
      <c r="K160">
        <v>4000</v>
      </c>
    </row>
    <row r="161" spans="1:11" x14ac:dyDescent="0.35">
      <c r="A161">
        <v>160</v>
      </c>
      <c r="B161" t="s">
        <v>38</v>
      </c>
      <c r="C161" t="s">
        <v>8</v>
      </c>
      <c r="D161" t="s">
        <v>12</v>
      </c>
      <c r="E161">
        <v>9</v>
      </c>
      <c r="F161" s="12">
        <v>0</v>
      </c>
      <c r="G161">
        <v>75</v>
      </c>
      <c r="H161">
        <v>1155</v>
      </c>
      <c r="I161">
        <f t="shared" si="2"/>
        <v>1080</v>
      </c>
      <c r="J161">
        <v>6.25</v>
      </c>
      <c r="K161">
        <v>2500</v>
      </c>
    </row>
    <row r="162" spans="1:11" x14ac:dyDescent="0.35">
      <c r="A162">
        <v>161</v>
      </c>
      <c r="B162" t="s">
        <v>38</v>
      </c>
      <c r="C162" t="s">
        <v>9</v>
      </c>
      <c r="D162" t="s">
        <v>13</v>
      </c>
      <c r="E162">
        <v>3</v>
      </c>
      <c r="F162" s="12">
        <v>0</v>
      </c>
      <c r="G162">
        <v>90</v>
      </c>
      <c r="H162">
        <v>810</v>
      </c>
      <c r="I162">
        <f t="shared" si="2"/>
        <v>720</v>
      </c>
      <c r="J162">
        <v>10</v>
      </c>
      <c r="K162">
        <v>4000</v>
      </c>
    </row>
    <row r="163" spans="1:11" x14ac:dyDescent="0.35">
      <c r="A163">
        <v>162</v>
      </c>
      <c r="B163" t="s">
        <v>38</v>
      </c>
      <c r="C163" t="s">
        <v>8</v>
      </c>
      <c r="D163" t="s">
        <v>12</v>
      </c>
      <c r="E163">
        <v>8</v>
      </c>
      <c r="F163" s="12">
        <v>0</v>
      </c>
      <c r="G163">
        <v>81</v>
      </c>
      <c r="H163">
        <v>561</v>
      </c>
      <c r="I163">
        <f t="shared" si="2"/>
        <v>480</v>
      </c>
      <c r="J163">
        <v>12.5</v>
      </c>
      <c r="K163">
        <v>5000</v>
      </c>
    </row>
    <row r="164" spans="1:11" x14ac:dyDescent="0.35">
      <c r="A164">
        <v>163</v>
      </c>
      <c r="B164" t="s">
        <v>38</v>
      </c>
      <c r="C164" t="s">
        <v>10</v>
      </c>
      <c r="D164" t="s">
        <v>14</v>
      </c>
      <c r="E164">
        <v>2</v>
      </c>
      <c r="F164" s="12">
        <v>0</v>
      </c>
      <c r="G164">
        <v>72</v>
      </c>
      <c r="H164">
        <v>552</v>
      </c>
      <c r="I164">
        <f t="shared" si="2"/>
        <v>480</v>
      </c>
      <c r="J164">
        <v>12.5</v>
      </c>
      <c r="K164">
        <v>5000</v>
      </c>
    </row>
    <row r="165" spans="1:11" x14ac:dyDescent="0.35">
      <c r="A165">
        <v>164</v>
      </c>
      <c r="B165" t="s">
        <v>38</v>
      </c>
      <c r="C165" t="s">
        <v>9</v>
      </c>
      <c r="D165" t="s">
        <v>12</v>
      </c>
      <c r="E165">
        <v>7</v>
      </c>
      <c r="F165" s="12">
        <v>0</v>
      </c>
      <c r="G165">
        <v>77</v>
      </c>
      <c r="H165">
        <v>1157</v>
      </c>
      <c r="I165">
        <f t="shared" si="2"/>
        <v>1080</v>
      </c>
      <c r="J165">
        <v>6.25</v>
      </c>
      <c r="K165">
        <v>2500</v>
      </c>
    </row>
    <row r="166" spans="1:11" x14ac:dyDescent="0.35">
      <c r="A166">
        <v>165</v>
      </c>
      <c r="B166" t="s">
        <v>38</v>
      </c>
      <c r="C166" t="s">
        <v>9</v>
      </c>
      <c r="D166" t="s">
        <v>14</v>
      </c>
      <c r="E166">
        <v>3</v>
      </c>
      <c r="F166" s="12">
        <v>0</v>
      </c>
      <c r="G166">
        <v>72</v>
      </c>
      <c r="H166">
        <v>912</v>
      </c>
      <c r="I166">
        <f t="shared" si="2"/>
        <v>840</v>
      </c>
      <c r="J166">
        <v>8.75</v>
      </c>
      <c r="K166">
        <v>3500</v>
      </c>
    </row>
    <row r="167" spans="1:11" x14ac:dyDescent="0.35">
      <c r="A167">
        <v>166</v>
      </c>
      <c r="B167" t="s">
        <v>39</v>
      </c>
      <c r="C167" t="s">
        <v>11</v>
      </c>
      <c r="D167" t="s">
        <v>14</v>
      </c>
      <c r="E167">
        <v>5</v>
      </c>
      <c r="F167" s="12">
        <v>0</v>
      </c>
      <c r="G167">
        <v>90</v>
      </c>
      <c r="H167">
        <v>1170</v>
      </c>
      <c r="I167">
        <f t="shared" si="2"/>
        <v>1080</v>
      </c>
      <c r="J167">
        <v>6.25</v>
      </c>
      <c r="K167">
        <v>2500</v>
      </c>
    </row>
    <row r="168" spans="1:11" x14ac:dyDescent="0.35">
      <c r="A168">
        <v>167</v>
      </c>
      <c r="B168" t="s">
        <v>38</v>
      </c>
      <c r="C168" t="s">
        <v>11</v>
      </c>
      <c r="D168" t="s">
        <v>12</v>
      </c>
      <c r="E168">
        <v>5</v>
      </c>
      <c r="F168" s="12">
        <v>0</v>
      </c>
      <c r="G168">
        <v>85</v>
      </c>
      <c r="H168">
        <v>925</v>
      </c>
      <c r="I168">
        <f t="shared" si="2"/>
        <v>840</v>
      </c>
      <c r="J168">
        <v>8.75</v>
      </c>
      <c r="K168">
        <v>3500</v>
      </c>
    </row>
    <row r="169" spans="1:11" x14ac:dyDescent="0.35">
      <c r="A169">
        <v>168</v>
      </c>
      <c r="B169" t="s">
        <v>38</v>
      </c>
      <c r="C169" t="s">
        <v>11</v>
      </c>
      <c r="D169" t="s">
        <v>13</v>
      </c>
      <c r="E169">
        <v>3</v>
      </c>
      <c r="F169" s="12">
        <v>0</v>
      </c>
      <c r="G169">
        <v>77</v>
      </c>
      <c r="H169">
        <v>557</v>
      </c>
      <c r="I169">
        <f t="shared" si="2"/>
        <v>480</v>
      </c>
      <c r="J169">
        <v>12.5</v>
      </c>
      <c r="K169">
        <v>5000</v>
      </c>
    </row>
    <row r="170" spans="1:11" x14ac:dyDescent="0.35">
      <c r="A170">
        <v>169</v>
      </c>
      <c r="B170" t="s">
        <v>38</v>
      </c>
      <c r="C170" t="s">
        <v>8</v>
      </c>
      <c r="D170" t="s">
        <v>13</v>
      </c>
      <c r="E170">
        <v>6</v>
      </c>
      <c r="F170" s="12">
        <v>0</v>
      </c>
      <c r="G170">
        <v>87</v>
      </c>
      <c r="H170">
        <v>807</v>
      </c>
      <c r="I170">
        <f t="shared" si="2"/>
        <v>720</v>
      </c>
      <c r="J170">
        <v>10</v>
      </c>
      <c r="K170">
        <v>4000</v>
      </c>
    </row>
    <row r="171" spans="1:11" x14ac:dyDescent="0.35">
      <c r="A171">
        <v>170</v>
      </c>
      <c r="B171" t="s">
        <v>38</v>
      </c>
      <c r="C171" t="s">
        <v>9</v>
      </c>
      <c r="D171" t="s">
        <v>13</v>
      </c>
      <c r="E171">
        <v>9</v>
      </c>
      <c r="F171" s="12">
        <v>0</v>
      </c>
      <c r="G171">
        <v>72</v>
      </c>
      <c r="H171">
        <v>1152</v>
      </c>
      <c r="I171">
        <f t="shared" si="2"/>
        <v>1080</v>
      </c>
      <c r="J171">
        <v>6.25</v>
      </c>
      <c r="K171">
        <v>2500</v>
      </c>
    </row>
    <row r="172" spans="1:11" x14ac:dyDescent="0.35">
      <c r="A172">
        <v>171</v>
      </c>
      <c r="B172" t="s">
        <v>38</v>
      </c>
      <c r="C172" t="s">
        <v>8</v>
      </c>
      <c r="D172" t="s">
        <v>12</v>
      </c>
      <c r="E172">
        <v>2</v>
      </c>
      <c r="F172" s="12">
        <v>0</v>
      </c>
      <c r="G172">
        <v>77</v>
      </c>
      <c r="H172">
        <v>677</v>
      </c>
      <c r="I172">
        <f t="shared" si="2"/>
        <v>600</v>
      </c>
      <c r="J172">
        <v>11.25</v>
      </c>
      <c r="K172">
        <v>4500</v>
      </c>
    </row>
    <row r="173" spans="1:11" x14ac:dyDescent="0.35">
      <c r="A173">
        <v>172</v>
      </c>
      <c r="B173" t="s">
        <v>38</v>
      </c>
      <c r="C173" t="s">
        <v>9</v>
      </c>
      <c r="D173" t="s">
        <v>13</v>
      </c>
      <c r="E173">
        <v>6</v>
      </c>
      <c r="F173" s="12">
        <v>0</v>
      </c>
      <c r="G173">
        <v>75</v>
      </c>
      <c r="H173">
        <v>795</v>
      </c>
      <c r="I173">
        <f t="shared" si="2"/>
        <v>720</v>
      </c>
      <c r="J173">
        <v>10</v>
      </c>
      <c r="K173">
        <v>4000</v>
      </c>
    </row>
    <row r="174" spans="1:11" x14ac:dyDescent="0.35">
      <c r="A174">
        <v>173</v>
      </c>
      <c r="B174" t="s">
        <v>38</v>
      </c>
      <c r="C174" t="s">
        <v>11</v>
      </c>
      <c r="D174" t="s">
        <v>14</v>
      </c>
      <c r="E174">
        <v>2</v>
      </c>
      <c r="F174" s="12">
        <v>0</v>
      </c>
      <c r="G174">
        <v>89</v>
      </c>
      <c r="H174">
        <v>569</v>
      </c>
      <c r="I174">
        <f t="shared" si="2"/>
        <v>480</v>
      </c>
      <c r="J174">
        <v>12.5</v>
      </c>
      <c r="K174">
        <v>5000</v>
      </c>
    </row>
    <row r="175" spans="1:11" x14ac:dyDescent="0.35">
      <c r="A175">
        <v>174</v>
      </c>
      <c r="B175" t="s">
        <v>39</v>
      </c>
      <c r="C175" t="s">
        <v>10</v>
      </c>
      <c r="D175" t="s">
        <v>15</v>
      </c>
      <c r="E175">
        <v>5</v>
      </c>
      <c r="F175" s="12">
        <v>0</v>
      </c>
      <c r="G175">
        <v>89</v>
      </c>
      <c r="H175">
        <v>689</v>
      </c>
      <c r="I175">
        <f t="shared" si="2"/>
        <v>600</v>
      </c>
      <c r="J175">
        <v>11.25</v>
      </c>
      <c r="K175">
        <v>4500</v>
      </c>
    </row>
    <row r="176" spans="1:11" x14ac:dyDescent="0.35">
      <c r="A176">
        <v>175</v>
      </c>
      <c r="B176" t="s">
        <v>38</v>
      </c>
      <c r="C176" t="s">
        <v>9</v>
      </c>
      <c r="D176" t="s">
        <v>14</v>
      </c>
      <c r="E176">
        <v>2</v>
      </c>
      <c r="F176" s="12">
        <v>0</v>
      </c>
      <c r="G176">
        <v>93</v>
      </c>
      <c r="H176">
        <v>1053</v>
      </c>
      <c r="I176">
        <f t="shared" si="2"/>
        <v>960</v>
      </c>
      <c r="J176">
        <v>7.5</v>
      </c>
      <c r="K176">
        <v>3000</v>
      </c>
    </row>
    <row r="177" spans="1:11" x14ac:dyDescent="0.35">
      <c r="A177">
        <v>176</v>
      </c>
      <c r="B177" t="s">
        <v>38</v>
      </c>
      <c r="C177" t="s">
        <v>11</v>
      </c>
      <c r="D177" t="s">
        <v>13</v>
      </c>
      <c r="E177">
        <v>3</v>
      </c>
      <c r="F177" s="12">
        <v>0</v>
      </c>
      <c r="G177">
        <v>95</v>
      </c>
      <c r="H177">
        <v>1175</v>
      </c>
      <c r="I177">
        <f t="shared" si="2"/>
        <v>1080</v>
      </c>
      <c r="J177">
        <v>6.25</v>
      </c>
      <c r="K177">
        <v>2500</v>
      </c>
    </row>
    <row r="178" spans="1:11" x14ac:dyDescent="0.35">
      <c r="A178">
        <v>177</v>
      </c>
      <c r="B178" t="s">
        <v>38</v>
      </c>
      <c r="C178" t="s">
        <v>9</v>
      </c>
      <c r="D178" t="s">
        <v>14</v>
      </c>
      <c r="E178">
        <v>5</v>
      </c>
      <c r="F178" s="12">
        <v>0</v>
      </c>
      <c r="G178">
        <v>82</v>
      </c>
      <c r="H178">
        <v>1162</v>
      </c>
      <c r="I178">
        <f t="shared" si="2"/>
        <v>1080</v>
      </c>
      <c r="J178">
        <v>6.25</v>
      </c>
      <c r="K178">
        <v>2500</v>
      </c>
    </row>
    <row r="179" spans="1:11" x14ac:dyDescent="0.35">
      <c r="A179">
        <v>178</v>
      </c>
      <c r="B179" t="s">
        <v>38</v>
      </c>
      <c r="C179" t="s">
        <v>11</v>
      </c>
      <c r="D179" t="s">
        <v>13</v>
      </c>
      <c r="E179">
        <v>3</v>
      </c>
      <c r="F179" s="12">
        <v>0</v>
      </c>
      <c r="G179">
        <v>96</v>
      </c>
      <c r="H179">
        <v>936</v>
      </c>
      <c r="I179">
        <f t="shared" si="2"/>
        <v>840</v>
      </c>
      <c r="J179">
        <v>8.75</v>
      </c>
      <c r="K179">
        <v>3500</v>
      </c>
    </row>
    <row r="180" spans="1:11" x14ac:dyDescent="0.35">
      <c r="A180">
        <v>179</v>
      </c>
      <c r="B180" t="s">
        <v>38</v>
      </c>
      <c r="C180" t="s">
        <v>11</v>
      </c>
      <c r="D180" t="s">
        <v>15</v>
      </c>
      <c r="E180">
        <v>2</v>
      </c>
      <c r="F180" s="12">
        <v>0</v>
      </c>
      <c r="G180">
        <v>74</v>
      </c>
      <c r="H180">
        <v>914</v>
      </c>
      <c r="I180">
        <f t="shared" si="2"/>
        <v>840</v>
      </c>
      <c r="J180">
        <v>8.75</v>
      </c>
      <c r="K180">
        <v>3500</v>
      </c>
    </row>
    <row r="181" spans="1:11" x14ac:dyDescent="0.35">
      <c r="A181">
        <v>180</v>
      </c>
      <c r="B181" t="s">
        <v>38</v>
      </c>
      <c r="C181" t="s">
        <v>10</v>
      </c>
      <c r="D181" t="s">
        <v>12</v>
      </c>
      <c r="E181">
        <v>7</v>
      </c>
      <c r="F181" s="12">
        <v>0</v>
      </c>
      <c r="G181">
        <v>79</v>
      </c>
      <c r="H181">
        <v>559</v>
      </c>
      <c r="I181">
        <f t="shared" si="2"/>
        <v>480</v>
      </c>
      <c r="J181">
        <v>12.5</v>
      </c>
      <c r="K181">
        <v>5000</v>
      </c>
    </row>
    <row r="182" spans="1:11" x14ac:dyDescent="0.35">
      <c r="A182">
        <v>181</v>
      </c>
      <c r="B182" t="s">
        <v>38</v>
      </c>
      <c r="C182" t="s">
        <v>11</v>
      </c>
      <c r="D182" t="s">
        <v>14</v>
      </c>
      <c r="E182">
        <v>1</v>
      </c>
      <c r="F182" s="12">
        <v>0</v>
      </c>
      <c r="G182">
        <v>93</v>
      </c>
      <c r="H182">
        <v>693</v>
      </c>
      <c r="I182">
        <f t="shared" si="2"/>
        <v>600</v>
      </c>
      <c r="J182">
        <v>11.25</v>
      </c>
      <c r="K182">
        <v>4500</v>
      </c>
    </row>
    <row r="183" spans="1:11" x14ac:dyDescent="0.35">
      <c r="A183">
        <v>182</v>
      </c>
      <c r="B183" t="s">
        <v>38</v>
      </c>
      <c r="C183" t="s">
        <v>8</v>
      </c>
      <c r="D183" t="s">
        <v>15</v>
      </c>
      <c r="E183">
        <v>4</v>
      </c>
      <c r="F183" s="12">
        <v>0</v>
      </c>
      <c r="G183">
        <v>75</v>
      </c>
      <c r="H183">
        <v>795</v>
      </c>
      <c r="I183">
        <f t="shared" si="2"/>
        <v>720</v>
      </c>
      <c r="J183">
        <v>10</v>
      </c>
      <c r="K183">
        <v>4000</v>
      </c>
    </row>
    <row r="184" spans="1:11" x14ac:dyDescent="0.35">
      <c r="A184">
        <v>183</v>
      </c>
      <c r="B184" t="s">
        <v>38</v>
      </c>
      <c r="C184" t="s">
        <v>9</v>
      </c>
      <c r="D184" t="s">
        <v>15</v>
      </c>
      <c r="E184">
        <v>3</v>
      </c>
      <c r="F184" s="12">
        <v>0</v>
      </c>
      <c r="G184">
        <v>96</v>
      </c>
      <c r="H184">
        <v>816</v>
      </c>
      <c r="I184">
        <f t="shared" si="2"/>
        <v>720</v>
      </c>
      <c r="J184">
        <v>10</v>
      </c>
      <c r="K184">
        <v>4000</v>
      </c>
    </row>
    <row r="185" spans="1:11" x14ac:dyDescent="0.35">
      <c r="A185">
        <v>184</v>
      </c>
      <c r="B185" t="s">
        <v>38</v>
      </c>
      <c r="C185" t="s">
        <v>11</v>
      </c>
      <c r="D185" t="s">
        <v>14</v>
      </c>
      <c r="E185">
        <v>4</v>
      </c>
      <c r="F185" s="12">
        <v>0</v>
      </c>
      <c r="G185">
        <v>88</v>
      </c>
      <c r="H185">
        <v>928</v>
      </c>
      <c r="I185">
        <f t="shared" si="2"/>
        <v>840</v>
      </c>
      <c r="J185">
        <v>8.75</v>
      </c>
      <c r="K185">
        <v>3500</v>
      </c>
    </row>
    <row r="186" spans="1:11" x14ac:dyDescent="0.35">
      <c r="A186">
        <v>185</v>
      </c>
      <c r="B186" t="s">
        <v>38</v>
      </c>
      <c r="C186" t="s">
        <v>8</v>
      </c>
      <c r="D186" t="s">
        <v>14</v>
      </c>
      <c r="E186">
        <v>4</v>
      </c>
      <c r="F186" s="12">
        <v>0</v>
      </c>
      <c r="G186">
        <v>97</v>
      </c>
      <c r="H186">
        <v>697</v>
      </c>
      <c r="I186">
        <f t="shared" si="2"/>
        <v>600</v>
      </c>
      <c r="J186">
        <v>11.25</v>
      </c>
      <c r="K186">
        <v>4500</v>
      </c>
    </row>
    <row r="187" spans="1:11" x14ac:dyDescent="0.35">
      <c r="A187">
        <v>186</v>
      </c>
      <c r="B187" t="s">
        <v>38</v>
      </c>
      <c r="C187" t="s">
        <v>9</v>
      </c>
      <c r="D187" t="s">
        <v>15</v>
      </c>
      <c r="E187">
        <v>5</v>
      </c>
      <c r="F187" s="12">
        <v>0</v>
      </c>
      <c r="G187">
        <v>93</v>
      </c>
      <c r="H187">
        <v>933</v>
      </c>
      <c r="I187">
        <f t="shared" si="2"/>
        <v>840</v>
      </c>
      <c r="J187">
        <v>8.75</v>
      </c>
      <c r="K187">
        <v>3500</v>
      </c>
    </row>
    <row r="188" spans="1:11" x14ac:dyDescent="0.35">
      <c r="A188">
        <v>187</v>
      </c>
      <c r="B188" t="s">
        <v>38</v>
      </c>
      <c r="C188" t="s">
        <v>8</v>
      </c>
      <c r="D188" t="s">
        <v>13</v>
      </c>
      <c r="E188">
        <v>3</v>
      </c>
      <c r="F188" s="12">
        <v>0</v>
      </c>
      <c r="G188">
        <v>94</v>
      </c>
      <c r="H188">
        <v>814</v>
      </c>
      <c r="I188">
        <f t="shared" si="2"/>
        <v>720</v>
      </c>
      <c r="J188">
        <v>10</v>
      </c>
      <c r="K188">
        <v>4000</v>
      </c>
    </row>
    <row r="189" spans="1:11" x14ac:dyDescent="0.35">
      <c r="A189">
        <v>188</v>
      </c>
      <c r="B189" t="s">
        <v>38</v>
      </c>
      <c r="C189" t="s">
        <v>10</v>
      </c>
      <c r="D189" t="s">
        <v>12</v>
      </c>
      <c r="E189">
        <v>8</v>
      </c>
      <c r="F189" s="12">
        <v>0</v>
      </c>
      <c r="G189">
        <v>95</v>
      </c>
      <c r="H189">
        <v>935</v>
      </c>
      <c r="I189">
        <f t="shared" si="2"/>
        <v>840</v>
      </c>
      <c r="J189">
        <v>8.75</v>
      </c>
      <c r="K189">
        <v>3500</v>
      </c>
    </row>
    <row r="190" spans="1:11" x14ac:dyDescent="0.35">
      <c r="A190">
        <v>189</v>
      </c>
      <c r="B190" t="s">
        <v>38</v>
      </c>
      <c r="C190" t="s">
        <v>10</v>
      </c>
      <c r="D190" t="s">
        <v>15</v>
      </c>
      <c r="E190">
        <v>8</v>
      </c>
      <c r="F190" s="12">
        <v>0</v>
      </c>
      <c r="G190">
        <v>96</v>
      </c>
      <c r="H190">
        <v>1056</v>
      </c>
      <c r="I190">
        <f t="shared" si="2"/>
        <v>960</v>
      </c>
      <c r="J190">
        <v>7.5</v>
      </c>
      <c r="K190">
        <v>3000</v>
      </c>
    </row>
    <row r="191" spans="1:11" x14ac:dyDescent="0.35">
      <c r="A191">
        <v>190</v>
      </c>
      <c r="B191" t="s">
        <v>39</v>
      </c>
      <c r="C191" t="s">
        <v>9</v>
      </c>
      <c r="D191" t="s">
        <v>15</v>
      </c>
      <c r="E191">
        <v>5</v>
      </c>
      <c r="F191" s="12">
        <v>0</v>
      </c>
      <c r="G191">
        <v>99</v>
      </c>
      <c r="H191">
        <v>699</v>
      </c>
      <c r="I191">
        <f t="shared" si="2"/>
        <v>600</v>
      </c>
      <c r="J191">
        <v>11.25</v>
      </c>
      <c r="K191">
        <v>4500</v>
      </c>
    </row>
    <row r="192" spans="1:11" x14ac:dyDescent="0.35">
      <c r="A192">
        <v>191</v>
      </c>
      <c r="B192" t="s">
        <v>38</v>
      </c>
      <c r="C192" t="s">
        <v>10</v>
      </c>
      <c r="D192" t="s">
        <v>13</v>
      </c>
      <c r="E192">
        <v>3</v>
      </c>
      <c r="F192" s="12">
        <v>0</v>
      </c>
      <c r="G192">
        <v>94</v>
      </c>
      <c r="H192">
        <v>574</v>
      </c>
      <c r="I192">
        <f t="shared" si="2"/>
        <v>480</v>
      </c>
      <c r="J192">
        <v>12.5</v>
      </c>
      <c r="K192">
        <v>5000</v>
      </c>
    </row>
    <row r="193" spans="1:11" x14ac:dyDescent="0.35">
      <c r="A193">
        <v>192</v>
      </c>
      <c r="B193" t="s">
        <v>38</v>
      </c>
      <c r="C193" t="s">
        <v>11</v>
      </c>
      <c r="D193" t="s">
        <v>13</v>
      </c>
      <c r="E193">
        <v>6</v>
      </c>
      <c r="F193" s="12">
        <v>0</v>
      </c>
      <c r="G193">
        <v>102</v>
      </c>
      <c r="H193">
        <v>942</v>
      </c>
      <c r="I193">
        <f t="shared" si="2"/>
        <v>840</v>
      </c>
      <c r="J193">
        <v>8.75</v>
      </c>
      <c r="K193">
        <v>3500</v>
      </c>
    </row>
    <row r="194" spans="1:11" x14ac:dyDescent="0.35">
      <c r="A194">
        <v>193</v>
      </c>
      <c r="B194" t="s">
        <v>38</v>
      </c>
      <c r="C194" t="s">
        <v>11</v>
      </c>
      <c r="D194" t="s">
        <v>12</v>
      </c>
      <c r="E194">
        <v>9</v>
      </c>
      <c r="F194" s="12">
        <v>0</v>
      </c>
      <c r="G194">
        <v>82</v>
      </c>
      <c r="H194">
        <v>562</v>
      </c>
      <c r="I194">
        <f t="shared" si="2"/>
        <v>480</v>
      </c>
      <c r="J194">
        <v>12.5</v>
      </c>
      <c r="K194">
        <v>5000</v>
      </c>
    </row>
    <row r="195" spans="1:11" x14ac:dyDescent="0.35">
      <c r="A195">
        <v>194</v>
      </c>
      <c r="B195" t="s">
        <v>39</v>
      </c>
      <c r="C195" t="s">
        <v>8</v>
      </c>
      <c r="D195" t="s">
        <v>12</v>
      </c>
      <c r="E195">
        <v>2</v>
      </c>
      <c r="F195" s="12">
        <v>0</v>
      </c>
      <c r="G195">
        <v>98</v>
      </c>
      <c r="H195">
        <v>698</v>
      </c>
      <c r="I195">
        <f t="shared" ref="I195:I258" si="3">H195-G195</f>
        <v>600</v>
      </c>
      <c r="J195">
        <v>11.25</v>
      </c>
      <c r="K195">
        <v>4500</v>
      </c>
    </row>
    <row r="196" spans="1:11" x14ac:dyDescent="0.35">
      <c r="A196">
        <v>195</v>
      </c>
      <c r="B196" t="s">
        <v>38</v>
      </c>
      <c r="C196" t="s">
        <v>9</v>
      </c>
      <c r="D196" t="s">
        <v>14</v>
      </c>
      <c r="E196">
        <v>6</v>
      </c>
      <c r="F196" s="12">
        <v>0</v>
      </c>
      <c r="G196">
        <v>93</v>
      </c>
      <c r="H196">
        <v>1053</v>
      </c>
      <c r="I196">
        <f t="shared" si="3"/>
        <v>960</v>
      </c>
      <c r="J196">
        <v>7.5</v>
      </c>
      <c r="K196">
        <v>3000</v>
      </c>
    </row>
    <row r="197" spans="1:11" x14ac:dyDescent="0.35">
      <c r="A197">
        <v>196</v>
      </c>
      <c r="B197" t="s">
        <v>38</v>
      </c>
      <c r="C197" t="s">
        <v>9</v>
      </c>
      <c r="D197" t="s">
        <v>12</v>
      </c>
      <c r="E197">
        <v>9</v>
      </c>
      <c r="F197" s="12">
        <v>0</v>
      </c>
      <c r="G197">
        <v>82</v>
      </c>
      <c r="H197">
        <v>1042</v>
      </c>
      <c r="I197">
        <f t="shared" si="3"/>
        <v>960</v>
      </c>
      <c r="J197">
        <v>7.5</v>
      </c>
      <c r="K197">
        <v>3000</v>
      </c>
    </row>
    <row r="198" spans="1:11" x14ac:dyDescent="0.35">
      <c r="A198">
        <v>197</v>
      </c>
      <c r="B198" t="s">
        <v>38</v>
      </c>
      <c r="C198" t="s">
        <v>8</v>
      </c>
      <c r="D198" t="s">
        <v>15</v>
      </c>
      <c r="E198">
        <v>7</v>
      </c>
      <c r="F198" s="12">
        <v>0</v>
      </c>
      <c r="G198">
        <v>90</v>
      </c>
      <c r="H198">
        <v>690</v>
      </c>
      <c r="I198">
        <f t="shared" si="3"/>
        <v>600</v>
      </c>
      <c r="J198">
        <v>11.25</v>
      </c>
      <c r="K198">
        <v>4500</v>
      </c>
    </row>
    <row r="199" spans="1:11" x14ac:dyDescent="0.35">
      <c r="A199">
        <v>198</v>
      </c>
      <c r="B199" t="s">
        <v>38</v>
      </c>
      <c r="C199" t="s">
        <v>11</v>
      </c>
      <c r="D199" t="s">
        <v>13</v>
      </c>
      <c r="E199">
        <v>6</v>
      </c>
      <c r="F199" s="12">
        <v>0</v>
      </c>
      <c r="G199">
        <v>82</v>
      </c>
      <c r="H199">
        <v>682</v>
      </c>
      <c r="I199">
        <f t="shared" si="3"/>
        <v>600</v>
      </c>
      <c r="J199">
        <v>11.25</v>
      </c>
      <c r="K199">
        <v>4500</v>
      </c>
    </row>
    <row r="200" spans="1:11" x14ac:dyDescent="0.35">
      <c r="A200">
        <v>199</v>
      </c>
      <c r="B200" t="s">
        <v>38</v>
      </c>
      <c r="C200" t="s">
        <v>8</v>
      </c>
      <c r="D200" t="s">
        <v>14</v>
      </c>
      <c r="E200">
        <v>8</v>
      </c>
      <c r="F200" s="12">
        <v>0</v>
      </c>
      <c r="G200">
        <v>99</v>
      </c>
      <c r="H200">
        <v>699</v>
      </c>
      <c r="I200">
        <f t="shared" si="3"/>
        <v>600</v>
      </c>
      <c r="J200">
        <v>11.25</v>
      </c>
      <c r="K200">
        <v>4500</v>
      </c>
    </row>
    <row r="201" spans="1:11" x14ac:dyDescent="0.35">
      <c r="A201">
        <v>200</v>
      </c>
      <c r="B201" t="s">
        <v>38</v>
      </c>
      <c r="C201" t="s">
        <v>8</v>
      </c>
      <c r="D201" t="s">
        <v>14</v>
      </c>
      <c r="E201">
        <v>6</v>
      </c>
      <c r="F201" s="12">
        <v>0</v>
      </c>
      <c r="G201">
        <v>102</v>
      </c>
      <c r="H201">
        <v>822</v>
      </c>
      <c r="I201">
        <f t="shared" si="3"/>
        <v>720</v>
      </c>
      <c r="J201">
        <v>10</v>
      </c>
      <c r="K201">
        <v>4000</v>
      </c>
    </row>
    <row r="202" spans="1:11" x14ac:dyDescent="0.35">
      <c r="A202">
        <v>201</v>
      </c>
      <c r="B202" t="s">
        <v>38</v>
      </c>
      <c r="C202" t="s">
        <v>11</v>
      </c>
      <c r="D202" t="s">
        <v>15</v>
      </c>
      <c r="E202">
        <v>9</v>
      </c>
      <c r="F202" s="12">
        <v>0</v>
      </c>
      <c r="G202">
        <v>94</v>
      </c>
      <c r="H202">
        <v>574</v>
      </c>
      <c r="I202">
        <f t="shared" si="3"/>
        <v>480</v>
      </c>
      <c r="J202">
        <v>12.5</v>
      </c>
      <c r="K202">
        <v>5000</v>
      </c>
    </row>
    <row r="203" spans="1:11" x14ac:dyDescent="0.35">
      <c r="A203">
        <v>202</v>
      </c>
      <c r="B203" t="s">
        <v>38</v>
      </c>
      <c r="C203" t="s">
        <v>9</v>
      </c>
      <c r="D203" t="s">
        <v>13</v>
      </c>
      <c r="E203">
        <v>9</v>
      </c>
      <c r="F203" s="12">
        <v>0</v>
      </c>
      <c r="G203">
        <v>96</v>
      </c>
      <c r="H203">
        <v>696</v>
      </c>
      <c r="I203">
        <f t="shared" si="3"/>
        <v>600</v>
      </c>
      <c r="J203">
        <v>11.25</v>
      </c>
      <c r="K203">
        <v>4500</v>
      </c>
    </row>
    <row r="204" spans="1:11" x14ac:dyDescent="0.35">
      <c r="A204">
        <v>203</v>
      </c>
      <c r="B204" t="s">
        <v>38</v>
      </c>
      <c r="C204" t="s">
        <v>10</v>
      </c>
      <c r="D204" t="s">
        <v>15</v>
      </c>
      <c r="E204">
        <v>4</v>
      </c>
      <c r="F204" s="12">
        <v>0</v>
      </c>
      <c r="G204">
        <v>92</v>
      </c>
      <c r="H204">
        <v>1172</v>
      </c>
      <c r="I204">
        <f t="shared" si="3"/>
        <v>1080</v>
      </c>
      <c r="J204">
        <v>6.25</v>
      </c>
      <c r="K204">
        <v>2500</v>
      </c>
    </row>
    <row r="205" spans="1:11" x14ac:dyDescent="0.35">
      <c r="A205">
        <v>204</v>
      </c>
      <c r="B205" t="s">
        <v>38</v>
      </c>
      <c r="C205" t="s">
        <v>11</v>
      </c>
      <c r="D205" t="s">
        <v>14</v>
      </c>
      <c r="E205">
        <v>2</v>
      </c>
      <c r="F205" s="12">
        <v>0</v>
      </c>
      <c r="G205">
        <v>83</v>
      </c>
      <c r="H205">
        <v>683</v>
      </c>
      <c r="I205">
        <f t="shared" si="3"/>
        <v>600</v>
      </c>
      <c r="J205">
        <v>11.25</v>
      </c>
      <c r="K205">
        <v>4500</v>
      </c>
    </row>
    <row r="206" spans="1:11" x14ac:dyDescent="0.35">
      <c r="A206">
        <v>205</v>
      </c>
      <c r="B206" t="s">
        <v>38</v>
      </c>
      <c r="C206" t="s">
        <v>10</v>
      </c>
      <c r="D206" t="s">
        <v>15</v>
      </c>
      <c r="E206">
        <v>2</v>
      </c>
      <c r="F206" s="12">
        <v>0</v>
      </c>
      <c r="G206">
        <v>87</v>
      </c>
      <c r="H206">
        <v>1047</v>
      </c>
      <c r="I206">
        <f t="shared" si="3"/>
        <v>960</v>
      </c>
      <c r="J206">
        <v>7.5</v>
      </c>
      <c r="K206">
        <v>3000</v>
      </c>
    </row>
    <row r="207" spans="1:11" x14ac:dyDescent="0.35">
      <c r="A207">
        <v>206</v>
      </c>
      <c r="B207" t="s">
        <v>38</v>
      </c>
      <c r="C207" t="s">
        <v>8</v>
      </c>
      <c r="D207" t="s">
        <v>15</v>
      </c>
      <c r="E207">
        <v>6</v>
      </c>
      <c r="F207" s="12">
        <v>0</v>
      </c>
      <c r="G207">
        <v>96</v>
      </c>
      <c r="H207">
        <v>1056</v>
      </c>
      <c r="I207">
        <f t="shared" si="3"/>
        <v>960</v>
      </c>
      <c r="J207">
        <v>7.5</v>
      </c>
      <c r="K207">
        <v>3000</v>
      </c>
    </row>
    <row r="208" spans="1:11" x14ac:dyDescent="0.35">
      <c r="A208">
        <v>207</v>
      </c>
      <c r="B208" t="s">
        <v>39</v>
      </c>
      <c r="C208" t="s">
        <v>10</v>
      </c>
      <c r="D208" t="s">
        <v>13</v>
      </c>
      <c r="E208">
        <v>3</v>
      </c>
      <c r="F208" s="12">
        <v>0</v>
      </c>
      <c r="G208">
        <v>92</v>
      </c>
      <c r="H208">
        <v>812</v>
      </c>
      <c r="I208">
        <f t="shared" si="3"/>
        <v>720</v>
      </c>
      <c r="J208">
        <v>10</v>
      </c>
      <c r="K208">
        <v>4000</v>
      </c>
    </row>
    <row r="209" spans="1:11" x14ac:dyDescent="0.35">
      <c r="A209">
        <v>208</v>
      </c>
      <c r="B209" t="s">
        <v>38</v>
      </c>
      <c r="C209" t="s">
        <v>11</v>
      </c>
      <c r="D209" t="s">
        <v>13</v>
      </c>
      <c r="E209">
        <v>4</v>
      </c>
      <c r="F209" s="12">
        <v>0</v>
      </c>
      <c r="G209">
        <v>107</v>
      </c>
      <c r="H209">
        <v>1187</v>
      </c>
      <c r="I209">
        <f t="shared" si="3"/>
        <v>1080</v>
      </c>
      <c r="J209">
        <v>6.25</v>
      </c>
      <c r="K209">
        <v>2500</v>
      </c>
    </row>
    <row r="210" spans="1:11" x14ac:dyDescent="0.35">
      <c r="A210">
        <v>209</v>
      </c>
      <c r="B210" t="s">
        <v>38</v>
      </c>
      <c r="C210" t="s">
        <v>8</v>
      </c>
      <c r="D210" t="s">
        <v>12</v>
      </c>
      <c r="E210">
        <v>7</v>
      </c>
      <c r="F210" s="12">
        <v>0</v>
      </c>
      <c r="G210">
        <v>93</v>
      </c>
      <c r="H210">
        <v>573</v>
      </c>
      <c r="I210">
        <f t="shared" si="3"/>
        <v>480</v>
      </c>
      <c r="J210">
        <v>12.5</v>
      </c>
      <c r="K210">
        <v>5000</v>
      </c>
    </row>
    <row r="211" spans="1:11" x14ac:dyDescent="0.35">
      <c r="A211">
        <v>210</v>
      </c>
      <c r="B211" t="s">
        <v>39</v>
      </c>
      <c r="C211" t="s">
        <v>10</v>
      </c>
      <c r="D211" t="s">
        <v>14</v>
      </c>
      <c r="E211">
        <v>7</v>
      </c>
      <c r="F211" s="12">
        <v>0</v>
      </c>
      <c r="G211">
        <v>92</v>
      </c>
      <c r="H211">
        <v>692</v>
      </c>
      <c r="I211">
        <f t="shared" si="3"/>
        <v>600</v>
      </c>
      <c r="J211">
        <v>11.25</v>
      </c>
      <c r="K211">
        <v>4500</v>
      </c>
    </row>
    <row r="212" spans="1:11" x14ac:dyDescent="0.35">
      <c r="A212">
        <v>211</v>
      </c>
      <c r="B212" t="s">
        <v>38</v>
      </c>
      <c r="C212" t="s">
        <v>8</v>
      </c>
      <c r="D212" t="s">
        <v>13</v>
      </c>
      <c r="E212">
        <v>3</v>
      </c>
      <c r="F212" s="12">
        <v>0</v>
      </c>
      <c r="G212">
        <v>107</v>
      </c>
      <c r="H212">
        <v>827</v>
      </c>
      <c r="I212">
        <f t="shared" si="3"/>
        <v>720</v>
      </c>
      <c r="J212">
        <v>10</v>
      </c>
      <c r="K212">
        <v>4000</v>
      </c>
    </row>
    <row r="213" spans="1:11" x14ac:dyDescent="0.35">
      <c r="A213">
        <v>212</v>
      </c>
      <c r="B213" t="s">
        <v>38</v>
      </c>
      <c r="C213" t="s">
        <v>8</v>
      </c>
      <c r="D213" t="s">
        <v>15</v>
      </c>
      <c r="E213">
        <v>6</v>
      </c>
      <c r="F213" s="12">
        <v>0</v>
      </c>
      <c r="G213">
        <v>88</v>
      </c>
      <c r="H213">
        <v>688</v>
      </c>
      <c r="I213">
        <f t="shared" si="3"/>
        <v>600</v>
      </c>
      <c r="J213">
        <v>11.25</v>
      </c>
      <c r="K213">
        <v>4500</v>
      </c>
    </row>
    <row r="214" spans="1:11" x14ac:dyDescent="0.35">
      <c r="A214">
        <v>213</v>
      </c>
      <c r="B214" t="s">
        <v>38</v>
      </c>
      <c r="C214" t="s">
        <v>8</v>
      </c>
      <c r="D214" t="s">
        <v>14</v>
      </c>
      <c r="E214">
        <v>7</v>
      </c>
      <c r="F214" s="12">
        <v>0</v>
      </c>
      <c r="G214">
        <v>109</v>
      </c>
      <c r="H214">
        <v>829</v>
      </c>
      <c r="I214">
        <f t="shared" si="3"/>
        <v>720</v>
      </c>
      <c r="J214">
        <v>10</v>
      </c>
      <c r="K214">
        <v>4000</v>
      </c>
    </row>
    <row r="215" spans="1:11" x14ac:dyDescent="0.35">
      <c r="A215">
        <v>214</v>
      </c>
      <c r="B215" t="s">
        <v>38</v>
      </c>
      <c r="C215" t="s">
        <v>10</v>
      </c>
      <c r="D215" t="s">
        <v>14</v>
      </c>
      <c r="E215">
        <v>2</v>
      </c>
      <c r="F215" s="12">
        <v>0</v>
      </c>
      <c r="G215">
        <v>96</v>
      </c>
      <c r="H215">
        <v>816</v>
      </c>
      <c r="I215">
        <f t="shared" si="3"/>
        <v>720</v>
      </c>
      <c r="J215">
        <v>10</v>
      </c>
      <c r="K215">
        <v>4000</v>
      </c>
    </row>
    <row r="216" spans="1:11" x14ac:dyDescent="0.35">
      <c r="A216">
        <v>215</v>
      </c>
      <c r="B216" t="s">
        <v>38</v>
      </c>
      <c r="C216" t="s">
        <v>11</v>
      </c>
      <c r="D216" t="s">
        <v>13</v>
      </c>
      <c r="E216">
        <v>7</v>
      </c>
      <c r="F216" s="12">
        <v>0</v>
      </c>
      <c r="G216">
        <v>101</v>
      </c>
      <c r="H216">
        <v>941</v>
      </c>
      <c r="I216">
        <f t="shared" si="3"/>
        <v>840</v>
      </c>
      <c r="J216">
        <v>8.75</v>
      </c>
      <c r="K216">
        <v>3500</v>
      </c>
    </row>
    <row r="217" spans="1:11" x14ac:dyDescent="0.35">
      <c r="A217">
        <v>216</v>
      </c>
      <c r="B217" t="s">
        <v>38</v>
      </c>
      <c r="C217" t="s">
        <v>8</v>
      </c>
      <c r="D217" t="s">
        <v>13</v>
      </c>
      <c r="E217">
        <v>1</v>
      </c>
      <c r="F217" s="12">
        <v>0</v>
      </c>
      <c r="G217">
        <v>107</v>
      </c>
      <c r="H217">
        <v>947</v>
      </c>
      <c r="I217">
        <f t="shared" si="3"/>
        <v>840</v>
      </c>
      <c r="J217">
        <v>8.75</v>
      </c>
      <c r="K217">
        <v>3500</v>
      </c>
    </row>
    <row r="218" spans="1:11" x14ac:dyDescent="0.35">
      <c r="A218">
        <v>217</v>
      </c>
      <c r="B218" t="s">
        <v>38</v>
      </c>
      <c r="C218" t="s">
        <v>10</v>
      </c>
      <c r="D218" t="s">
        <v>12</v>
      </c>
      <c r="E218">
        <v>6</v>
      </c>
      <c r="F218" s="12">
        <v>0</v>
      </c>
      <c r="G218">
        <v>92</v>
      </c>
      <c r="H218">
        <v>1172</v>
      </c>
      <c r="I218">
        <f t="shared" si="3"/>
        <v>1080</v>
      </c>
      <c r="J218">
        <v>6.25</v>
      </c>
      <c r="K218">
        <v>2500</v>
      </c>
    </row>
    <row r="219" spans="1:11" x14ac:dyDescent="0.35">
      <c r="A219">
        <v>218</v>
      </c>
      <c r="B219" t="s">
        <v>38</v>
      </c>
      <c r="C219" t="s">
        <v>11</v>
      </c>
      <c r="D219" t="s">
        <v>12</v>
      </c>
      <c r="E219">
        <v>9</v>
      </c>
      <c r="F219" s="12">
        <v>0</v>
      </c>
      <c r="G219">
        <v>93</v>
      </c>
      <c r="H219">
        <v>1053</v>
      </c>
      <c r="I219">
        <f t="shared" si="3"/>
        <v>960</v>
      </c>
      <c r="J219">
        <v>7.5</v>
      </c>
      <c r="K219">
        <v>3000</v>
      </c>
    </row>
    <row r="220" spans="1:11" x14ac:dyDescent="0.35">
      <c r="A220">
        <v>219</v>
      </c>
      <c r="B220" t="s">
        <v>38</v>
      </c>
      <c r="C220" t="s">
        <v>8</v>
      </c>
      <c r="D220" t="s">
        <v>13</v>
      </c>
      <c r="E220">
        <v>8</v>
      </c>
      <c r="F220" s="12">
        <v>0</v>
      </c>
      <c r="G220">
        <v>95</v>
      </c>
      <c r="H220">
        <v>1175</v>
      </c>
      <c r="I220">
        <f t="shared" si="3"/>
        <v>1080</v>
      </c>
      <c r="J220">
        <v>6.25</v>
      </c>
      <c r="K220">
        <v>2500</v>
      </c>
    </row>
    <row r="221" spans="1:11" x14ac:dyDescent="0.35">
      <c r="A221">
        <v>220</v>
      </c>
      <c r="B221" t="s">
        <v>38</v>
      </c>
      <c r="C221" t="s">
        <v>9</v>
      </c>
      <c r="D221" t="s">
        <v>14</v>
      </c>
      <c r="E221">
        <v>9</v>
      </c>
      <c r="F221" s="12">
        <v>0</v>
      </c>
      <c r="G221">
        <v>109</v>
      </c>
      <c r="H221">
        <v>709</v>
      </c>
      <c r="I221">
        <f t="shared" si="3"/>
        <v>600</v>
      </c>
      <c r="J221">
        <v>11.25</v>
      </c>
      <c r="K221">
        <v>4500</v>
      </c>
    </row>
    <row r="222" spans="1:11" x14ac:dyDescent="0.35">
      <c r="A222">
        <v>221</v>
      </c>
      <c r="B222" t="s">
        <v>38</v>
      </c>
      <c r="C222" t="s">
        <v>10</v>
      </c>
      <c r="D222" t="s">
        <v>12</v>
      </c>
      <c r="E222">
        <v>8</v>
      </c>
      <c r="F222" s="12">
        <v>0</v>
      </c>
      <c r="G222">
        <v>95</v>
      </c>
      <c r="H222">
        <v>935</v>
      </c>
      <c r="I222">
        <f t="shared" si="3"/>
        <v>840</v>
      </c>
      <c r="J222">
        <v>8.75</v>
      </c>
      <c r="K222">
        <v>3500</v>
      </c>
    </row>
    <row r="223" spans="1:11" x14ac:dyDescent="0.35">
      <c r="A223">
        <v>222</v>
      </c>
      <c r="B223" t="s">
        <v>38</v>
      </c>
      <c r="C223" t="s">
        <v>9</v>
      </c>
      <c r="D223" t="s">
        <v>15</v>
      </c>
      <c r="E223">
        <v>6</v>
      </c>
      <c r="F223" s="12">
        <v>0</v>
      </c>
      <c r="G223">
        <v>93</v>
      </c>
      <c r="H223">
        <v>1053</v>
      </c>
      <c r="I223">
        <f t="shared" si="3"/>
        <v>960</v>
      </c>
      <c r="J223">
        <v>7.5</v>
      </c>
      <c r="K223">
        <v>3000</v>
      </c>
    </row>
    <row r="224" spans="1:11" x14ac:dyDescent="0.35">
      <c r="A224">
        <v>223</v>
      </c>
      <c r="B224" t="s">
        <v>38</v>
      </c>
      <c r="C224" t="s">
        <v>8</v>
      </c>
      <c r="D224" t="s">
        <v>14</v>
      </c>
      <c r="E224">
        <v>7</v>
      </c>
      <c r="F224" s="12">
        <v>0</v>
      </c>
      <c r="G224">
        <v>95</v>
      </c>
      <c r="H224">
        <v>935</v>
      </c>
      <c r="I224">
        <f t="shared" si="3"/>
        <v>840</v>
      </c>
      <c r="J224">
        <v>8.75</v>
      </c>
      <c r="K224">
        <v>3500</v>
      </c>
    </row>
    <row r="225" spans="1:11" x14ac:dyDescent="0.35">
      <c r="A225">
        <v>224</v>
      </c>
      <c r="B225" t="s">
        <v>38</v>
      </c>
      <c r="C225" t="s">
        <v>8</v>
      </c>
      <c r="D225" t="s">
        <v>15</v>
      </c>
      <c r="E225">
        <v>9</v>
      </c>
      <c r="F225" s="12">
        <v>0</v>
      </c>
      <c r="G225">
        <v>95</v>
      </c>
      <c r="H225">
        <v>575</v>
      </c>
      <c r="I225">
        <f t="shared" si="3"/>
        <v>480</v>
      </c>
      <c r="J225">
        <v>12.5</v>
      </c>
      <c r="K225">
        <v>5000</v>
      </c>
    </row>
    <row r="226" spans="1:11" x14ac:dyDescent="0.35">
      <c r="A226">
        <v>225</v>
      </c>
      <c r="B226" t="s">
        <v>38</v>
      </c>
      <c r="C226" t="s">
        <v>8</v>
      </c>
      <c r="D226" t="s">
        <v>15</v>
      </c>
      <c r="E226">
        <v>4</v>
      </c>
      <c r="F226" s="12">
        <v>0</v>
      </c>
      <c r="G226">
        <v>108</v>
      </c>
      <c r="H226">
        <v>588</v>
      </c>
      <c r="I226">
        <f t="shared" si="3"/>
        <v>480</v>
      </c>
      <c r="J226">
        <v>12.5</v>
      </c>
      <c r="K226">
        <v>5000</v>
      </c>
    </row>
    <row r="227" spans="1:11" x14ac:dyDescent="0.35">
      <c r="A227">
        <v>226</v>
      </c>
      <c r="B227" t="s">
        <v>38</v>
      </c>
      <c r="C227" t="s">
        <v>11</v>
      </c>
      <c r="D227" t="s">
        <v>12</v>
      </c>
      <c r="E227">
        <v>8</v>
      </c>
      <c r="F227" s="12">
        <v>90.5833333333333</v>
      </c>
      <c r="G227">
        <v>101</v>
      </c>
      <c r="H227">
        <v>701</v>
      </c>
      <c r="I227">
        <f t="shared" si="3"/>
        <v>600</v>
      </c>
      <c r="J227">
        <v>11.25</v>
      </c>
      <c r="K227">
        <v>4500</v>
      </c>
    </row>
    <row r="228" spans="1:11" x14ac:dyDescent="0.35">
      <c r="A228">
        <v>227</v>
      </c>
      <c r="B228" t="s">
        <v>38</v>
      </c>
      <c r="C228" t="s">
        <v>8</v>
      </c>
      <c r="D228" t="s">
        <v>13</v>
      </c>
      <c r="E228">
        <v>1</v>
      </c>
      <c r="F228" s="12">
        <v>91</v>
      </c>
      <c r="G228">
        <v>103</v>
      </c>
      <c r="H228">
        <v>1183</v>
      </c>
      <c r="I228">
        <f t="shared" si="3"/>
        <v>1080</v>
      </c>
      <c r="J228">
        <v>6.25</v>
      </c>
      <c r="K228">
        <v>2500</v>
      </c>
    </row>
    <row r="229" spans="1:11" x14ac:dyDescent="0.35">
      <c r="A229">
        <v>228</v>
      </c>
      <c r="B229" t="s">
        <v>38</v>
      </c>
      <c r="C229" t="s">
        <v>10</v>
      </c>
      <c r="D229" t="s">
        <v>14</v>
      </c>
      <c r="E229">
        <v>6</v>
      </c>
      <c r="F229" s="12">
        <v>91.366666666666603</v>
      </c>
      <c r="G229">
        <v>99</v>
      </c>
      <c r="H229">
        <v>939</v>
      </c>
      <c r="I229">
        <f t="shared" si="3"/>
        <v>840</v>
      </c>
      <c r="J229">
        <v>8.75</v>
      </c>
      <c r="K229">
        <v>3500</v>
      </c>
    </row>
    <row r="230" spans="1:11" x14ac:dyDescent="0.35">
      <c r="A230">
        <v>229</v>
      </c>
      <c r="B230" t="s">
        <v>38</v>
      </c>
      <c r="C230" t="s">
        <v>11</v>
      </c>
      <c r="D230" t="s">
        <v>15</v>
      </c>
      <c r="E230">
        <v>1</v>
      </c>
      <c r="F230" s="12">
        <v>91.766666666666595</v>
      </c>
      <c r="G230">
        <v>116</v>
      </c>
      <c r="H230">
        <v>596</v>
      </c>
      <c r="I230">
        <f t="shared" si="3"/>
        <v>480</v>
      </c>
      <c r="J230">
        <v>12.5</v>
      </c>
      <c r="K230">
        <v>5000</v>
      </c>
    </row>
    <row r="231" spans="1:11" x14ac:dyDescent="0.35">
      <c r="A231">
        <v>230</v>
      </c>
      <c r="B231" t="s">
        <v>38</v>
      </c>
      <c r="C231" t="s">
        <v>10</v>
      </c>
      <c r="D231" t="s">
        <v>15</v>
      </c>
      <c r="E231">
        <v>1</v>
      </c>
      <c r="F231" s="12">
        <v>92.3333333333333</v>
      </c>
      <c r="G231">
        <v>103</v>
      </c>
      <c r="H231">
        <v>1183</v>
      </c>
      <c r="I231">
        <f t="shared" si="3"/>
        <v>1080</v>
      </c>
      <c r="J231">
        <v>6.25</v>
      </c>
      <c r="K231">
        <v>2500</v>
      </c>
    </row>
    <row r="232" spans="1:11" x14ac:dyDescent="0.35">
      <c r="A232">
        <v>231</v>
      </c>
      <c r="B232" t="s">
        <v>38</v>
      </c>
      <c r="C232" t="s">
        <v>10</v>
      </c>
      <c r="D232" t="s">
        <v>14</v>
      </c>
      <c r="E232">
        <v>2</v>
      </c>
      <c r="F232" s="12">
        <v>92.8333333333333</v>
      </c>
      <c r="G232">
        <v>117</v>
      </c>
      <c r="H232">
        <v>837</v>
      </c>
      <c r="I232">
        <f t="shared" si="3"/>
        <v>720</v>
      </c>
      <c r="J232">
        <v>10</v>
      </c>
      <c r="K232">
        <v>4000</v>
      </c>
    </row>
    <row r="233" spans="1:11" x14ac:dyDescent="0.35">
      <c r="A233">
        <v>232</v>
      </c>
      <c r="B233" t="s">
        <v>38</v>
      </c>
      <c r="C233" t="s">
        <v>10</v>
      </c>
      <c r="D233" t="s">
        <v>15</v>
      </c>
      <c r="E233">
        <v>6</v>
      </c>
      <c r="F233" s="12">
        <v>93.25</v>
      </c>
      <c r="G233">
        <v>103</v>
      </c>
      <c r="H233">
        <v>1063</v>
      </c>
      <c r="I233">
        <f t="shared" si="3"/>
        <v>960</v>
      </c>
      <c r="J233">
        <v>7.5</v>
      </c>
      <c r="K233">
        <v>3000</v>
      </c>
    </row>
    <row r="234" spans="1:11" x14ac:dyDescent="0.35">
      <c r="A234">
        <v>233</v>
      </c>
      <c r="B234" t="s">
        <v>38</v>
      </c>
      <c r="C234" t="s">
        <v>10</v>
      </c>
      <c r="D234" t="s">
        <v>13</v>
      </c>
      <c r="E234">
        <v>4</v>
      </c>
      <c r="F234" s="12">
        <v>93.683333333333294</v>
      </c>
      <c r="G234">
        <v>106</v>
      </c>
      <c r="H234">
        <v>946</v>
      </c>
      <c r="I234">
        <f t="shared" si="3"/>
        <v>840</v>
      </c>
      <c r="J234">
        <v>8.75</v>
      </c>
      <c r="K234">
        <v>3500</v>
      </c>
    </row>
    <row r="235" spans="1:11" x14ac:dyDescent="0.35">
      <c r="A235">
        <v>234</v>
      </c>
      <c r="B235" t="s">
        <v>38</v>
      </c>
      <c r="C235" t="s">
        <v>10</v>
      </c>
      <c r="D235" t="s">
        <v>12</v>
      </c>
      <c r="E235">
        <v>6</v>
      </c>
      <c r="F235" s="12">
        <v>94.066666666666706</v>
      </c>
      <c r="G235">
        <v>114</v>
      </c>
      <c r="H235">
        <v>1074</v>
      </c>
      <c r="I235">
        <f t="shared" si="3"/>
        <v>960</v>
      </c>
      <c r="J235">
        <v>7.5</v>
      </c>
      <c r="K235">
        <v>3000</v>
      </c>
    </row>
    <row r="236" spans="1:11" x14ac:dyDescent="0.35">
      <c r="A236">
        <v>235</v>
      </c>
      <c r="B236" t="s">
        <v>38</v>
      </c>
      <c r="C236" t="s">
        <v>8</v>
      </c>
      <c r="D236" t="s">
        <v>13</v>
      </c>
      <c r="E236">
        <v>8</v>
      </c>
      <c r="F236" s="12">
        <v>94.45</v>
      </c>
      <c r="G236">
        <v>111</v>
      </c>
      <c r="H236">
        <v>831</v>
      </c>
      <c r="I236">
        <f t="shared" si="3"/>
        <v>720</v>
      </c>
      <c r="J236">
        <v>10</v>
      </c>
      <c r="K236">
        <v>4000</v>
      </c>
    </row>
    <row r="237" spans="1:11" x14ac:dyDescent="0.35">
      <c r="A237">
        <v>236</v>
      </c>
      <c r="B237" t="s">
        <v>38</v>
      </c>
      <c r="C237" t="s">
        <v>11</v>
      </c>
      <c r="D237" t="s">
        <v>13</v>
      </c>
      <c r="E237">
        <v>7</v>
      </c>
      <c r="F237" s="12">
        <v>94.933333333333294</v>
      </c>
      <c r="G237">
        <v>118</v>
      </c>
      <c r="H237">
        <v>838</v>
      </c>
      <c r="I237">
        <f t="shared" si="3"/>
        <v>720</v>
      </c>
      <c r="J237">
        <v>10</v>
      </c>
      <c r="K237">
        <v>4000</v>
      </c>
    </row>
    <row r="238" spans="1:11" x14ac:dyDescent="0.35">
      <c r="A238">
        <v>237</v>
      </c>
      <c r="B238" t="s">
        <v>38</v>
      </c>
      <c r="C238" t="s">
        <v>9</v>
      </c>
      <c r="D238" t="s">
        <v>15</v>
      </c>
      <c r="E238">
        <v>2</v>
      </c>
      <c r="F238" s="12">
        <v>95.366666666666703</v>
      </c>
      <c r="G238">
        <v>111</v>
      </c>
      <c r="H238">
        <v>951</v>
      </c>
      <c r="I238">
        <f t="shared" si="3"/>
        <v>840</v>
      </c>
      <c r="J238">
        <v>8.75</v>
      </c>
      <c r="K238">
        <v>3500</v>
      </c>
    </row>
    <row r="239" spans="1:11" x14ac:dyDescent="0.35">
      <c r="A239">
        <v>238</v>
      </c>
      <c r="B239" t="s">
        <v>38</v>
      </c>
      <c r="C239" t="s">
        <v>9</v>
      </c>
      <c r="D239" t="s">
        <v>13</v>
      </c>
      <c r="E239">
        <v>7</v>
      </c>
      <c r="F239" s="12">
        <v>95.783333333333303</v>
      </c>
      <c r="G239">
        <v>105</v>
      </c>
      <c r="H239">
        <v>945</v>
      </c>
      <c r="I239">
        <f t="shared" si="3"/>
        <v>840</v>
      </c>
      <c r="J239">
        <v>8.75</v>
      </c>
      <c r="K239">
        <v>3500</v>
      </c>
    </row>
    <row r="240" spans="1:11" x14ac:dyDescent="0.35">
      <c r="A240">
        <v>239</v>
      </c>
      <c r="B240" t="s">
        <v>38</v>
      </c>
      <c r="C240" t="s">
        <v>11</v>
      </c>
      <c r="D240" t="s">
        <v>13</v>
      </c>
      <c r="E240">
        <v>2</v>
      </c>
      <c r="F240" s="12">
        <v>96.183333333333294</v>
      </c>
      <c r="G240">
        <v>101</v>
      </c>
      <c r="H240">
        <v>701</v>
      </c>
      <c r="I240">
        <f t="shared" si="3"/>
        <v>600</v>
      </c>
      <c r="J240">
        <v>11.25</v>
      </c>
      <c r="K240">
        <v>4500</v>
      </c>
    </row>
    <row r="241" spans="1:11" x14ac:dyDescent="0.35">
      <c r="A241">
        <v>240</v>
      </c>
      <c r="B241" t="s">
        <v>38</v>
      </c>
      <c r="C241" t="s">
        <v>10</v>
      </c>
      <c r="D241" t="s">
        <v>13</v>
      </c>
      <c r="E241">
        <v>3</v>
      </c>
      <c r="F241" s="12">
        <v>96.483333333333306</v>
      </c>
      <c r="G241">
        <v>109</v>
      </c>
      <c r="H241">
        <v>829</v>
      </c>
      <c r="I241">
        <f t="shared" si="3"/>
        <v>720</v>
      </c>
      <c r="J241">
        <v>10</v>
      </c>
      <c r="K241">
        <v>4000</v>
      </c>
    </row>
    <row r="242" spans="1:11" x14ac:dyDescent="0.35">
      <c r="A242">
        <v>241</v>
      </c>
      <c r="B242" t="s">
        <v>38</v>
      </c>
      <c r="C242" t="s">
        <v>11</v>
      </c>
      <c r="D242" t="s">
        <v>14</v>
      </c>
      <c r="E242">
        <v>8</v>
      </c>
      <c r="F242" s="12">
        <v>96.8</v>
      </c>
      <c r="G242">
        <v>117</v>
      </c>
      <c r="H242">
        <v>1197</v>
      </c>
      <c r="I242">
        <f t="shared" si="3"/>
        <v>1080</v>
      </c>
      <c r="J242">
        <v>6.25</v>
      </c>
      <c r="K242">
        <v>2500</v>
      </c>
    </row>
    <row r="243" spans="1:11" x14ac:dyDescent="0.35">
      <c r="A243">
        <v>242</v>
      </c>
      <c r="B243" t="s">
        <v>38</v>
      </c>
      <c r="C243" t="s">
        <v>11</v>
      </c>
      <c r="D243" t="s">
        <v>15</v>
      </c>
      <c r="E243">
        <v>1</v>
      </c>
      <c r="F243" s="12">
        <v>97.15</v>
      </c>
      <c r="G243">
        <v>110</v>
      </c>
      <c r="H243">
        <v>1190</v>
      </c>
      <c r="I243">
        <f t="shared" si="3"/>
        <v>1080</v>
      </c>
      <c r="J243">
        <v>6.25</v>
      </c>
      <c r="K243">
        <v>2500</v>
      </c>
    </row>
    <row r="244" spans="1:11" x14ac:dyDescent="0.35">
      <c r="A244">
        <v>243</v>
      </c>
      <c r="B244" t="s">
        <v>39</v>
      </c>
      <c r="C244" t="s">
        <v>11</v>
      </c>
      <c r="D244" t="s">
        <v>14</v>
      </c>
      <c r="E244">
        <v>9</v>
      </c>
      <c r="F244" s="12">
        <v>97.55</v>
      </c>
      <c r="G244">
        <v>100</v>
      </c>
      <c r="H244">
        <v>700</v>
      </c>
      <c r="I244">
        <f t="shared" si="3"/>
        <v>600</v>
      </c>
      <c r="J244">
        <v>11.25</v>
      </c>
      <c r="K244">
        <v>4500</v>
      </c>
    </row>
    <row r="245" spans="1:11" x14ac:dyDescent="0.35">
      <c r="A245">
        <v>244</v>
      </c>
      <c r="B245" t="s">
        <v>39</v>
      </c>
      <c r="C245" t="s">
        <v>11</v>
      </c>
      <c r="D245" t="s">
        <v>14</v>
      </c>
      <c r="E245">
        <v>9</v>
      </c>
      <c r="F245" s="12">
        <v>97.85</v>
      </c>
      <c r="G245">
        <v>104</v>
      </c>
      <c r="H245">
        <v>584</v>
      </c>
      <c r="I245">
        <f t="shared" si="3"/>
        <v>480</v>
      </c>
      <c r="J245">
        <v>12.5</v>
      </c>
      <c r="K245">
        <v>5000</v>
      </c>
    </row>
    <row r="246" spans="1:11" x14ac:dyDescent="0.35">
      <c r="A246">
        <v>245</v>
      </c>
      <c r="B246" t="s">
        <v>38</v>
      </c>
      <c r="C246" t="s">
        <v>8</v>
      </c>
      <c r="D246" t="s">
        <v>14</v>
      </c>
      <c r="E246">
        <v>4</v>
      </c>
      <c r="F246" s="12">
        <v>98.2</v>
      </c>
      <c r="G246">
        <v>102</v>
      </c>
      <c r="H246">
        <v>942</v>
      </c>
      <c r="I246">
        <f t="shared" si="3"/>
        <v>840</v>
      </c>
      <c r="J246">
        <v>8.75</v>
      </c>
      <c r="K246">
        <v>3500</v>
      </c>
    </row>
    <row r="247" spans="1:11" x14ac:dyDescent="0.35">
      <c r="A247">
        <v>246</v>
      </c>
      <c r="B247" t="s">
        <v>38</v>
      </c>
      <c r="C247" t="s">
        <v>11</v>
      </c>
      <c r="D247" t="s">
        <v>14</v>
      </c>
      <c r="E247">
        <v>8</v>
      </c>
      <c r="F247" s="12">
        <v>98.533333333333303</v>
      </c>
      <c r="G247">
        <v>111</v>
      </c>
      <c r="H247">
        <v>1071</v>
      </c>
      <c r="I247">
        <f t="shared" si="3"/>
        <v>960</v>
      </c>
      <c r="J247">
        <v>7.5</v>
      </c>
      <c r="K247">
        <v>3000</v>
      </c>
    </row>
    <row r="248" spans="1:11" x14ac:dyDescent="0.35">
      <c r="A248">
        <v>247</v>
      </c>
      <c r="B248" t="s">
        <v>38</v>
      </c>
      <c r="C248" t="s">
        <v>11</v>
      </c>
      <c r="D248" t="s">
        <v>12</v>
      </c>
      <c r="E248">
        <v>5</v>
      </c>
      <c r="F248" s="12">
        <v>98.9166666666667</v>
      </c>
      <c r="G248">
        <v>121</v>
      </c>
      <c r="H248">
        <v>961</v>
      </c>
      <c r="I248">
        <f t="shared" si="3"/>
        <v>840</v>
      </c>
      <c r="J248">
        <v>8.75</v>
      </c>
      <c r="K248">
        <v>3500</v>
      </c>
    </row>
    <row r="249" spans="1:11" x14ac:dyDescent="0.35">
      <c r="A249">
        <v>248</v>
      </c>
      <c r="B249" t="s">
        <v>39</v>
      </c>
      <c r="C249" t="s">
        <v>8</v>
      </c>
      <c r="D249" t="s">
        <v>14</v>
      </c>
      <c r="E249">
        <v>1</v>
      </c>
      <c r="F249" s="12">
        <v>99.266666666666694</v>
      </c>
      <c r="G249">
        <v>119</v>
      </c>
      <c r="H249">
        <v>839</v>
      </c>
      <c r="I249">
        <f t="shared" si="3"/>
        <v>720</v>
      </c>
      <c r="J249">
        <v>10</v>
      </c>
      <c r="K249">
        <v>4000</v>
      </c>
    </row>
    <row r="250" spans="1:11" x14ac:dyDescent="0.35">
      <c r="A250">
        <v>249</v>
      </c>
      <c r="B250" t="s">
        <v>38</v>
      </c>
      <c r="C250" t="s">
        <v>9</v>
      </c>
      <c r="D250" t="s">
        <v>12</v>
      </c>
      <c r="E250">
        <v>2</v>
      </c>
      <c r="F250" s="12">
        <v>99.6</v>
      </c>
      <c r="G250">
        <v>109</v>
      </c>
      <c r="H250">
        <v>1069</v>
      </c>
      <c r="I250">
        <f t="shared" si="3"/>
        <v>960</v>
      </c>
      <c r="J250">
        <v>7.5</v>
      </c>
      <c r="K250">
        <v>3000</v>
      </c>
    </row>
    <row r="251" spans="1:11" x14ac:dyDescent="0.35">
      <c r="A251">
        <v>250</v>
      </c>
      <c r="B251" t="s">
        <v>39</v>
      </c>
      <c r="C251" t="s">
        <v>10</v>
      </c>
      <c r="D251" t="s">
        <v>12</v>
      </c>
      <c r="E251">
        <v>2</v>
      </c>
      <c r="F251" s="12">
        <v>100.01666666666701</v>
      </c>
      <c r="G251">
        <v>102</v>
      </c>
      <c r="H251">
        <v>702</v>
      </c>
      <c r="I251">
        <f t="shared" si="3"/>
        <v>600</v>
      </c>
      <c r="J251">
        <v>11.25</v>
      </c>
      <c r="K251">
        <v>4500</v>
      </c>
    </row>
    <row r="252" spans="1:11" x14ac:dyDescent="0.35">
      <c r="A252">
        <v>251</v>
      </c>
      <c r="B252" t="s">
        <v>38</v>
      </c>
      <c r="C252" t="s">
        <v>11</v>
      </c>
      <c r="D252" t="s">
        <v>15</v>
      </c>
      <c r="E252">
        <v>4</v>
      </c>
      <c r="F252" s="12">
        <v>100.48333333333299</v>
      </c>
      <c r="G252">
        <v>123</v>
      </c>
      <c r="H252">
        <v>723</v>
      </c>
      <c r="I252">
        <f t="shared" si="3"/>
        <v>600</v>
      </c>
      <c r="J252">
        <v>11.25</v>
      </c>
      <c r="K252">
        <v>4500</v>
      </c>
    </row>
    <row r="253" spans="1:11" x14ac:dyDescent="0.35">
      <c r="A253">
        <v>252</v>
      </c>
      <c r="B253" t="s">
        <v>38</v>
      </c>
      <c r="C253" t="s">
        <v>10</v>
      </c>
      <c r="D253" t="s">
        <v>15</v>
      </c>
      <c r="E253">
        <v>4</v>
      </c>
      <c r="F253" s="12">
        <v>101.066666666667</v>
      </c>
      <c r="G253">
        <v>118</v>
      </c>
      <c r="H253">
        <v>958</v>
      </c>
      <c r="I253">
        <f t="shared" si="3"/>
        <v>840</v>
      </c>
      <c r="J253">
        <v>8.75</v>
      </c>
      <c r="K253">
        <v>3500</v>
      </c>
    </row>
    <row r="254" spans="1:11" x14ac:dyDescent="0.35">
      <c r="A254">
        <v>253</v>
      </c>
      <c r="B254" t="s">
        <v>39</v>
      </c>
      <c r="C254" t="s">
        <v>8</v>
      </c>
      <c r="D254" t="s">
        <v>13</v>
      </c>
      <c r="E254">
        <v>3</v>
      </c>
      <c r="F254" s="12">
        <v>101.366666666667</v>
      </c>
      <c r="G254">
        <v>122</v>
      </c>
      <c r="H254">
        <v>722</v>
      </c>
      <c r="I254">
        <f t="shared" si="3"/>
        <v>600</v>
      </c>
      <c r="J254">
        <v>11.25</v>
      </c>
      <c r="K254">
        <v>4500</v>
      </c>
    </row>
    <row r="255" spans="1:11" x14ac:dyDescent="0.35">
      <c r="A255">
        <v>254</v>
      </c>
      <c r="B255" t="s">
        <v>38</v>
      </c>
      <c r="C255" t="s">
        <v>8</v>
      </c>
      <c r="D255" t="s">
        <v>14</v>
      </c>
      <c r="E255">
        <v>3</v>
      </c>
      <c r="F255" s="12">
        <v>101.75</v>
      </c>
      <c r="G255">
        <v>125</v>
      </c>
      <c r="H255">
        <v>1205</v>
      </c>
      <c r="I255">
        <f t="shared" si="3"/>
        <v>1080</v>
      </c>
      <c r="J255">
        <v>6.25</v>
      </c>
      <c r="K255">
        <v>2500</v>
      </c>
    </row>
    <row r="256" spans="1:11" x14ac:dyDescent="0.35">
      <c r="A256">
        <v>255</v>
      </c>
      <c r="B256" t="s">
        <v>39</v>
      </c>
      <c r="C256" t="s">
        <v>11</v>
      </c>
      <c r="D256" t="s">
        <v>15</v>
      </c>
      <c r="E256">
        <v>8</v>
      </c>
      <c r="F256" s="12">
        <v>102.183333333333</v>
      </c>
      <c r="G256">
        <v>113</v>
      </c>
      <c r="H256">
        <v>713</v>
      </c>
      <c r="I256">
        <f t="shared" si="3"/>
        <v>600</v>
      </c>
      <c r="J256">
        <v>11.25</v>
      </c>
      <c r="K256">
        <v>4500</v>
      </c>
    </row>
    <row r="257" spans="1:11" x14ac:dyDescent="0.35">
      <c r="A257">
        <v>256</v>
      </c>
      <c r="B257" t="s">
        <v>38</v>
      </c>
      <c r="C257" t="s">
        <v>10</v>
      </c>
      <c r="D257" t="s">
        <v>13</v>
      </c>
      <c r="E257">
        <v>9</v>
      </c>
      <c r="F257" s="12">
        <v>102.433333333333</v>
      </c>
      <c r="G257">
        <v>119</v>
      </c>
      <c r="H257">
        <v>599</v>
      </c>
      <c r="I257">
        <f t="shared" si="3"/>
        <v>480</v>
      </c>
      <c r="J257">
        <v>12.5</v>
      </c>
      <c r="K257">
        <v>5000</v>
      </c>
    </row>
    <row r="258" spans="1:11" x14ac:dyDescent="0.35">
      <c r="A258">
        <v>257</v>
      </c>
      <c r="B258" t="s">
        <v>38</v>
      </c>
      <c r="C258" t="s">
        <v>8</v>
      </c>
      <c r="D258" t="s">
        <v>13</v>
      </c>
      <c r="E258">
        <v>7</v>
      </c>
      <c r="F258" s="12">
        <v>102.8</v>
      </c>
      <c r="G258">
        <v>119</v>
      </c>
      <c r="H258">
        <v>1079</v>
      </c>
      <c r="I258">
        <f t="shared" si="3"/>
        <v>960</v>
      </c>
      <c r="J258">
        <v>7.5</v>
      </c>
      <c r="K258">
        <v>3000</v>
      </c>
    </row>
    <row r="259" spans="1:11" x14ac:dyDescent="0.35">
      <c r="A259">
        <v>258</v>
      </c>
      <c r="B259" t="s">
        <v>38</v>
      </c>
      <c r="C259" t="s">
        <v>9</v>
      </c>
      <c r="D259" t="s">
        <v>15</v>
      </c>
      <c r="E259">
        <v>6</v>
      </c>
      <c r="F259" s="12">
        <v>103.25</v>
      </c>
      <c r="G259">
        <v>120</v>
      </c>
      <c r="H259">
        <v>840</v>
      </c>
      <c r="I259">
        <f t="shared" ref="I259:I301" si="4">H259-G259</f>
        <v>720</v>
      </c>
      <c r="J259">
        <v>10</v>
      </c>
      <c r="K259">
        <v>4000</v>
      </c>
    </row>
    <row r="260" spans="1:11" x14ac:dyDescent="0.35">
      <c r="A260">
        <v>259</v>
      </c>
      <c r="B260" t="s">
        <v>38</v>
      </c>
      <c r="C260" t="s">
        <v>9</v>
      </c>
      <c r="D260" t="s">
        <v>12</v>
      </c>
      <c r="E260">
        <v>4</v>
      </c>
      <c r="F260" s="12">
        <v>103.533333333333</v>
      </c>
      <c r="G260">
        <v>124</v>
      </c>
      <c r="H260">
        <v>1204</v>
      </c>
      <c r="I260">
        <f t="shared" si="4"/>
        <v>1080</v>
      </c>
      <c r="J260">
        <v>6.25</v>
      </c>
      <c r="K260">
        <v>2500</v>
      </c>
    </row>
    <row r="261" spans="1:11" x14ac:dyDescent="0.35">
      <c r="A261">
        <v>260</v>
      </c>
      <c r="B261" t="s">
        <v>38</v>
      </c>
      <c r="C261" t="s">
        <v>10</v>
      </c>
      <c r="D261" t="s">
        <v>14</v>
      </c>
      <c r="E261">
        <v>3</v>
      </c>
      <c r="F261" s="12">
        <v>103.966666666667</v>
      </c>
      <c r="G261">
        <v>124</v>
      </c>
      <c r="H261">
        <v>604</v>
      </c>
      <c r="I261">
        <f t="shared" si="4"/>
        <v>480</v>
      </c>
      <c r="J261">
        <v>12.5</v>
      </c>
      <c r="K261">
        <v>5000</v>
      </c>
    </row>
    <row r="262" spans="1:11" x14ac:dyDescent="0.35">
      <c r="A262">
        <v>261</v>
      </c>
      <c r="B262" t="s">
        <v>38</v>
      </c>
      <c r="C262" t="s">
        <v>8</v>
      </c>
      <c r="D262" t="s">
        <v>13</v>
      </c>
      <c r="E262">
        <v>8</v>
      </c>
      <c r="F262" s="12">
        <v>104.316666666667</v>
      </c>
      <c r="G262">
        <v>109</v>
      </c>
      <c r="H262">
        <v>1069</v>
      </c>
      <c r="I262">
        <f t="shared" si="4"/>
        <v>960</v>
      </c>
      <c r="J262">
        <v>7.5</v>
      </c>
      <c r="K262">
        <v>3000</v>
      </c>
    </row>
    <row r="263" spans="1:11" x14ac:dyDescent="0.35">
      <c r="A263">
        <v>262</v>
      </c>
      <c r="B263" t="s">
        <v>38</v>
      </c>
      <c r="C263" t="s">
        <v>11</v>
      </c>
      <c r="D263" t="s">
        <v>13</v>
      </c>
      <c r="E263">
        <v>7</v>
      </c>
      <c r="F263" s="12">
        <v>104.65</v>
      </c>
      <c r="G263">
        <v>127</v>
      </c>
      <c r="H263">
        <v>967</v>
      </c>
      <c r="I263">
        <f t="shared" si="4"/>
        <v>840</v>
      </c>
      <c r="J263">
        <v>8.75</v>
      </c>
      <c r="K263">
        <v>3500</v>
      </c>
    </row>
    <row r="264" spans="1:11" x14ac:dyDescent="0.35">
      <c r="A264">
        <v>263</v>
      </c>
      <c r="B264" t="s">
        <v>38</v>
      </c>
      <c r="C264" t="s">
        <v>8</v>
      </c>
      <c r="D264" t="s">
        <v>12</v>
      </c>
      <c r="E264">
        <v>5</v>
      </c>
      <c r="F264" s="12">
        <v>105.116666666667</v>
      </c>
      <c r="G264">
        <v>114</v>
      </c>
      <c r="H264">
        <v>954</v>
      </c>
      <c r="I264">
        <f t="shared" si="4"/>
        <v>840</v>
      </c>
      <c r="J264">
        <v>8.75</v>
      </c>
      <c r="K264">
        <v>3500</v>
      </c>
    </row>
    <row r="265" spans="1:11" x14ac:dyDescent="0.35">
      <c r="A265">
        <v>264</v>
      </c>
      <c r="B265" t="s">
        <v>39</v>
      </c>
      <c r="C265" t="s">
        <v>9</v>
      </c>
      <c r="D265" t="s">
        <v>12</v>
      </c>
      <c r="E265">
        <v>9</v>
      </c>
      <c r="F265" s="12">
        <v>105.566666666667</v>
      </c>
      <c r="G265">
        <v>129</v>
      </c>
      <c r="H265">
        <v>609</v>
      </c>
      <c r="I265">
        <f t="shared" si="4"/>
        <v>480</v>
      </c>
      <c r="J265">
        <v>12.5</v>
      </c>
      <c r="K265">
        <v>5000</v>
      </c>
    </row>
    <row r="266" spans="1:11" x14ac:dyDescent="0.35">
      <c r="A266">
        <v>265</v>
      </c>
      <c r="B266" t="s">
        <v>38</v>
      </c>
      <c r="C266" t="s">
        <v>11</v>
      </c>
      <c r="D266" t="s">
        <v>12</v>
      </c>
      <c r="E266">
        <v>5</v>
      </c>
      <c r="F266" s="12">
        <v>106.066666666667</v>
      </c>
      <c r="G266">
        <v>117</v>
      </c>
      <c r="H266">
        <v>957</v>
      </c>
      <c r="I266">
        <f t="shared" si="4"/>
        <v>840</v>
      </c>
      <c r="J266">
        <v>8.75</v>
      </c>
      <c r="K266">
        <v>3500</v>
      </c>
    </row>
    <row r="267" spans="1:11" x14ac:dyDescent="0.35">
      <c r="A267">
        <v>266</v>
      </c>
      <c r="B267" t="s">
        <v>38</v>
      </c>
      <c r="C267" t="s">
        <v>8</v>
      </c>
      <c r="D267" t="s">
        <v>14</v>
      </c>
      <c r="E267">
        <v>1</v>
      </c>
      <c r="F267" s="12">
        <v>106.633333333333</v>
      </c>
      <c r="G267">
        <v>129</v>
      </c>
      <c r="H267">
        <v>729</v>
      </c>
      <c r="I267">
        <f t="shared" si="4"/>
        <v>600</v>
      </c>
      <c r="J267">
        <v>11.25</v>
      </c>
      <c r="K267">
        <v>4500</v>
      </c>
    </row>
    <row r="268" spans="1:11" x14ac:dyDescent="0.35">
      <c r="A268">
        <v>267</v>
      </c>
      <c r="B268" t="s">
        <v>38</v>
      </c>
      <c r="C268" t="s">
        <v>10</v>
      </c>
      <c r="D268" t="s">
        <v>13</v>
      </c>
      <c r="E268">
        <v>8</v>
      </c>
      <c r="F268" s="12">
        <v>106.95</v>
      </c>
      <c r="G268">
        <v>117</v>
      </c>
      <c r="H268">
        <v>837</v>
      </c>
      <c r="I268">
        <f t="shared" si="4"/>
        <v>720</v>
      </c>
      <c r="J268">
        <v>10</v>
      </c>
      <c r="K268">
        <v>4000</v>
      </c>
    </row>
    <row r="269" spans="1:11" x14ac:dyDescent="0.35">
      <c r="A269">
        <v>268</v>
      </c>
      <c r="B269" t="s">
        <v>38</v>
      </c>
      <c r="C269" t="s">
        <v>8</v>
      </c>
      <c r="D269" t="s">
        <v>15</v>
      </c>
      <c r="E269">
        <v>3</v>
      </c>
      <c r="F269" s="12">
        <v>107.26666666666701</v>
      </c>
      <c r="G269">
        <v>128</v>
      </c>
      <c r="H269">
        <v>848</v>
      </c>
      <c r="I269">
        <f t="shared" si="4"/>
        <v>720</v>
      </c>
      <c r="J269">
        <v>10</v>
      </c>
      <c r="K269">
        <v>4000</v>
      </c>
    </row>
    <row r="270" spans="1:11" x14ac:dyDescent="0.35">
      <c r="A270">
        <v>269</v>
      </c>
      <c r="B270" t="s">
        <v>38</v>
      </c>
      <c r="C270" t="s">
        <v>11</v>
      </c>
      <c r="D270" t="s">
        <v>15</v>
      </c>
      <c r="E270">
        <v>5</v>
      </c>
      <c r="F270" s="12">
        <v>107.716666666667</v>
      </c>
      <c r="G270">
        <v>131</v>
      </c>
      <c r="H270">
        <v>971</v>
      </c>
      <c r="I270">
        <f t="shared" si="4"/>
        <v>840</v>
      </c>
      <c r="J270">
        <v>8.75</v>
      </c>
      <c r="K270">
        <v>3500</v>
      </c>
    </row>
    <row r="271" spans="1:11" x14ac:dyDescent="0.35">
      <c r="A271">
        <v>270</v>
      </c>
      <c r="B271" t="s">
        <v>38</v>
      </c>
      <c r="C271" t="s">
        <v>11</v>
      </c>
      <c r="D271" t="s">
        <v>14</v>
      </c>
      <c r="E271">
        <v>9</v>
      </c>
      <c r="F271" s="12">
        <v>108</v>
      </c>
      <c r="G271">
        <v>113</v>
      </c>
      <c r="H271">
        <v>953</v>
      </c>
      <c r="I271">
        <f t="shared" si="4"/>
        <v>840</v>
      </c>
      <c r="J271">
        <v>8.75</v>
      </c>
      <c r="K271">
        <v>3500</v>
      </c>
    </row>
    <row r="272" spans="1:11" x14ac:dyDescent="0.35">
      <c r="A272">
        <v>271</v>
      </c>
      <c r="B272" t="s">
        <v>38</v>
      </c>
      <c r="C272" t="s">
        <v>10</v>
      </c>
      <c r="D272" t="s">
        <v>15</v>
      </c>
      <c r="E272">
        <v>9</v>
      </c>
      <c r="F272" s="12">
        <v>108.4</v>
      </c>
      <c r="G272">
        <v>124</v>
      </c>
      <c r="H272">
        <v>964</v>
      </c>
      <c r="I272">
        <f t="shared" si="4"/>
        <v>840</v>
      </c>
      <c r="J272">
        <v>8.75</v>
      </c>
      <c r="K272">
        <v>3500</v>
      </c>
    </row>
    <row r="273" spans="1:11" x14ac:dyDescent="0.35">
      <c r="A273">
        <v>272</v>
      </c>
      <c r="B273" t="s">
        <v>39</v>
      </c>
      <c r="C273" t="s">
        <v>10</v>
      </c>
      <c r="D273" t="s">
        <v>13</v>
      </c>
      <c r="E273">
        <v>5</v>
      </c>
      <c r="F273" s="12">
        <v>108.716666666667</v>
      </c>
      <c r="G273">
        <v>117</v>
      </c>
      <c r="H273">
        <v>837</v>
      </c>
      <c r="I273">
        <f t="shared" si="4"/>
        <v>720</v>
      </c>
      <c r="J273">
        <v>10</v>
      </c>
      <c r="K273">
        <v>4000</v>
      </c>
    </row>
    <row r="274" spans="1:11" x14ac:dyDescent="0.35">
      <c r="A274">
        <v>273</v>
      </c>
      <c r="B274" t="s">
        <v>39</v>
      </c>
      <c r="C274" t="s">
        <v>8</v>
      </c>
      <c r="D274" t="s">
        <v>12</v>
      </c>
      <c r="E274">
        <v>9</v>
      </c>
      <c r="F274" s="12">
        <v>109.116666666667</v>
      </c>
      <c r="G274">
        <v>126</v>
      </c>
      <c r="H274">
        <v>846</v>
      </c>
      <c r="I274">
        <f t="shared" si="4"/>
        <v>720</v>
      </c>
      <c r="J274">
        <v>10</v>
      </c>
      <c r="K274">
        <v>4000</v>
      </c>
    </row>
    <row r="275" spans="1:11" x14ac:dyDescent="0.35">
      <c r="A275">
        <v>274</v>
      </c>
      <c r="B275" t="s">
        <v>38</v>
      </c>
      <c r="C275" t="s">
        <v>10</v>
      </c>
      <c r="D275" t="s">
        <v>14</v>
      </c>
      <c r="E275">
        <v>3</v>
      </c>
      <c r="F275" s="12">
        <v>109.416666666667</v>
      </c>
      <c r="G275">
        <v>123</v>
      </c>
      <c r="H275">
        <v>843</v>
      </c>
      <c r="I275">
        <f t="shared" si="4"/>
        <v>720</v>
      </c>
      <c r="J275">
        <v>10</v>
      </c>
      <c r="K275">
        <v>4000</v>
      </c>
    </row>
    <row r="276" spans="1:11" x14ac:dyDescent="0.35">
      <c r="A276">
        <v>275</v>
      </c>
      <c r="B276" t="s">
        <v>38</v>
      </c>
      <c r="C276" t="s">
        <v>9</v>
      </c>
      <c r="D276" t="s">
        <v>13</v>
      </c>
      <c r="E276">
        <v>6</v>
      </c>
      <c r="F276" s="12">
        <v>109.7</v>
      </c>
      <c r="G276">
        <v>122</v>
      </c>
      <c r="H276">
        <v>722</v>
      </c>
      <c r="I276">
        <f t="shared" si="4"/>
        <v>600</v>
      </c>
      <c r="J276">
        <v>11.25</v>
      </c>
      <c r="K276">
        <v>4500</v>
      </c>
    </row>
    <row r="277" spans="1:11" x14ac:dyDescent="0.35">
      <c r="A277">
        <v>276</v>
      </c>
      <c r="B277" t="s">
        <v>38</v>
      </c>
      <c r="C277" t="s">
        <v>11</v>
      </c>
      <c r="D277" t="s">
        <v>15</v>
      </c>
      <c r="E277">
        <v>1</v>
      </c>
      <c r="F277" s="12">
        <v>110.133333333333</v>
      </c>
      <c r="G277">
        <v>121</v>
      </c>
      <c r="H277">
        <v>841</v>
      </c>
      <c r="I277">
        <f t="shared" si="4"/>
        <v>720</v>
      </c>
      <c r="J277">
        <v>10</v>
      </c>
      <c r="K277">
        <v>4000</v>
      </c>
    </row>
    <row r="278" spans="1:11" x14ac:dyDescent="0.35">
      <c r="A278">
        <v>277</v>
      </c>
      <c r="B278" t="s">
        <v>38</v>
      </c>
      <c r="C278" t="s">
        <v>11</v>
      </c>
      <c r="D278" t="s">
        <v>13</v>
      </c>
      <c r="E278">
        <v>8</v>
      </c>
      <c r="F278" s="12">
        <v>110.433333333333</v>
      </c>
      <c r="G278">
        <v>117</v>
      </c>
      <c r="H278">
        <v>597</v>
      </c>
      <c r="I278">
        <f t="shared" si="4"/>
        <v>480</v>
      </c>
      <c r="J278">
        <v>12.5</v>
      </c>
      <c r="K278">
        <v>5000</v>
      </c>
    </row>
    <row r="279" spans="1:11" x14ac:dyDescent="0.35">
      <c r="A279">
        <v>278</v>
      </c>
      <c r="B279" t="s">
        <v>38</v>
      </c>
      <c r="C279" t="s">
        <v>8</v>
      </c>
      <c r="D279" t="s">
        <v>15</v>
      </c>
      <c r="E279">
        <v>3</v>
      </c>
      <c r="F279" s="12">
        <v>110.666666666667</v>
      </c>
      <c r="G279">
        <v>112</v>
      </c>
      <c r="H279">
        <v>1192</v>
      </c>
      <c r="I279">
        <f t="shared" si="4"/>
        <v>1080</v>
      </c>
      <c r="J279">
        <v>6.25</v>
      </c>
      <c r="K279">
        <v>2500</v>
      </c>
    </row>
    <row r="280" spans="1:11" x14ac:dyDescent="0.35">
      <c r="A280">
        <v>279</v>
      </c>
      <c r="B280" t="s">
        <v>38</v>
      </c>
      <c r="C280" t="s">
        <v>9</v>
      </c>
      <c r="D280" t="s">
        <v>14</v>
      </c>
      <c r="E280">
        <v>3</v>
      </c>
      <c r="F280" s="12">
        <v>111.166666666667</v>
      </c>
      <c r="G280">
        <v>117</v>
      </c>
      <c r="H280">
        <v>597</v>
      </c>
      <c r="I280">
        <f t="shared" si="4"/>
        <v>480</v>
      </c>
      <c r="J280">
        <v>12.5</v>
      </c>
      <c r="K280">
        <v>5000</v>
      </c>
    </row>
    <row r="281" spans="1:11" x14ac:dyDescent="0.35">
      <c r="A281">
        <v>280</v>
      </c>
      <c r="B281" t="s">
        <v>38</v>
      </c>
      <c r="C281" t="s">
        <v>11</v>
      </c>
      <c r="D281" t="s">
        <v>13</v>
      </c>
      <c r="E281">
        <v>4</v>
      </c>
      <c r="F281" s="12">
        <v>111.48333333333299</v>
      </c>
      <c r="G281">
        <v>129</v>
      </c>
      <c r="H281">
        <v>849</v>
      </c>
      <c r="I281">
        <f t="shared" si="4"/>
        <v>720</v>
      </c>
      <c r="J281">
        <v>10</v>
      </c>
      <c r="K281">
        <v>4000</v>
      </c>
    </row>
    <row r="282" spans="1:11" x14ac:dyDescent="0.35">
      <c r="A282">
        <v>281</v>
      </c>
      <c r="B282" t="s">
        <v>38</v>
      </c>
      <c r="C282" t="s">
        <v>8</v>
      </c>
      <c r="D282" t="s">
        <v>12</v>
      </c>
      <c r="E282">
        <v>2</v>
      </c>
      <c r="F282" s="12">
        <v>111.716666666667</v>
      </c>
      <c r="G282">
        <v>119</v>
      </c>
      <c r="H282">
        <v>719</v>
      </c>
      <c r="I282">
        <f t="shared" si="4"/>
        <v>600</v>
      </c>
      <c r="J282">
        <v>11.25</v>
      </c>
      <c r="K282">
        <v>4500</v>
      </c>
    </row>
    <row r="283" spans="1:11" x14ac:dyDescent="0.35">
      <c r="A283">
        <v>282</v>
      </c>
      <c r="B283" t="s">
        <v>38</v>
      </c>
      <c r="C283" t="s">
        <v>10</v>
      </c>
      <c r="D283" t="s">
        <v>13</v>
      </c>
      <c r="E283">
        <v>9</v>
      </c>
      <c r="F283" s="12">
        <v>112.05</v>
      </c>
      <c r="G283">
        <v>120</v>
      </c>
      <c r="H283">
        <v>720</v>
      </c>
      <c r="I283">
        <f t="shared" si="4"/>
        <v>600</v>
      </c>
      <c r="J283">
        <v>11.25</v>
      </c>
      <c r="K283">
        <v>4500</v>
      </c>
    </row>
    <row r="284" spans="1:11" x14ac:dyDescent="0.35">
      <c r="A284">
        <v>283</v>
      </c>
      <c r="B284" t="s">
        <v>38</v>
      </c>
      <c r="C284" t="s">
        <v>9</v>
      </c>
      <c r="D284" t="s">
        <v>15</v>
      </c>
      <c r="E284">
        <v>2</v>
      </c>
      <c r="F284" s="12">
        <v>112.4</v>
      </c>
      <c r="G284">
        <v>117</v>
      </c>
      <c r="H284">
        <v>957</v>
      </c>
      <c r="I284">
        <f t="shared" si="4"/>
        <v>840</v>
      </c>
      <c r="J284">
        <v>8.75</v>
      </c>
      <c r="K284">
        <v>3500</v>
      </c>
    </row>
    <row r="285" spans="1:11" x14ac:dyDescent="0.35">
      <c r="A285">
        <v>284</v>
      </c>
      <c r="B285" t="s">
        <v>38</v>
      </c>
      <c r="C285" t="s">
        <v>10</v>
      </c>
      <c r="D285" t="s">
        <v>15</v>
      </c>
      <c r="E285">
        <v>8</v>
      </c>
      <c r="F285" s="12">
        <v>112.85</v>
      </c>
      <c r="G285">
        <v>118</v>
      </c>
      <c r="H285">
        <v>598</v>
      </c>
      <c r="I285">
        <f t="shared" si="4"/>
        <v>480</v>
      </c>
      <c r="J285">
        <v>12.5</v>
      </c>
      <c r="K285">
        <v>5000</v>
      </c>
    </row>
    <row r="286" spans="1:11" x14ac:dyDescent="0.35">
      <c r="A286">
        <v>285</v>
      </c>
      <c r="B286" t="s">
        <v>38</v>
      </c>
      <c r="C286" t="s">
        <v>8</v>
      </c>
      <c r="D286" t="s">
        <v>14</v>
      </c>
      <c r="E286">
        <v>8</v>
      </c>
      <c r="F286" s="12">
        <v>113.283333333333</v>
      </c>
      <c r="G286">
        <v>132</v>
      </c>
      <c r="H286">
        <v>732</v>
      </c>
      <c r="I286">
        <f t="shared" si="4"/>
        <v>600</v>
      </c>
      <c r="J286">
        <v>11.25</v>
      </c>
      <c r="K286">
        <v>4500</v>
      </c>
    </row>
    <row r="287" spans="1:11" x14ac:dyDescent="0.35">
      <c r="A287">
        <v>286</v>
      </c>
      <c r="B287" t="s">
        <v>39</v>
      </c>
      <c r="C287" t="s">
        <v>8</v>
      </c>
      <c r="D287" t="s">
        <v>12</v>
      </c>
      <c r="E287">
        <v>1</v>
      </c>
      <c r="F287" s="12">
        <v>113.566666666667</v>
      </c>
      <c r="G287">
        <v>122</v>
      </c>
      <c r="H287">
        <v>1202</v>
      </c>
      <c r="I287">
        <f t="shared" si="4"/>
        <v>1080</v>
      </c>
      <c r="J287">
        <v>6.25</v>
      </c>
      <c r="K287">
        <v>2500</v>
      </c>
    </row>
    <row r="288" spans="1:11" x14ac:dyDescent="0.35">
      <c r="A288">
        <v>287</v>
      </c>
      <c r="B288" t="s">
        <v>38</v>
      </c>
      <c r="C288" t="s">
        <v>9</v>
      </c>
      <c r="D288" t="s">
        <v>14</v>
      </c>
      <c r="E288">
        <v>7</v>
      </c>
      <c r="F288" s="12">
        <v>113.9</v>
      </c>
      <c r="G288">
        <v>134</v>
      </c>
      <c r="H288">
        <v>1214</v>
      </c>
      <c r="I288">
        <f t="shared" si="4"/>
        <v>1080</v>
      </c>
      <c r="J288">
        <v>6.25</v>
      </c>
      <c r="K288">
        <v>2500</v>
      </c>
    </row>
    <row r="289" spans="1:11" x14ac:dyDescent="0.35">
      <c r="A289">
        <v>288</v>
      </c>
      <c r="B289" t="s">
        <v>39</v>
      </c>
      <c r="C289" t="s">
        <v>8</v>
      </c>
      <c r="D289" t="s">
        <v>14</v>
      </c>
      <c r="E289">
        <v>8</v>
      </c>
      <c r="F289" s="12">
        <v>114.166666666667</v>
      </c>
      <c r="G289">
        <v>126</v>
      </c>
      <c r="H289">
        <v>966</v>
      </c>
      <c r="I289">
        <f t="shared" si="4"/>
        <v>840</v>
      </c>
      <c r="J289">
        <v>8.75</v>
      </c>
      <c r="K289">
        <v>3500</v>
      </c>
    </row>
    <row r="290" spans="1:11" x14ac:dyDescent="0.35">
      <c r="A290">
        <v>289</v>
      </c>
      <c r="B290" t="s">
        <v>38</v>
      </c>
      <c r="C290" t="s">
        <v>10</v>
      </c>
      <c r="D290" t="s">
        <v>13</v>
      </c>
      <c r="E290">
        <v>4</v>
      </c>
      <c r="F290" s="12">
        <v>114.416666666667</v>
      </c>
      <c r="G290">
        <v>125</v>
      </c>
      <c r="H290">
        <v>845</v>
      </c>
      <c r="I290">
        <f t="shared" si="4"/>
        <v>720</v>
      </c>
      <c r="J290">
        <v>10</v>
      </c>
      <c r="K290">
        <v>4000</v>
      </c>
    </row>
    <row r="291" spans="1:11" x14ac:dyDescent="0.35">
      <c r="A291">
        <v>290</v>
      </c>
      <c r="B291" t="s">
        <v>38</v>
      </c>
      <c r="C291" t="s">
        <v>11</v>
      </c>
      <c r="D291" t="s">
        <v>14</v>
      </c>
      <c r="E291">
        <v>4</v>
      </c>
      <c r="F291" s="12">
        <v>114.866666666667</v>
      </c>
      <c r="G291">
        <v>122</v>
      </c>
      <c r="H291">
        <v>602</v>
      </c>
      <c r="I291">
        <f t="shared" si="4"/>
        <v>480</v>
      </c>
      <c r="J291">
        <v>12.5</v>
      </c>
      <c r="K291">
        <v>5000</v>
      </c>
    </row>
    <row r="292" spans="1:11" x14ac:dyDescent="0.35">
      <c r="A292">
        <v>291</v>
      </c>
      <c r="B292" t="s">
        <v>38</v>
      </c>
      <c r="C292" t="s">
        <v>8</v>
      </c>
      <c r="D292" t="s">
        <v>13</v>
      </c>
      <c r="E292">
        <v>3</v>
      </c>
      <c r="F292" s="12">
        <v>115.283333333333</v>
      </c>
      <c r="G292">
        <v>139</v>
      </c>
      <c r="H292">
        <v>619</v>
      </c>
      <c r="I292">
        <f t="shared" si="4"/>
        <v>480</v>
      </c>
      <c r="J292">
        <v>12.5</v>
      </c>
      <c r="K292">
        <v>5000</v>
      </c>
    </row>
    <row r="293" spans="1:11" x14ac:dyDescent="0.35">
      <c r="A293">
        <v>292</v>
      </c>
      <c r="B293" t="s">
        <v>38</v>
      </c>
      <c r="C293" t="s">
        <v>8</v>
      </c>
      <c r="D293" t="s">
        <v>14</v>
      </c>
      <c r="E293">
        <v>9</v>
      </c>
      <c r="F293" s="12">
        <v>115.73333333333299</v>
      </c>
      <c r="G293">
        <v>126</v>
      </c>
      <c r="H293">
        <v>846</v>
      </c>
      <c r="I293">
        <f t="shared" si="4"/>
        <v>720</v>
      </c>
      <c r="J293">
        <v>10</v>
      </c>
      <c r="K293">
        <v>4000</v>
      </c>
    </row>
    <row r="294" spans="1:11" x14ac:dyDescent="0.35">
      <c r="A294">
        <v>293</v>
      </c>
      <c r="B294" t="s">
        <v>38</v>
      </c>
      <c r="C294" t="s">
        <v>8</v>
      </c>
      <c r="D294" t="s">
        <v>14</v>
      </c>
      <c r="E294">
        <v>9</v>
      </c>
      <c r="F294" s="12">
        <v>116.133333333333</v>
      </c>
      <c r="G294">
        <v>129</v>
      </c>
      <c r="H294">
        <v>609</v>
      </c>
      <c r="I294">
        <f t="shared" si="4"/>
        <v>480</v>
      </c>
      <c r="J294">
        <v>12.5</v>
      </c>
      <c r="K294">
        <v>5000</v>
      </c>
    </row>
    <row r="295" spans="1:11" x14ac:dyDescent="0.35">
      <c r="A295">
        <v>294</v>
      </c>
      <c r="B295" t="s">
        <v>38</v>
      </c>
      <c r="C295" t="s">
        <v>9</v>
      </c>
      <c r="D295" t="s">
        <v>13</v>
      </c>
      <c r="E295">
        <v>8</v>
      </c>
      <c r="F295" s="12">
        <v>116.5</v>
      </c>
      <c r="G295">
        <v>119</v>
      </c>
      <c r="H295">
        <v>599</v>
      </c>
      <c r="I295">
        <f t="shared" si="4"/>
        <v>480</v>
      </c>
      <c r="J295">
        <v>12.5</v>
      </c>
      <c r="K295">
        <v>5000</v>
      </c>
    </row>
    <row r="296" spans="1:11" x14ac:dyDescent="0.35">
      <c r="A296">
        <v>295</v>
      </c>
      <c r="B296" t="s">
        <v>38</v>
      </c>
      <c r="C296" t="s">
        <v>9</v>
      </c>
      <c r="D296" t="s">
        <v>15</v>
      </c>
      <c r="E296">
        <v>4</v>
      </c>
      <c r="F296" s="12">
        <v>116.916666666667</v>
      </c>
      <c r="G296">
        <v>140</v>
      </c>
      <c r="H296">
        <v>860</v>
      </c>
      <c r="I296">
        <f t="shared" si="4"/>
        <v>720</v>
      </c>
      <c r="J296">
        <v>10</v>
      </c>
      <c r="K296">
        <v>4000</v>
      </c>
    </row>
    <row r="297" spans="1:11" x14ac:dyDescent="0.35">
      <c r="A297">
        <v>296</v>
      </c>
      <c r="B297" t="s">
        <v>38</v>
      </c>
      <c r="C297" t="s">
        <v>8</v>
      </c>
      <c r="D297" t="s">
        <v>14</v>
      </c>
      <c r="E297">
        <v>2</v>
      </c>
      <c r="F297" s="12">
        <v>117.316666666667</v>
      </c>
      <c r="G297">
        <v>119</v>
      </c>
      <c r="H297">
        <v>959</v>
      </c>
      <c r="I297">
        <f t="shared" si="4"/>
        <v>840</v>
      </c>
      <c r="J297">
        <v>8.75</v>
      </c>
      <c r="K297">
        <v>3500</v>
      </c>
    </row>
    <row r="298" spans="1:11" x14ac:dyDescent="0.35">
      <c r="A298">
        <v>297</v>
      </c>
      <c r="B298" t="s">
        <v>38</v>
      </c>
      <c r="C298" t="s">
        <v>11</v>
      </c>
      <c r="D298" t="s">
        <v>13</v>
      </c>
      <c r="E298">
        <v>3</v>
      </c>
      <c r="F298" s="12">
        <v>117.683333333333</v>
      </c>
      <c r="G298">
        <v>123</v>
      </c>
      <c r="H298">
        <v>963</v>
      </c>
      <c r="I298">
        <f t="shared" si="4"/>
        <v>840</v>
      </c>
      <c r="J298">
        <v>8.75</v>
      </c>
      <c r="K298">
        <v>3500</v>
      </c>
    </row>
    <row r="299" spans="1:11" x14ac:dyDescent="0.35">
      <c r="A299">
        <v>298</v>
      </c>
      <c r="B299" t="s">
        <v>38</v>
      </c>
      <c r="C299" t="s">
        <v>10</v>
      </c>
      <c r="D299" t="s">
        <v>12</v>
      </c>
      <c r="E299">
        <v>7</v>
      </c>
      <c r="F299" s="12">
        <v>118.15</v>
      </c>
      <c r="G299">
        <v>132</v>
      </c>
      <c r="H299">
        <v>972</v>
      </c>
      <c r="I299">
        <f t="shared" si="4"/>
        <v>840</v>
      </c>
      <c r="J299">
        <v>8.75</v>
      </c>
      <c r="K299">
        <v>3500</v>
      </c>
    </row>
    <row r="300" spans="1:11" x14ac:dyDescent="0.35">
      <c r="A300">
        <v>299</v>
      </c>
      <c r="B300" t="s">
        <v>38</v>
      </c>
      <c r="C300" t="s">
        <v>8</v>
      </c>
      <c r="D300" t="s">
        <v>12</v>
      </c>
      <c r="E300">
        <v>2</v>
      </c>
      <c r="F300" s="12">
        <v>118.466666666667</v>
      </c>
      <c r="G300">
        <v>124</v>
      </c>
      <c r="H300">
        <v>1084</v>
      </c>
      <c r="I300">
        <f t="shared" si="4"/>
        <v>960</v>
      </c>
      <c r="J300">
        <v>7.5</v>
      </c>
      <c r="K300">
        <v>3000</v>
      </c>
    </row>
    <row r="301" spans="1:11" x14ac:dyDescent="0.35">
      <c r="A301">
        <v>300</v>
      </c>
      <c r="B301" t="s">
        <v>38</v>
      </c>
      <c r="C301" t="s">
        <v>10</v>
      </c>
      <c r="D301" t="s">
        <v>13</v>
      </c>
      <c r="E301">
        <v>7</v>
      </c>
      <c r="F301" s="12">
        <v>118.883333333333</v>
      </c>
      <c r="G301">
        <v>126</v>
      </c>
      <c r="H301">
        <v>1086</v>
      </c>
      <c r="I301">
        <f t="shared" si="4"/>
        <v>960</v>
      </c>
      <c r="J301">
        <v>7.5</v>
      </c>
      <c r="K301">
        <v>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DE8C0-182A-479B-86B7-A848E664D0E7}">
  <dimension ref="A1:K301"/>
  <sheetViews>
    <sheetView zoomScale="80" zoomScaleNormal="80" workbookViewId="0">
      <selection activeCell="F1" sqref="F1:F1048576"/>
    </sheetView>
  </sheetViews>
  <sheetFormatPr defaultRowHeight="14.5" x14ac:dyDescent="0.35"/>
  <cols>
    <col min="1" max="1" width="11.26953125" customWidth="1"/>
    <col min="2" max="2" width="10.08984375" customWidth="1"/>
    <col min="3" max="3" width="11.90625" customWidth="1"/>
    <col min="4" max="4" width="12.36328125" customWidth="1"/>
    <col min="5" max="5" width="13.81640625" customWidth="1"/>
    <col min="6" max="6" width="10.6328125" style="12" customWidth="1"/>
    <col min="8" max="9" width="8" customWidth="1"/>
    <col min="10" max="10" width="10.453125" customWidth="1"/>
    <col min="11" max="11" width="10.81640625" customWidth="1"/>
    <col min="12" max="12" width="12" customWidth="1"/>
  </cols>
  <sheetData>
    <row r="1" spans="1:11" ht="33" customHeight="1" x14ac:dyDescent="0.35">
      <c r="A1" s="11" t="s">
        <v>29</v>
      </c>
      <c r="B1" s="11" t="s">
        <v>30</v>
      </c>
      <c r="C1" s="8" t="s">
        <v>6</v>
      </c>
      <c r="D1" s="8" t="s">
        <v>7</v>
      </c>
      <c r="E1" s="11" t="s">
        <v>31</v>
      </c>
      <c r="F1" s="18" t="s">
        <v>32</v>
      </c>
      <c r="G1" s="11" t="s">
        <v>33</v>
      </c>
      <c r="H1" s="11" t="s">
        <v>34</v>
      </c>
      <c r="I1" s="11" t="s">
        <v>40</v>
      </c>
      <c r="J1" s="11" t="s">
        <v>37</v>
      </c>
      <c r="K1" s="11" t="s">
        <v>36</v>
      </c>
    </row>
    <row r="2" spans="1:11" x14ac:dyDescent="0.35">
      <c r="A2">
        <v>1</v>
      </c>
      <c r="B2" t="s">
        <v>38</v>
      </c>
      <c r="C2" t="s">
        <v>11</v>
      </c>
      <c r="D2" t="s">
        <v>12</v>
      </c>
      <c r="E2">
        <v>9</v>
      </c>
      <c r="F2" s="12">
        <v>0</v>
      </c>
      <c r="G2">
        <v>22</v>
      </c>
      <c r="H2">
        <v>1102</v>
      </c>
      <c r="I2">
        <f>H2-G2</f>
        <v>1080</v>
      </c>
      <c r="J2">
        <v>6.25</v>
      </c>
      <c r="K2">
        <v>2500</v>
      </c>
    </row>
    <row r="3" spans="1:11" x14ac:dyDescent="0.35">
      <c r="A3">
        <v>2</v>
      </c>
      <c r="B3" t="s">
        <v>38</v>
      </c>
      <c r="C3" t="s">
        <v>11</v>
      </c>
      <c r="D3" t="s">
        <v>14</v>
      </c>
      <c r="E3">
        <v>4</v>
      </c>
      <c r="F3" s="12">
        <v>0</v>
      </c>
      <c r="G3">
        <v>4</v>
      </c>
      <c r="H3">
        <v>964</v>
      </c>
      <c r="I3">
        <f t="shared" ref="I3:I66" si="0">H3-G3</f>
        <v>960</v>
      </c>
      <c r="J3">
        <v>7.5</v>
      </c>
      <c r="K3">
        <v>3000</v>
      </c>
    </row>
    <row r="4" spans="1:11" x14ac:dyDescent="0.35">
      <c r="A4">
        <v>3</v>
      </c>
      <c r="B4" t="s">
        <v>38</v>
      </c>
      <c r="C4" t="s">
        <v>9</v>
      </c>
      <c r="D4" t="s">
        <v>15</v>
      </c>
      <c r="E4">
        <v>1</v>
      </c>
      <c r="F4" s="12">
        <v>0</v>
      </c>
      <c r="G4">
        <v>21</v>
      </c>
      <c r="H4">
        <v>621</v>
      </c>
      <c r="I4">
        <f t="shared" si="0"/>
        <v>600</v>
      </c>
      <c r="J4">
        <v>11.25</v>
      </c>
      <c r="K4">
        <v>4500</v>
      </c>
    </row>
    <row r="5" spans="1:11" x14ac:dyDescent="0.35">
      <c r="A5">
        <v>4</v>
      </c>
      <c r="B5" t="s">
        <v>38</v>
      </c>
      <c r="C5" t="s">
        <v>10</v>
      </c>
      <c r="D5" t="s">
        <v>12</v>
      </c>
      <c r="E5">
        <v>2</v>
      </c>
      <c r="F5" s="12">
        <v>0</v>
      </c>
      <c r="G5">
        <v>9</v>
      </c>
      <c r="H5">
        <v>849</v>
      </c>
      <c r="I5">
        <f t="shared" si="0"/>
        <v>840</v>
      </c>
      <c r="J5">
        <v>8.75</v>
      </c>
      <c r="K5">
        <v>3500</v>
      </c>
    </row>
    <row r="6" spans="1:11" x14ac:dyDescent="0.35">
      <c r="A6">
        <v>5</v>
      </c>
      <c r="B6" t="s">
        <v>38</v>
      </c>
      <c r="C6" t="s">
        <v>9</v>
      </c>
      <c r="D6" t="s">
        <v>15</v>
      </c>
      <c r="E6">
        <v>6</v>
      </c>
      <c r="F6" s="12">
        <v>0</v>
      </c>
      <c r="G6">
        <v>18</v>
      </c>
      <c r="H6">
        <v>618</v>
      </c>
      <c r="I6">
        <f t="shared" si="0"/>
        <v>600</v>
      </c>
      <c r="J6">
        <v>11.25</v>
      </c>
      <c r="K6">
        <v>4500</v>
      </c>
    </row>
    <row r="7" spans="1:11" x14ac:dyDescent="0.35">
      <c r="A7">
        <v>6</v>
      </c>
      <c r="B7" t="s">
        <v>38</v>
      </c>
      <c r="C7" t="s">
        <v>10</v>
      </c>
      <c r="D7" t="s">
        <v>14</v>
      </c>
      <c r="E7">
        <v>5</v>
      </c>
      <c r="F7" s="12">
        <v>0</v>
      </c>
      <c r="G7">
        <v>27</v>
      </c>
      <c r="H7">
        <v>507</v>
      </c>
      <c r="I7">
        <f t="shared" si="0"/>
        <v>480</v>
      </c>
      <c r="J7">
        <v>12.5</v>
      </c>
      <c r="K7">
        <v>5000</v>
      </c>
    </row>
    <row r="8" spans="1:11" x14ac:dyDescent="0.35">
      <c r="A8">
        <v>7</v>
      </c>
      <c r="B8" t="s">
        <v>38</v>
      </c>
      <c r="C8" t="s">
        <v>11</v>
      </c>
      <c r="D8" t="s">
        <v>15</v>
      </c>
      <c r="E8">
        <v>1</v>
      </c>
      <c r="F8" s="12">
        <v>0</v>
      </c>
      <c r="G8">
        <v>7</v>
      </c>
      <c r="H8">
        <v>1087</v>
      </c>
      <c r="I8">
        <f t="shared" si="0"/>
        <v>1080</v>
      </c>
      <c r="J8">
        <v>6.25</v>
      </c>
      <c r="K8">
        <v>2500</v>
      </c>
    </row>
    <row r="9" spans="1:11" x14ac:dyDescent="0.35">
      <c r="A9">
        <v>8</v>
      </c>
      <c r="B9" t="s">
        <v>38</v>
      </c>
      <c r="C9" t="s">
        <v>10</v>
      </c>
      <c r="D9" t="s">
        <v>12</v>
      </c>
      <c r="E9">
        <v>8</v>
      </c>
      <c r="F9" s="12">
        <v>0</v>
      </c>
      <c r="G9">
        <v>7</v>
      </c>
      <c r="H9">
        <v>607</v>
      </c>
      <c r="I9">
        <f t="shared" si="0"/>
        <v>600</v>
      </c>
      <c r="J9">
        <v>11.25</v>
      </c>
      <c r="K9">
        <v>4500</v>
      </c>
    </row>
    <row r="10" spans="1:11" x14ac:dyDescent="0.35">
      <c r="A10">
        <v>9</v>
      </c>
      <c r="B10" t="s">
        <v>38</v>
      </c>
      <c r="C10" t="s">
        <v>9</v>
      </c>
      <c r="D10" t="s">
        <v>12</v>
      </c>
      <c r="E10">
        <v>9</v>
      </c>
      <c r="F10" s="12">
        <v>0</v>
      </c>
      <c r="G10">
        <v>23</v>
      </c>
      <c r="H10">
        <v>743</v>
      </c>
      <c r="I10">
        <f t="shared" si="0"/>
        <v>720</v>
      </c>
      <c r="J10">
        <v>10</v>
      </c>
      <c r="K10">
        <v>4000</v>
      </c>
    </row>
    <row r="11" spans="1:11" x14ac:dyDescent="0.35">
      <c r="A11">
        <v>10</v>
      </c>
      <c r="B11" t="s">
        <v>38</v>
      </c>
      <c r="C11" t="s">
        <v>9</v>
      </c>
      <c r="D11" t="s">
        <v>12</v>
      </c>
      <c r="E11">
        <v>2</v>
      </c>
      <c r="F11" s="12">
        <v>0</v>
      </c>
      <c r="G11">
        <v>24</v>
      </c>
      <c r="H11">
        <v>504</v>
      </c>
      <c r="I11">
        <f t="shared" si="0"/>
        <v>480</v>
      </c>
      <c r="J11">
        <v>12.5</v>
      </c>
      <c r="K11">
        <v>5000</v>
      </c>
    </row>
    <row r="12" spans="1:11" x14ac:dyDescent="0.35">
      <c r="A12">
        <v>11</v>
      </c>
      <c r="B12" t="s">
        <v>39</v>
      </c>
      <c r="C12" t="s">
        <v>11</v>
      </c>
      <c r="D12" t="s">
        <v>13</v>
      </c>
      <c r="E12">
        <v>4</v>
      </c>
      <c r="F12" s="12">
        <v>0</v>
      </c>
      <c r="G12">
        <v>28</v>
      </c>
      <c r="H12">
        <v>1108</v>
      </c>
      <c r="I12">
        <f t="shared" si="0"/>
        <v>1080</v>
      </c>
      <c r="J12">
        <v>6.25</v>
      </c>
      <c r="K12">
        <v>2500</v>
      </c>
    </row>
    <row r="13" spans="1:11" x14ac:dyDescent="0.35">
      <c r="A13">
        <v>12</v>
      </c>
      <c r="B13" t="s">
        <v>38</v>
      </c>
      <c r="C13" t="s">
        <v>10</v>
      </c>
      <c r="D13" t="s">
        <v>14</v>
      </c>
      <c r="E13">
        <v>2</v>
      </c>
      <c r="F13" s="12">
        <v>0</v>
      </c>
      <c r="G13">
        <v>10</v>
      </c>
      <c r="H13">
        <v>610</v>
      </c>
      <c r="I13">
        <f t="shared" si="0"/>
        <v>600</v>
      </c>
      <c r="J13">
        <v>11.25</v>
      </c>
      <c r="K13">
        <v>4500</v>
      </c>
    </row>
    <row r="14" spans="1:11" x14ac:dyDescent="0.35">
      <c r="A14">
        <v>13</v>
      </c>
      <c r="B14" t="s">
        <v>38</v>
      </c>
      <c r="C14" t="s">
        <v>9</v>
      </c>
      <c r="D14" t="s">
        <v>15</v>
      </c>
      <c r="E14">
        <v>4</v>
      </c>
      <c r="F14" s="12">
        <v>0</v>
      </c>
      <c r="G14">
        <v>24</v>
      </c>
      <c r="H14">
        <v>744</v>
      </c>
      <c r="I14">
        <f t="shared" si="0"/>
        <v>720</v>
      </c>
      <c r="J14">
        <v>10</v>
      </c>
      <c r="K14">
        <v>4000</v>
      </c>
    </row>
    <row r="15" spans="1:11" x14ac:dyDescent="0.35">
      <c r="A15">
        <v>14</v>
      </c>
      <c r="B15" t="s">
        <v>38</v>
      </c>
      <c r="C15" t="s">
        <v>8</v>
      </c>
      <c r="D15" t="s">
        <v>13</v>
      </c>
      <c r="E15">
        <v>9</v>
      </c>
      <c r="F15" s="12">
        <v>0</v>
      </c>
      <c r="G15">
        <v>15</v>
      </c>
      <c r="H15">
        <v>1095</v>
      </c>
      <c r="I15">
        <f t="shared" si="0"/>
        <v>1080</v>
      </c>
      <c r="J15">
        <v>6.25</v>
      </c>
      <c r="K15">
        <v>2500</v>
      </c>
    </row>
    <row r="16" spans="1:11" x14ac:dyDescent="0.35">
      <c r="A16">
        <v>15</v>
      </c>
      <c r="B16" t="s">
        <v>38</v>
      </c>
      <c r="C16" t="s">
        <v>11</v>
      </c>
      <c r="D16" t="s">
        <v>15</v>
      </c>
      <c r="E16">
        <v>8</v>
      </c>
      <c r="F16" s="12">
        <v>0</v>
      </c>
      <c r="G16">
        <v>23</v>
      </c>
      <c r="H16">
        <v>743</v>
      </c>
      <c r="I16">
        <f t="shared" si="0"/>
        <v>720</v>
      </c>
      <c r="J16">
        <v>10</v>
      </c>
      <c r="K16">
        <v>4000</v>
      </c>
    </row>
    <row r="17" spans="1:11" x14ac:dyDescent="0.35">
      <c r="A17">
        <v>16</v>
      </c>
      <c r="B17" t="s">
        <v>38</v>
      </c>
      <c r="C17" t="s">
        <v>10</v>
      </c>
      <c r="D17" t="s">
        <v>15</v>
      </c>
      <c r="E17">
        <v>9</v>
      </c>
      <c r="F17" s="12">
        <v>0</v>
      </c>
      <c r="G17">
        <v>25</v>
      </c>
      <c r="H17">
        <v>865</v>
      </c>
      <c r="I17">
        <f t="shared" si="0"/>
        <v>840</v>
      </c>
      <c r="J17">
        <v>8.75</v>
      </c>
      <c r="K17">
        <v>3500</v>
      </c>
    </row>
    <row r="18" spans="1:11" x14ac:dyDescent="0.35">
      <c r="A18">
        <v>17</v>
      </c>
      <c r="B18" t="s">
        <v>38</v>
      </c>
      <c r="C18" t="s">
        <v>11</v>
      </c>
      <c r="D18" t="s">
        <v>14</v>
      </c>
      <c r="E18">
        <v>6</v>
      </c>
      <c r="F18" s="12">
        <v>0</v>
      </c>
      <c r="G18">
        <v>11</v>
      </c>
      <c r="H18">
        <v>851</v>
      </c>
      <c r="I18">
        <f t="shared" si="0"/>
        <v>840</v>
      </c>
      <c r="J18">
        <v>8.75</v>
      </c>
      <c r="K18">
        <v>3500</v>
      </c>
    </row>
    <row r="19" spans="1:11" x14ac:dyDescent="0.35">
      <c r="A19">
        <v>18</v>
      </c>
      <c r="B19" t="s">
        <v>38</v>
      </c>
      <c r="C19" t="s">
        <v>11</v>
      </c>
      <c r="D19" t="s">
        <v>14</v>
      </c>
      <c r="E19">
        <v>8</v>
      </c>
      <c r="F19" s="12">
        <v>0</v>
      </c>
      <c r="G19">
        <v>13</v>
      </c>
      <c r="H19">
        <v>733</v>
      </c>
      <c r="I19">
        <f t="shared" si="0"/>
        <v>720</v>
      </c>
      <c r="J19">
        <v>10</v>
      </c>
      <c r="K19">
        <v>4000</v>
      </c>
    </row>
    <row r="20" spans="1:11" x14ac:dyDescent="0.35">
      <c r="A20">
        <v>19</v>
      </c>
      <c r="B20" t="s">
        <v>38</v>
      </c>
      <c r="C20" t="s">
        <v>11</v>
      </c>
      <c r="D20" t="s">
        <v>12</v>
      </c>
      <c r="E20">
        <v>4</v>
      </c>
      <c r="F20" s="12">
        <v>0</v>
      </c>
      <c r="G20">
        <v>32</v>
      </c>
      <c r="H20">
        <v>632</v>
      </c>
      <c r="I20">
        <f t="shared" si="0"/>
        <v>600</v>
      </c>
      <c r="J20">
        <v>11.25</v>
      </c>
      <c r="K20">
        <v>4500</v>
      </c>
    </row>
    <row r="21" spans="1:11" x14ac:dyDescent="0.35">
      <c r="A21">
        <v>20</v>
      </c>
      <c r="B21" t="s">
        <v>38</v>
      </c>
      <c r="C21" t="s">
        <v>9</v>
      </c>
      <c r="D21" t="s">
        <v>12</v>
      </c>
      <c r="E21">
        <v>5</v>
      </c>
      <c r="F21" s="12">
        <v>0</v>
      </c>
      <c r="G21">
        <v>22</v>
      </c>
      <c r="H21">
        <v>1102</v>
      </c>
      <c r="I21">
        <f t="shared" si="0"/>
        <v>1080</v>
      </c>
      <c r="J21">
        <v>6.25</v>
      </c>
      <c r="K21">
        <v>2500</v>
      </c>
    </row>
    <row r="22" spans="1:11" x14ac:dyDescent="0.35">
      <c r="A22">
        <v>21</v>
      </c>
      <c r="B22" t="s">
        <v>38</v>
      </c>
      <c r="C22" t="s">
        <v>8</v>
      </c>
      <c r="D22" t="s">
        <v>13</v>
      </c>
      <c r="E22">
        <v>5</v>
      </c>
      <c r="F22" s="12">
        <v>0</v>
      </c>
      <c r="G22">
        <v>15</v>
      </c>
      <c r="H22">
        <v>735</v>
      </c>
      <c r="I22">
        <f t="shared" si="0"/>
        <v>720</v>
      </c>
      <c r="J22">
        <v>10</v>
      </c>
      <c r="K22">
        <v>4000</v>
      </c>
    </row>
    <row r="23" spans="1:11" x14ac:dyDescent="0.35">
      <c r="A23">
        <v>22</v>
      </c>
      <c r="B23" t="s">
        <v>38</v>
      </c>
      <c r="C23" t="s">
        <v>9</v>
      </c>
      <c r="D23" t="s">
        <v>13</v>
      </c>
      <c r="E23">
        <v>6</v>
      </c>
      <c r="F23" s="12">
        <v>0</v>
      </c>
      <c r="G23">
        <v>26</v>
      </c>
      <c r="H23">
        <v>866</v>
      </c>
      <c r="I23">
        <f t="shared" si="0"/>
        <v>840</v>
      </c>
      <c r="J23">
        <v>8.75</v>
      </c>
      <c r="K23">
        <v>3500</v>
      </c>
    </row>
    <row r="24" spans="1:11" x14ac:dyDescent="0.35">
      <c r="A24">
        <v>23</v>
      </c>
      <c r="B24" t="s">
        <v>38</v>
      </c>
      <c r="C24" t="s">
        <v>8</v>
      </c>
      <c r="D24" t="s">
        <v>13</v>
      </c>
      <c r="E24">
        <v>5</v>
      </c>
      <c r="F24" s="12">
        <v>0</v>
      </c>
      <c r="G24">
        <v>29</v>
      </c>
      <c r="H24">
        <v>749</v>
      </c>
      <c r="I24">
        <f t="shared" si="0"/>
        <v>720</v>
      </c>
      <c r="J24">
        <v>10</v>
      </c>
      <c r="K24">
        <v>4000</v>
      </c>
    </row>
    <row r="25" spans="1:11" x14ac:dyDescent="0.35">
      <c r="A25">
        <v>24</v>
      </c>
      <c r="B25" t="s">
        <v>38</v>
      </c>
      <c r="C25" t="s">
        <v>9</v>
      </c>
      <c r="D25" t="s">
        <v>12</v>
      </c>
      <c r="E25">
        <v>3</v>
      </c>
      <c r="F25" s="12">
        <v>0</v>
      </c>
      <c r="G25">
        <v>27</v>
      </c>
      <c r="H25">
        <v>627</v>
      </c>
      <c r="I25">
        <f t="shared" si="0"/>
        <v>600</v>
      </c>
      <c r="J25">
        <v>11.25</v>
      </c>
      <c r="K25">
        <v>4500</v>
      </c>
    </row>
    <row r="26" spans="1:11" x14ac:dyDescent="0.35">
      <c r="A26">
        <v>25</v>
      </c>
      <c r="B26" t="s">
        <v>38</v>
      </c>
      <c r="C26" t="s">
        <v>10</v>
      </c>
      <c r="D26" t="s">
        <v>12</v>
      </c>
      <c r="E26">
        <v>3</v>
      </c>
      <c r="F26" s="12">
        <v>0</v>
      </c>
      <c r="G26">
        <v>27</v>
      </c>
      <c r="H26">
        <v>507</v>
      </c>
      <c r="I26">
        <f t="shared" si="0"/>
        <v>480</v>
      </c>
      <c r="J26">
        <v>12.5</v>
      </c>
      <c r="K26">
        <v>5000</v>
      </c>
    </row>
    <row r="27" spans="1:11" x14ac:dyDescent="0.35">
      <c r="A27">
        <v>26</v>
      </c>
      <c r="B27" t="s">
        <v>38</v>
      </c>
      <c r="C27" t="s">
        <v>9</v>
      </c>
      <c r="D27" t="s">
        <v>15</v>
      </c>
      <c r="E27">
        <v>1</v>
      </c>
      <c r="F27" s="12">
        <v>0</v>
      </c>
      <c r="G27">
        <v>16</v>
      </c>
      <c r="H27">
        <v>976</v>
      </c>
      <c r="I27">
        <f t="shared" si="0"/>
        <v>960</v>
      </c>
      <c r="J27">
        <v>7.5</v>
      </c>
      <c r="K27">
        <v>3000</v>
      </c>
    </row>
    <row r="28" spans="1:11" x14ac:dyDescent="0.35">
      <c r="A28">
        <v>27</v>
      </c>
      <c r="B28" t="s">
        <v>38</v>
      </c>
      <c r="C28" t="s">
        <v>8</v>
      </c>
      <c r="D28" t="s">
        <v>13</v>
      </c>
      <c r="E28">
        <v>6</v>
      </c>
      <c r="F28" s="12">
        <v>0</v>
      </c>
      <c r="G28">
        <v>26</v>
      </c>
      <c r="H28">
        <v>746</v>
      </c>
      <c r="I28">
        <f t="shared" si="0"/>
        <v>720</v>
      </c>
      <c r="J28">
        <v>10</v>
      </c>
      <c r="K28">
        <v>4000</v>
      </c>
    </row>
    <row r="29" spans="1:11" x14ac:dyDescent="0.35">
      <c r="A29">
        <v>28</v>
      </c>
      <c r="B29" t="s">
        <v>38</v>
      </c>
      <c r="C29" t="s">
        <v>10</v>
      </c>
      <c r="D29" t="s">
        <v>15</v>
      </c>
      <c r="E29">
        <v>4</v>
      </c>
      <c r="F29" s="12">
        <v>0</v>
      </c>
      <c r="G29">
        <v>20</v>
      </c>
      <c r="H29">
        <v>500</v>
      </c>
      <c r="I29">
        <f t="shared" si="0"/>
        <v>480</v>
      </c>
      <c r="J29">
        <v>12.5</v>
      </c>
      <c r="K29">
        <v>5000</v>
      </c>
    </row>
    <row r="30" spans="1:11" x14ac:dyDescent="0.35">
      <c r="A30">
        <v>29</v>
      </c>
      <c r="B30" t="s">
        <v>39</v>
      </c>
      <c r="C30" t="s">
        <v>10</v>
      </c>
      <c r="D30" t="s">
        <v>13</v>
      </c>
      <c r="E30">
        <v>6</v>
      </c>
      <c r="F30" s="12">
        <v>0</v>
      </c>
      <c r="G30">
        <v>15</v>
      </c>
      <c r="H30">
        <v>495</v>
      </c>
      <c r="I30">
        <f t="shared" si="0"/>
        <v>480</v>
      </c>
      <c r="J30">
        <v>12.5</v>
      </c>
      <c r="K30">
        <v>5000</v>
      </c>
    </row>
    <row r="31" spans="1:11" x14ac:dyDescent="0.35">
      <c r="A31">
        <v>30</v>
      </c>
      <c r="B31" t="s">
        <v>38</v>
      </c>
      <c r="C31" t="s">
        <v>9</v>
      </c>
      <c r="D31" t="s">
        <v>13</v>
      </c>
      <c r="E31">
        <v>4</v>
      </c>
      <c r="F31" s="12">
        <v>0</v>
      </c>
      <c r="G31">
        <v>16</v>
      </c>
      <c r="H31">
        <v>856</v>
      </c>
      <c r="I31">
        <f t="shared" si="0"/>
        <v>840</v>
      </c>
      <c r="J31">
        <v>8.75</v>
      </c>
      <c r="K31">
        <v>3500</v>
      </c>
    </row>
    <row r="32" spans="1:11" x14ac:dyDescent="0.35">
      <c r="A32">
        <v>31</v>
      </c>
      <c r="B32" t="s">
        <v>38</v>
      </c>
      <c r="C32" t="s">
        <v>10</v>
      </c>
      <c r="D32" t="s">
        <v>14</v>
      </c>
      <c r="E32">
        <v>8</v>
      </c>
      <c r="F32" s="12">
        <v>0</v>
      </c>
      <c r="G32">
        <v>15</v>
      </c>
      <c r="H32">
        <v>975</v>
      </c>
      <c r="I32">
        <f t="shared" si="0"/>
        <v>960</v>
      </c>
      <c r="J32">
        <v>7.5</v>
      </c>
      <c r="K32">
        <v>3000</v>
      </c>
    </row>
    <row r="33" spans="1:11" x14ac:dyDescent="0.35">
      <c r="A33">
        <v>32</v>
      </c>
      <c r="B33" t="s">
        <v>38</v>
      </c>
      <c r="C33" t="s">
        <v>9</v>
      </c>
      <c r="D33" t="s">
        <v>14</v>
      </c>
      <c r="E33">
        <v>4</v>
      </c>
      <c r="F33" s="12">
        <v>0</v>
      </c>
      <c r="G33">
        <v>21</v>
      </c>
      <c r="H33">
        <v>741</v>
      </c>
      <c r="I33">
        <f t="shared" si="0"/>
        <v>720</v>
      </c>
      <c r="J33">
        <v>10</v>
      </c>
      <c r="K33">
        <v>4000</v>
      </c>
    </row>
    <row r="34" spans="1:11" x14ac:dyDescent="0.35">
      <c r="A34">
        <v>33</v>
      </c>
      <c r="B34" t="s">
        <v>38</v>
      </c>
      <c r="C34" t="s">
        <v>8</v>
      </c>
      <c r="D34" t="s">
        <v>15</v>
      </c>
      <c r="E34">
        <v>4</v>
      </c>
      <c r="F34" s="12">
        <v>0</v>
      </c>
      <c r="G34">
        <v>25</v>
      </c>
      <c r="H34">
        <v>985</v>
      </c>
      <c r="I34">
        <f t="shared" si="0"/>
        <v>960</v>
      </c>
      <c r="J34">
        <v>7.5</v>
      </c>
      <c r="K34">
        <v>3000</v>
      </c>
    </row>
    <row r="35" spans="1:11" x14ac:dyDescent="0.35">
      <c r="A35">
        <v>34</v>
      </c>
      <c r="B35" t="s">
        <v>38</v>
      </c>
      <c r="C35" t="s">
        <v>8</v>
      </c>
      <c r="D35" t="s">
        <v>15</v>
      </c>
      <c r="E35">
        <v>9</v>
      </c>
      <c r="F35" s="12">
        <v>0</v>
      </c>
      <c r="G35">
        <v>37</v>
      </c>
      <c r="H35">
        <v>877</v>
      </c>
      <c r="I35">
        <f t="shared" si="0"/>
        <v>840</v>
      </c>
      <c r="J35">
        <v>8.75</v>
      </c>
      <c r="K35">
        <v>3500</v>
      </c>
    </row>
    <row r="36" spans="1:11" x14ac:dyDescent="0.35">
      <c r="A36">
        <v>35</v>
      </c>
      <c r="B36" t="s">
        <v>38</v>
      </c>
      <c r="C36" t="s">
        <v>11</v>
      </c>
      <c r="D36" t="s">
        <v>15</v>
      </c>
      <c r="E36">
        <v>9</v>
      </c>
      <c r="F36" s="12">
        <v>0</v>
      </c>
      <c r="G36">
        <v>33</v>
      </c>
      <c r="H36">
        <v>873</v>
      </c>
      <c r="I36">
        <f t="shared" si="0"/>
        <v>840</v>
      </c>
      <c r="J36">
        <v>8.75</v>
      </c>
      <c r="K36">
        <v>3500</v>
      </c>
    </row>
    <row r="37" spans="1:11" x14ac:dyDescent="0.35">
      <c r="A37">
        <v>36</v>
      </c>
      <c r="B37" t="s">
        <v>39</v>
      </c>
      <c r="C37" t="s">
        <v>10</v>
      </c>
      <c r="D37" t="s">
        <v>12</v>
      </c>
      <c r="E37">
        <v>2</v>
      </c>
      <c r="F37" s="12">
        <v>0</v>
      </c>
      <c r="G37">
        <v>30</v>
      </c>
      <c r="H37">
        <v>750</v>
      </c>
      <c r="I37">
        <f t="shared" si="0"/>
        <v>720</v>
      </c>
      <c r="J37">
        <v>10</v>
      </c>
      <c r="K37">
        <v>4000</v>
      </c>
    </row>
    <row r="38" spans="1:11" x14ac:dyDescent="0.35">
      <c r="A38">
        <v>37</v>
      </c>
      <c r="B38" t="s">
        <v>38</v>
      </c>
      <c r="C38" t="s">
        <v>9</v>
      </c>
      <c r="D38" t="s">
        <v>12</v>
      </c>
      <c r="E38">
        <v>2</v>
      </c>
      <c r="F38" s="12">
        <v>0</v>
      </c>
      <c r="G38">
        <v>27</v>
      </c>
      <c r="H38">
        <v>867</v>
      </c>
      <c r="I38">
        <f t="shared" si="0"/>
        <v>840</v>
      </c>
      <c r="J38">
        <v>8.75</v>
      </c>
      <c r="K38">
        <v>3500</v>
      </c>
    </row>
    <row r="39" spans="1:11" x14ac:dyDescent="0.35">
      <c r="A39">
        <v>38</v>
      </c>
      <c r="B39" t="s">
        <v>38</v>
      </c>
      <c r="C39" t="s">
        <v>8</v>
      </c>
      <c r="D39" t="s">
        <v>13</v>
      </c>
      <c r="E39">
        <v>8</v>
      </c>
      <c r="F39" s="12">
        <v>0</v>
      </c>
      <c r="G39">
        <v>19</v>
      </c>
      <c r="H39">
        <v>499</v>
      </c>
      <c r="I39">
        <f t="shared" si="0"/>
        <v>480</v>
      </c>
      <c r="J39">
        <v>12.5</v>
      </c>
      <c r="K39">
        <v>5000</v>
      </c>
    </row>
    <row r="40" spans="1:11" x14ac:dyDescent="0.35">
      <c r="A40">
        <v>39</v>
      </c>
      <c r="B40" t="s">
        <v>38</v>
      </c>
      <c r="C40" t="s">
        <v>10</v>
      </c>
      <c r="D40" t="s">
        <v>14</v>
      </c>
      <c r="E40">
        <v>1</v>
      </c>
      <c r="F40" s="12">
        <v>0</v>
      </c>
      <c r="G40">
        <v>37</v>
      </c>
      <c r="H40">
        <v>1117</v>
      </c>
      <c r="I40">
        <f t="shared" si="0"/>
        <v>1080</v>
      </c>
      <c r="J40">
        <v>6.25</v>
      </c>
      <c r="K40">
        <v>2500</v>
      </c>
    </row>
    <row r="41" spans="1:11" x14ac:dyDescent="0.35">
      <c r="A41">
        <v>40</v>
      </c>
      <c r="B41" t="s">
        <v>39</v>
      </c>
      <c r="C41" t="s">
        <v>11</v>
      </c>
      <c r="D41" t="s">
        <v>15</v>
      </c>
      <c r="E41">
        <v>5</v>
      </c>
      <c r="F41" s="12">
        <v>0</v>
      </c>
      <c r="G41">
        <v>39</v>
      </c>
      <c r="H41">
        <v>759</v>
      </c>
      <c r="I41">
        <f t="shared" si="0"/>
        <v>720</v>
      </c>
      <c r="J41">
        <v>10</v>
      </c>
      <c r="K41">
        <v>4000</v>
      </c>
    </row>
    <row r="42" spans="1:11" x14ac:dyDescent="0.35">
      <c r="A42">
        <v>41</v>
      </c>
      <c r="B42" t="s">
        <v>38</v>
      </c>
      <c r="C42" t="s">
        <v>9</v>
      </c>
      <c r="D42" t="s">
        <v>13</v>
      </c>
      <c r="E42">
        <v>6</v>
      </c>
      <c r="F42" s="12">
        <v>0</v>
      </c>
      <c r="G42">
        <v>19</v>
      </c>
      <c r="H42">
        <v>619</v>
      </c>
      <c r="I42">
        <f t="shared" si="0"/>
        <v>600</v>
      </c>
      <c r="J42">
        <v>11.25</v>
      </c>
      <c r="K42">
        <v>4500</v>
      </c>
    </row>
    <row r="43" spans="1:11" x14ac:dyDescent="0.35">
      <c r="A43">
        <v>42</v>
      </c>
      <c r="B43" t="s">
        <v>38</v>
      </c>
      <c r="C43" t="s">
        <v>9</v>
      </c>
      <c r="D43" t="s">
        <v>15</v>
      </c>
      <c r="E43">
        <v>2</v>
      </c>
      <c r="F43" s="12">
        <v>0</v>
      </c>
      <c r="G43">
        <v>36</v>
      </c>
      <c r="H43">
        <v>996</v>
      </c>
      <c r="I43">
        <f t="shared" si="0"/>
        <v>960</v>
      </c>
      <c r="J43">
        <v>7.5</v>
      </c>
      <c r="K43">
        <v>3000</v>
      </c>
    </row>
    <row r="44" spans="1:11" x14ac:dyDescent="0.35">
      <c r="A44">
        <v>43</v>
      </c>
      <c r="B44" t="s">
        <v>38</v>
      </c>
      <c r="C44" t="s">
        <v>8</v>
      </c>
      <c r="D44" t="s">
        <v>13</v>
      </c>
      <c r="E44">
        <v>1</v>
      </c>
      <c r="F44" s="12">
        <v>0</v>
      </c>
      <c r="G44">
        <v>36</v>
      </c>
      <c r="H44">
        <v>996</v>
      </c>
      <c r="I44">
        <f t="shared" si="0"/>
        <v>960</v>
      </c>
      <c r="J44">
        <v>7.5</v>
      </c>
      <c r="K44">
        <v>3000</v>
      </c>
    </row>
    <row r="45" spans="1:11" x14ac:dyDescent="0.35">
      <c r="A45">
        <v>44</v>
      </c>
      <c r="B45" t="s">
        <v>38</v>
      </c>
      <c r="C45" t="s">
        <v>8</v>
      </c>
      <c r="D45" t="s">
        <v>14</v>
      </c>
      <c r="E45">
        <v>3</v>
      </c>
      <c r="F45" s="12">
        <v>0</v>
      </c>
      <c r="G45">
        <v>40</v>
      </c>
      <c r="H45">
        <v>640</v>
      </c>
      <c r="I45">
        <f t="shared" si="0"/>
        <v>600</v>
      </c>
      <c r="J45">
        <v>11.25</v>
      </c>
      <c r="K45">
        <v>4500</v>
      </c>
    </row>
    <row r="46" spans="1:11" x14ac:dyDescent="0.35">
      <c r="A46">
        <v>45</v>
      </c>
      <c r="B46" t="s">
        <v>38</v>
      </c>
      <c r="C46" t="s">
        <v>9</v>
      </c>
      <c r="D46" t="s">
        <v>13</v>
      </c>
      <c r="E46">
        <v>1</v>
      </c>
      <c r="F46" s="12">
        <v>0</v>
      </c>
      <c r="G46">
        <v>32</v>
      </c>
      <c r="H46">
        <v>992</v>
      </c>
      <c r="I46">
        <f t="shared" si="0"/>
        <v>960</v>
      </c>
      <c r="J46">
        <v>7.5</v>
      </c>
      <c r="K46">
        <v>3000</v>
      </c>
    </row>
    <row r="47" spans="1:11" x14ac:dyDescent="0.35">
      <c r="A47">
        <v>46</v>
      </c>
      <c r="B47" t="s">
        <v>38</v>
      </c>
      <c r="C47" t="s">
        <v>8</v>
      </c>
      <c r="D47" t="s">
        <v>12</v>
      </c>
      <c r="E47">
        <v>7</v>
      </c>
      <c r="F47" s="12">
        <v>0</v>
      </c>
      <c r="G47">
        <v>27</v>
      </c>
      <c r="H47">
        <v>987</v>
      </c>
      <c r="I47">
        <f t="shared" si="0"/>
        <v>960</v>
      </c>
      <c r="J47">
        <v>7.5</v>
      </c>
      <c r="K47">
        <v>3000</v>
      </c>
    </row>
    <row r="48" spans="1:11" x14ac:dyDescent="0.35">
      <c r="A48">
        <v>47</v>
      </c>
      <c r="B48" t="s">
        <v>38</v>
      </c>
      <c r="C48" t="s">
        <v>8</v>
      </c>
      <c r="D48" t="s">
        <v>14</v>
      </c>
      <c r="E48">
        <v>6</v>
      </c>
      <c r="F48" s="12">
        <v>0</v>
      </c>
      <c r="G48">
        <v>36</v>
      </c>
      <c r="H48">
        <v>876</v>
      </c>
      <c r="I48">
        <f t="shared" si="0"/>
        <v>840</v>
      </c>
      <c r="J48">
        <v>8.75</v>
      </c>
      <c r="K48">
        <v>3500</v>
      </c>
    </row>
    <row r="49" spans="1:11" x14ac:dyDescent="0.35">
      <c r="A49">
        <v>48</v>
      </c>
      <c r="B49" t="s">
        <v>38</v>
      </c>
      <c r="C49" t="s">
        <v>8</v>
      </c>
      <c r="D49" t="s">
        <v>15</v>
      </c>
      <c r="E49">
        <v>4</v>
      </c>
      <c r="F49" s="12">
        <v>0</v>
      </c>
      <c r="G49">
        <v>24</v>
      </c>
      <c r="H49">
        <v>864</v>
      </c>
      <c r="I49">
        <f t="shared" si="0"/>
        <v>840</v>
      </c>
      <c r="J49">
        <v>8.75</v>
      </c>
      <c r="K49">
        <v>3500</v>
      </c>
    </row>
    <row r="50" spans="1:11" x14ac:dyDescent="0.35">
      <c r="A50">
        <v>49</v>
      </c>
      <c r="B50" t="s">
        <v>38</v>
      </c>
      <c r="C50" t="s">
        <v>11</v>
      </c>
      <c r="D50" t="s">
        <v>15</v>
      </c>
      <c r="E50">
        <v>7</v>
      </c>
      <c r="F50" s="12">
        <v>0</v>
      </c>
      <c r="G50">
        <v>23</v>
      </c>
      <c r="H50">
        <v>863</v>
      </c>
      <c r="I50">
        <f t="shared" si="0"/>
        <v>840</v>
      </c>
      <c r="J50">
        <v>8.75</v>
      </c>
      <c r="K50">
        <v>3500</v>
      </c>
    </row>
    <row r="51" spans="1:11" x14ac:dyDescent="0.35">
      <c r="A51">
        <v>50</v>
      </c>
      <c r="B51" t="s">
        <v>38</v>
      </c>
      <c r="C51" t="s">
        <v>10</v>
      </c>
      <c r="D51" t="s">
        <v>14</v>
      </c>
      <c r="E51">
        <v>6</v>
      </c>
      <c r="F51" s="12">
        <v>0</v>
      </c>
      <c r="G51">
        <v>40</v>
      </c>
      <c r="H51">
        <v>640</v>
      </c>
      <c r="I51">
        <f t="shared" si="0"/>
        <v>600</v>
      </c>
      <c r="J51">
        <v>11.25</v>
      </c>
      <c r="K51">
        <v>4500</v>
      </c>
    </row>
    <row r="52" spans="1:11" x14ac:dyDescent="0.35">
      <c r="A52">
        <v>51</v>
      </c>
      <c r="B52" t="s">
        <v>38</v>
      </c>
      <c r="C52" t="s">
        <v>10</v>
      </c>
      <c r="D52" t="s">
        <v>12</v>
      </c>
      <c r="E52">
        <v>6</v>
      </c>
      <c r="F52" s="12">
        <v>0</v>
      </c>
      <c r="G52">
        <v>31</v>
      </c>
      <c r="H52">
        <v>511</v>
      </c>
      <c r="I52">
        <f t="shared" si="0"/>
        <v>480</v>
      </c>
      <c r="J52">
        <v>12.5</v>
      </c>
      <c r="K52">
        <v>5000</v>
      </c>
    </row>
    <row r="53" spans="1:11" x14ac:dyDescent="0.35">
      <c r="A53">
        <v>52</v>
      </c>
      <c r="B53" t="s">
        <v>38</v>
      </c>
      <c r="C53" t="s">
        <v>11</v>
      </c>
      <c r="D53" t="s">
        <v>13</v>
      </c>
      <c r="E53">
        <v>6</v>
      </c>
      <c r="F53" s="12">
        <v>0</v>
      </c>
      <c r="G53">
        <v>44</v>
      </c>
      <c r="H53">
        <v>644</v>
      </c>
      <c r="I53">
        <f t="shared" si="0"/>
        <v>600</v>
      </c>
      <c r="J53">
        <v>11.25</v>
      </c>
      <c r="K53">
        <v>4500</v>
      </c>
    </row>
    <row r="54" spans="1:11" x14ac:dyDescent="0.35">
      <c r="A54">
        <v>53</v>
      </c>
      <c r="B54" t="s">
        <v>38</v>
      </c>
      <c r="C54" t="s">
        <v>11</v>
      </c>
      <c r="D54" t="s">
        <v>13</v>
      </c>
      <c r="E54">
        <v>7</v>
      </c>
      <c r="F54" s="12">
        <v>0</v>
      </c>
      <c r="G54">
        <v>30</v>
      </c>
      <c r="H54">
        <v>990</v>
      </c>
      <c r="I54">
        <f t="shared" si="0"/>
        <v>960</v>
      </c>
      <c r="J54">
        <v>7.5</v>
      </c>
      <c r="K54">
        <v>3000</v>
      </c>
    </row>
    <row r="55" spans="1:11" x14ac:dyDescent="0.35">
      <c r="A55">
        <v>54</v>
      </c>
      <c r="B55" t="s">
        <v>38</v>
      </c>
      <c r="C55" t="s">
        <v>8</v>
      </c>
      <c r="D55" t="s">
        <v>12</v>
      </c>
      <c r="E55">
        <v>1</v>
      </c>
      <c r="F55" s="12">
        <v>0</v>
      </c>
      <c r="G55">
        <v>26</v>
      </c>
      <c r="H55">
        <v>506</v>
      </c>
      <c r="I55">
        <f t="shared" si="0"/>
        <v>480</v>
      </c>
      <c r="J55">
        <v>12.5</v>
      </c>
      <c r="K55">
        <v>5000</v>
      </c>
    </row>
    <row r="56" spans="1:11" x14ac:dyDescent="0.35">
      <c r="A56">
        <v>55</v>
      </c>
      <c r="B56" t="s">
        <v>38</v>
      </c>
      <c r="C56" t="s">
        <v>8</v>
      </c>
      <c r="D56" t="s">
        <v>12</v>
      </c>
      <c r="E56">
        <v>3</v>
      </c>
      <c r="F56" s="12">
        <v>0</v>
      </c>
      <c r="G56">
        <v>25</v>
      </c>
      <c r="H56">
        <v>1105</v>
      </c>
      <c r="I56">
        <f t="shared" si="0"/>
        <v>1080</v>
      </c>
      <c r="J56">
        <v>6.25</v>
      </c>
      <c r="K56">
        <v>2500</v>
      </c>
    </row>
    <row r="57" spans="1:11" x14ac:dyDescent="0.35">
      <c r="A57">
        <v>56</v>
      </c>
      <c r="B57" t="s">
        <v>38</v>
      </c>
      <c r="C57" t="s">
        <v>10</v>
      </c>
      <c r="D57" t="s">
        <v>13</v>
      </c>
      <c r="E57">
        <v>2</v>
      </c>
      <c r="F57" s="12">
        <v>0</v>
      </c>
      <c r="G57">
        <v>32</v>
      </c>
      <c r="H57">
        <v>632</v>
      </c>
      <c r="I57">
        <f t="shared" si="0"/>
        <v>600</v>
      </c>
      <c r="J57">
        <v>11.25</v>
      </c>
      <c r="K57">
        <v>4500</v>
      </c>
    </row>
    <row r="58" spans="1:11" x14ac:dyDescent="0.35">
      <c r="A58">
        <v>57</v>
      </c>
      <c r="B58" t="s">
        <v>38</v>
      </c>
      <c r="C58" t="s">
        <v>9</v>
      </c>
      <c r="D58" t="s">
        <v>13</v>
      </c>
      <c r="E58">
        <v>6</v>
      </c>
      <c r="F58" s="12">
        <v>0</v>
      </c>
      <c r="G58">
        <v>30</v>
      </c>
      <c r="H58">
        <v>750</v>
      </c>
      <c r="I58">
        <f t="shared" si="0"/>
        <v>720</v>
      </c>
      <c r="J58">
        <v>10</v>
      </c>
      <c r="K58">
        <v>4000</v>
      </c>
    </row>
    <row r="59" spans="1:11" x14ac:dyDescent="0.35">
      <c r="A59">
        <v>58</v>
      </c>
      <c r="B59" t="s">
        <v>38</v>
      </c>
      <c r="C59" t="s">
        <v>11</v>
      </c>
      <c r="D59" t="s">
        <v>15</v>
      </c>
      <c r="E59">
        <v>5</v>
      </c>
      <c r="F59" s="12">
        <v>0</v>
      </c>
      <c r="G59">
        <v>44</v>
      </c>
      <c r="H59">
        <v>1004</v>
      </c>
      <c r="I59">
        <f t="shared" si="0"/>
        <v>960</v>
      </c>
      <c r="J59">
        <v>7.5</v>
      </c>
      <c r="K59">
        <v>3000</v>
      </c>
    </row>
    <row r="60" spans="1:11" x14ac:dyDescent="0.35">
      <c r="A60">
        <v>59</v>
      </c>
      <c r="B60" t="s">
        <v>38</v>
      </c>
      <c r="C60" t="s">
        <v>10</v>
      </c>
      <c r="D60" t="s">
        <v>13</v>
      </c>
      <c r="E60">
        <v>5</v>
      </c>
      <c r="F60" s="12">
        <v>0</v>
      </c>
      <c r="G60">
        <v>47</v>
      </c>
      <c r="H60">
        <v>887</v>
      </c>
      <c r="I60">
        <f t="shared" si="0"/>
        <v>840</v>
      </c>
      <c r="J60">
        <v>8.75</v>
      </c>
      <c r="K60">
        <v>3500</v>
      </c>
    </row>
    <row r="61" spans="1:11" x14ac:dyDescent="0.35">
      <c r="A61">
        <v>60</v>
      </c>
      <c r="B61" t="s">
        <v>39</v>
      </c>
      <c r="C61" t="s">
        <v>8</v>
      </c>
      <c r="D61" t="s">
        <v>15</v>
      </c>
      <c r="E61">
        <v>8</v>
      </c>
      <c r="F61" s="12">
        <v>0</v>
      </c>
      <c r="G61">
        <v>44</v>
      </c>
      <c r="H61">
        <v>884</v>
      </c>
      <c r="I61">
        <f t="shared" si="0"/>
        <v>840</v>
      </c>
      <c r="J61">
        <v>8.75</v>
      </c>
      <c r="K61">
        <v>3500</v>
      </c>
    </row>
    <row r="62" spans="1:11" x14ac:dyDescent="0.35">
      <c r="A62">
        <v>61</v>
      </c>
      <c r="B62" t="s">
        <v>38</v>
      </c>
      <c r="C62" t="s">
        <v>10</v>
      </c>
      <c r="D62" t="s">
        <v>13</v>
      </c>
      <c r="E62">
        <v>4</v>
      </c>
      <c r="F62" s="12">
        <v>0</v>
      </c>
      <c r="G62">
        <v>49</v>
      </c>
      <c r="H62">
        <v>649</v>
      </c>
      <c r="I62">
        <f t="shared" si="0"/>
        <v>600</v>
      </c>
      <c r="J62">
        <v>11.25</v>
      </c>
      <c r="K62">
        <v>4500</v>
      </c>
    </row>
    <row r="63" spans="1:11" x14ac:dyDescent="0.35">
      <c r="A63">
        <v>62</v>
      </c>
      <c r="B63" t="s">
        <v>38</v>
      </c>
      <c r="C63" t="s">
        <v>10</v>
      </c>
      <c r="D63" t="s">
        <v>13</v>
      </c>
      <c r="E63">
        <v>2</v>
      </c>
      <c r="F63" s="12">
        <v>0</v>
      </c>
      <c r="G63">
        <v>49</v>
      </c>
      <c r="H63">
        <v>649</v>
      </c>
      <c r="I63">
        <f t="shared" si="0"/>
        <v>600</v>
      </c>
      <c r="J63">
        <v>11.25</v>
      </c>
      <c r="K63">
        <v>4500</v>
      </c>
    </row>
    <row r="64" spans="1:11" x14ac:dyDescent="0.35">
      <c r="A64">
        <v>63</v>
      </c>
      <c r="B64" t="s">
        <v>39</v>
      </c>
      <c r="C64" t="s">
        <v>8</v>
      </c>
      <c r="D64" t="s">
        <v>13</v>
      </c>
      <c r="E64">
        <v>1</v>
      </c>
      <c r="F64" s="12">
        <v>0</v>
      </c>
      <c r="G64">
        <v>48</v>
      </c>
      <c r="H64">
        <v>1008</v>
      </c>
      <c r="I64">
        <f t="shared" si="0"/>
        <v>960</v>
      </c>
      <c r="J64">
        <v>7.5</v>
      </c>
      <c r="K64">
        <v>3000</v>
      </c>
    </row>
    <row r="65" spans="1:11" x14ac:dyDescent="0.35">
      <c r="A65">
        <v>64</v>
      </c>
      <c r="B65" t="s">
        <v>38</v>
      </c>
      <c r="C65" t="s">
        <v>11</v>
      </c>
      <c r="D65" t="s">
        <v>13</v>
      </c>
      <c r="E65">
        <v>6</v>
      </c>
      <c r="F65" s="12">
        <v>0</v>
      </c>
      <c r="G65">
        <v>32</v>
      </c>
      <c r="H65">
        <v>992</v>
      </c>
      <c r="I65">
        <f t="shared" si="0"/>
        <v>960</v>
      </c>
      <c r="J65">
        <v>7.5</v>
      </c>
      <c r="K65">
        <v>3000</v>
      </c>
    </row>
    <row r="66" spans="1:11" x14ac:dyDescent="0.35">
      <c r="A66">
        <v>65</v>
      </c>
      <c r="B66" t="s">
        <v>39</v>
      </c>
      <c r="C66" t="s">
        <v>8</v>
      </c>
      <c r="D66" t="s">
        <v>14</v>
      </c>
      <c r="E66">
        <v>1</v>
      </c>
      <c r="F66" s="12">
        <v>0</v>
      </c>
      <c r="G66">
        <v>44</v>
      </c>
      <c r="H66">
        <v>1124</v>
      </c>
      <c r="I66">
        <f t="shared" si="0"/>
        <v>1080</v>
      </c>
      <c r="J66">
        <v>6.25</v>
      </c>
      <c r="K66">
        <v>2500</v>
      </c>
    </row>
    <row r="67" spans="1:11" x14ac:dyDescent="0.35">
      <c r="A67">
        <v>66</v>
      </c>
      <c r="B67" t="s">
        <v>38</v>
      </c>
      <c r="C67" t="s">
        <v>9</v>
      </c>
      <c r="D67" t="s">
        <v>14</v>
      </c>
      <c r="E67">
        <v>3</v>
      </c>
      <c r="F67" s="12">
        <v>0</v>
      </c>
      <c r="G67">
        <v>37</v>
      </c>
      <c r="H67">
        <v>877</v>
      </c>
      <c r="I67">
        <f t="shared" ref="I67:I130" si="1">H67-G67</f>
        <v>840</v>
      </c>
      <c r="J67">
        <v>8.75</v>
      </c>
      <c r="K67">
        <v>3500</v>
      </c>
    </row>
    <row r="68" spans="1:11" x14ac:dyDescent="0.35">
      <c r="A68">
        <v>67</v>
      </c>
      <c r="B68" t="s">
        <v>38</v>
      </c>
      <c r="C68" t="s">
        <v>10</v>
      </c>
      <c r="D68" t="s">
        <v>14</v>
      </c>
      <c r="E68">
        <v>6</v>
      </c>
      <c r="F68" s="12">
        <v>0</v>
      </c>
      <c r="G68">
        <v>35</v>
      </c>
      <c r="H68">
        <v>995</v>
      </c>
      <c r="I68">
        <f t="shared" si="1"/>
        <v>960</v>
      </c>
      <c r="J68">
        <v>7.5</v>
      </c>
      <c r="K68">
        <v>3000</v>
      </c>
    </row>
    <row r="69" spans="1:11" x14ac:dyDescent="0.35">
      <c r="A69">
        <v>68</v>
      </c>
      <c r="B69" t="s">
        <v>38</v>
      </c>
      <c r="C69" t="s">
        <v>10</v>
      </c>
      <c r="D69" t="s">
        <v>12</v>
      </c>
      <c r="E69">
        <v>8</v>
      </c>
      <c r="F69" s="12">
        <v>0</v>
      </c>
      <c r="G69">
        <v>31</v>
      </c>
      <c r="H69">
        <v>511</v>
      </c>
      <c r="I69">
        <f t="shared" si="1"/>
        <v>480</v>
      </c>
      <c r="J69">
        <v>12.5</v>
      </c>
      <c r="K69">
        <v>5000</v>
      </c>
    </row>
    <row r="70" spans="1:11" x14ac:dyDescent="0.35">
      <c r="A70">
        <v>69</v>
      </c>
      <c r="B70" t="s">
        <v>38</v>
      </c>
      <c r="C70" t="s">
        <v>11</v>
      </c>
      <c r="D70" t="s">
        <v>13</v>
      </c>
      <c r="E70">
        <v>2</v>
      </c>
      <c r="F70" s="12">
        <v>0</v>
      </c>
      <c r="G70">
        <v>32</v>
      </c>
      <c r="H70">
        <v>752</v>
      </c>
      <c r="I70">
        <f t="shared" si="1"/>
        <v>720</v>
      </c>
      <c r="J70">
        <v>10</v>
      </c>
      <c r="K70">
        <v>4000</v>
      </c>
    </row>
    <row r="71" spans="1:11" x14ac:dyDescent="0.35">
      <c r="A71">
        <v>70</v>
      </c>
      <c r="B71" t="s">
        <v>39</v>
      </c>
      <c r="C71" t="s">
        <v>11</v>
      </c>
      <c r="D71" t="s">
        <v>14</v>
      </c>
      <c r="E71">
        <v>6</v>
      </c>
      <c r="F71" s="12">
        <v>0</v>
      </c>
      <c r="G71">
        <v>50</v>
      </c>
      <c r="H71">
        <v>1010</v>
      </c>
      <c r="I71">
        <f t="shared" si="1"/>
        <v>960</v>
      </c>
      <c r="J71">
        <v>7.5</v>
      </c>
      <c r="K71">
        <v>3000</v>
      </c>
    </row>
    <row r="72" spans="1:11" x14ac:dyDescent="0.35">
      <c r="A72">
        <v>71</v>
      </c>
      <c r="B72" t="s">
        <v>39</v>
      </c>
      <c r="C72" t="s">
        <v>8</v>
      </c>
      <c r="D72" t="s">
        <v>13</v>
      </c>
      <c r="E72">
        <v>6</v>
      </c>
      <c r="F72" s="12">
        <v>0</v>
      </c>
      <c r="G72">
        <v>47</v>
      </c>
      <c r="H72">
        <v>527</v>
      </c>
      <c r="I72">
        <f t="shared" si="1"/>
        <v>480</v>
      </c>
      <c r="J72">
        <v>12.5</v>
      </c>
      <c r="K72">
        <v>5000</v>
      </c>
    </row>
    <row r="73" spans="1:11" x14ac:dyDescent="0.35">
      <c r="A73">
        <v>72</v>
      </c>
      <c r="B73" t="s">
        <v>38</v>
      </c>
      <c r="C73" t="s">
        <v>8</v>
      </c>
      <c r="D73" t="s">
        <v>14</v>
      </c>
      <c r="E73">
        <v>4</v>
      </c>
      <c r="F73" s="12">
        <v>0</v>
      </c>
      <c r="G73">
        <v>54</v>
      </c>
      <c r="H73">
        <v>654</v>
      </c>
      <c r="I73">
        <f t="shared" si="1"/>
        <v>600</v>
      </c>
      <c r="J73">
        <v>11.25</v>
      </c>
      <c r="K73">
        <v>4500</v>
      </c>
    </row>
    <row r="74" spans="1:11" x14ac:dyDescent="0.35">
      <c r="A74">
        <v>73</v>
      </c>
      <c r="B74" t="s">
        <v>38</v>
      </c>
      <c r="C74" t="s">
        <v>10</v>
      </c>
      <c r="D74" t="s">
        <v>14</v>
      </c>
      <c r="E74">
        <v>4</v>
      </c>
      <c r="F74" s="12">
        <v>0</v>
      </c>
      <c r="G74">
        <v>50</v>
      </c>
      <c r="H74">
        <v>890</v>
      </c>
      <c r="I74">
        <f t="shared" si="1"/>
        <v>840</v>
      </c>
      <c r="J74">
        <v>8.75</v>
      </c>
      <c r="K74">
        <v>3500</v>
      </c>
    </row>
    <row r="75" spans="1:11" x14ac:dyDescent="0.35">
      <c r="A75">
        <v>74</v>
      </c>
      <c r="B75" t="s">
        <v>38</v>
      </c>
      <c r="C75" t="s">
        <v>11</v>
      </c>
      <c r="D75" t="s">
        <v>12</v>
      </c>
      <c r="E75">
        <v>3</v>
      </c>
      <c r="F75" s="12">
        <v>0</v>
      </c>
      <c r="G75">
        <v>44</v>
      </c>
      <c r="H75">
        <v>1124</v>
      </c>
      <c r="I75">
        <f t="shared" si="1"/>
        <v>1080</v>
      </c>
      <c r="J75">
        <v>6.25</v>
      </c>
      <c r="K75">
        <v>2500</v>
      </c>
    </row>
    <row r="76" spans="1:11" x14ac:dyDescent="0.35">
      <c r="A76">
        <v>75</v>
      </c>
      <c r="B76" t="s">
        <v>38</v>
      </c>
      <c r="C76" t="s">
        <v>11</v>
      </c>
      <c r="D76" t="s">
        <v>13</v>
      </c>
      <c r="E76">
        <v>5</v>
      </c>
      <c r="F76" s="12">
        <v>0</v>
      </c>
      <c r="G76">
        <v>48</v>
      </c>
      <c r="H76">
        <v>528</v>
      </c>
      <c r="I76">
        <f t="shared" si="1"/>
        <v>480</v>
      </c>
      <c r="J76">
        <v>12.5</v>
      </c>
      <c r="K76">
        <v>5000</v>
      </c>
    </row>
    <row r="77" spans="1:11" x14ac:dyDescent="0.35">
      <c r="A77">
        <v>76</v>
      </c>
      <c r="B77" t="s">
        <v>38</v>
      </c>
      <c r="C77" t="s">
        <v>10</v>
      </c>
      <c r="D77" t="s">
        <v>13</v>
      </c>
      <c r="E77">
        <v>9</v>
      </c>
      <c r="F77" s="12">
        <v>30.8</v>
      </c>
      <c r="G77">
        <v>42</v>
      </c>
      <c r="H77">
        <v>882</v>
      </c>
      <c r="I77">
        <f t="shared" si="1"/>
        <v>840</v>
      </c>
      <c r="J77">
        <v>8.75</v>
      </c>
      <c r="K77">
        <v>3500</v>
      </c>
    </row>
    <row r="78" spans="1:11" x14ac:dyDescent="0.35">
      <c r="A78">
        <v>77</v>
      </c>
      <c r="B78" t="s">
        <v>38</v>
      </c>
      <c r="C78" t="s">
        <v>9</v>
      </c>
      <c r="D78" t="s">
        <v>15</v>
      </c>
      <c r="E78">
        <v>8</v>
      </c>
      <c r="F78" s="12">
        <v>31.25</v>
      </c>
      <c r="G78">
        <v>42</v>
      </c>
      <c r="H78">
        <v>882</v>
      </c>
      <c r="I78">
        <f t="shared" si="1"/>
        <v>840</v>
      </c>
      <c r="J78">
        <v>8.75</v>
      </c>
      <c r="K78">
        <v>3500</v>
      </c>
    </row>
    <row r="79" spans="1:11" x14ac:dyDescent="0.35">
      <c r="A79">
        <v>78</v>
      </c>
      <c r="B79" t="s">
        <v>39</v>
      </c>
      <c r="C79" t="s">
        <v>11</v>
      </c>
      <c r="D79" t="s">
        <v>13</v>
      </c>
      <c r="E79">
        <v>7</v>
      </c>
      <c r="F79" s="12">
        <v>31.633333333333301</v>
      </c>
      <c r="G79">
        <v>43</v>
      </c>
      <c r="H79">
        <v>643</v>
      </c>
      <c r="I79">
        <f t="shared" si="1"/>
        <v>600</v>
      </c>
      <c r="J79">
        <v>11.25</v>
      </c>
      <c r="K79">
        <v>4500</v>
      </c>
    </row>
    <row r="80" spans="1:11" x14ac:dyDescent="0.35">
      <c r="A80">
        <v>79</v>
      </c>
      <c r="B80" t="s">
        <v>38</v>
      </c>
      <c r="C80" t="s">
        <v>11</v>
      </c>
      <c r="D80" t="s">
        <v>15</v>
      </c>
      <c r="E80">
        <v>6</v>
      </c>
      <c r="F80" s="12">
        <v>32.133333333333297</v>
      </c>
      <c r="G80">
        <v>43</v>
      </c>
      <c r="H80">
        <v>643</v>
      </c>
      <c r="I80">
        <f t="shared" si="1"/>
        <v>600</v>
      </c>
      <c r="J80">
        <v>11.25</v>
      </c>
      <c r="K80">
        <v>4500</v>
      </c>
    </row>
    <row r="81" spans="1:11" x14ac:dyDescent="0.35">
      <c r="A81">
        <v>80</v>
      </c>
      <c r="B81" t="s">
        <v>38</v>
      </c>
      <c r="C81" t="s">
        <v>9</v>
      </c>
      <c r="D81" t="s">
        <v>15</v>
      </c>
      <c r="E81">
        <v>8</v>
      </c>
      <c r="F81" s="12">
        <v>32.566666666666698</v>
      </c>
      <c r="G81">
        <v>51</v>
      </c>
      <c r="H81">
        <v>1131</v>
      </c>
      <c r="I81">
        <f t="shared" si="1"/>
        <v>1080</v>
      </c>
      <c r="J81">
        <v>6.25</v>
      </c>
      <c r="K81">
        <v>2500</v>
      </c>
    </row>
    <row r="82" spans="1:11" x14ac:dyDescent="0.35">
      <c r="A82">
        <v>81</v>
      </c>
      <c r="B82" t="s">
        <v>38</v>
      </c>
      <c r="C82" t="s">
        <v>8</v>
      </c>
      <c r="D82" t="s">
        <v>14</v>
      </c>
      <c r="E82">
        <v>4</v>
      </c>
      <c r="F82" s="12">
        <v>32.966666666666697</v>
      </c>
      <c r="G82">
        <v>47</v>
      </c>
      <c r="H82">
        <v>887</v>
      </c>
      <c r="I82">
        <f t="shared" si="1"/>
        <v>840</v>
      </c>
      <c r="J82">
        <v>8.75</v>
      </c>
      <c r="K82">
        <v>3500</v>
      </c>
    </row>
    <row r="83" spans="1:11" x14ac:dyDescent="0.35">
      <c r="A83">
        <v>82</v>
      </c>
      <c r="B83" t="s">
        <v>38</v>
      </c>
      <c r="C83" t="s">
        <v>9</v>
      </c>
      <c r="D83" t="s">
        <v>14</v>
      </c>
      <c r="E83">
        <v>6</v>
      </c>
      <c r="F83" s="12">
        <v>33.316666666666698</v>
      </c>
      <c r="G83">
        <v>54</v>
      </c>
      <c r="H83">
        <v>534</v>
      </c>
      <c r="I83">
        <f t="shared" si="1"/>
        <v>480</v>
      </c>
      <c r="J83">
        <v>12.5</v>
      </c>
      <c r="K83">
        <v>5000</v>
      </c>
    </row>
    <row r="84" spans="1:11" x14ac:dyDescent="0.35">
      <c r="A84">
        <v>83</v>
      </c>
      <c r="B84" t="s">
        <v>38</v>
      </c>
      <c r="C84" t="s">
        <v>8</v>
      </c>
      <c r="D84" t="s">
        <v>12</v>
      </c>
      <c r="E84">
        <v>3</v>
      </c>
      <c r="F84" s="12">
        <v>33.799999999999997</v>
      </c>
      <c r="G84">
        <v>47</v>
      </c>
      <c r="H84">
        <v>767</v>
      </c>
      <c r="I84">
        <f t="shared" si="1"/>
        <v>720</v>
      </c>
      <c r="J84">
        <v>10</v>
      </c>
      <c r="K84">
        <v>4000</v>
      </c>
    </row>
    <row r="85" spans="1:11" x14ac:dyDescent="0.35">
      <c r="A85">
        <v>84</v>
      </c>
      <c r="B85" t="s">
        <v>38</v>
      </c>
      <c r="C85" t="s">
        <v>9</v>
      </c>
      <c r="D85" t="s">
        <v>12</v>
      </c>
      <c r="E85">
        <v>8</v>
      </c>
      <c r="F85" s="12">
        <v>34.266666666666701</v>
      </c>
      <c r="G85">
        <v>57</v>
      </c>
      <c r="H85">
        <v>897</v>
      </c>
      <c r="I85">
        <f t="shared" si="1"/>
        <v>840</v>
      </c>
      <c r="J85">
        <v>8.75</v>
      </c>
      <c r="K85">
        <v>3500</v>
      </c>
    </row>
    <row r="86" spans="1:11" x14ac:dyDescent="0.35">
      <c r="A86">
        <v>85</v>
      </c>
      <c r="B86" t="s">
        <v>38</v>
      </c>
      <c r="C86" t="s">
        <v>10</v>
      </c>
      <c r="D86" t="s">
        <v>15</v>
      </c>
      <c r="E86">
        <v>5</v>
      </c>
      <c r="F86" s="12">
        <v>34.733333333333299</v>
      </c>
      <c r="G86">
        <v>39</v>
      </c>
      <c r="H86">
        <v>879</v>
      </c>
      <c r="I86">
        <f t="shared" si="1"/>
        <v>840</v>
      </c>
      <c r="J86">
        <v>8.75</v>
      </c>
      <c r="K86">
        <v>3500</v>
      </c>
    </row>
    <row r="87" spans="1:11" x14ac:dyDescent="0.35">
      <c r="A87">
        <v>86</v>
      </c>
      <c r="B87" t="s">
        <v>38</v>
      </c>
      <c r="C87" t="s">
        <v>9</v>
      </c>
      <c r="D87" t="s">
        <v>15</v>
      </c>
      <c r="E87">
        <v>7</v>
      </c>
      <c r="F87" s="12">
        <v>35.216666666666697</v>
      </c>
      <c r="G87">
        <v>46</v>
      </c>
      <c r="H87">
        <v>886</v>
      </c>
      <c r="I87">
        <f t="shared" si="1"/>
        <v>840</v>
      </c>
      <c r="J87">
        <v>8.75</v>
      </c>
      <c r="K87">
        <v>3500</v>
      </c>
    </row>
    <row r="88" spans="1:11" x14ac:dyDescent="0.35">
      <c r="A88">
        <v>87</v>
      </c>
      <c r="B88" t="s">
        <v>38</v>
      </c>
      <c r="C88" t="s">
        <v>8</v>
      </c>
      <c r="D88" t="s">
        <v>12</v>
      </c>
      <c r="E88">
        <v>8</v>
      </c>
      <c r="F88" s="12">
        <v>35.5</v>
      </c>
      <c r="G88">
        <v>49</v>
      </c>
      <c r="H88">
        <v>529</v>
      </c>
      <c r="I88">
        <f t="shared" si="1"/>
        <v>480</v>
      </c>
      <c r="J88">
        <v>12.5</v>
      </c>
      <c r="K88">
        <v>5000</v>
      </c>
    </row>
    <row r="89" spans="1:11" x14ac:dyDescent="0.35">
      <c r="A89">
        <v>88</v>
      </c>
      <c r="B89" t="s">
        <v>38</v>
      </c>
      <c r="C89" t="s">
        <v>8</v>
      </c>
      <c r="D89" t="s">
        <v>15</v>
      </c>
      <c r="E89">
        <v>8</v>
      </c>
      <c r="F89" s="12">
        <v>35.799999999999997</v>
      </c>
      <c r="G89">
        <v>45</v>
      </c>
      <c r="H89">
        <v>645</v>
      </c>
      <c r="I89">
        <f t="shared" si="1"/>
        <v>600</v>
      </c>
      <c r="J89">
        <v>11.25</v>
      </c>
      <c r="K89">
        <v>4500</v>
      </c>
    </row>
    <row r="90" spans="1:11" x14ac:dyDescent="0.35">
      <c r="A90">
        <v>89</v>
      </c>
      <c r="B90" t="s">
        <v>38</v>
      </c>
      <c r="C90" t="s">
        <v>11</v>
      </c>
      <c r="D90" t="s">
        <v>13</v>
      </c>
      <c r="E90">
        <v>2</v>
      </c>
      <c r="F90" s="12">
        <v>36.233333333333299</v>
      </c>
      <c r="G90">
        <v>44</v>
      </c>
      <c r="H90">
        <v>524</v>
      </c>
      <c r="I90">
        <f t="shared" si="1"/>
        <v>480</v>
      </c>
      <c r="J90">
        <v>12.5</v>
      </c>
      <c r="K90">
        <v>5000</v>
      </c>
    </row>
    <row r="91" spans="1:11" x14ac:dyDescent="0.35">
      <c r="A91">
        <v>90</v>
      </c>
      <c r="B91" t="s">
        <v>38</v>
      </c>
      <c r="C91" t="s">
        <v>9</v>
      </c>
      <c r="D91" t="s">
        <v>13</v>
      </c>
      <c r="E91">
        <v>4</v>
      </c>
      <c r="F91" s="12">
        <v>36.633333333333297</v>
      </c>
      <c r="G91">
        <v>47</v>
      </c>
      <c r="H91">
        <v>527</v>
      </c>
      <c r="I91">
        <f t="shared" si="1"/>
        <v>480</v>
      </c>
      <c r="J91">
        <v>12.5</v>
      </c>
      <c r="K91">
        <v>5000</v>
      </c>
    </row>
    <row r="92" spans="1:11" x14ac:dyDescent="0.35">
      <c r="A92">
        <v>91</v>
      </c>
      <c r="B92" t="s">
        <v>38</v>
      </c>
      <c r="C92" t="s">
        <v>8</v>
      </c>
      <c r="D92" t="s">
        <v>12</v>
      </c>
      <c r="E92">
        <v>2</v>
      </c>
      <c r="F92" s="12">
        <v>37.133333333333297</v>
      </c>
      <c r="G92">
        <v>49</v>
      </c>
      <c r="H92">
        <v>649</v>
      </c>
      <c r="I92">
        <f t="shared" si="1"/>
        <v>600</v>
      </c>
      <c r="J92">
        <v>11.25</v>
      </c>
      <c r="K92">
        <v>4500</v>
      </c>
    </row>
    <row r="93" spans="1:11" x14ac:dyDescent="0.35">
      <c r="A93">
        <v>92</v>
      </c>
      <c r="B93" t="s">
        <v>38</v>
      </c>
      <c r="C93" t="s">
        <v>11</v>
      </c>
      <c r="D93" t="s">
        <v>13</v>
      </c>
      <c r="E93">
        <v>9</v>
      </c>
      <c r="F93" s="12">
        <v>37.75</v>
      </c>
      <c r="G93">
        <v>59</v>
      </c>
      <c r="H93">
        <v>779</v>
      </c>
      <c r="I93">
        <f t="shared" si="1"/>
        <v>720</v>
      </c>
      <c r="J93">
        <v>10</v>
      </c>
      <c r="K93">
        <v>4000</v>
      </c>
    </row>
    <row r="94" spans="1:11" x14ac:dyDescent="0.35">
      <c r="A94">
        <v>93</v>
      </c>
      <c r="B94" t="s">
        <v>39</v>
      </c>
      <c r="C94" t="s">
        <v>8</v>
      </c>
      <c r="D94" t="s">
        <v>14</v>
      </c>
      <c r="E94">
        <v>7</v>
      </c>
      <c r="F94" s="12">
        <v>38.1666666666667</v>
      </c>
      <c r="G94">
        <v>53</v>
      </c>
      <c r="H94">
        <v>653</v>
      </c>
      <c r="I94">
        <f t="shared" si="1"/>
        <v>600</v>
      </c>
      <c r="J94">
        <v>11.25</v>
      </c>
      <c r="K94">
        <v>4500</v>
      </c>
    </row>
    <row r="95" spans="1:11" x14ac:dyDescent="0.35">
      <c r="A95">
        <v>94</v>
      </c>
      <c r="B95" t="s">
        <v>38</v>
      </c>
      <c r="C95" t="s">
        <v>8</v>
      </c>
      <c r="D95" t="s">
        <v>12</v>
      </c>
      <c r="E95">
        <v>9</v>
      </c>
      <c r="F95" s="12">
        <v>38.5</v>
      </c>
      <c r="G95">
        <v>42</v>
      </c>
      <c r="H95">
        <v>522</v>
      </c>
      <c r="I95">
        <f t="shared" si="1"/>
        <v>480</v>
      </c>
      <c r="J95">
        <v>12.5</v>
      </c>
      <c r="K95">
        <v>5000</v>
      </c>
    </row>
    <row r="96" spans="1:11" x14ac:dyDescent="0.35">
      <c r="A96">
        <v>95</v>
      </c>
      <c r="B96" t="s">
        <v>38</v>
      </c>
      <c r="C96" t="s">
        <v>10</v>
      </c>
      <c r="D96" t="s">
        <v>13</v>
      </c>
      <c r="E96">
        <v>7</v>
      </c>
      <c r="F96" s="12">
        <v>39.049999999999997</v>
      </c>
      <c r="G96">
        <v>58</v>
      </c>
      <c r="H96">
        <v>898</v>
      </c>
      <c r="I96">
        <f t="shared" si="1"/>
        <v>840</v>
      </c>
      <c r="J96">
        <v>8.75</v>
      </c>
      <c r="K96">
        <v>3500</v>
      </c>
    </row>
    <row r="97" spans="1:11" x14ac:dyDescent="0.35">
      <c r="A97">
        <v>96</v>
      </c>
      <c r="B97" t="s">
        <v>38</v>
      </c>
      <c r="C97" t="s">
        <v>9</v>
      </c>
      <c r="D97" t="s">
        <v>14</v>
      </c>
      <c r="E97">
        <v>2</v>
      </c>
      <c r="F97" s="12">
        <v>39.35</v>
      </c>
      <c r="G97">
        <v>51</v>
      </c>
      <c r="H97">
        <v>891</v>
      </c>
      <c r="I97">
        <f t="shared" si="1"/>
        <v>840</v>
      </c>
      <c r="J97">
        <v>8.75</v>
      </c>
      <c r="K97">
        <v>3500</v>
      </c>
    </row>
    <row r="98" spans="1:11" x14ac:dyDescent="0.35">
      <c r="A98">
        <v>97</v>
      </c>
      <c r="B98" t="s">
        <v>38</v>
      </c>
      <c r="C98" t="s">
        <v>9</v>
      </c>
      <c r="D98" t="s">
        <v>14</v>
      </c>
      <c r="E98">
        <v>2</v>
      </c>
      <c r="F98" s="12">
        <v>39.65</v>
      </c>
      <c r="G98">
        <v>43</v>
      </c>
      <c r="H98">
        <v>763</v>
      </c>
      <c r="I98">
        <f t="shared" si="1"/>
        <v>720</v>
      </c>
      <c r="J98">
        <v>10</v>
      </c>
      <c r="K98">
        <v>4000</v>
      </c>
    </row>
    <row r="99" spans="1:11" x14ac:dyDescent="0.35">
      <c r="A99">
        <v>98</v>
      </c>
      <c r="B99" t="s">
        <v>38</v>
      </c>
      <c r="C99" t="s">
        <v>8</v>
      </c>
      <c r="D99" t="s">
        <v>14</v>
      </c>
      <c r="E99">
        <v>6</v>
      </c>
      <c r="F99" s="12">
        <v>39.983333333333299</v>
      </c>
      <c r="G99">
        <v>63</v>
      </c>
      <c r="H99">
        <v>543</v>
      </c>
      <c r="I99">
        <f t="shared" si="1"/>
        <v>480</v>
      </c>
      <c r="J99">
        <v>12.5</v>
      </c>
      <c r="K99">
        <v>5000</v>
      </c>
    </row>
    <row r="100" spans="1:11" x14ac:dyDescent="0.35">
      <c r="A100">
        <v>99</v>
      </c>
      <c r="B100" t="s">
        <v>38</v>
      </c>
      <c r="C100" t="s">
        <v>9</v>
      </c>
      <c r="D100" t="s">
        <v>15</v>
      </c>
      <c r="E100">
        <v>2</v>
      </c>
      <c r="F100" s="12">
        <v>40.4</v>
      </c>
      <c r="G100">
        <v>58</v>
      </c>
      <c r="H100">
        <v>898</v>
      </c>
      <c r="I100">
        <f t="shared" si="1"/>
        <v>840</v>
      </c>
      <c r="J100">
        <v>8.75</v>
      </c>
      <c r="K100">
        <v>3500</v>
      </c>
    </row>
    <row r="101" spans="1:11" x14ac:dyDescent="0.35">
      <c r="A101">
        <v>100</v>
      </c>
      <c r="B101" t="s">
        <v>38</v>
      </c>
      <c r="C101" t="s">
        <v>8</v>
      </c>
      <c r="D101" t="s">
        <v>13</v>
      </c>
      <c r="E101">
        <v>9</v>
      </c>
      <c r="F101" s="12">
        <v>40.950000000000003</v>
      </c>
      <c r="G101">
        <v>56</v>
      </c>
      <c r="H101">
        <v>776</v>
      </c>
      <c r="I101">
        <f t="shared" si="1"/>
        <v>720</v>
      </c>
      <c r="J101">
        <v>10</v>
      </c>
      <c r="K101">
        <v>4000</v>
      </c>
    </row>
    <row r="102" spans="1:11" x14ac:dyDescent="0.35">
      <c r="A102">
        <v>101</v>
      </c>
      <c r="B102" t="s">
        <v>38</v>
      </c>
      <c r="C102" t="s">
        <v>9</v>
      </c>
      <c r="D102" t="s">
        <v>15</v>
      </c>
      <c r="E102">
        <v>9</v>
      </c>
      <c r="F102" s="12">
        <v>41.3</v>
      </c>
      <c r="G102">
        <v>66</v>
      </c>
      <c r="H102">
        <v>1026</v>
      </c>
      <c r="I102">
        <f t="shared" si="1"/>
        <v>960</v>
      </c>
      <c r="J102">
        <v>7.5</v>
      </c>
      <c r="K102">
        <v>3000</v>
      </c>
    </row>
    <row r="103" spans="1:11" x14ac:dyDescent="0.35">
      <c r="A103">
        <v>102</v>
      </c>
      <c r="B103" t="s">
        <v>38</v>
      </c>
      <c r="C103" t="s">
        <v>10</v>
      </c>
      <c r="D103" t="s">
        <v>13</v>
      </c>
      <c r="E103">
        <v>8</v>
      </c>
      <c r="F103" s="12">
        <v>41.8</v>
      </c>
      <c r="G103">
        <v>54</v>
      </c>
      <c r="H103">
        <v>894</v>
      </c>
      <c r="I103">
        <f t="shared" si="1"/>
        <v>840</v>
      </c>
      <c r="J103">
        <v>8.75</v>
      </c>
      <c r="K103">
        <v>3500</v>
      </c>
    </row>
    <row r="104" spans="1:11" x14ac:dyDescent="0.35">
      <c r="A104">
        <v>103</v>
      </c>
      <c r="B104" t="s">
        <v>39</v>
      </c>
      <c r="C104" t="s">
        <v>11</v>
      </c>
      <c r="D104" t="s">
        <v>15</v>
      </c>
      <c r="E104">
        <v>7</v>
      </c>
      <c r="F104" s="12">
        <v>42.066666666666698</v>
      </c>
      <c r="G104">
        <v>44</v>
      </c>
      <c r="H104">
        <v>1004</v>
      </c>
      <c r="I104">
        <f t="shared" si="1"/>
        <v>960</v>
      </c>
      <c r="J104">
        <v>7.5</v>
      </c>
      <c r="K104">
        <v>3000</v>
      </c>
    </row>
    <row r="105" spans="1:11" x14ac:dyDescent="0.35">
      <c r="A105">
        <v>104</v>
      </c>
      <c r="B105" t="s">
        <v>38</v>
      </c>
      <c r="C105" t="s">
        <v>9</v>
      </c>
      <c r="D105" t="s">
        <v>13</v>
      </c>
      <c r="E105">
        <v>4</v>
      </c>
      <c r="F105" s="12">
        <v>42.533333333333303</v>
      </c>
      <c r="G105">
        <v>67</v>
      </c>
      <c r="H105">
        <v>787</v>
      </c>
      <c r="I105">
        <f t="shared" si="1"/>
        <v>720</v>
      </c>
      <c r="J105">
        <v>10</v>
      </c>
      <c r="K105">
        <v>4000</v>
      </c>
    </row>
    <row r="106" spans="1:11" x14ac:dyDescent="0.35">
      <c r="A106">
        <v>105</v>
      </c>
      <c r="B106" t="s">
        <v>38</v>
      </c>
      <c r="C106" t="s">
        <v>10</v>
      </c>
      <c r="D106" t="s">
        <v>13</v>
      </c>
      <c r="E106">
        <v>8</v>
      </c>
      <c r="F106" s="12">
        <v>43</v>
      </c>
      <c r="G106">
        <v>61</v>
      </c>
      <c r="H106">
        <v>1141</v>
      </c>
      <c r="I106">
        <f t="shared" si="1"/>
        <v>1080</v>
      </c>
      <c r="J106">
        <v>6.25</v>
      </c>
      <c r="K106">
        <v>2500</v>
      </c>
    </row>
    <row r="107" spans="1:11" x14ac:dyDescent="0.35">
      <c r="A107">
        <v>106</v>
      </c>
      <c r="B107" t="s">
        <v>38</v>
      </c>
      <c r="C107" t="s">
        <v>10</v>
      </c>
      <c r="D107" t="s">
        <v>13</v>
      </c>
      <c r="E107">
        <v>1</v>
      </c>
      <c r="F107" s="12">
        <v>43.4166666666667</v>
      </c>
      <c r="G107">
        <v>45</v>
      </c>
      <c r="H107">
        <v>645</v>
      </c>
      <c r="I107">
        <f t="shared" si="1"/>
        <v>600</v>
      </c>
      <c r="J107">
        <v>11.25</v>
      </c>
      <c r="K107">
        <v>4500</v>
      </c>
    </row>
    <row r="108" spans="1:11" x14ac:dyDescent="0.35">
      <c r="A108">
        <v>107</v>
      </c>
      <c r="B108" t="s">
        <v>38</v>
      </c>
      <c r="C108" t="s">
        <v>8</v>
      </c>
      <c r="D108" t="s">
        <v>12</v>
      </c>
      <c r="E108">
        <v>7</v>
      </c>
      <c r="F108" s="12">
        <v>43.733333333333299</v>
      </c>
      <c r="G108">
        <v>62</v>
      </c>
      <c r="H108">
        <v>902</v>
      </c>
      <c r="I108">
        <f t="shared" si="1"/>
        <v>840</v>
      </c>
      <c r="J108">
        <v>8.75</v>
      </c>
      <c r="K108">
        <v>3500</v>
      </c>
    </row>
    <row r="109" spans="1:11" x14ac:dyDescent="0.35">
      <c r="A109">
        <v>108</v>
      </c>
      <c r="B109" t="s">
        <v>38</v>
      </c>
      <c r="C109" t="s">
        <v>11</v>
      </c>
      <c r="D109" t="s">
        <v>13</v>
      </c>
      <c r="E109">
        <v>2</v>
      </c>
      <c r="F109" s="12">
        <v>44.1</v>
      </c>
      <c r="G109">
        <v>69</v>
      </c>
      <c r="H109">
        <v>1149</v>
      </c>
      <c r="I109">
        <f t="shared" si="1"/>
        <v>1080</v>
      </c>
      <c r="J109">
        <v>6.25</v>
      </c>
      <c r="K109">
        <v>2500</v>
      </c>
    </row>
    <row r="110" spans="1:11" x14ac:dyDescent="0.35">
      <c r="A110">
        <v>109</v>
      </c>
      <c r="B110" t="s">
        <v>38</v>
      </c>
      <c r="C110" t="s">
        <v>8</v>
      </c>
      <c r="D110" t="s">
        <v>12</v>
      </c>
      <c r="E110">
        <v>6</v>
      </c>
      <c r="F110" s="12">
        <v>44.55</v>
      </c>
      <c r="G110">
        <v>57</v>
      </c>
      <c r="H110">
        <v>1137</v>
      </c>
      <c r="I110">
        <f t="shared" si="1"/>
        <v>1080</v>
      </c>
      <c r="J110">
        <v>6.25</v>
      </c>
      <c r="K110">
        <v>2500</v>
      </c>
    </row>
    <row r="111" spans="1:11" x14ac:dyDescent="0.35">
      <c r="A111">
        <v>110</v>
      </c>
      <c r="B111" t="s">
        <v>38</v>
      </c>
      <c r="C111" t="s">
        <v>10</v>
      </c>
      <c r="D111" t="s">
        <v>15</v>
      </c>
      <c r="E111">
        <v>3</v>
      </c>
      <c r="F111" s="12">
        <v>44.95</v>
      </c>
      <c r="G111">
        <v>64</v>
      </c>
      <c r="H111">
        <v>784</v>
      </c>
      <c r="I111">
        <f t="shared" si="1"/>
        <v>720</v>
      </c>
      <c r="J111">
        <v>10</v>
      </c>
      <c r="K111">
        <v>4000</v>
      </c>
    </row>
    <row r="112" spans="1:11" x14ac:dyDescent="0.35">
      <c r="A112">
        <v>111</v>
      </c>
      <c r="B112" t="s">
        <v>38</v>
      </c>
      <c r="C112" t="s">
        <v>8</v>
      </c>
      <c r="D112" t="s">
        <v>15</v>
      </c>
      <c r="E112">
        <v>6</v>
      </c>
      <c r="F112" s="12">
        <v>45.2</v>
      </c>
      <c r="G112">
        <v>50</v>
      </c>
      <c r="H112">
        <v>530</v>
      </c>
      <c r="I112">
        <f t="shared" si="1"/>
        <v>480</v>
      </c>
      <c r="J112">
        <v>12.5</v>
      </c>
      <c r="K112">
        <v>5000</v>
      </c>
    </row>
    <row r="113" spans="1:11" x14ac:dyDescent="0.35">
      <c r="A113">
        <v>112</v>
      </c>
      <c r="B113" t="s">
        <v>38</v>
      </c>
      <c r="C113" t="s">
        <v>9</v>
      </c>
      <c r="D113" t="s">
        <v>13</v>
      </c>
      <c r="E113">
        <v>4</v>
      </c>
      <c r="F113" s="12">
        <v>45.6</v>
      </c>
      <c r="G113">
        <v>54</v>
      </c>
      <c r="H113">
        <v>1014</v>
      </c>
      <c r="I113">
        <f t="shared" si="1"/>
        <v>960</v>
      </c>
      <c r="J113">
        <v>7.5</v>
      </c>
      <c r="K113">
        <v>3000</v>
      </c>
    </row>
    <row r="114" spans="1:11" x14ac:dyDescent="0.35">
      <c r="A114">
        <v>113</v>
      </c>
      <c r="B114" t="s">
        <v>38</v>
      </c>
      <c r="C114" t="s">
        <v>10</v>
      </c>
      <c r="D114" t="s">
        <v>14</v>
      </c>
      <c r="E114">
        <v>8</v>
      </c>
      <c r="F114" s="12">
        <v>46.0833333333333</v>
      </c>
      <c r="G114">
        <v>58</v>
      </c>
      <c r="H114">
        <v>778</v>
      </c>
      <c r="I114">
        <f t="shared" si="1"/>
        <v>720</v>
      </c>
      <c r="J114">
        <v>10</v>
      </c>
      <c r="K114">
        <v>4000</v>
      </c>
    </row>
    <row r="115" spans="1:11" x14ac:dyDescent="0.35">
      <c r="A115">
        <v>114</v>
      </c>
      <c r="B115" t="s">
        <v>38</v>
      </c>
      <c r="C115" t="s">
        <v>11</v>
      </c>
      <c r="D115" t="s">
        <v>15</v>
      </c>
      <c r="E115">
        <v>9</v>
      </c>
      <c r="F115" s="12">
        <v>46.433333333333302</v>
      </c>
      <c r="G115">
        <v>66</v>
      </c>
      <c r="H115">
        <v>906</v>
      </c>
      <c r="I115">
        <f t="shared" si="1"/>
        <v>840</v>
      </c>
      <c r="J115">
        <v>8.75</v>
      </c>
      <c r="K115">
        <v>3500</v>
      </c>
    </row>
    <row r="116" spans="1:11" x14ac:dyDescent="0.35">
      <c r="A116">
        <v>115</v>
      </c>
      <c r="B116" t="s">
        <v>38</v>
      </c>
      <c r="C116" t="s">
        <v>11</v>
      </c>
      <c r="D116" t="s">
        <v>15</v>
      </c>
      <c r="E116">
        <v>4</v>
      </c>
      <c r="F116" s="12">
        <v>46.8</v>
      </c>
      <c r="G116">
        <v>55</v>
      </c>
      <c r="H116">
        <v>535</v>
      </c>
      <c r="I116">
        <f t="shared" si="1"/>
        <v>480</v>
      </c>
      <c r="J116">
        <v>12.5</v>
      </c>
      <c r="K116">
        <v>5000</v>
      </c>
    </row>
    <row r="117" spans="1:11" x14ac:dyDescent="0.35">
      <c r="A117">
        <v>116</v>
      </c>
      <c r="B117" t="s">
        <v>38</v>
      </c>
      <c r="C117" t="s">
        <v>10</v>
      </c>
      <c r="D117" t="s">
        <v>14</v>
      </c>
      <c r="E117">
        <v>4</v>
      </c>
      <c r="F117" s="12">
        <v>47.216666666666697</v>
      </c>
      <c r="G117">
        <v>63</v>
      </c>
      <c r="H117">
        <v>1023</v>
      </c>
      <c r="I117">
        <f t="shared" si="1"/>
        <v>960</v>
      </c>
      <c r="J117">
        <v>7.5</v>
      </c>
      <c r="K117">
        <v>3000</v>
      </c>
    </row>
    <row r="118" spans="1:11" x14ac:dyDescent="0.35">
      <c r="A118">
        <v>117</v>
      </c>
      <c r="B118" t="s">
        <v>38</v>
      </c>
      <c r="C118" t="s">
        <v>8</v>
      </c>
      <c r="D118" t="s">
        <v>15</v>
      </c>
      <c r="E118">
        <v>1</v>
      </c>
      <c r="F118" s="12">
        <v>47.533333333333303</v>
      </c>
      <c r="G118">
        <v>58</v>
      </c>
      <c r="H118">
        <v>778</v>
      </c>
      <c r="I118">
        <f t="shared" si="1"/>
        <v>720</v>
      </c>
      <c r="J118">
        <v>10</v>
      </c>
      <c r="K118">
        <v>4000</v>
      </c>
    </row>
    <row r="119" spans="1:11" x14ac:dyDescent="0.35">
      <c r="A119">
        <v>118</v>
      </c>
      <c r="B119" t="s">
        <v>38</v>
      </c>
      <c r="C119" t="s">
        <v>11</v>
      </c>
      <c r="D119" t="s">
        <v>14</v>
      </c>
      <c r="E119">
        <v>9</v>
      </c>
      <c r="F119" s="12">
        <v>47.8333333333333</v>
      </c>
      <c r="G119">
        <v>68</v>
      </c>
      <c r="H119">
        <v>908</v>
      </c>
      <c r="I119">
        <f t="shared" si="1"/>
        <v>840</v>
      </c>
      <c r="J119">
        <v>8.75</v>
      </c>
      <c r="K119">
        <v>3500</v>
      </c>
    </row>
    <row r="120" spans="1:11" x14ac:dyDescent="0.35">
      <c r="A120">
        <v>119</v>
      </c>
      <c r="B120" t="s">
        <v>38</v>
      </c>
      <c r="C120" t="s">
        <v>9</v>
      </c>
      <c r="D120" t="s">
        <v>13</v>
      </c>
      <c r="E120">
        <v>6</v>
      </c>
      <c r="F120" s="12">
        <v>48.466666666666697</v>
      </c>
      <c r="G120">
        <v>62</v>
      </c>
      <c r="H120">
        <v>902</v>
      </c>
      <c r="I120">
        <f t="shared" si="1"/>
        <v>840</v>
      </c>
      <c r="J120">
        <v>8.75</v>
      </c>
      <c r="K120">
        <v>3500</v>
      </c>
    </row>
    <row r="121" spans="1:11" x14ac:dyDescent="0.35">
      <c r="A121">
        <v>120</v>
      </c>
      <c r="B121" t="s">
        <v>38</v>
      </c>
      <c r="C121" t="s">
        <v>11</v>
      </c>
      <c r="D121" t="s">
        <v>15</v>
      </c>
      <c r="E121">
        <v>4</v>
      </c>
      <c r="F121" s="12">
        <v>48.9</v>
      </c>
      <c r="G121">
        <v>61</v>
      </c>
      <c r="H121">
        <v>781</v>
      </c>
      <c r="I121">
        <f t="shared" si="1"/>
        <v>720</v>
      </c>
      <c r="J121">
        <v>10</v>
      </c>
      <c r="K121">
        <v>4000</v>
      </c>
    </row>
    <row r="122" spans="1:11" x14ac:dyDescent="0.35">
      <c r="A122">
        <v>121</v>
      </c>
      <c r="B122" t="s">
        <v>38</v>
      </c>
      <c r="C122" t="s">
        <v>11</v>
      </c>
      <c r="D122" t="s">
        <v>12</v>
      </c>
      <c r="E122">
        <v>3</v>
      </c>
      <c r="F122" s="12">
        <v>49.466666666666697</v>
      </c>
      <c r="G122">
        <v>60</v>
      </c>
      <c r="H122">
        <v>1140</v>
      </c>
      <c r="I122">
        <f t="shared" si="1"/>
        <v>1080</v>
      </c>
      <c r="J122">
        <v>6.25</v>
      </c>
      <c r="K122">
        <v>2500</v>
      </c>
    </row>
    <row r="123" spans="1:11" x14ac:dyDescent="0.35">
      <c r="A123">
        <v>122</v>
      </c>
      <c r="B123" t="s">
        <v>38</v>
      </c>
      <c r="C123" t="s">
        <v>10</v>
      </c>
      <c r="D123" t="s">
        <v>15</v>
      </c>
      <c r="E123">
        <v>9</v>
      </c>
      <c r="F123" s="12">
        <v>50.033333333333303</v>
      </c>
      <c r="G123">
        <v>73</v>
      </c>
      <c r="H123">
        <v>793</v>
      </c>
      <c r="I123">
        <f t="shared" si="1"/>
        <v>720</v>
      </c>
      <c r="J123">
        <v>10</v>
      </c>
      <c r="K123">
        <v>4000</v>
      </c>
    </row>
    <row r="124" spans="1:11" x14ac:dyDescent="0.35">
      <c r="A124">
        <v>123</v>
      </c>
      <c r="B124" t="s">
        <v>38</v>
      </c>
      <c r="C124" t="s">
        <v>8</v>
      </c>
      <c r="D124" t="s">
        <v>13</v>
      </c>
      <c r="E124">
        <v>3</v>
      </c>
      <c r="F124" s="12">
        <v>50.55</v>
      </c>
      <c r="G124">
        <v>63</v>
      </c>
      <c r="H124">
        <v>783</v>
      </c>
      <c r="I124">
        <f t="shared" si="1"/>
        <v>720</v>
      </c>
      <c r="J124">
        <v>10</v>
      </c>
      <c r="K124">
        <v>4000</v>
      </c>
    </row>
    <row r="125" spans="1:11" x14ac:dyDescent="0.35">
      <c r="A125">
        <v>124</v>
      </c>
      <c r="B125" t="s">
        <v>38</v>
      </c>
      <c r="C125" t="s">
        <v>8</v>
      </c>
      <c r="D125" t="s">
        <v>14</v>
      </c>
      <c r="E125">
        <v>6</v>
      </c>
      <c r="F125" s="12">
        <v>50.9166666666667</v>
      </c>
      <c r="G125">
        <v>61</v>
      </c>
      <c r="H125">
        <v>541</v>
      </c>
      <c r="I125">
        <f t="shared" si="1"/>
        <v>480</v>
      </c>
      <c r="J125">
        <v>12.5</v>
      </c>
      <c r="K125">
        <v>5000</v>
      </c>
    </row>
    <row r="126" spans="1:11" x14ac:dyDescent="0.35">
      <c r="A126">
        <v>125</v>
      </c>
      <c r="B126" t="s">
        <v>38</v>
      </c>
      <c r="C126" t="s">
        <v>9</v>
      </c>
      <c r="D126" t="s">
        <v>14</v>
      </c>
      <c r="E126">
        <v>8</v>
      </c>
      <c r="F126" s="12">
        <v>51.216666666666697</v>
      </c>
      <c r="G126">
        <v>68</v>
      </c>
      <c r="H126">
        <v>1028</v>
      </c>
      <c r="I126">
        <f t="shared" si="1"/>
        <v>960</v>
      </c>
      <c r="J126">
        <v>7.5</v>
      </c>
      <c r="K126">
        <v>3000</v>
      </c>
    </row>
    <row r="127" spans="1:11" x14ac:dyDescent="0.35">
      <c r="A127">
        <v>126</v>
      </c>
      <c r="B127" t="s">
        <v>38</v>
      </c>
      <c r="C127" t="s">
        <v>11</v>
      </c>
      <c r="D127" t="s">
        <v>12</v>
      </c>
      <c r="E127">
        <v>3</v>
      </c>
      <c r="F127" s="12">
        <v>51.55</v>
      </c>
      <c r="G127">
        <v>75</v>
      </c>
      <c r="H127">
        <v>915</v>
      </c>
      <c r="I127">
        <f t="shared" si="1"/>
        <v>840</v>
      </c>
      <c r="J127">
        <v>8.75</v>
      </c>
      <c r="K127">
        <v>3500</v>
      </c>
    </row>
    <row r="128" spans="1:11" x14ac:dyDescent="0.35">
      <c r="A128">
        <v>127</v>
      </c>
      <c r="B128" t="s">
        <v>39</v>
      </c>
      <c r="C128" t="s">
        <v>8</v>
      </c>
      <c r="D128" t="s">
        <v>12</v>
      </c>
      <c r="E128">
        <v>7</v>
      </c>
      <c r="F128" s="12">
        <v>51.816666666666698</v>
      </c>
      <c r="G128">
        <v>74</v>
      </c>
      <c r="H128">
        <v>1034</v>
      </c>
      <c r="I128">
        <f t="shared" si="1"/>
        <v>960</v>
      </c>
      <c r="J128">
        <v>7.5</v>
      </c>
      <c r="K128">
        <v>3000</v>
      </c>
    </row>
    <row r="129" spans="1:11" x14ac:dyDescent="0.35">
      <c r="A129">
        <v>128</v>
      </c>
      <c r="B129" t="s">
        <v>38</v>
      </c>
      <c r="C129" t="s">
        <v>10</v>
      </c>
      <c r="D129" t="s">
        <v>12</v>
      </c>
      <c r="E129">
        <v>2</v>
      </c>
      <c r="F129" s="12">
        <v>52.3333333333333</v>
      </c>
      <c r="G129">
        <v>54</v>
      </c>
      <c r="H129">
        <v>774</v>
      </c>
      <c r="I129">
        <f t="shared" si="1"/>
        <v>720</v>
      </c>
      <c r="J129">
        <v>10</v>
      </c>
      <c r="K129">
        <v>4000</v>
      </c>
    </row>
    <row r="130" spans="1:11" x14ac:dyDescent="0.35">
      <c r="A130">
        <v>129</v>
      </c>
      <c r="B130" t="s">
        <v>39</v>
      </c>
      <c r="C130" t="s">
        <v>9</v>
      </c>
      <c r="D130" t="s">
        <v>13</v>
      </c>
      <c r="E130">
        <v>2</v>
      </c>
      <c r="F130" s="12">
        <v>52.85</v>
      </c>
      <c r="G130">
        <v>74</v>
      </c>
      <c r="H130">
        <v>674</v>
      </c>
      <c r="I130">
        <f t="shared" si="1"/>
        <v>600</v>
      </c>
      <c r="J130">
        <v>11.25</v>
      </c>
      <c r="K130">
        <v>4500</v>
      </c>
    </row>
    <row r="131" spans="1:11" x14ac:dyDescent="0.35">
      <c r="A131">
        <v>130</v>
      </c>
      <c r="B131" t="s">
        <v>38</v>
      </c>
      <c r="C131" t="s">
        <v>11</v>
      </c>
      <c r="D131" t="s">
        <v>12</v>
      </c>
      <c r="E131">
        <v>1</v>
      </c>
      <c r="F131" s="12">
        <v>53.183333333333302</v>
      </c>
      <c r="G131">
        <v>58</v>
      </c>
      <c r="H131">
        <v>538</v>
      </c>
      <c r="I131">
        <f t="shared" ref="I131:I194" si="2">H131-G131</f>
        <v>480</v>
      </c>
      <c r="J131">
        <v>12.5</v>
      </c>
      <c r="K131">
        <v>5000</v>
      </c>
    </row>
    <row r="132" spans="1:11" x14ac:dyDescent="0.35">
      <c r="A132">
        <v>131</v>
      </c>
      <c r="B132" t="s">
        <v>39</v>
      </c>
      <c r="C132" t="s">
        <v>11</v>
      </c>
      <c r="D132" t="s">
        <v>12</v>
      </c>
      <c r="E132">
        <v>5</v>
      </c>
      <c r="F132" s="12">
        <v>53.683333333333302</v>
      </c>
      <c r="G132">
        <v>67</v>
      </c>
      <c r="H132">
        <v>1147</v>
      </c>
      <c r="I132">
        <f t="shared" si="2"/>
        <v>1080</v>
      </c>
      <c r="J132">
        <v>6.25</v>
      </c>
      <c r="K132">
        <v>2500</v>
      </c>
    </row>
    <row r="133" spans="1:11" x14ac:dyDescent="0.35">
      <c r="A133">
        <v>132</v>
      </c>
      <c r="B133" t="s">
        <v>38</v>
      </c>
      <c r="C133" t="s">
        <v>9</v>
      </c>
      <c r="D133" t="s">
        <v>15</v>
      </c>
      <c r="E133">
        <v>1</v>
      </c>
      <c r="F133" s="12">
        <v>54.033333333333303</v>
      </c>
      <c r="G133">
        <v>71</v>
      </c>
      <c r="H133">
        <v>1031</v>
      </c>
      <c r="I133">
        <f t="shared" si="2"/>
        <v>960</v>
      </c>
      <c r="J133">
        <v>7.5</v>
      </c>
      <c r="K133">
        <v>3000</v>
      </c>
    </row>
    <row r="134" spans="1:11" x14ac:dyDescent="0.35">
      <c r="A134">
        <v>133</v>
      </c>
      <c r="B134" t="s">
        <v>38</v>
      </c>
      <c r="C134" t="s">
        <v>10</v>
      </c>
      <c r="D134" t="s">
        <v>15</v>
      </c>
      <c r="E134">
        <v>3</v>
      </c>
      <c r="F134" s="12">
        <v>54.616666666666703</v>
      </c>
      <c r="G134">
        <v>72</v>
      </c>
      <c r="H134">
        <v>552</v>
      </c>
      <c r="I134">
        <f t="shared" si="2"/>
        <v>480</v>
      </c>
      <c r="J134">
        <v>12.5</v>
      </c>
      <c r="K134">
        <v>5000</v>
      </c>
    </row>
    <row r="135" spans="1:11" x14ac:dyDescent="0.35">
      <c r="A135">
        <v>134</v>
      </c>
      <c r="B135" t="s">
        <v>38</v>
      </c>
      <c r="C135" t="s">
        <v>9</v>
      </c>
      <c r="D135" t="s">
        <v>13</v>
      </c>
      <c r="E135">
        <v>1</v>
      </c>
      <c r="F135" s="12">
        <v>54.983333333333299</v>
      </c>
      <c r="G135">
        <v>62</v>
      </c>
      <c r="H135">
        <v>902</v>
      </c>
      <c r="I135">
        <f t="shared" si="2"/>
        <v>840</v>
      </c>
      <c r="J135">
        <v>8.75</v>
      </c>
      <c r="K135">
        <v>3500</v>
      </c>
    </row>
    <row r="136" spans="1:11" x14ac:dyDescent="0.35">
      <c r="A136">
        <v>135</v>
      </c>
      <c r="B136" t="s">
        <v>38</v>
      </c>
      <c r="C136" t="s">
        <v>8</v>
      </c>
      <c r="D136" t="s">
        <v>15</v>
      </c>
      <c r="E136">
        <v>2</v>
      </c>
      <c r="F136" s="12">
        <v>55.3</v>
      </c>
      <c r="G136">
        <v>74</v>
      </c>
      <c r="H136">
        <v>914</v>
      </c>
      <c r="I136">
        <f t="shared" si="2"/>
        <v>840</v>
      </c>
      <c r="J136">
        <v>8.75</v>
      </c>
      <c r="K136">
        <v>3500</v>
      </c>
    </row>
    <row r="137" spans="1:11" x14ac:dyDescent="0.35">
      <c r="A137">
        <v>136</v>
      </c>
      <c r="B137" t="s">
        <v>38</v>
      </c>
      <c r="C137" t="s">
        <v>11</v>
      </c>
      <c r="D137" t="s">
        <v>12</v>
      </c>
      <c r="E137">
        <v>2</v>
      </c>
      <c r="F137" s="12">
        <v>55.65</v>
      </c>
      <c r="G137">
        <v>78</v>
      </c>
      <c r="H137">
        <v>918</v>
      </c>
      <c r="I137">
        <f t="shared" si="2"/>
        <v>840</v>
      </c>
      <c r="J137">
        <v>8.75</v>
      </c>
      <c r="K137">
        <v>3500</v>
      </c>
    </row>
    <row r="138" spans="1:11" x14ac:dyDescent="0.35">
      <c r="A138">
        <v>137</v>
      </c>
      <c r="B138" t="s">
        <v>38</v>
      </c>
      <c r="C138" t="s">
        <v>10</v>
      </c>
      <c r="D138" t="s">
        <v>15</v>
      </c>
      <c r="E138">
        <v>8</v>
      </c>
      <c r="F138" s="12">
        <v>56.1666666666667</v>
      </c>
      <c r="G138">
        <v>68</v>
      </c>
      <c r="H138">
        <v>788</v>
      </c>
      <c r="I138">
        <f t="shared" si="2"/>
        <v>720</v>
      </c>
      <c r="J138">
        <v>10</v>
      </c>
      <c r="K138">
        <v>4000</v>
      </c>
    </row>
    <row r="139" spans="1:11" x14ac:dyDescent="0.35">
      <c r="A139">
        <v>138</v>
      </c>
      <c r="B139" t="s">
        <v>39</v>
      </c>
      <c r="C139" t="s">
        <v>9</v>
      </c>
      <c r="D139" t="s">
        <v>13</v>
      </c>
      <c r="E139">
        <v>2</v>
      </c>
      <c r="F139" s="12">
        <v>56.616666666666703</v>
      </c>
      <c r="G139">
        <v>59</v>
      </c>
      <c r="H139">
        <v>779</v>
      </c>
      <c r="I139">
        <f t="shared" si="2"/>
        <v>720</v>
      </c>
      <c r="J139">
        <v>10</v>
      </c>
      <c r="K139">
        <v>4000</v>
      </c>
    </row>
    <row r="140" spans="1:11" x14ac:dyDescent="0.35">
      <c r="A140">
        <v>139</v>
      </c>
      <c r="B140" t="s">
        <v>38</v>
      </c>
      <c r="C140" t="s">
        <v>11</v>
      </c>
      <c r="D140" t="s">
        <v>14</v>
      </c>
      <c r="E140">
        <v>2</v>
      </c>
      <c r="F140" s="12">
        <v>57.033333333333303</v>
      </c>
      <c r="G140">
        <v>70</v>
      </c>
      <c r="H140">
        <v>670</v>
      </c>
      <c r="I140">
        <f t="shared" si="2"/>
        <v>600</v>
      </c>
      <c r="J140">
        <v>11.25</v>
      </c>
      <c r="K140">
        <v>4500</v>
      </c>
    </row>
    <row r="141" spans="1:11" x14ac:dyDescent="0.35">
      <c r="A141">
        <v>140</v>
      </c>
      <c r="B141" t="s">
        <v>39</v>
      </c>
      <c r="C141" t="s">
        <v>9</v>
      </c>
      <c r="D141" t="s">
        <v>13</v>
      </c>
      <c r="E141">
        <v>4</v>
      </c>
      <c r="F141" s="12">
        <v>57.466666666666697</v>
      </c>
      <c r="G141">
        <v>71</v>
      </c>
      <c r="H141">
        <v>791</v>
      </c>
      <c r="I141">
        <f t="shared" si="2"/>
        <v>720</v>
      </c>
      <c r="J141">
        <v>10</v>
      </c>
      <c r="K141">
        <v>4000</v>
      </c>
    </row>
    <row r="142" spans="1:11" x14ac:dyDescent="0.35">
      <c r="A142">
        <v>141</v>
      </c>
      <c r="B142" t="s">
        <v>38</v>
      </c>
      <c r="C142" t="s">
        <v>8</v>
      </c>
      <c r="D142" t="s">
        <v>15</v>
      </c>
      <c r="E142">
        <v>7</v>
      </c>
      <c r="F142" s="12">
        <v>57.8</v>
      </c>
      <c r="G142">
        <v>75</v>
      </c>
      <c r="H142">
        <v>1035</v>
      </c>
      <c r="I142">
        <f t="shared" si="2"/>
        <v>960</v>
      </c>
      <c r="J142">
        <v>7.5</v>
      </c>
      <c r="K142">
        <v>3000</v>
      </c>
    </row>
    <row r="143" spans="1:11" x14ac:dyDescent="0.35">
      <c r="A143">
        <v>142</v>
      </c>
      <c r="B143" t="s">
        <v>38</v>
      </c>
      <c r="C143" t="s">
        <v>9</v>
      </c>
      <c r="D143" t="s">
        <v>14</v>
      </c>
      <c r="E143">
        <v>8</v>
      </c>
      <c r="F143" s="12">
        <v>58.2</v>
      </c>
      <c r="G143">
        <v>81</v>
      </c>
      <c r="H143">
        <v>1041</v>
      </c>
      <c r="I143">
        <f t="shared" si="2"/>
        <v>960</v>
      </c>
      <c r="J143">
        <v>7.5</v>
      </c>
      <c r="K143">
        <v>3000</v>
      </c>
    </row>
    <row r="144" spans="1:11" x14ac:dyDescent="0.35">
      <c r="A144">
        <v>143</v>
      </c>
      <c r="B144" t="s">
        <v>38</v>
      </c>
      <c r="C144" t="s">
        <v>11</v>
      </c>
      <c r="D144" t="s">
        <v>15</v>
      </c>
      <c r="E144">
        <v>1</v>
      </c>
      <c r="F144" s="12">
        <v>58.7</v>
      </c>
      <c r="G144">
        <v>63</v>
      </c>
      <c r="H144">
        <v>903</v>
      </c>
      <c r="I144">
        <f t="shared" si="2"/>
        <v>840</v>
      </c>
      <c r="J144">
        <v>8.75</v>
      </c>
      <c r="K144">
        <v>3500</v>
      </c>
    </row>
    <row r="145" spans="1:11" x14ac:dyDescent="0.35">
      <c r="A145">
        <v>144</v>
      </c>
      <c r="B145" t="s">
        <v>38</v>
      </c>
      <c r="C145" t="s">
        <v>9</v>
      </c>
      <c r="D145" t="s">
        <v>14</v>
      </c>
      <c r="E145">
        <v>6</v>
      </c>
      <c r="F145" s="12">
        <v>59.0833333333333</v>
      </c>
      <c r="G145">
        <v>71</v>
      </c>
      <c r="H145">
        <v>911</v>
      </c>
      <c r="I145">
        <f t="shared" si="2"/>
        <v>840</v>
      </c>
      <c r="J145">
        <v>8.75</v>
      </c>
      <c r="K145">
        <v>3500</v>
      </c>
    </row>
    <row r="146" spans="1:11" x14ac:dyDescent="0.35">
      <c r="A146">
        <v>145</v>
      </c>
      <c r="B146" t="s">
        <v>38</v>
      </c>
      <c r="C146" t="s">
        <v>9</v>
      </c>
      <c r="D146" t="s">
        <v>13</v>
      </c>
      <c r="E146">
        <v>7</v>
      </c>
      <c r="F146" s="12">
        <v>59.4</v>
      </c>
      <c r="G146">
        <v>66</v>
      </c>
      <c r="H146">
        <v>906</v>
      </c>
      <c r="I146">
        <f t="shared" si="2"/>
        <v>840</v>
      </c>
      <c r="J146">
        <v>8.75</v>
      </c>
      <c r="K146">
        <v>3500</v>
      </c>
    </row>
    <row r="147" spans="1:11" x14ac:dyDescent="0.35">
      <c r="A147">
        <v>146</v>
      </c>
      <c r="B147" t="s">
        <v>38</v>
      </c>
      <c r="C147" t="s">
        <v>10</v>
      </c>
      <c r="D147" t="s">
        <v>14</v>
      </c>
      <c r="E147">
        <v>4</v>
      </c>
      <c r="F147" s="12">
        <v>59.75</v>
      </c>
      <c r="G147">
        <v>75</v>
      </c>
      <c r="H147">
        <v>1155</v>
      </c>
      <c r="I147">
        <f t="shared" si="2"/>
        <v>1080</v>
      </c>
      <c r="J147">
        <v>6.25</v>
      </c>
      <c r="K147">
        <v>2500</v>
      </c>
    </row>
    <row r="148" spans="1:11" x14ac:dyDescent="0.35">
      <c r="A148">
        <v>147</v>
      </c>
      <c r="B148" t="s">
        <v>38</v>
      </c>
      <c r="C148" t="s">
        <v>8</v>
      </c>
      <c r="D148" t="s">
        <v>15</v>
      </c>
      <c r="E148">
        <v>3</v>
      </c>
      <c r="F148" s="12">
        <v>60.0833333333333</v>
      </c>
      <c r="G148">
        <v>75</v>
      </c>
      <c r="H148">
        <v>1155</v>
      </c>
      <c r="I148">
        <f t="shared" si="2"/>
        <v>1080</v>
      </c>
      <c r="J148">
        <v>6.25</v>
      </c>
      <c r="K148">
        <v>2500</v>
      </c>
    </row>
    <row r="149" spans="1:11" x14ac:dyDescent="0.35">
      <c r="A149">
        <v>148</v>
      </c>
      <c r="B149" t="s">
        <v>38</v>
      </c>
      <c r="C149" t="s">
        <v>11</v>
      </c>
      <c r="D149" t="s">
        <v>14</v>
      </c>
      <c r="E149">
        <v>8</v>
      </c>
      <c r="F149" s="12">
        <v>60.616666666666703</v>
      </c>
      <c r="G149">
        <v>82</v>
      </c>
      <c r="H149">
        <v>562</v>
      </c>
      <c r="I149">
        <f t="shared" si="2"/>
        <v>480</v>
      </c>
      <c r="J149">
        <v>12.5</v>
      </c>
      <c r="K149">
        <v>5000</v>
      </c>
    </row>
    <row r="150" spans="1:11" x14ac:dyDescent="0.35">
      <c r="A150">
        <v>149</v>
      </c>
      <c r="B150" t="s">
        <v>38</v>
      </c>
      <c r="C150" t="s">
        <v>11</v>
      </c>
      <c r="D150" t="s">
        <v>14</v>
      </c>
      <c r="E150">
        <v>2</v>
      </c>
      <c r="F150" s="12">
        <v>60.983333333333299</v>
      </c>
      <c r="G150">
        <v>80</v>
      </c>
      <c r="H150">
        <v>1160</v>
      </c>
      <c r="I150">
        <f t="shared" si="2"/>
        <v>1080</v>
      </c>
      <c r="J150">
        <v>6.25</v>
      </c>
      <c r="K150">
        <v>2500</v>
      </c>
    </row>
    <row r="151" spans="1:11" x14ac:dyDescent="0.35">
      <c r="A151">
        <v>150</v>
      </c>
      <c r="B151" t="s">
        <v>38</v>
      </c>
      <c r="C151" t="s">
        <v>10</v>
      </c>
      <c r="D151" t="s">
        <v>13</v>
      </c>
      <c r="E151">
        <v>2</v>
      </c>
      <c r="F151" s="12">
        <v>61.3333333333333</v>
      </c>
      <c r="G151">
        <v>76</v>
      </c>
      <c r="H151">
        <v>796</v>
      </c>
      <c r="I151">
        <f t="shared" si="2"/>
        <v>720</v>
      </c>
      <c r="J151">
        <v>10</v>
      </c>
      <c r="K151">
        <v>4000</v>
      </c>
    </row>
    <row r="152" spans="1:11" x14ac:dyDescent="0.35">
      <c r="A152">
        <v>151</v>
      </c>
      <c r="B152" t="s">
        <v>38</v>
      </c>
      <c r="C152" t="s">
        <v>8</v>
      </c>
      <c r="D152" t="s">
        <v>13</v>
      </c>
      <c r="E152">
        <v>3</v>
      </c>
      <c r="F152" s="12">
        <v>61.8</v>
      </c>
      <c r="G152">
        <v>67</v>
      </c>
      <c r="H152">
        <v>907</v>
      </c>
      <c r="I152">
        <f t="shared" si="2"/>
        <v>840</v>
      </c>
      <c r="J152">
        <v>8.75</v>
      </c>
      <c r="K152">
        <v>3500</v>
      </c>
    </row>
    <row r="153" spans="1:11" x14ac:dyDescent="0.35">
      <c r="A153">
        <v>152</v>
      </c>
      <c r="B153" t="s">
        <v>38</v>
      </c>
      <c r="C153" t="s">
        <v>10</v>
      </c>
      <c r="D153" t="s">
        <v>15</v>
      </c>
      <c r="E153">
        <v>7</v>
      </c>
      <c r="F153" s="12">
        <v>62.033333333333303</v>
      </c>
      <c r="G153">
        <v>75</v>
      </c>
      <c r="H153">
        <v>1035</v>
      </c>
      <c r="I153">
        <f t="shared" si="2"/>
        <v>960</v>
      </c>
      <c r="J153">
        <v>7.5</v>
      </c>
      <c r="K153">
        <v>3000</v>
      </c>
    </row>
    <row r="154" spans="1:11" x14ac:dyDescent="0.35">
      <c r="A154">
        <v>153</v>
      </c>
      <c r="B154" t="s">
        <v>39</v>
      </c>
      <c r="C154" t="s">
        <v>10</v>
      </c>
      <c r="D154" t="s">
        <v>15</v>
      </c>
      <c r="E154">
        <v>7</v>
      </c>
      <c r="F154" s="12">
        <v>62.283333333333303</v>
      </c>
      <c r="G154">
        <v>77</v>
      </c>
      <c r="H154">
        <v>1037</v>
      </c>
      <c r="I154">
        <f t="shared" si="2"/>
        <v>960</v>
      </c>
      <c r="J154">
        <v>7.5</v>
      </c>
      <c r="K154">
        <v>3000</v>
      </c>
    </row>
    <row r="155" spans="1:11" x14ac:dyDescent="0.35">
      <c r="A155">
        <v>154</v>
      </c>
      <c r="B155" t="s">
        <v>38</v>
      </c>
      <c r="C155" t="s">
        <v>11</v>
      </c>
      <c r="D155" t="s">
        <v>12</v>
      </c>
      <c r="E155">
        <v>5</v>
      </c>
      <c r="F155" s="12">
        <v>62.783333333333303</v>
      </c>
      <c r="G155">
        <v>67</v>
      </c>
      <c r="H155">
        <v>1147</v>
      </c>
      <c r="I155">
        <f t="shared" si="2"/>
        <v>1080</v>
      </c>
      <c r="J155">
        <v>6.25</v>
      </c>
      <c r="K155">
        <v>2500</v>
      </c>
    </row>
    <row r="156" spans="1:11" x14ac:dyDescent="0.35">
      <c r="A156">
        <v>155</v>
      </c>
      <c r="B156" t="s">
        <v>38</v>
      </c>
      <c r="C156" t="s">
        <v>9</v>
      </c>
      <c r="D156" t="s">
        <v>15</v>
      </c>
      <c r="E156">
        <v>1</v>
      </c>
      <c r="F156" s="12">
        <v>63.116666666666703</v>
      </c>
      <c r="G156">
        <v>73</v>
      </c>
      <c r="H156">
        <v>553</v>
      </c>
      <c r="I156">
        <f t="shared" si="2"/>
        <v>480</v>
      </c>
      <c r="J156">
        <v>12.5</v>
      </c>
      <c r="K156">
        <v>5000</v>
      </c>
    </row>
    <row r="157" spans="1:11" x14ac:dyDescent="0.35">
      <c r="A157">
        <v>156</v>
      </c>
      <c r="B157" t="s">
        <v>38</v>
      </c>
      <c r="C157" t="s">
        <v>10</v>
      </c>
      <c r="D157" t="s">
        <v>13</v>
      </c>
      <c r="E157">
        <v>3</v>
      </c>
      <c r="F157" s="12">
        <v>63.483333333333299</v>
      </c>
      <c r="G157">
        <v>66</v>
      </c>
      <c r="H157">
        <v>786</v>
      </c>
      <c r="I157">
        <f t="shared" si="2"/>
        <v>720</v>
      </c>
      <c r="J157">
        <v>10</v>
      </c>
      <c r="K157">
        <v>4000</v>
      </c>
    </row>
    <row r="158" spans="1:11" x14ac:dyDescent="0.35">
      <c r="A158">
        <v>157</v>
      </c>
      <c r="B158" t="s">
        <v>38</v>
      </c>
      <c r="C158" t="s">
        <v>9</v>
      </c>
      <c r="D158" t="s">
        <v>15</v>
      </c>
      <c r="E158">
        <v>4</v>
      </c>
      <c r="F158" s="12">
        <v>63.866666666666703</v>
      </c>
      <c r="G158">
        <v>68</v>
      </c>
      <c r="H158">
        <v>548</v>
      </c>
      <c r="I158">
        <f t="shared" si="2"/>
        <v>480</v>
      </c>
      <c r="J158">
        <v>12.5</v>
      </c>
      <c r="K158">
        <v>5000</v>
      </c>
    </row>
    <row r="159" spans="1:11" x14ac:dyDescent="0.35">
      <c r="A159">
        <v>158</v>
      </c>
      <c r="B159" t="s">
        <v>38</v>
      </c>
      <c r="C159" t="s">
        <v>9</v>
      </c>
      <c r="D159" t="s">
        <v>14</v>
      </c>
      <c r="E159">
        <v>7</v>
      </c>
      <c r="F159" s="12">
        <v>64.2</v>
      </c>
      <c r="G159">
        <v>86</v>
      </c>
      <c r="H159">
        <v>1166</v>
      </c>
      <c r="I159">
        <f t="shared" si="2"/>
        <v>1080</v>
      </c>
      <c r="J159">
        <v>6.25</v>
      </c>
      <c r="K159">
        <v>2500</v>
      </c>
    </row>
    <row r="160" spans="1:11" x14ac:dyDescent="0.35">
      <c r="A160">
        <v>159</v>
      </c>
      <c r="B160" t="s">
        <v>38</v>
      </c>
      <c r="C160" t="s">
        <v>11</v>
      </c>
      <c r="D160" t="s">
        <v>14</v>
      </c>
      <c r="E160">
        <v>4</v>
      </c>
      <c r="F160" s="12">
        <v>64.599999999999994</v>
      </c>
      <c r="G160">
        <v>85</v>
      </c>
      <c r="H160">
        <v>805</v>
      </c>
      <c r="I160">
        <f t="shared" si="2"/>
        <v>720</v>
      </c>
      <c r="J160">
        <v>10</v>
      </c>
      <c r="K160">
        <v>4000</v>
      </c>
    </row>
    <row r="161" spans="1:11" x14ac:dyDescent="0.35">
      <c r="A161">
        <v>160</v>
      </c>
      <c r="B161" t="s">
        <v>38</v>
      </c>
      <c r="C161" t="s">
        <v>8</v>
      </c>
      <c r="D161" t="s">
        <v>12</v>
      </c>
      <c r="E161">
        <v>9</v>
      </c>
      <c r="F161" s="12">
        <v>65.133333333333297</v>
      </c>
      <c r="G161">
        <v>75</v>
      </c>
      <c r="H161">
        <v>1155</v>
      </c>
      <c r="I161">
        <f t="shared" si="2"/>
        <v>1080</v>
      </c>
      <c r="J161">
        <v>6.25</v>
      </c>
      <c r="K161">
        <v>2500</v>
      </c>
    </row>
    <row r="162" spans="1:11" x14ac:dyDescent="0.35">
      <c r="A162">
        <v>161</v>
      </c>
      <c r="B162" t="s">
        <v>38</v>
      </c>
      <c r="C162" t="s">
        <v>9</v>
      </c>
      <c r="D162" t="s">
        <v>13</v>
      </c>
      <c r="E162">
        <v>3</v>
      </c>
      <c r="F162" s="12">
        <v>65.483333333333306</v>
      </c>
      <c r="G162">
        <v>90</v>
      </c>
      <c r="H162">
        <v>810</v>
      </c>
      <c r="I162">
        <f t="shared" si="2"/>
        <v>720</v>
      </c>
      <c r="J162">
        <v>10</v>
      </c>
      <c r="K162">
        <v>4000</v>
      </c>
    </row>
    <row r="163" spans="1:11" x14ac:dyDescent="0.35">
      <c r="A163">
        <v>162</v>
      </c>
      <c r="B163" t="s">
        <v>38</v>
      </c>
      <c r="C163" t="s">
        <v>8</v>
      </c>
      <c r="D163" t="s">
        <v>12</v>
      </c>
      <c r="E163">
        <v>8</v>
      </c>
      <c r="F163" s="12">
        <v>65.883333333333297</v>
      </c>
      <c r="G163">
        <v>81</v>
      </c>
      <c r="H163">
        <v>561</v>
      </c>
      <c r="I163">
        <f t="shared" si="2"/>
        <v>480</v>
      </c>
      <c r="J163">
        <v>12.5</v>
      </c>
      <c r="K163">
        <v>5000</v>
      </c>
    </row>
    <row r="164" spans="1:11" x14ac:dyDescent="0.35">
      <c r="A164">
        <v>163</v>
      </c>
      <c r="B164" t="s">
        <v>38</v>
      </c>
      <c r="C164" t="s">
        <v>10</v>
      </c>
      <c r="D164" t="s">
        <v>14</v>
      </c>
      <c r="E164">
        <v>2</v>
      </c>
      <c r="F164" s="12">
        <v>66.25</v>
      </c>
      <c r="G164">
        <v>72</v>
      </c>
      <c r="H164">
        <v>552</v>
      </c>
      <c r="I164">
        <f t="shared" si="2"/>
        <v>480</v>
      </c>
      <c r="J164">
        <v>12.5</v>
      </c>
      <c r="K164">
        <v>5000</v>
      </c>
    </row>
    <row r="165" spans="1:11" x14ac:dyDescent="0.35">
      <c r="A165">
        <v>164</v>
      </c>
      <c r="B165" t="s">
        <v>38</v>
      </c>
      <c r="C165" t="s">
        <v>9</v>
      </c>
      <c r="D165" t="s">
        <v>12</v>
      </c>
      <c r="E165">
        <v>7</v>
      </c>
      <c r="F165" s="12">
        <v>66.75</v>
      </c>
      <c r="G165">
        <v>77</v>
      </c>
      <c r="H165">
        <v>1157</v>
      </c>
      <c r="I165">
        <f t="shared" si="2"/>
        <v>1080</v>
      </c>
      <c r="J165">
        <v>6.25</v>
      </c>
      <c r="K165">
        <v>2500</v>
      </c>
    </row>
    <row r="166" spans="1:11" x14ac:dyDescent="0.35">
      <c r="A166">
        <v>165</v>
      </c>
      <c r="B166" t="s">
        <v>38</v>
      </c>
      <c r="C166" t="s">
        <v>9</v>
      </c>
      <c r="D166" t="s">
        <v>14</v>
      </c>
      <c r="E166">
        <v>3</v>
      </c>
      <c r="F166" s="12">
        <v>67.033333333333303</v>
      </c>
      <c r="G166">
        <v>72</v>
      </c>
      <c r="H166">
        <v>912</v>
      </c>
      <c r="I166">
        <f t="shared" si="2"/>
        <v>840</v>
      </c>
      <c r="J166">
        <v>8.75</v>
      </c>
      <c r="K166">
        <v>3500</v>
      </c>
    </row>
    <row r="167" spans="1:11" x14ac:dyDescent="0.35">
      <c r="A167">
        <v>166</v>
      </c>
      <c r="B167" t="s">
        <v>39</v>
      </c>
      <c r="C167" t="s">
        <v>11</v>
      </c>
      <c r="D167" t="s">
        <v>14</v>
      </c>
      <c r="E167">
        <v>5</v>
      </c>
      <c r="F167" s="12">
        <v>67.400000000000006</v>
      </c>
      <c r="G167">
        <v>90</v>
      </c>
      <c r="H167">
        <v>1170</v>
      </c>
      <c r="I167">
        <f t="shared" si="2"/>
        <v>1080</v>
      </c>
      <c r="J167">
        <v>6.25</v>
      </c>
      <c r="K167">
        <v>2500</v>
      </c>
    </row>
    <row r="168" spans="1:11" x14ac:dyDescent="0.35">
      <c r="A168">
        <v>167</v>
      </c>
      <c r="B168" t="s">
        <v>38</v>
      </c>
      <c r="C168" t="s">
        <v>11</v>
      </c>
      <c r="D168" t="s">
        <v>12</v>
      </c>
      <c r="E168">
        <v>5</v>
      </c>
      <c r="F168" s="12">
        <v>67.7</v>
      </c>
      <c r="G168">
        <v>85</v>
      </c>
      <c r="H168">
        <v>925</v>
      </c>
      <c r="I168">
        <f t="shared" si="2"/>
        <v>840</v>
      </c>
      <c r="J168">
        <v>8.75</v>
      </c>
      <c r="K168">
        <v>3500</v>
      </c>
    </row>
    <row r="169" spans="1:11" x14ac:dyDescent="0.35">
      <c r="A169">
        <v>168</v>
      </c>
      <c r="B169" t="s">
        <v>38</v>
      </c>
      <c r="C169" t="s">
        <v>11</v>
      </c>
      <c r="D169" t="s">
        <v>13</v>
      </c>
      <c r="E169">
        <v>3</v>
      </c>
      <c r="F169" s="12">
        <v>68.033333333333303</v>
      </c>
      <c r="G169">
        <v>77</v>
      </c>
      <c r="H169">
        <v>557</v>
      </c>
      <c r="I169">
        <f t="shared" si="2"/>
        <v>480</v>
      </c>
      <c r="J169">
        <v>12.5</v>
      </c>
      <c r="K169">
        <v>5000</v>
      </c>
    </row>
    <row r="170" spans="1:11" x14ac:dyDescent="0.35">
      <c r="A170">
        <v>169</v>
      </c>
      <c r="B170" t="s">
        <v>38</v>
      </c>
      <c r="C170" t="s">
        <v>8</v>
      </c>
      <c r="D170" t="s">
        <v>13</v>
      </c>
      <c r="E170">
        <v>6</v>
      </c>
      <c r="F170" s="12">
        <v>68.45</v>
      </c>
      <c r="G170">
        <v>87</v>
      </c>
      <c r="H170">
        <v>807</v>
      </c>
      <c r="I170">
        <f t="shared" si="2"/>
        <v>720</v>
      </c>
      <c r="J170">
        <v>10</v>
      </c>
      <c r="K170">
        <v>4000</v>
      </c>
    </row>
    <row r="171" spans="1:11" x14ac:dyDescent="0.35">
      <c r="A171">
        <v>170</v>
      </c>
      <c r="B171" t="s">
        <v>38</v>
      </c>
      <c r="C171" t="s">
        <v>9</v>
      </c>
      <c r="D171" t="s">
        <v>13</v>
      </c>
      <c r="E171">
        <v>9</v>
      </c>
      <c r="F171" s="12">
        <v>68.849999999999994</v>
      </c>
      <c r="G171">
        <v>72</v>
      </c>
      <c r="H171">
        <v>1152</v>
      </c>
      <c r="I171">
        <f t="shared" si="2"/>
        <v>1080</v>
      </c>
      <c r="J171">
        <v>6.25</v>
      </c>
      <c r="K171">
        <v>2500</v>
      </c>
    </row>
    <row r="172" spans="1:11" x14ac:dyDescent="0.35">
      <c r="A172">
        <v>171</v>
      </c>
      <c r="B172" t="s">
        <v>38</v>
      </c>
      <c r="C172" t="s">
        <v>8</v>
      </c>
      <c r="D172" t="s">
        <v>12</v>
      </c>
      <c r="E172">
        <v>2</v>
      </c>
      <c r="F172" s="12">
        <v>69.25</v>
      </c>
      <c r="G172">
        <v>77</v>
      </c>
      <c r="H172">
        <v>677</v>
      </c>
      <c r="I172">
        <f t="shared" si="2"/>
        <v>600</v>
      </c>
      <c r="J172">
        <v>11.25</v>
      </c>
      <c r="K172">
        <v>4500</v>
      </c>
    </row>
    <row r="173" spans="1:11" x14ac:dyDescent="0.35">
      <c r="A173">
        <v>172</v>
      </c>
      <c r="B173" t="s">
        <v>38</v>
      </c>
      <c r="C173" t="s">
        <v>9</v>
      </c>
      <c r="D173" t="s">
        <v>13</v>
      </c>
      <c r="E173">
        <v>6</v>
      </c>
      <c r="F173" s="12">
        <v>69.599999999999994</v>
      </c>
      <c r="G173">
        <v>75</v>
      </c>
      <c r="H173">
        <v>795</v>
      </c>
      <c r="I173">
        <f t="shared" si="2"/>
        <v>720</v>
      </c>
      <c r="J173">
        <v>10</v>
      </c>
      <c r="K173">
        <v>4000</v>
      </c>
    </row>
    <row r="174" spans="1:11" x14ac:dyDescent="0.35">
      <c r="A174">
        <v>173</v>
      </c>
      <c r="B174" t="s">
        <v>38</v>
      </c>
      <c r="C174" t="s">
        <v>11</v>
      </c>
      <c r="D174" t="s">
        <v>14</v>
      </c>
      <c r="E174">
        <v>2</v>
      </c>
      <c r="F174" s="12">
        <v>70.0833333333333</v>
      </c>
      <c r="G174">
        <v>89</v>
      </c>
      <c r="H174">
        <v>569</v>
      </c>
      <c r="I174">
        <f t="shared" si="2"/>
        <v>480</v>
      </c>
      <c r="J174">
        <v>12.5</v>
      </c>
      <c r="K174">
        <v>5000</v>
      </c>
    </row>
    <row r="175" spans="1:11" x14ac:dyDescent="0.35">
      <c r="A175">
        <v>174</v>
      </c>
      <c r="B175" t="s">
        <v>39</v>
      </c>
      <c r="C175" t="s">
        <v>10</v>
      </c>
      <c r="D175" t="s">
        <v>15</v>
      </c>
      <c r="E175">
        <v>5</v>
      </c>
      <c r="F175" s="12">
        <v>70.533333333333303</v>
      </c>
      <c r="G175">
        <v>89</v>
      </c>
      <c r="H175">
        <v>689</v>
      </c>
      <c r="I175">
        <f t="shared" si="2"/>
        <v>600</v>
      </c>
      <c r="J175">
        <v>11.25</v>
      </c>
      <c r="K175">
        <v>4500</v>
      </c>
    </row>
    <row r="176" spans="1:11" x14ac:dyDescent="0.35">
      <c r="A176">
        <v>175</v>
      </c>
      <c r="B176" t="s">
        <v>38</v>
      </c>
      <c r="C176" t="s">
        <v>9</v>
      </c>
      <c r="D176" t="s">
        <v>14</v>
      </c>
      <c r="E176">
        <v>2</v>
      </c>
      <c r="F176" s="12">
        <v>70.9166666666667</v>
      </c>
      <c r="G176">
        <v>93</v>
      </c>
      <c r="H176">
        <v>1053</v>
      </c>
      <c r="I176">
        <f t="shared" si="2"/>
        <v>960</v>
      </c>
      <c r="J176">
        <v>7.5</v>
      </c>
      <c r="K176">
        <v>3000</v>
      </c>
    </row>
    <row r="177" spans="1:11" x14ac:dyDescent="0.35">
      <c r="A177">
        <v>176</v>
      </c>
      <c r="B177" t="s">
        <v>38</v>
      </c>
      <c r="C177" t="s">
        <v>11</v>
      </c>
      <c r="D177" t="s">
        <v>13</v>
      </c>
      <c r="E177">
        <v>3</v>
      </c>
      <c r="F177" s="12">
        <v>71.316666666666706</v>
      </c>
      <c r="G177">
        <v>95</v>
      </c>
      <c r="H177">
        <v>1175</v>
      </c>
      <c r="I177">
        <f t="shared" si="2"/>
        <v>1080</v>
      </c>
      <c r="J177">
        <v>6.25</v>
      </c>
      <c r="K177">
        <v>2500</v>
      </c>
    </row>
    <row r="178" spans="1:11" x14ac:dyDescent="0.35">
      <c r="A178">
        <v>177</v>
      </c>
      <c r="B178" t="s">
        <v>38</v>
      </c>
      <c r="C178" t="s">
        <v>9</v>
      </c>
      <c r="D178" t="s">
        <v>14</v>
      </c>
      <c r="E178">
        <v>5</v>
      </c>
      <c r="F178" s="12">
        <v>71.633333333333297</v>
      </c>
      <c r="G178">
        <v>82</v>
      </c>
      <c r="H178">
        <v>1162</v>
      </c>
      <c r="I178">
        <f t="shared" si="2"/>
        <v>1080</v>
      </c>
      <c r="J178">
        <v>6.25</v>
      </c>
      <c r="K178">
        <v>2500</v>
      </c>
    </row>
    <row r="179" spans="1:11" x14ac:dyDescent="0.35">
      <c r="A179">
        <v>178</v>
      </c>
      <c r="B179" t="s">
        <v>38</v>
      </c>
      <c r="C179" t="s">
        <v>11</v>
      </c>
      <c r="D179" t="s">
        <v>13</v>
      </c>
      <c r="E179">
        <v>3</v>
      </c>
      <c r="F179" s="12">
        <v>72</v>
      </c>
      <c r="G179">
        <v>96</v>
      </c>
      <c r="H179">
        <v>936</v>
      </c>
      <c r="I179">
        <f t="shared" si="2"/>
        <v>840</v>
      </c>
      <c r="J179">
        <v>8.75</v>
      </c>
      <c r="K179">
        <v>3500</v>
      </c>
    </row>
    <row r="180" spans="1:11" x14ac:dyDescent="0.35">
      <c r="A180">
        <v>179</v>
      </c>
      <c r="B180" t="s">
        <v>38</v>
      </c>
      <c r="C180" t="s">
        <v>11</v>
      </c>
      <c r="D180" t="s">
        <v>15</v>
      </c>
      <c r="E180">
        <v>2</v>
      </c>
      <c r="F180" s="12">
        <v>72.366666666666703</v>
      </c>
      <c r="G180">
        <v>74</v>
      </c>
      <c r="H180">
        <v>914</v>
      </c>
      <c r="I180">
        <f t="shared" si="2"/>
        <v>840</v>
      </c>
      <c r="J180">
        <v>8.75</v>
      </c>
      <c r="K180">
        <v>3500</v>
      </c>
    </row>
    <row r="181" spans="1:11" x14ac:dyDescent="0.35">
      <c r="A181">
        <v>180</v>
      </c>
      <c r="B181" t="s">
        <v>38</v>
      </c>
      <c r="C181" t="s">
        <v>10</v>
      </c>
      <c r="D181" t="s">
        <v>12</v>
      </c>
      <c r="E181">
        <v>7</v>
      </c>
      <c r="F181" s="12">
        <v>72.6666666666667</v>
      </c>
      <c r="G181">
        <v>79</v>
      </c>
      <c r="H181">
        <v>559</v>
      </c>
      <c r="I181">
        <f t="shared" si="2"/>
        <v>480</v>
      </c>
      <c r="J181">
        <v>12.5</v>
      </c>
      <c r="K181">
        <v>5000</v>
      </c>
    </row>
    <row r="182" spans="1:11" x14ac:dyDescent="0.35">
      <c r="A182">
        <v>181</v>
      </c>
      <c r="B182" t="s">
        <v>38</v>
      </c>
      <c r="C182" t="s">
        <v>11</v>
      </c>
      <c r="D182" t="s">
        <v>14</v>
      </c>
      <c r="E182">
        <v>1</v>
      </c>
      <c r="F182" s="12">
        <v>73.066666666666706</v>
      </c>
      <c r="G182">
        <v>93</v>
      </c>
      <c r="H182">
        <v>693</v>
      </c>
      <c r="I182">
        <f t="shared" si="2"/>
        <v>600</v>
      </c>
      <c r="J182">
        <v>11.25</v>
      </c>
      <c r="K182">
        <v>4500</v>
      </c>
    </row>
    <row r="183" spans="1:11" x14ac:dyDescent="0.35">
      <c r="A183">
        <v>182</v>
      </c>
      <c r="B183" t="s">
        <v>38</v>
      </c>
      <c r="C183" t="s">
        <v>8</v>
      </c>
      <c r="D183" t="s">
        <v>15</v>
      </c>
      <c r="E183">
        <v>4</v>
      </c>
      <c r="F183" s="12">
        <v>73.633333333333297</v>
      </c>
      <c r="G183">
        <v>75</v>
      </c>
      <c r="H183">
        <v>795</v>
      </c>
      <c r="I183">
        <f t="shared" si="2"/>
        <v>720</v>
      </c>
      <c r="J183">
        <v>10</v>
      </c>
      <c r="K183">
        <v>4000</v>
      </c>
    </row>
    <row r="184" spans="1:11" x14ac:dyDescent="0.35">
      <c r="A184">
        <v>183</v>
      </c>
      <c r="B184" t="s">
        <v>38</v>
      </c>
      <c r="C184" t="s">
        <v>9</v>
      </c>
      <c r="D184" t="s">
        <v>15</v>
      </c>
      <c r="E184">
        <v>3</v>
      </c>
      <c r="F184" s="12">
        <v>74.150000000000006</v>
      </c>
      <c r="G184">
        <v>96</v>
      </c>
      <c r="H184">
        <v>816</v>
      </c>
      <c r="I184">
        <f t="shared" si="2"/>
        <v>720</v>
      </c>
      <c r="J184">
        <v>10</v>
      </c>
      <c r="K184">
        <v>4000</v>
      </c>
    </row>
    <row r="185" spans="1:11" x14ac:dyDescent="0.35">
      <c r="A185">
        <v>184</v>
      </c>
      <c r="B185" t="s">
        <v>38</v>
      </c>
      <c r="C185" t="s">
        <v>11</v>
      </c>
      <c r="D185" t="s">
        <v>14</v>
      </c>
      <c r="E185">
        <v>4</v>
      </c>
      <c r="F185" s="12">
        <v>74.566666666666706</v>
      </c>
      <c r="G185">
        <v>88</v>
      </c>
      <c r="H185">
        <v>928</v>
      </c>
      <c r="I185">
        <f t="shared" si="2"/>
        <v>840</v>
      </c>
      <c r="J185">
        <v>8.75</v>
      </c>
      <c r="K185">
        <v>3500</v>
      </c>
    </row>
    <row r="186" spans="1:11" x14ac:dyDescent="0.35">
      <c r="A186">
        <v>185</v>
      </c>
      <c r="B186" t="s">
        <v>38</v>
      </c>
      <c r="C186" t="s">
        <v>8</v>
      </c>
      <c r="D186" t="s">
        <v>14</v>
      </c>
      <c r="E186">
        <v>4</v>
      </c>
      <c r="F186" s="12">
        <v>74.95</v>
      </c>
      <c r="G186">
        <v>97</v>
      </c>
      <c r="H186">
        <v>697</v>
      </c>
      <c r="I186">
        <f t="shared" si="2"/>
        <v>600</v>
      </c>
      <c r="J186">
        <v>11.25</v>
      </c>
      <c r="K186">
        <v>4500</v>
      </c>
    </row>
    <row r="187" spans="1:11" x14ac:dyDescent="0.35">
      <c r="A187">
        <v>186</v>
      </c>
      <c r="B187" t="s">
        <v>38</v>
      </c>
      <c r="C187" t="s">
        <v>9</v>
      </c>
      <c r="D187" t="s">
        <v>15</v>
      </c>
      <c r="E187">
        <v>5</v>
      </c>
      <c r="F187" s="12">
        <v>75.3333333333333</v>
      </c>
      <c r="G187">
        <v>93</v>
      </c>
      <c r="H187">
        <v>933</v>
      </c>
      <c r="I187">
        <f t="shared" si="2"/>
        <v>840</v>
      </c>
      <c r="J187">
        <v>8.75</v>
      </c>
      <c r="K187">
        <v>3500</v>
      </c>
    </row>
    <row r="188" spans="1:11" x14ac:dyDescent="0.35">
      <c r="A188">
        <v>187</v>
      </c>
      <c r="B188" t="s">
        <v>38</v>
      </c>
      <c r="C188" t="s">
        <v>8</v>
      </c>
      <c r="D188" t="s">
        <v>13</v>
      </c>
      <c r="E188">
        <v>3</v>
      </c>
      <c r="F188" s="12">
        <v>75.616666666666703</v>
      </c>
      <c r="G188">
        <v>94</v>
      </c>
      <c r="H188">
        <v>814</v>
      </c>
      <c r="I188">
        <f t="shared" si="2"/>
        <v>720</v>
      </c>
      <c r="J188">
        <v>10</v>
      </c>
      <c r="K188">
        <v>4000</v>
      </c>
    </row>
    <row r="189" spans="1:11" x14ac:dyDescent="0.35">
      <c r="A189">
        <v>188</v>
      </c>
      <c r="B189" t="s">
        <v>38</v>
      </c>
      <c r="C189" t="s">
        <v>10</v>
      </c>
      <c r="D189" t="s">
        <v>12</v>
      </c>
      <c r="E189">
        <v>8</v>
      </c>
      <c r="F189" s="12">
        <v>75.9166666666667</v>
      </c>
      <c r="G189">
        <v>95</v>
      </c>
      <c r="H189">
        <v>935</v>
      </c>
      <c r="I189">
        <f t="shared" si="2"/>
        <v>840</v>
      </c>
      <c r="J189">
        <v>8.75</v>
      </c>
      <c r="K189">
        <v>3500</v>
      </c>
    </row>
    <row r="190" spans="1:11" x14ac:dyDescent="0.35">
      <c r="A190">
        <v>189</v>
      </c>
      <c r="B190" t="s">
        <v>38</v>
      </c>
      <c r="C190" t="s">
        <v>10</v>
      </c>
      <c r="D190" t="s">
        <v>15</v>
      </c>
      <c r="E190">
        <v>8</v>
      </c>
      <c r="F190" s="12">
        <v>76.3333333333333</v>
      </c>
      <c r="G190">
        <v>96</v>
      </c>
      <c r="H190">
        <v>1056</v>
      </c>
      <c r="I190">
        <f t="shared" si="2"/>
        <v>960</v>
      </c>
      <c r="J190">
        <v>7.5</v>
      </c>
      <c r="K190">
        <v>3000</v>
      </c>
    </row>
    <row r="191" spans="1:11" x14ac:dyDescent="0.35">
      <c r="A191">
        <v>190</v>
      </c>
      <c r="B191" t="s">
        <v>39</v>
      </c>
      <c r="C191" t="s">
        <v>9</v>
      </c>
      <c r="D191" t="s">
        <v>15</v>
      </c>
      <c r="E191">
        <v>5</v>
      </c>
      <c r="F191" s="12">
        <v>76.599999999999994</v>
      </c>
      <c r="G191">
        <v>99</v>
      </c>
      <c r="H191">
        <v>699</v>
      </c>
      <c r="I191">
        <f t="shared" si="2"/>
        <v>600</v>
      </c>
      <c r="J191">
        <v>11.25</v>
      </c>
      <c r="K191">
        <v>4500</v>
      </c>
    </row>
    <row r="192" spans="1:11" x14ac:dyDescent="0.35">
      <c r="A192">
        <v>191</v>
      </c>
      <c r="B192" t="s">
        <v>38</v>
      </c>
      <c r="C192" t="s">
        <v>10</v>
      </c>
      <c r="D192" t="s">
        <v>13</v>
      </c>
      <c r="E192">
        <v>3</v>
      </c>
      <c r="F192" s="12">
        <v>76.933333333333294</v>
      </c>
      <c r="G192">
        <v>94</v>
      </c>
      <c r="H192">
        <v>574</v>
      </c>
      <c r="I192">
        <f t="shared" si="2"/>
        <v>480</v>
      </c>
      <c r="J192">
        <v>12.5</v>
      </c>
      <c r="K192">
        <v>5000</v>
      </c>
    </row>
    <row r="193" spans="1:11" x14ac:dyDescent="0.35">
      <c r="A193">
        <v>192</v>
      </c>
      <c r="B193" t="s">
        <v>38</v>
      </c>
      <c r="C193" t="s">
        <v>11</v>
      </c>
      <c r="D193" t="s">
        <v>13</v>
      </c>
      <c r="E193">
        <v>6</v>
      </c>
      <c r="F193" s="12">
        <v>77.400000000000006</v>
      </c>
      <c r="G193">
        <v>102</v>
      </c>
      <c r="H193">
        <v>942</v>
      </c>
      <c r="I193">
        <f t="shared" si="2"/>
        <v>840</v>
      </c>
      <c r="J193">
        <v>8.75</v>
      </c>
      <c r="K193">
        <v>3500</v>
      </c>
    </row>
    <row r="194" spans="1:11" x14ac:dyDescent="0.35">
      <c r="A194">
        <v>193</v>
      </c>
      <c r="B194" t="s">
        <v>38</v>
      </c>
      <c r="C194" t="s">
        <v>11</v>
      </c>
      <c r="D194" t="s">
        <v>12</v>
      </c>
      <c r="E194">
        <v>9</v>
      </c>
      <c r="F194" s="12">
        <v>77.733333333333306</v>
      </c>
      <c r="G194">
        <v>82</v>
      </c>
      <c r="H194">
        <v>562</v>
      </c>
      <c r="I194">
        <f t="shared" si="2"/>
        <v>480</v>
      </c>
      <c r="J194">
        <v>12.5</v>
      </c>
      <c r="K194">
        <v>5000</v>
      </c>
    </row>
    <row r="195" spans="1:11" x14ac:dyDescent="0.35">
      <c r="A195">
        <v>194</v>
      </c>
      <c r="B195" t="s">
        <v>39</v>
      </c>
      <c r="C195" t="s">
        <v>8</v>
      </c>
      <c r="D195" t="s">
        <v>12</v>
      </c>
      <c r="E195">
        <v>2</v>
      </c>
      <c r="F195" s="12">
        <v>78.216666666666697</v>
      </c>
      <c r="G195">
        <v>98</v>
      </c>
      <c r="H195">
        <v>698</v>
      </c>
      <c r="I195">
        <f t="shared" ref="I195:I258" si="3">H195-G195</f>
        <v>600</v>
      </c>
      <c r="J195">
        <v>11.25</v>
      </c>
      <c r="K195">
        <v>4500</v>
      </c>
    </row>
    <row r="196" spans="1:11" x14ac:dyDescent="0.35">
      <c r="A196">
        <v>195</v>
      </c>
      <c r="B196" t="s">
        <v>38</v>
      </c>
      <c r="C196" t="s">
        <v>9</v>
      </c>
      <c r="D196" t="s">
        <v>14</v>
      </c>
      <c r="E196">
        <v>6</v>
      </c>
      <c r="F196" s="12">
        <v>78.6666666666667</v>
      </c>
      <c r="G196">
        <v>93</v>
      </c>
      <c r="H196">
        <v>1053</v>
      </c>
      <c r="I196">
        <f t="shared" si="3"/>
        <v>960</v>
      </c>
      <c r="J196">
        <v>7.5</v>
      </c>
      <c r="K196">
        <v>3000</v>
      </c>
    </row>
    <row r="197" spans="1:11" x14ac:dyDescent="0.35">
      <c r="A197">
        <v>196</v>
      </c>
      <c r="B197" t="s">
        <v>38</v>
      </c>
      <c r="C197" t="s">
        <v>9</v>
      </c>
      <c r="D197" t="s">
        <v>12</v>
      </c>
      <c r="E197">
        <v>9</v>
      </c>
      <c r="F197" s="12">
        <v>79.033333333333303</v>
      </c>
      <c r="G197">
        <v>82</v>
      </c>
      <c r="H197">
        <v>1042</v>
      </c>
      <c r="I197">
        <f t="shared" si="3"/>
        <v>960</v>
      </c>
      <c r="J197">
        <v>7.5</v>
      </c>
      <c r="K197">
        <v>3000</v>
      </c>
    </row>
    <row r="198" spans="1:11" x14ac:dyDescent="0.35">
      <c r="A198">
        <v>197</v>
      </c>
      <c r="B198" t="s">
        <v>38</v>
      </c>
      <c r="C198" t="s">
        <v>8</v>
      </c>
      <c r="D198" t="s">
        <v>15</v>
      </c>
      <c r="E198">
        <v>7</v>
      </c>
      <c r="F198" s="12">
        <v>79.366666666666703</v>
      </c>
      <c r="G198">
        <v>90</v>
      </c>
      <c r="H198">
        <v>690</v>
      </c>
      <c r="I198">
        <f t="shared" si="3"/>
        <v>600</v>
      </c>
      <c r="J198">
        <v>11.25</v>
      </c>
      <c r="K198">
        <v>4500</v>
      </c>
    </row>
    <row r="199" spans="1:11" x14ac:dyDescent="0.35">
      <c r="A199">
        <v>198</v>
      </c>
      <c r="B199" t="s">
        <v>38</v>
      </c>
      <c r="C199" t="s">
        <v>11</v>
      </c>
      <c r="D199" t="s">
        <v>13</v>
      </c>
      <c r="E199">
        <v>6</v>
      </c>
      <c r="F199" s="12">
        <v>79.633333333333297</v>
      </c>
      <c r="G199">
        <v>82</v>
      </c>
      <c r="H199">
        <v>682</v>
      </c>
      <c r="I199">
        <f t="shared" si="3"/>
        <v>600</v>
      </c>
      <c r="J199">
        <v>11.25</v>
      </c>
      <c r="K199">
        <v>4500</v>
      </c>
    </row>
    <row r="200" spans="1:11" x14ac:dyDescent="0.35">
      <c r="A200">
        <v>199</v>
      </c>
      <c r="B200" t="s">
        <v>38</v>
      </c>
      <c r="C200" t="s">
        <v>8</v>
      </c>
      <c r="D200" t="s">
        <v>14</v>
      </c>
      <c r="E200">
        <v>8</v>
      </c>
      <c r="F200" s="12">
        <v>79.933333333333294</v>
      </c>
      <c r="G200">
        <v>99</v>
      </c>
      <c r="H200">
        <v>699</v>
      </c>
      <c r="I200">
        <f t="shared" si="3"/>
        <v>600</v>
      </c>
      <c r="J200">
        <v>11.25</v>
      </c>
      <c r="K200">
        <v>4500</v>
      </c>
    </row>
    <row r="201" spans="1:11" x14ac:dyDescent="0.35">
      <c r="A201">
        <v>200</v>
      </c>
      <c r="B201" t="s">
        <v>38</v>
      </c>
      <c r="C201" t="s">
        <v>8</v>
      </c>
      <c r="D201" t="s">
        <v>14</v>
      </c>
      <c r="E201">
        <v>6</v>
      </c>
      <c r="F201" s="12">
        <v>80.3333333333333</v>
      </c>
      <c r="G201">
        <v>102</v>
      </c>
      <c r="H201">
        <v>822</v>
      </c>
      <c r="I201">
        <f t="shared" si="3"/>
        <v>720</v>
      </c>
      <c r="J201">
        <v>10</v>
      </c>
      <c r="K201">
        <v>4000</v>
      </c>
    </row>
    <row r="202" spans="1:11" x14ac:dyDescent="0.35">
      <c r="A202">
        <v>201</v>
      </c>
      <c r="B202" t="s">
        <v>38</v>
      </c>
      <c r="C202" t="s">
        <v>11</v>
      </c>
      <c r="D202" t="s">
        <v>15</v>
      </c>
      <c r="E202">
        <v>9</v>
      </c>
      <c r="F202" s="12">
        <v>80.866666666666703</v>
      </c>
      <c r="G202">
        <v>94</v>
      </c>
      <c r="H202">
        <v>574</v>
      </c>
      <c r="I202">
        <f t="shared" si="3"/>
        <v>480</v>
      </c>
      <c r="J202">
        <v>12.5</v>
      </c>
      <c r="K202">
        <v>5000</v>
      </c>
    </row>
    <row r="203" spans="1:11" x14ac:dyDescent="0.35">
      <c r="A203">
        <v>202</v>
      </c>
      <c r="B203" t="s">
        <v>38</v>
      </c>
      <c r="C203" t="s">
        <v>9</v>
      </c>
      <c r="D203" t="s">
        <v>13</v>
      </c>
      <c r="E203">
        <v>9</v>
      </c>
      <c r="F203" s="12">
        <v>81.266666666666694</v>
      </c>
      <c r="G203">
        <v>96</v>
      </c>
      <c r="H203">
        <v>696</v>
      </c>
      <c r="I203">
        <f t="shared" si="3"/>
        <v>600</v>
      </c>
      <c r="J203">
        <v>11.25</v>
      </c>
      <c r="K203">
        <v>4500</v>
      </c>
    </row>
    <row r="204" spans="1:11" x14ac:dyDescent="0.35">
      <c r="A204">
        <v>203</v>
      </c>
      <c r="B204" t="s">
        <v>38</v>
      </c>
      <c r="C204" t="s">
        <v>10</v>
      </c>
      <c r="D204" t="s">
        <v>15</v>
      </c>
      <c r="E204">
        <v>4</v>
      </c>
      <c r="F204" s="12">
        <v>81.55</v>
      </c>
      <c r="G204">
        <v>92</v>
      </c>
      <c r="H204">
        <v>1172</v>
      </c>
      <c r="I204">
        <f t="shared" si="3"/>
        <v>1080</v>
      </c>
      <c r="J204">
        <v>6.25</v>
      </c>
      <c r="K204">
        <v>2500</v>
      </c>
    </row>
    <row r="205" spans="1:11" x14ac:dyDescent="0.35">
      <c r="A205">
        <v>204</v>
      </c>
      <c r="B205" t="s">
        <v>38</v>
      </c>
      <c r="C205" t="s">
        <v>11</v>
      </c>
      <c r="D205" t="s">
        <v>14</v>
      </c>
      <c r="E205">
        <v>2</v>
      </c>
      <c r="F205" s="12">
        <v>81.9166666666667</v>
      </c>
      <c r="G205">
        <v>83</v>
      </c>
      <c r="H205">
        <v>683</v>
      </c>
      <c r="I205">
        <f t="shared" si="3"/>
        <v>600</v>
      </c>
      <c r="J205">
        <v>11.25</v>
      </c>
      <c r="K205">
        <v>4500</v>
      </c>
    </row>
    <row r="206" spans="1:11" x14ac:dyDescent="0.35">
      <c r="A206">
        <v>205</v>
      </c>
      <c r="B206" t="s">
        <v>38</v>
      </c>
      <c r="C206" t="s">
        <v>10</v>
      </c>
      <c r="D206" t="s">
        <v>15</v>
      </c>
      <c r="E206">
        <v>2</v>
      </c>
      <c r="F206" s="12">
        <v>82.266666666666694</v>
      </c>
      <c r="G206">
        <v>87</v>
      </c>
      <c r="H206">
        <v>1047</v>
      </c>
      <c r="I206">
        <f t="shared" si="3"/>
        <v>960</v>
      </c>
      <c r="J206">
        <v>7.5</v>
      </c>
      <c r="K206">
        <v>3000</v>
      </c>
    </row>
    <row r="207" spans="1:11" x14ac:dyDescent="0.35">
      <c r="A207">
        <v>206</v>
      </c>
      <c r="B207" t="s">
        <v>38</v>
      </c>
      <c r="C207" t="s">
        <v>8</v>
      </c>
      <c r="D207" t="s">
        <v>15</v>
      </c>
      <c r="E207">
        <v>6</v>
      </c>
      <c r="F207" s="12">
        <v>82.566666666666706</v>
      </c>
      <c r="G207">
        <v>96</v>
      </c>
      <c r="H207">
        <v>1056</v>
      </c>
      <c r="I207">
        <f t="shared" si="3"/>
        <v>960</v>
      </c>
      <c r="J207">
        <v>7.5</v>
      </c>
      <c r="K207">
        <v>3000</v>
      </c>
    </row>
    <row r="208" spans="1:11" x14ac:dyDescent="0.35">
      <c r="A208">
        <v>207</v>
      </c>
      <c r="B208" t="s">
        <v>39</v>
      </c>
      <c r="C208" t="s">
        <v>10</v>
      </c>
      <c r="D208" t="s">
        <v>13</v>
      </c>
      <c r="E208">
        <v>3</v>
      </c>
      <c r="F208" s="12">
        <v>82.9</v>
      </c>
      <c r="G208">
        <v>92</v>
      </c>
      <c r="H208">
        <v>812</v>
      </c>
      <c r="I208">
        <f t="shared" si="3"/>
        <v>720</v>
      </c>
      <c r="J208">
        <v>10</v>
      </c>
      <c r="K208">
        <v>4000</v>
      </c>
    </row>
    <row r="209" spans="1:11" x14ac:dyDescent="0.35">
      <c r="A209">
        <v>208</v>
      </c>
      <c r="B209" t="s">
        <v>38</v>
      </c>
      <c r="C209" t="s">
        <v>11</v>
      </c>
      <c r="D209" t="s">
        <v>13</v>
      </c>
      <c r="E209">
        <v>4</v>
      </c>
      <c r="F209" s="12">
        <v>83.45</v>
      </c>
      <c r="G209">
        <v>107</v>
      </c>
      <c r="H209">
        <v>1187</v>
      </c>
      <c r="I209">
        <f t="shared" si="3"/>
        <v>1080</v>
      </c>
      <c r="J209">
        <v>6.25</v>
      </c>
      <c r="K209">
        <v>2500</v>
      </c>
    </row>
    <row r="210" spans="1:11" x14ac:dyDescent="0.35">
      <c r="A210">
        <v>209</v>
      </c>
      <c r="B210" t="s">
        <v>38</v>
      </c>
      <c r="C210" t="s">
        <v>8</v>
      </c>
      <c r="D210" t="s">
        <v>12</v>
      </c>
      <c r="E210">
        <v>7</v>
      </c>
      <c r="F210" s="12">
        <v>83.766666666666595</v>
      </c>
      <c r="G210">
        <v>93</v>
      </c>
      <c r="H210">
        <v>573</v>
      </c>
      <c r="I210">
        <f t="shared" si="3"/>
        <v>480</v>
      </c>
      <c r="J210">
        <v>12.5</v>
      </c>
      <c r="K210">
        <v>5000</v>
      </c>
    </row>
    <row r="211" spans="1:11" x14ac:dyDescent="0.35">
      <c r="A211">
        <v>210</v>
      </c>
      <c r="B211" t="s">
        <v>39</v>
      </c>
      <c r="C211" t="s">
        <v>10</v>
      </c>
      <c r="D211" t="s">
        <v>14</v>
      </c>
      <c r="E211">
        <v>7</v>
      </c>
      <c r="F211" s="12">
        <v>84.05</v>
      </c>
      <c r="G211">
        <v>92</v>
      </c>
      <c r="H211">
        <v>692</v>
      </c>
      <c r="I211">
        <f t="shared" si="3"/>
        <v>600</v>
      </c>
      <c r="J211">
        <v>11.25</v>
      </c>
      <c r="K211">
        <v>4500</v>
      </c>
    </row>
    <row r="212" spans="1:11" x14ac:dyDescent="0.35">
      <c r="A212">
        <v>211</v>
      </c>
      <c r="B212" t="s">
        <v>38</v>
      </c>
      <c r="C212" t="s">
        <v>8</v>
      </c>
      <c r="D212" t="s">
        <v>13</v>
      </c>
      <c r="E212">
        <v>3</v>
      </c>
      <c r="F212" s="12">
        <v>84.483333333333306</v>
      </c>
      <c r="G212">
        <v>107</v>
      </c>
      <c r="H212">
        <v>827</v>
      </c>
      <c r="I212">
        <f t="shared" si="3"/>
        <v>720</v>
      </c>
      <c r="J212">
        <v>10</v>
      </c>
      <c r="K212">
        <v>4000</v>
      </c>
    </row>
    <row r="213" spans="1:11" x14ac:dyDescent="0.35">
      <c r="A213">
        <v>212</v>
      </c>
      <c r="B213" t="s">
        <v>38</v>
      </c>
      <c r="C213" t="s">
        <v>8</v>
      </c>
      <c r="D213" t="s">
        <v>15</v>
      </c>
      <c r="E213">
        <v>6</v>
      </c>
      <c r="F213" s="12">
        <v>84.8333333333333</v>
      </c>
      <c r="G213">
        <v>88</v>
      </c>
      <c r="H213">
        <v>688</v>
      </c>
      <c r="I213">
        <f t="shared" si="3"/>
        <v>600</v>
      </c>
      <c r="J213">
        <v>11.25</v>
      </c>
      <c r="K213">
        <v>4500</v>
      </c>
    </row>
    <row r="214" spans="1:11" x14ac:dyDescent="0.35">
      <c r="A214">
        <v>213</v>
      </c>
      <c r="B214" t="s">
        <v>38</v>
      </c>
      <c r="C214" t="s">
        <v>8</v>
      </c>
      <c r="D214" t="s">
        <v>14</v>
      </c>
      <c r="E214">
        <v>7</v>
      </c>
      <c r="F214" s="12">
        <v>85.283333333333303</v>
      </c>
      <c r="G214">
        <v>109</v>
      </c>
      <c r="H214">
        <v>829</v>
      </c>
      <c r="I214">
        <f t="shared" si="3"/>
        <v>720</v>
      </c>
      <c r="J214">
        <v>10</v>
      </c>
      <c r="K214">
        <v>4000</v>
      </c>
    </row>
    <row r="215" spans="1:11" x14ac:dyDescent="0.35">
      <c r="A215">
        <v>214</v>
      </c>
      <c r="B215" t="s">
        <v>38</v>
      </c>
      <c r="C215" t="s">
        <v>10</v>
      </c>
      <c r="D215" t="s">
        <v>14</v>
      </c>
      <c r="E215">
        <v>2</v>
      </c>
      <c r="F215" s="12">
        <v>85.783333333333303</v>
      </c>
      <c r="G215">
        <v>96</v>
      </c>
      <c r="H215">
        <v>816</v>
      </c>
      <c r="I215">
        <f t="shared" si="3"/>
        <v>720</v>
      </c>
      <c r="J215">
        <v>10</v>
      </c>
      <c r="K215">
        <v>4000</v>
      </c>
    </row>
    <row r="216" spans="1:11" x14ac:dyDescent="0.35">
      <c r="A216">
        <v>215</v>
      </c>
      <c r="B216" t="s">
        <v>38</v>
      </c>
      <c r="C216" t="s">
        <v>11</v>
      </c>
      <c r="D216" t="s">
        <v>13</v>
      </c>
      <c r="E216">
        <v>7</v>
      </c>
      <c r="F216" s="12">
        <v>86.116666666666603</v>
      </c>
      <c r="G216">
        <v>101</v>
      </c>
      <c r="H216">
        <v>941</v>
      </c>
      <c r="I216">
        <f t="shared" si="3"/>
        <v>840</v>
      </c>
      <c r="J216">
        <v>8.75</v>
      </c>
      <c r="K216">
        <v>3500</v>
      </c>
    </row>
    <row r="217" spans="1:11" x14ac:dyDescent="0.35">
      <c r="A217">
        <v>216</v>
      </c>
      <c r="B217" t="s">
        <v>38</v>
      </c>
      <c r="C217" t="s">
        <v>8</v>
      </c>
      <c r="D217" t="s">
        <v>13</v>
      </c>
      <c r="E217">
        <v>1</v>
      </c>
      <c r="F217" s="12">
        <v>86.45</v>
      </c>
      <c r="G217">
        <v>107</v>
      </c>
      <c r="H217">
        <v>947</v>
      </c>
      <c r="I217">
        <f t="shared" si="3"/>
        <v>840</v>
      </c>
      <c r="J217">
        <v>8.75</v>
      </c>
      <c r="K217">
        <v>3500</v>
      </c>
    </row>
    <row r="218" spans="1:11" x14ac:dyDescent="0.35">
      <c r="A218">
        <v>217</v>
      </c>
      <c r="B218" t="s">
        <v>38</v>
      </c>
      <c r="C218" t="s">
        <v>10</v>
      </c>
      <c r="D218" t="s">
        <v>12</v>
      </c>
      <c r="E218">
        <v>6</v>
      </c>
      <c r="F218" s="12">
        <v>86.8333333333333</v>
      </c>
      <c r="G218">
        <v>92</v>
      </c>
      <c r="H218">
        <v>1172</v>
      </c>
      <c r="I218">
        <f t="shared" si="3"/>
        <v>1080</v>
      </c>
      <c r="J218">
        <v>6.25</v>
      </c>
      <c r="K218">
        <v>2500</v>
      </c>
    </row>
    <row r="219" spans="1:11" x14ac:dyDescent="0.35">
      <c r="A219">
        <v>218</v>
      </c>
      <c r="B219" t="s">
        <v>38</v>
      </c>
      <c r="C219" t="s">
        <v>11</v>
      </c>
      <c r="D219" t="s">
        <v>12</v>
      </c>
      <c r="E219">
        <v>9</v>
      </c>
      <c r="F219" s="12">
        <v>87.283333333333303</v>
      </c>
      <c r="G219">
        <v>93</v>
      </c>
      <c r="H219">
        <v>1053</v>
      </c>
      <c r="I219">
        <f t="shared" si="3"/>
        <v>960</v>
      </c>
      <c r="J219">
        <v>7.5</v>
      </c>
      <c r="K219">
        <v>3000</v>
      </c>
    </row>
    <row r="220" spans="1:11" x14ac:dyDescent="0.35">
      <c r="A220">
        <v>219</v>
      </c>
      <c r="B220" t="s">
        <v>38</v>
      </c>
      <c r="C220" t="s">
        <v>8</v>
      </c>
      <c r="D220" t="s">
        <v>13</v>
      </c>
      <c r="E220">
        <v>8</v>
      </c>
      <c r="F220" s="12">
        <v>87.866666666666603</v>
      </c>
      <c r="G220">
        <v>95</v>
      </c>
      <c r="H220">
        <v>1175</v>
      </c>
      <c r="I220">
        <f t="shared" si="3"/>
        <v>1080</v>
      </c>
      <c r="J220">
        <v>6.25</v>
      </c>
      <c r="K220">
        <v>2500</v>
      </c>
    </row>
    <row r="221" spans="1:11" x14ac:dyDescent="0.35">
      <c r="A221">
        <v>220</v>
      </c>
      <c r="B221" t="s">
        <v>38</v>
      </c>
      <c r="C221" t="s">
        <v>9</v>
      </c>
      <c r="D221" t="s">
        <v>14</v>
      </c>
      <c r="E221">
        <v>9</v>
      </c>
      <c r="F221" s="12">
        <v>88.316666666666606</v>
      </c>
      <c r="G221">
        <v>109</v>
      </c>
      <c r="H221">
        <v>709</v>
      </c>
      <c r="I221">
        <f t="shared" si="3"/>
        <v>600</v>
      </c>
      <c r="J221">
        <v>11.25</v>
      </c>
      <c r="K221">
        <v>4500</v>
      </c>
    </row>
    <row r="222" spans="1:11" x14ac:dyDescent="0.35">
      <c r="A222">
        <v>221</v>
      </c>
      <c r="B222" t="s">
        <v>38</v>
      </c>
      <c r="C222" t="s">
        <v>10</v>
      </c>
      <c r="D222" t="s">
        <v>12</v>
      </c>
      <c r="E222">
        <v>8</v>
      </c>
      <c r="F222" s="12">
        <v>88.75</v>
      </c>
      <c r="G222">
        <v>95</v>
      </c>
      <c r="H222">
        <v>935</v>
      </c>
      <c r="I222">
        <f t="shared" si="3"/>
        <v>840</v>
      </c>
      <c r="J222">
        <v>8.75</v>
      </c>
      <c r="K222">
        <v>3500</v>
      </c>
    </row>
    <row r="223" spans="1:11" x14ac:dyDescent="0.35">
      <c r="A223">
        <v>222</v>
      </c>
      <c r="B223" t="s">
        <v>38</v>
      </c>
      <c r="C223" t="s">
        <v>9</v>
      </c>
      <c r="D223" t="s">
        <v>15</v>
      </c>
      <c r="E223">
        <v>6</v>
      </c>
      <c r="F223" s="12">
        <v>89.1666666666666</v>
      </c>
      <c r="G223">
        <v>93</v>
      </c>
      <c r="H223">
        <v>1053</v>
      </c>
      <c r="I223">
        <f t="shared" si="3"/>
        <v>960</v>
      </c>
      <c r="J223">
        <v>7.5</v>
      </c>
      <c r="K223">
        <v>3000</v>
      </c>
    </row>
    <row r="224" spans="1:11" x14ac:dyDescent="0.35">
      <c r="A224">
        <v>223</v>
      </c>
      <c r="B224" t="s">
        <v>38</v>
      </c>
      <c r="C224" t="s">
        <v>8</v>
      </c>
      <c r="D224" t="s">
        <v>14</v>
      </c>
      <c r="E224">
        <v>7</v>
      </c>
      <c r="F224" s="12">
        <v>89.6</v>
      </c>
      <c r="G224">
        <v>95</v>
      </c>
      <c r="H224">
        <v>935</v>
      </c>
      <c r="I224">
        <f t="shared" si="3"/>
        <v>840</v>
      </c>
      <c r="J224">
        <v>8.75</v>
      </c>
      <c r="K224">
        <v>3500</v>
      </c>
    </row>
    <row r="225" spans="1:11" x14ac:dyDescent="0.35">
      <c r="A225">
        <v>224</v>
      </c>
      <c r="B225" t="s">
        <v>38</v>
      </c>
      <c r="C225" t="s">
        <v>8</v>
      </c>
      <c r="D225" t="s">
        <v>15</v>
      </c>
      <c r="E225">
        <v>9</v>
      </c>
      <c r="F225" s="12">
        <v>89.95</v>
      </c>
      <c r="G225">
        <v>95</v>
      </c>
      <c r="H225">
        <v>575</v>
      </c>
      <c r="I225">
        <f t="shared" si="3"/>
        <v>480</v>
      </c>
      <c r="J225">
        <v>12.5</v>
      </c>
      <c r="K225">
        <v>5000</v>
      </c>
    </row>
    <row r="226" spans="1:11" x14ac:dyDescent="0.35">
      <c r="A226">
        <v>225</v>
      </c>
      <c r="B226" t="s">
        <v>38</v>
      </c>
      <c r="C226" t="s">
        <v>8</v>
      </c>
      <c r="D226" t="s">
        <v>15</v>
      </c>
      <c r="E226">
        <v>4</v>
      </c>
      <c r="F226" s="12">
        <v>90.316666666666606</v>
      </c>
      <c r="G226">
        <v>108</v>
      </c>
      <c r="H226">
        <v>588</v>
      </c>
      <c r="I226">
        <f t="shared" si="3"/>
        <v>480</v>
      </c>
      <c r="J226">
        <v>12.5</v>
      </c>
      <c r="K226">
        <v>5000</v>
      </c>
    </row>
    <row r="227" spans="1:11" x14ac:dyDescent="0.35">
      <c r="A227">
        <v>226</v>
      </c>
      <c r="B227" t="s">
        <v>38</v>
      </c>
      <c r="C227" t="s">
        <v>11</v>
      </c>
      <c r="D227" t="s">
        <v>12</v>
      </c>
      <c r="E227">
        <v>8</v>
      </c>
      <c r="F227" s="12">
        <v>90.5833333333333</v>
      </c>
      <c r="G227">
        <v>101</v>
      </c>
      <c r="H227">
        <v>701</v>
      </c>
      <c r="I227">
        <f t="shared" si="3"/>
        <v>600</v>
      </c>
      <c r="J227">
        <v>11.25</v>
      </c>
      <c r="K227">
        <v>4500</v>
      </c>
    </row>
    <row r="228" spans="1:11" x14ac:dyDescent="0.35">
      <c r="A228">
        <v>227</v>
      </c>
      <c r="B228" t="s">
        <v>38</v>
      </c>
      <c r="C228" t="s">
        <v>8</v>
      </c>
      <c r="D228" t="s">
        <v>13</v>
      </c>
      <c r="E228">
        <v>1</v>
      </c>
      <c r="F228" s="12">
        <v>91</v>
      </c>
      <c r="G228">
        <v>103</v>
      </c>
      <c r="H228">
        <v>1183</v>
      </c>
      <c r="I228">
        <f t="shared" si="3"/>
        <v>1080</v>
      </c>
      <c r="J228">
        <v>6.25</v>
      </c>
      <c r="K228">
        <v>2500</v>
      </c>
    </row>
    <row r="229" spans="1:11" x14ac:dyDescent="0.35">
      <c r="A229">
        <v>228</v>
      </c>
      <c r="B229" t="s">
        <v>38</v>
      </c>
      <c r="C229" t="s">
        <v>10</v>
      </c>
      <c r="D229" t="s">
        <v>14</v>
      </c>
      <c r="E229">
        <v>6</v>
      </c>
      <c r="F229" s="12">
        <v>91.366666666666603</v>
      </c>
      <c r="G229">
        <v>99</v>
      </c>
      <c r="H229">
        <v>939</v>
      </c>
      <c r="I229">
        <f t="shared" si="3"/>
        <v>840</v>
      </c>
      <c r="J229">
        <v>8.75</v>
      </c>
      <c r="K229">
        <v>3500</v>
      </c>
    </row>
    <row r="230" spans="1:11" x14ac:dyDescent="0.35">
      <c r="A230">
        <v>229</v>
      </c>
      <c r="B230" t="s">
        <v>38</v>
      </c>
      <c r="C230" t="s">
        <v>11</v>
      </c>
      <c r="D230" t="s">
        <v>15</v>
      </c>
      <c r="E230">
        <v>1</v>
      </c>
      <c r="F230" s="12">
        <v>91.766666666666595</v>
      </c>
      <c r="G230">
        <v>116</v>
      </c>
      <c r="H230">
        <v>596</v>
      </c>
      <c r="I230">
        <f t="shared" si="3"/>
        <v>480</v>
      </c>
      <c r="J230">
        <v>12.5</v>
      </c>
      <c r="K230">
        <v>5000</v>
      </c>
    </row>
    <row r="231" spans="1:11" x14ac:dyDescent="0.35">
      <c r="A231">
        <v>230</v>
      </c>
      <c r="B231" t="s">
        <v>38</v>
      </c>
      <c r="C231" t="s">
        <v>10</v>
      </c>
      <c r="D231" t="s">
        <v>15</v>
      </c>
      <c r="E231">
        <v>1</v>
      </c>
      <c r="F231" s="12">
        <v>92.3333333333333</v>
      </c>
      <c r="G231">
        <v>103</v>
      </c>
      <c r="H231">
        <v>1183</v>
      </c>
      <c r="I231">
        <f t="shared" si="3"/>
        <v>1080</v>
      </c>
      <c r="J231">
        <v>6.25</v>
      </c>
      <c r="K231">
        <v>2500</v>
      </c>
    </row>
    <row r="232" spans="1:11" x14ac:dyDescent="0.35">
      <c r="A232">
        <v>231</v>
      </c>
      <c r="B232" t="s">
        <v>38</v>
      </c>
      <c r="C232" t="s">
        <v>10</v>
      </c>
      <c r="D232" t="s">
        <v>14</v>
      </c>
      <c r="E232">
        <v>2</v>
      </c>
      <c r="F232" s="12">
        <v>92.8333333333333</v>
      </c>
      <c r="G232">
        <v>117</v>
      </c>
      <c r="H232">
        <v>837</v>
      </c>
      <c r="I232">
        <f t="shared" si="3"/>
        <v>720</v>
      </c>
      <c r="J232">
        <v>10</v>
      </c>
      <c r="K232">
        <v>4000</v>
      </c>
    </row>
    <row r="233" spans="1:11" x14ac:dyDescent="0.35">
      <c r="A233">
        <v>232</v>
      </c>
      <c r="B233" t="s">
        <v>38</v>
      </c>
      <c r="C233" t="s">
        <v>10</v>
      </c>
      <c r="D233" t="s">
        <v>15</v>
      </c>
      <c r="E233">
        <v>6</v>
      </c>
      <c r="F233" s="12">
        <v>93.25</v>
      </c>
      <c r="G233">
        <v>103</v>
      </c>
      <c r="H233">
        <v>1063</v>
      </c>
      <c r="I233">
        <f t="shared" si="3"/>
        <v>960</v>
      </c>
      <c r="J233">
        <v>7.5</v>
      </c>
      <c r="K233">
        <v>3000</v>
      </c>
    </row>
    <row r="234" spans="1:11" x14ac:dyDescent="0.35">
      <c r="A234">
        <v>233</v>
      </c>
      <c r="B234" t="s">
        <v>38</v>
      </c>
      <c r="C234" t="s">
        <v>10</v>
      </c>
      <c r="D234" t="s">
        <v>13</v>
      </c>
      <c r="E234">
        <v>4</v>
      </c>
      <c r="F234" s="12">
        <v>93.683333333333294</v>
      </c>
      <c r="G234">
        <v>106</v>
      </c>
      <c r="H234">
        <v>946</v>
      </c>
      <c r="I234">
        <f t="shared" si="3"/>
        <v>840</v>
      </c>
      <c r="J234">
        <v>8.75</v>
      </c>
      <c r="K234">
        <v>3500</v>
      </c>
    </row>
    <row r="235" spans="1:11" x14ac:dyDescent="0.35">
      <c r="A235">
        <v>234</v>
      </c>
      <c r="B235" t="s">
        <v>38</v>
      </c>
      <c r="C235" t="s">
        <v>10</v>
      </c>
      <c r="D235" t="s">
        <v>12</v>
      </c>
      <c r="E235">
        <v>6</v>
      </c>
      <c r="F235" s="12">
        <v>94.066666666666706</v>
      </c>
      <c r="G235">
        <v>114</v>
      </c>
      <c r="H235">
        <v>1074</v>
      </c>
      <c r="I235">
        <f t="shared" si="3"/>
        <v>960</v>
      </c>
      <c r="J235">
        <v>7.5</v>
      </c>
      <c r="K235">
        <v>3000</v>
      </c>
    </row>
    <row r="236" spans="1:11" x14ac:dyDescent="0.35">
      <c r="A236">
        <v>235</v>
      </c>
      <c r="B236" t="s">
        <v>38</v>
      </c>
      <c r="C236" t="s">
        <v>8</v>
      </c>
      <c r="D236" t="s">
        <v>13</v>
      </c>
      <c r="E236">
        <v>8</v>
      </c>
      <c r="F236" s="12">
        <v>94.45</v>
      </c>
      <c r="G236">
        <v>111</v>
      </c>
      <c r="H236">
        <v>831</v>
      </c>
      <c r="I236">
        <f t="shared" si="3"/>
        <v>720</v>
      </c>
      <c r="J236">
        <v>10</v>
      </c>
      <c r="K236">
        <v>4000</v>
      </c>
    </row>
    <row r="237" spans="1:11" x14ac:dyDescent="0.35">
      <c r="A237">
        <v>236</v>
      </c>
      <c r="B237" t="s">
        <v>38</v>
      </c>
      <c r="C237" t="s">
        <v>11</v>
      </c>
      <c r="D237" t="s">
        <v>13</v>
      </c>
      <c r="E237">
        <v>7</v>
      </c>
      <c r="F237" s="12">
        <v>94.933333333333294</v>
      </c>
      <c r="G237">
        <v>118</v>
      </c>
      <c r="H237">
        <v>838</v>
      </c>
      <c r="I237">
        <f t="shared" si="3"/>
        <v>720</v>
      </c>
      <c r="J237">
        <v>10</v>
      </c>
      <c r="K237">
        <v>4000</v>
      </c>
    </row>
    <row r="238" spans="1:11" x14ac:dyDescent="0.35">
      <c r="A238">
        <v>237</v>
      </c>
      <c r="B238" t="s">
        <v>38</v>
      </c>
      <c r="C238" t="s">
        <v>9</v>
      </c>
      <c r="D238" t="s">
        <v>15</v>
      </c>
      <c r="E238">
        <v>2</v>
      </c>
      <c r="F238" s="12">
        <v>95.366666666666703</v>
      </c>
      <c r="G238">
        <v>111</v>
      </c>
      <c r="H238">
        <v>951</v>
      </c>
      <c r="I238">
        <f t="shared" si="3"/>
        <v>840</v>
      </c>
      <c r="J238">
        <v>8.75</v>
      </c>
      <c r="K238">
        <v>3500</v>
      </c>
    </row>
    <row r="239" spans="1:11" x14ac:dyDescent="0.35">
      <c r="A239">
        <v>238</v>
      </c>
      <c r="B239" t="s">
        <v>38</v>
      </c>
      <c r="C239" t="s">
        <v>9</v>
      </c>
      <c r="D239" t="s">
        <v>13</v>
      </c>
      <c r="E239">
        <v>7</v>
      </c>
      <c r="F239" s="12">
        <v>95.783333333333303</v>
      </c>
      <c r="G239">
        <v>105</v>
      </c>
      <c r="H239">
        <v>945</v>
      </c>
      <c r="I239">
        <f t="shared" si="3"/>
        <v>840</v>
      </c>
      <c r="J239">
        <v>8.75</v>
      </c>
      <c r="K239">
        <v>3500</v>
      </c>
    </row>
    <row r="240" spans="1:11" x14ac:dyDescent="0.35">
      <c r="A240">
        <v>239</v>
      </c>
      <c r="B240" t="s">
        <v>38</v>
      </c>
      <c r="C240" t="s">
        <v>11</v>
      </c>
      <c r="D240" t="s">
        <v>13</v>
      </c>
      <c r="E240">
        <v>2</v>
      </c>
      <c r="F240" s="12">
        <v>96.183333333333294</v>
      </c>
      <c r="G240">
        <v>101</v>
      </c>
      <c r="H240">
        <v>701</v>
      </c>
      <c r="I240">
        <f t="shared" si="3"/>
        <v>600</v>
      </c>
      <c r="J240">
        <v>11.25</v>
      </c>
      <c r="K240">
        <v>4500</v>
      </c>
    </row>
    <row r="241" spans="1:11" x14ac:dyDescent="0.35">
      <c r="A241">
        <v>240</v>
      </c>
      <c r="B241" t="s">
        <v>38</v>
      </c>
      <c r="C241" t="s">
        <v>10</v>
      </c>
      <c r="D241" t="s">
        <v>13</v>
      </c>
      <c r="E241">
        <v>3</v>
      </c>
      <c r="F241" s="12">
        <v>96.483333333333306</v>
      </c>
      <c r="G241">
        <v>109</v>
      </c>
      <c r="H241">
        <v>829</v>
      </c>
      <c r="I241">
        <f t="shared" si="3"/>
        <v>720</v>
      </c>
      <c r="J241">
        <v>10</v>
      </c>
      <c r="K241">
        <v>4000</v>
      </c>
    </row>
    <row r="242" spans="1:11" x14ac:dyDescent="0.35">
      <c r="A242">
        <v>241</v>
      </c>
      <c r="B242" t="s">
        <v>38</v>
      </c>
      <c r="C242" t="s">
        <v>11</v>
      </c>
      <c r="D242" t="s">
        <v>14</v>
      </c>
      <c r="E242">
        <v>8</v>
      </c>
      <c r="F242" s="12">
        <v>96.8</v>
      </c>
      <c r="G242">
        <v>117</v>
      </c>
      <c r="H242">
        <v>1197</v>
      </c>
      <c r="I242">
        <f t="shared" si="3"/>
        <v>1080</v>
      </c>
      <c r="J242">
        <v>6.25</v>
      </c>
      <c r="K242">
        <v>2500</v>
      </c>
    </row>
    <row r="243" spans="1:11" x14ac:dyDescent="0.35">
      <c r="A243">
        <v>242</v>
      </c>
      <c r="B243" t="s">
        <v>38</v>
      </c>
      <c r="C243" t="s">
        <v>11</v>
      </c>
      <c r="D243" t="s">
        <v>15</v>
      </c>
      <c r="E243">
        <v>1</v>
      </c>
      <c r="F243" s="12">
        <v>97.15</v>
      </c>
      <c r="G243">
        <v>110</v>
      </c>
      <c r="H243">
        <v>1190</v>
      </c>
      <c r="I243">
        <f t="shared" si="3"/>
        <v>1080</v>
      </c>
      <c r="J243">
        <v>6.25</v>
      </c>
      <c r="K243">
        <v>2500</v>
      </c>
    </row>
    <row r="244" spans="1:11" x14ac:dyDescent="0.35">
      <c r="A244">
        <v>243</v>
      </c>
      <c r="B244" t="s">
        <v>39</v>
      </c>
      <c r="C244" t="s">
        <v>11</v>
      </c>
      <c r="D244" t="s">
        <v>14</v>
      </c>
      <c r="E244">
        <v>9</v>
      </c>
      <c r="F244" s="12">
        <v>97.55</v>
      </c>
      <c r="G244">
        <v>100</v>
      </c>
      <c r="H244">
        <v>700</v>
      </c>
      <c r="I244">
        <f t="shared" si="3"/>
        <v>600</v>
      </c>
      <c r="J244">
        <v>11.25</v>
      </c>
      <c r="K244">
        <v>4500</v>
      </c>
    </row>
    <row r="245" spans="1:11" x14ac:dyDescent="0.35">
      <c r="A245">
        <v>244</v>
      </c>
      <c r="B245" t="s">
        <v>39</v>
      </c>
      <c r="C245" t="s">
        <v>11</v>
      </c>
      <c r="D245" t="s">
        <v>14</v>
      </c>
      <c r="E245">
        <v>9</v>
      </c>
      <c r="F245" s="12">
        <v>97.85</v>
      </c>
      <c r="G245">
        <v>104</v>
      </c>
      <c r="H245">
        <v>584</v>
      </c>
      <c r="I245">
        <f t="shared" si="3"/>
        <v>480</v>
      </c>
      <c r="J245">
        <v>12.5</v>
      </c>
      <c r="K245">
        <v>5000</v>
      </c>
    </row>
    <row r="246" spans="1:11" x14ac:dyDescent="0.35">
      <c r="A246">
        <v>245</v>
      </c>
      <c r="B246" t="s">
        <v>38</v>
      </c>
      <c r="C246" t="s">
        <v>8</v>
      </c>
      <c r="D246" t="s">
        <v>14</v>
      </c>
      <c r="E246">
        <v>4</v>
      </c>
      <c r="F246" s="12">
        <v>98.2</v>
      </c>
      <c r="G246">
        <v>102</v>
      </c>
      <c r="H246">
        <v>942</v>
      </c>
      <c r="I246">
        <f t="shared" si="3"/>
        <v>840</v>
      </c>
      <c r="J246">
        <v>8.75</v>
      </c>
      <c r="K246">
        <v>3500</v>
      </c>
    </row>
    <row r="247" spans="1:11" x14ac:dyDescent="0.35">
      <c r="A247">
        <v>246</v>
      </c>
      <c r="B247" t="s">
        <v>38</v>
      </c>
      <c r="C247" t="s">
        <v>11</v>
      </c>
      <c r="D247" t="s">
        <v>14</v>
      </c>
      <c r="E247">
        <v>8</v>
      </c>
      <c r="F247" s="12">
        <v>98.533333333333303</v>
      </c>
      <c r="G247">
        <v>111</v>
      </c>
      <c r="H247">
        <v>1071</v>
      </c>
      <c r="I247">
        <f t="shared" si="3"/>
        <v>960</v>
      </c>
      <c r="J247">
        <v>7.5</v>
      </c>
      <c r="K247">
        <v>3000</v>
      </c>
    </row>
    <row r="248" spans="1:11" x14ac:dyDescent="0.35">
      <c r="A248">
        <v>247</v>
      </c>
      <c r="B248" t="s">
        <v>38</v>
      </c>
      <c r="C248" t="s">
        <v>11</v>
      </c>
      <c r="D248" t="s">
        <v>12</v>
      </c>
      <c r="E248">
        <v>5</v>
      </c>
      <c r="F248" s="12">
        <v>98.9166666666667</v>
      </c>
      <c r="G248">
        <v>121</v>
      </c>
      <c r="H248">
        <v>961</v>
      </c>
      <c r="I248">
        <f t="shared" si="3"/>
        <v>840</v>
      </c>
      <c r="J248">
        <v>8.75</v>
      </c>
      <c r="K248">
        <v>3500</v>
      </c>
    </row>
    <row r="249" spans="1:11" x14ac:dyDescent="0.35">
      <c r="A249">
        <v>248</v>
      </c>
      <c r="B249" t="s">
        <v>39</v>
      </c>
      <c r="C249" t="s">
        <v>8</v>
      </c>
      <c r="D249" t="s">
        <v>14</v>
      </c>
      <c r="E249">
        <v>1</v>
      </c>
      <c r="F249" s="12">
        <v>99.266666666666694</v>
      </c>
      <c r="G249">
        <v>119</v>
      </c>
      <c r="H249">
        <v>839</v>
      </c>
      <c r="I249">
        <f t="shared" si="3"/>
        <v>720</v>
      </c>
      <c r="J249">
        <v>10</v>
      </c>
      <c r="K249">
        <v>4000</v>
      </c>
    </row>
    <row r="250" spans="1:11" x14ac:dyDescent="0.35">
      <c r="A250">
        <v>249</v>
      </c>
      <c r="B250" t="s">
        <v>38</v>
      </c>
      <c r="C250" t="s">
        <v>9</v>
      </c>
      <c r="D250" t="s">
        <v>12</v>
      </c>
      <c r="E250">
        <v>2</v>
      </c>
      <c r="F250" s="12">
        <v>99.6</v>
      </c>
      <c r="G250">
        <v>109</v>
      </c>
      <c r="H250">
        <v>1069</v>
      </c>
      <c r="I250">
        <f t="shared" si="3"/>
        <v>960</v>
      </c>
      <c r="J250">
        <v>7.5</v>
      </c>
      <c r="K250">
        <v>3000</v>
      </c>
    </row>
    <row r="251" spans="1:11" x14ac:dyDescent="0.35">
      <c r="A251">
        <v>250</v>
      </c>
      <c r="B251" t="s">
        <v>39</v>
      </c>
      <c r="C251" t="s">
        <v>10</v>
      </c>
      <c r="D251" t="s">
        <v>12</v>
      </c>
      <c r="E251">
        <v>2</v>
      </c>
      <c r="F251" s="12">
        <v>100.01666666666701</v>
      </c>
      <c r="G251">
        <v>102</v>
      </c>
      <c r="H251">
        <v>702</v>
      </c>
      <c r="I251">
        <f t="shared" si="3"/>
        <v>600</v>
      </c>
      <c r="J251">
        <v>11.25</v>
      </c>
      <c r="K251">
        <v>4500</v>
      </c>
    </row>
    <row r="252" spans="1:11" x14ac:dyDescent="0.35">
      <c r="A252">
        <v>251</v>
      </c>
      <c r="B252" t="s">
        <v>38</v>
      </c>
      <c r="C252" t="s">
        <v>11</v>
      </c>
      <c r="D252" t="s">
        <v>15</v>
      </c>
      <c r="E252">
        <v>4</v>
      </c>
      <c r="F252" s="12">
        <v>100.48333333333299</v>
      </c>
      <c r="G252">
        <v>123</v>
      </c>
      <c r="H252">
        <v>723</v>
      </c>
      <c r="I252">
        <f t="shared" si="3"/>
        <v>600</v>
      </c>
      <c r="J252">
        <v>11.25</v>
      </c>
      <c r="K252">
        <v>4500</v>
      </c>
    </row>
    <row r="253" spans="1:11" x14ac:dyDescent="0.35">
      <c r="A253">
        <v>252</v>
      </c>
      <c r="B253" t="s">
        <v>38</v>
      </c>
      <c r="C253" t="s">
        <v>10</v>
      </c>
      <c r="D253" t="s">
        <v>15</v>
      </c>
      <c r="E253">
        <v>4</v>
      </c>
      <c r="F253" s="12">
        <v>101.066666666667</v>
      </c>
      <c r="G253">
        <v>118</v>
      </c>
      <c r="H253">
        <v>958</v>
      </c>
      <c r="I253">
        <f t="shared" si="3"/>
        <v>840</v>
      </c>
      <c r="J253">
        <v>8.75</v>
      </c>
      <c r="K253">
        <v>3500</v>
      </c>
    </row>
    <row r="254" spans="1:11" x14ac:dyDescent="0.35">
      <c r="A254">
        <v>253</v>
      </c>
      <c r="B254" t="s">
        <v>39</v>
      </c>
      <c r="C254" t="s">
        <v>8</v>
      </c>
      <c r="D254" t="s">
        <v>13</v>
      </c>
      <c r="E254">
        <v>3</v>
      </c>
      <c r="F254" s="12">
        <v>101.366666666667</v>
      </c>
      <c r="G254">
        <v>122</v>
      </c>
      <c r="H254">
        <v>722</v>
      </c>
      <c r="I254">
        <f t="shared" si="3"/>
        <v>600</v>
      </c>
      <c r="J254">
        <v>11.25</v>
      </c>
      <c r="K254">
        <v>4500</v>
      </c>
    </row>
    <row r="255" spans="1:11" x14ac:dyDescent="0.35">
      <c r="A255">
        <v>254</v>
      </c>
      <c r="B255" t="s">
        <v>38</v>
      </c>
      <c r="C255" t="s">
        <v>8</v>
      </c>
      <c r="D255" t="s">
        <v>14</v>
      </c>
      <c r="E255">
        <v>3</v>
      </c>
      <c r="F255" s="12">
        <v>101.75</v>
      </c>
      <c r="G255">
        <v>125</v>
      </c>
      <c r="H255">
        <v>1205</v>
      </c>
      <c r="I255">
        <f t="shared" si="3"/>
        <v>1080</v>
      </c>
      <c r="J255">
        <v>6.25</v>
      </c>
      <c r="K255">
        <v>2500</v>
      </c>
    </row>
    <row r="256" spans="1:11" x14ac:dyDescent="0.35">
      <c r="A256">
        <v>255</v>
      </c>
      <c r="B256" t="s">
        <v>39</v>
      </c>
      <c r="C256" t="s">
        <v>11</v>
      </c>
      <c r="D256" t="s">
        <v>15</v>
      </c>
      <c r="E256">
        <v>8</v>
      </c>
      <c r="F256" s="12">
        <v>102.183333333333</v>
      </c>
      <c r="G256">
        <v>113</v>
      </c>
      <c r="H256">
        <v>713</v>
      </c>
      <c r="I256">
        <f t="shared" si="3"/>
        <v>600</v>
      </c>
      <c r="J256">
        <v>11.25</v>
      </c>
      <c r="K256">
        <v>4500</v>
      </c>
    </row>
    <row r="257" spans="1:11" x14ac:dyDescent="0.35">
      <c r="A257">
        <v>256</v>
      </c>
      <c r="B257" t="s">
        <v>38</v>
      </c>
      <c r="C257" t="s">
        <v>10</v>
      </c>
      <c r="D257" t="s">
        <v>13</v>
      </c>
      <c r="E257">
        <v>9</v>
      </c>
      <c r="F257" s="12">
        <v>102.433333333333</v>
      </c>
      <c r="G257">
        <v>119</v>
      </c>
      <c r="H257">
        <v>599</v>
      </c>
      <c r="I257">
        <f t="shared" si="3"/>
        <v>480</v>
      </c>
      <c r="J257">
        <v>12.5</v>
      </c>
      <c r="K257">
        <v>5000</v>
      </c>
    </row>
    <row r="258" spans="1:11" x14ac:dyDescent="0.35">
      <c r="A258">
        <v>257</v>
      </c>
      <c r="B258" t="s">
        <v>38</v>
      </c>
      <c r="C258" t="s">
        <v>8</v>
      </c>
      <c r="D258" t="s">
        <v>13</v>
      </c>
      <c r="E258">
        <v>7</v>
      </c>
      <c r="F258" s="12">
        <v>102.8</v>
      </c>
      <c r="G258">
        <v>119</v>
      </c>
      <c r="H258">
        <v>1079</v>
      </c>
      <c r="I258">
        <f t="shared" si="3"/>
        <v>960</v>
      </c>
      <c r="J258">
        <v>7.5</v>
      </c>
      <c r="K258">
        <v>3000</v>
      </c>
    </row>
    <row r="259" spans="1:11" x14ac:dyDescent="0.35">
      <c r="A259">
        <v>258</v>
      </c>
      <c r="B259" t="s">
        <v>38</v>
      </c>
      <c r="C259" t="s">
        <v>9</v>
      </c>
      <c r="D259" t="s">
        <v>15</v>
      </c>
      <c r="E259">
        <v>6</v>
      </c>
      <c r="F259" s="12">
        <v>103.25</v>
      </c>
      <c r="G259">
        <v>120</v>
      </c>
      <c r="H259">
        <v>840</v>
      </c>
      <c r="I259">
        <f t="shared" ref="I259:I301" si="4">H259-G259</f>
        <v>720</v>
      </c>
      <c r="J259">
        <v>10</v>
      </c>
      <c r="K259">
        <v>4000</v>
      </c>
    </row>
    <row r="260" spans="1:11" x14ac:dyDescent="0.35">
      <c r="A260">
        <v>259</v>
      </c>
      <c r="B260" t="s">
        <v>38</v>
      </c>
      <c r="C260" t="s">
        <v>9</v>
      </c>
      <c r="D260" t="s">
        <v>12</v>
      </c>
      <c r="E260">
        <v>4</v>
      </c>
      <c r="F260" s="12">
        <v>103.533333333333</v>
      </c>
      <c r="G260">
        <v>124</v>
      </c>
      <c r="H260">
        <v>1204</v>
      </c>
      <c r="I260">
        <f t="shared" si="4"/>
        <v>1080</v>
      </c>
      <c r="J260">
        <v>6.25</v>
      </c>
      <c r="K260">
        <v>2500</v>
      </c>
    </row>
    <row r="261" spans="1:11" x14ac:dyDescent="0.35">
      <c r="A261">
        <v>260</v>
      </c>
      <c r="B261" t="s">
        <v>38</v>
      </c>
      <c r="C261" t="s">
        <v>10</v>
      </c>
      <c r="D261" t="s">
        <v>14</v>
      </c>
      <c r="E261">
        <v>3</v>
      </c>
      <c r="F261" s="12">
        <v>103.966666666667</v>
      </c>
      <c r="G261">
        <v>124</v>
      </c>
      <c r="H261">
        <v>604</v>
      </c>
      <c r="I261">
        <f t="shared" si="4"/>
        <v>480</v>
      </c>
      <c r="J261">
        <v>12.5</v>
      </c>
      <c r="K261">
        <v>5000</v>
      </c>
    </row>
    <row r="262" spans="1:11" x14ac:dyDescent="0.35">
      <c r="A262">
        <v>261</v>
      </c>
      <c r="B262" t="s">
        <v>38</v>
      </c>
      <c r="C262" t="s">
        <v>8</v>
      </c>
      <c r="D262" t="s">
        <v>13</v>
      </c>
      <c r="E262">
        <v>8</v>
      </c>
      <c r="F262" s="12">
        <v>104.316666666667</v>
      </c>
      <c r="G262">
        <v>109</v>
      </c>
      <c r="H262">
        <v>1069</v>
      </c>
      <c r="I262">
        <f t="shared" si="4"/>
        <v>960</v>
      </c>
      <c r="J262">
        <v>7.5</v>
      </c>
      <c r="K262">
        <v>3000</v>
      </c>
    </row>
    <row r="263" spans="1:11" x14ac:dyDescent="0.35">
      <c r="A263">
        <v>262</v>
      </c>
      <c r="B263" t="s">
        <v>38</v>
      </c>
      <c r="C263" t="s">
        <v>11</v>
      </c>
      <c r="D263" t="s">
        <v>13</v>
      </c>
      <c r="E263">
        <v>7</v>
      </c>
      <c r="F263" s="12">
        <v>104.65</v>
      </c>
      <c r="G263">
        <v>127</v>
      </c>
      <c r="H263">
        <v>967</v>
      </c>
      <c r="I263">
        <f t="shared" si="4"/>
        <v>840</v>
      </c>
      <c r="J263">
        <v>8.75</v>
      </c>
      <c r="K263">
        <v>3500</v>
      </c>
    </row>
    <row r="264" spans="1:11" x14ac:dyDescent="0.35">
      <c r="A264">
        <v>263</v>
      </c>
      <c r="B264" t="s">
        <v>38</v>
      </c>
      <c r="C264" t="s">
        <v>8</v>
      </c>
      <c r="D264" t="s">
        <v>12</v>
      </c>
      <c r="E264">
        <v>5</v>
      </c>
      <c r="F264" s="12">
        <v>105.116666666667</v>
      </c>
      <c r="G264">
        <v>114</v>
      </c>
      <c r="H264">
        <v>954</v>
      </c>
      <c r="I264">
        <f t="shared" si="4"/>
        <v>840</v>
      </c>
      <c r="J264">
        <v>8.75</v>
      </c>
      <c r="K264">
        <v>3500</v>
      </c>
    </row>
    <row r="265" spans="1:11" x14ac:dyDescent="0.35">
      <c r="A265">
        <v>264</v>
      </c>
      <c r="B265" t="s">
        <v>39</v>
      </c>
      <c r="C265" t="s">
        <v>9</v>
      </c>
      <c r="D265" t="s">
        <v>12</v>
      </c>
      <c r="E265">
        <v>9</v>
      </c>
      <c r="F265" s="12">
        <v>105.566666666667</v>
      </c>
      <c r="G265">
        <v>129</v>
      </c>
      <c r="H265">
        <v>609</v>
      </c>
      <c r="I265">
        <f t="shared" si="4"/>
        <v>480</v>
      </c>
      <c r="J265">
        <v>12.5</v>
      </c>
      <c r="K265">
        <v>5000</v>
      </c>
    </row>
    <row r="266" spans="1:11" x14ac:dyDescent="0.35">
      <c r="A266">
        <v>265</v>
      </c>
      <c r="B266" t="s">
        <v>38</v>
      </c>
      <c r="C266" t="s">
        <v>11</v>
      </c>
      <c r="D266" t="s">
        <v>12</v>
      </c>
      <c r="E266">
        <v>5</v>
      </c>
      <c r="F266" s="12">
        <v>106.066666666667</v>
      </c>
      <c r="G266">
        <v>117</v>
      </c>
      <c r="H266">
        <v>957</v>
      </c>
      <c r="I266">
        <f t="shared" si="4"/>
        <v>840</v>
      </c>
      <c r="J266">
        <v>8.75</v>
      </c>
      <c r="K266">
        <v>3500</v>
      </c>
    </row>
    <row r="267" spans="1:11" x14ac:dyDescent="0.35">
      <c r="A267">
        <v>266</v>
      </c>
      <c r="B267" t="s">
        <v>38</v>
      </c>
      <c r="C267" t="s">
        <v>8</v>
      </c>
      <c r="D267" t="s">
        <v>14</v>
      </c>
      <c r="E267">
        <v>1</v>
      </c>
      <c r="F267" s="12">
        <v>106.633333333333</v>
      </c>
      <c r="G267">
        <v>129</v>
      </c>
      <c r="H267">
        <v>729</v>
      </c>
      <c r="I267">
        <f t="shared" si="4"/>
        <v>600</v>
      </c>
      <c r="J267">
        <v>11.25</v>
      </c>
      <c r="K267">
        <v>4500</v>
      </c>
    </row>
    <row r="268" spans="1:11" x14ac:dyDescent="0.35">
      <c r="A268">
        <v>267</v>
      </c>
      <c r="B268" t="s">
        <v>38</v>
      </c>
      <c r="C268" t="s">
        <v>10</v>
      </c>
      <c r="D268" t="s">
        <v>13</v>
      </c>
      <c r="E268">
        <v>8</v>
      </c>
      <c r="F268" s="12">
        <v>106.95</v>
      </c>
      <c r="G268">
        <v>117</v>
      </c>
      <c r="H268">
        <v>837</v>
      </c>
      <c r="I268">
        <f t="shared" si="4"/>
        <v>720</v>
      </c>
      <c r="J268">
        <v>10</v>
      </c>
      <c r="K268">
        <v>4000</v>
      </c>
    </row>
    <row r="269" spans="1:11" x14ac:dyDescent="0.35">
      <c r="A269">
        <v>268</v>
      </c>
      <c r="B269" t="s">
        <v>38</v>
      </c>
      <c r="C269" t="s">
        <v>8</v>
      </c>
      <c r="D269" t="s">
        <v>15</v>
      </c>
      <c r="E269">
        <v>3</v>
      </c>
      <c r="F269" s="12">
        <v>107.26666666666701</v>
      </c>
      <c r="G269">
        <v>128</v>
      </c>
      <c r="H269">
        <v>848</v>
      </c>
      <c r="I269">
        <f t="shared" si="4"/>
        <v>720</v>
      </c>
      <c r="J269">
        <v>10</v>
      </c>
      <c r="K269">
        <v>4000</v>
      </c>
    </row>
    <row r="270" spans="1:11" x14ac:dyDescent="0.35">
      <c r="A270">
        <v>269</v>
      </c>
      <c r="B270" t="s">
        <v>38</v>
      </c>
      <c r="C270" t="s">
        <v>11</v>
      </c>
      <c r="D270" t="s">
        <v>15</v>
      </c>
      <c r="E270">
        <v>5</v>
      </c>
      <c r="F270" s="12">
        <v>107.716666666667</v>
      </c>
      <c r="G270">
        <v>131</v>
      </c>
      <c r="H270">
        <v>971</v>
      </c>
      <c r="I270">
        <f t="shared" si="4"/>
        <v>840</v>
      </c>
      <c r="J270">
        <v>8.75</v>
      </c>
      <c r="K270">
        <v>3500</v>
      </c>
    </row>
    <row r="271" spans="1:11" x14ac:dyDescent="0.35">
      <c r="A271">
        <v>270</v>
      </c>
      <c r="B271" t="s">
        <v>38</v>
      </c>
      <c r="C271" t="s">
        <v>11</v>
      </c>
      <c r="D271" t="s">
        <v>14</v>
      </c>
      <c r="E271">
        <v>9</v>
      </c>
      <c r="F271" s="12">
        <v>108</v>
      </c>
      <c r="G271">
        <v>113</v>
      </c>
      <c r="H271">
        <v>953</v>
      </c>
      <c r="I271">
        <f t="shared" si="4"/>
        <v>840</v>
      </c>
      <c r="J271">
        <v>8.75</v>
      </c>
      <c r="K271">
        <v>3500</v>
      </c>
    </row>
    <row r="272" spans="1:11" x14ac:dyDescent="0.35">
      <c r="A272">
        <v>271</v>
      </c>
      <c r="B272" t="s">
        <v>38</v>
      </c>
      <c r="C272" t="s">
        <v>10</v>
      </c>
      <c r="D272" t="s">
        <v>15</v>
      </c>
      <c r="E272">
        <v>9</v>
      </c>
      <c r="F272" s="12">
        <v>108.4</v>
      </c>
      <c r="G272">
        <v>124</v>
      </c>
      <c r="H272">
        <v>964</v>
      </c>
      <c r="I272">
        <f t="shared" si="4"/>
        <v>840</v>
      </c>
      <c r="J272">
        <v>8.75</v>
      </c>
      <c r="K272">
        <v>3500</v>
      </c>
    </row>
    <row r="273" spans="1:11" x14ac:dyDescent="0.35">
      <c r="A273">
        <v>272</v>
      </c>
      <c r="B273" t="s">
        <v>39</v>
      </c>
      <c r="C273" t="s">
        <v>10</v>
      </c>
      <c r="D273" t="s">
        <v>13</v>
      </c>
      <c r="E273">
        <v>5</v>
      </c>
      <c r="F273" s="12">
        <v>108.716666666667</v>
      </c>
      <c r="G273">
        <v>117</v>
      </c>
      <c r="H273">
        <v>837</v>
      </c>
      <c r="I273">
        <f t="shared" si="4"/>
        <v>720</v>
      </c>
      <c r="J273">
        <v>10</v>
      </c>
      <c r="K273">
        <v>4000</v>
      </c>
    </row>
    <row r="274" spans="1:11" x14ac:dyDescent="0.35">
      <c r="A274">
        <v>273</v>
      </c>
      <c r="B274" t="s">
        <v>39</v>
      </c>
      <c r="C274" t="s">
        <v>8</v>
      </c>
      <c r="D274" t="s">
        <v>12</v>
      </c>
      <c r="E274">
        <v>9</v>
      </c>
      <c r="F274" s="12">
        <v>109.116666666667</v>
      </c>
      <c r="G274">
        <v>126</v>
      </c>
      <c r="H274">
        <v>846</v>
      </c>
      <c r="I274">
        <f t="shared" si="4"/>
        <v>720</v>
      </c>
      <c r="J274">
        <v>10</v>
      </c>
      <c r="K274">
        <v>4000</v>
      </c>
    </row>
    <row r="275" spans="1:11" x14ac:dyDescent="0.35">
      <c r="A275">
        <v>274</v>
      </c>
      <c r="B275" t="s">
        <v>38</v>
      </c>
      <c r="C275" t="s">
        <v>10</v>
      </c>
      <c r="D275" t="s">
        <v>14</v>
      </c>
      <c r="E275">
        <v>3</v>
      </c>
      <c r="F275" s="12">
        <v>109.416666666667</v>
      </c>
      <c r="G275">
        <v>123</v>
      </c>
      <c r="H275">
        <v>843</v>
      </c>
      <c r="I275">
        <f t="shared" si="4"/>
        <v>720</v>
      </c>
      <c r="J275">
        <v>10</v>
      </c>
      <c r="K275">
        <v>4000</v>
      </c>
    </row>
    <row r="276" spans="1:11" x14ac:dyDescent="0.35">
      <c r="A276">
        <v>275</v>
      </c>
      <c r="B276" t="s">
        <v>38</v>
      </c>
      <c r="C276" t="s">
        <v>9</v>
      </c>
      <c r="D276" t="s">
        <v>13</v>
      </c>
      <c r="E276">
        <v>6</v>
      </c>
      <c r="F276" s="12">
        <v>109.7</v>
      </c>
      <c r="G276">
        <v>122</v>
      </c>
      <c r="H276">
        <v>722</v>
      </c>
      <c r="I276">
        <f t="shared" si="4"/>
        <v>600</v>
      </c>
      <c r="J276">
        <v>11.25</v>
      </c>
      <c r="K276">
        <v>4500</v>
      </c>
    </row>
    <row r="277" spans="1:11" x14ac:dyDescent="0.35">
      <c r="A277">
        <v>276</v>
      </c>
      <c r="B277" t="s">
        <v>38</v>
      </c>
      <c r="C277" t="s">
        <v>11</v>
      </c>
      <c r="D277" t="s">
        <v>15</v>
      </c>
      <c r="E277">
        <v>1</v>
      </c>
      <c r="F277" s="12">
        <v>110.133333333333</v>
      </c>
      <c r="G277">
        <v>121</v>
      </c>
      <c r="H277">
        <v>841</v>
      </c>
      <c r="I277">
        <f t="shared" si="4"/>
        <v>720</v>
      </c>
      <c r="J277">
        <v>10</v>
      </c>
      <c r="K277">
        <v>4000</v>
      </c>
    </row>
    <row r="278" spans="1:11" x14ac:dyDescent="0.35">
      <c r="A278">
        <v>277</v>
      </c>
      <c r="B278" t="s">
        <v>38</v>
      </c>
      <c r="C278" t="s">
        <v>11</v>
      </c>
      <c r="D278" t="s">
        <v>13</v>
      </c>
      <c r="E278">
        <v>8</v>
      </c>
      <c r="F278" s="12">
        <v>110.433333333333</v>
      </c>
      <c r="G278">
        <v>117</v>
      </c>
      <c r="H278">
        <v>597</v>
      </c>
      <c r="I278">
        <f t="shared" si="4"/>
        <v>480</v>
      </c>
      <c r="J278">
        <v>12.5</v>
      </c>
      <c r="K278">
        <v>5000</v>
      </c>
    </row>
    <row r="279" spans="1:11" x14ac:dyDescent="0.35">
      <c r="A279">
        <v>278</v>
      </c>
      <c r="B279" t="s">
        <v>38</v>
      </c>
      <c r="C279" t="s">
        <v>8</v>
      </c>
      <c r="D279" t="s">
        <v>15</v>
      </c>
      <c r="E279">
        <v>3</v>
      </c>
      <c r="F279" s="12">
        <v>110.666666666667</v>
      </c>
      <c r="G279">
        <v>112</v>
      </c>
      <c r="H279">
        <v>1192</v>
      </c>
      <c r="I279">
        <f t="shared" si="4"/>
        <v>1080</v>
      </c>
      <c r="J279">
        <v>6.25</v>
      </c>
      <c r="K279">
        <v>2500</v>
      </c>
    </row>
    <row r="280" spans="1:11" x14ac:dyDescent="0.35">
      <c r="A280">
        <v>279</v>
      </c>
      <c r="B280" t="s">
        <v>38</v>
      </c>
      <c r="C280" t="s">
        <v>9</v>
      </c>
      <c r="D280" t="s">
        <v>14</v>
      </c>
      <c r="E280">
        <v>3</v>
      </c>
      <c r="F280" s="12">
        <v>111.166666666667</v>
      </c>
      <c r="G280">
        <v>117</v>
      </c>
      <c r="H280">
        <v>597</v>
      </c>
      <c r="I280">
        <f t="shared" si="4"/>
        <v>480</v>
      </c>
      <c r="J280">
        <v>12.5</v>
      </c>
      <c r="K280">
        <v>5000</v>
      </c>
    </row>
    <row r="281" spans="1:11" x14ac:dyDescent="0.35">
      <c r="A281">
        <v>280</v>
      </c>
      <c r="B281" t="s">
        <v>38</v>
      </c>
      <c r="C281" t="s">
        <v>11</v>
      </c>
      <c r="D281" t="s">
        <v>13</v>
      </c>
      <c r="E281">
        <v>4</v>
      </c>
      <c r="F281" s="12">
        <v>111.48333333333299</v>
      </c>
      <c r="G281">
        <v>129</v>
      </c>
      <c r="H281">
        <v>849</v>
      </c>
      <c r="I281">
        <f t="shared" si="4"/>
        <v>720</v>
      </c>
      <c r="J281">
        <v>10</v>
      </c>
      <c r="K281">
        <v>4000</v>
      </c>
    </row>
    <row r="282" spans="1:11" x14ac:dyDescent="0.35">
      <c r="A282">
        <v>281</v>
      </c>
      <c r="B282" t="s">
        <v>38</v>
      </c>
      <c r="C282" t="s">
        <v>8</v>
      </c>
      <c r="D282" t="s">
        <v>12</v>
      </c>
      <c r="E282">
        <v>2</v>
      </c>
      <c r="F282" s="12">
        <v>111.716666666667</v>
      </c>
      <c r="G282">
        <v>119</v>
      </c>
      <c r="H282">
        <v>719</v>
      </c>
      <c r="I282">
        <f t="shared" si="4"/>
        <v>600</v>
      </c>
      <c r="J282">
        <v>11.25</v>
      </c>
      <c r="K282">
        <v>4500</v>
      </c>
    </row>
    <row r="283" spans="1:11" x14ac:dyDescent="0.35">
      <c r="A283">
        <v>282</v>
      </c>
      <c r="B283" t="s">
        <v>38</v>
      </c>
      <c r="C283" t="s">
        <v>10</v>
      </c>
      <c r="D283" t="s">
        <v>13</v>
      </c>
      <c r="E283">
        <v>9</v>
      </c>
      <c r="F283" s="12">
        <v>112.05</v>
      </c>
      <c r="G283">
        <v>120</v>
      </c>
      <c r="H283">
        <v>720</v>
      </c>
      <c r="I283">
        <f t="shared" si="4"/>
        <v>600</v>
      </c>
      <c r="J283">
        <v>11.25</v>
      </c>
      <c r="K283">
        <v>4500</v>
      </c>
    </row>
    <row r="284" spans="1:11" x14ac:dyDescent="0.35">
      <c r="A284">
        <v>283</v>
      </c>
      <c r="B284" t="s">
        <v>38</v>
      </c>
      <c r="C284" t="s">
        <v>9</v>
      </c>
      <c r="D284" t="s">
        <v>15</v>
      </c>
      <c r="E284">
        <v>2</v>
      </c>
      <c r="F284" s="12">
        <v>112.4</v>
      </c>
      <c r="G284">
        <v>117</v>
      </c>
      <c r="H284">
        <v>957</v>
      </c>
      <c r="I284">
        <f t="shared" si="4"/>
        <v>840</v>
      </c>
      <c r="J284">
        <v>8.75</v>
      </c>
      <c r="K284">
        <v>3500</v>
      </c>
    </row>
    <row r="285" spans="1:11" x14ac:dyDescent="0.35">
      <c r="A285">
        <v>284</v>
      </c>
      <c r="B285" t="s">
        <v>38</v>
      </c>
      <c r="C285" t="s">
        <v>10</v>
      </c>
      <c r="D285" t="s">
        <v>15</v>
      </c>
      <c r="E285">
        <v>8</v>
      </c>
      <c r="F285" s="12">
        <v>112.85</v>
      </c>
      <c r="G285">
        <v>118</v>
      </c>
      <c r="H285">
        <v>598</v>
      </c>
      <c r="I285">
        <f t="shared" si="4"/>
        <v>480</v>
      </c>
      <c r="J285">
        <v>12.5</v>
      </c>
      <c r="K285">
        <v>5000</v>
      </c>
    </row>
    <row r="286" spans="1:11" x14ac:dyDescent="0.35">
      <c r="A286">
        <v>285</v>
      </c>
      <c r="B286" t="s">
        <v>38</v>
      </c>
      <c r="C286" t="s">
        <v>8</v>
      </c>
      <c r="D286" t="s">
        <v>14</v>
      </c>
      <c r="E286">
        <v>8</v>
      </c>
      <c r="F286" s="12">
        <v>113.283333333333</v>
      </c>
      <c r="G286">
        <v>132</v>
      </c>
      <c r="H286">
        <v>732</v>
      </c>
      <c r="I286">
        <f t="shared" si="4"/>
        <v>600</v>
      </c>
      <c r="J286">
        <v>11.25</v>
      </c>
      <c r="K286">
        <v>4500</v>
      </c>
    </row>
    <row r="287" spans="1:11" x14ac:dyDescent="0.35">
      <c r="A287">
        <v>286</v>
      </c>
      <c r="B287" t="s">
        <v>39</v>
      </c>
      <c r="C287" t="s">
        <v>8</v>
      </c>
      <c r="D287" t="s">
        <v>12</v>
      </c>
      <c r="E287">
        <v>1</v>
      </c>
      <c r="F287" s="12">
        <v>113.566666666667</v>
      </c>
      <c r="G287">
        <v>122</v>
      </c>
      <c r="H287">
        <v>1202</v>
      </c>
      <c r="I287">
        <f t="shared" si="4"/>
        <v>1080</v>
      </c>
      <c r="J287">
        <v>6.25</v>
      </c>
      <c r="K287">
        <v>2500</v>
      </c>
    </row>
    <row r="288" spans="1:11" x14ac:dyDescent="0.35">
      <c r="A288">
        <v>287</v>
      </c>
      <c r="B288" t="s">
        <v>38</v>
      </c>
      <c r="C288" t="s">
        <v>9</v>
      </c>
      <c r="D288" t="s">
        <v>14</v>
      </c>
      <c r="E288">
        <v>7</v>
      </c>
      <c r="F288" s="12">
        <v>113.9</v>
      </c>
      <c r="G288">
        <v>134</v>
      </c>
      <c r="H288">
        <v>1214</v>
      </c>
      <c r="I288">
        <f t="shared" si="4"/>
        <v>1080</v>
      </c>
      <c r="J288">
        <v>6.25</v>
      </c>
      <c r="K288">
        <v>2500</v>
      </c>
    </row>
    <row r="289" spans="1:11" x14ac:dyDescent="0.35">
      <c r="A289">
        <v>288</v>
      </c>
      <c r="B289" t="s">
        <v>39</v>
      </c>
      <c r="C289" t="s">
        <v>8</v>
      </c>
      <c r="D289" t="s">
        <v>14</v>
      </c>
      <c r="E289">
        <v>8</v>
      </c>
      <c r="F289" s="12">
        <v>114.166666666667</v>
      </c>
      <c r="G289">
        <v>126</v>
      </c>
      <c r="H289">
        <v>966</v>
      </c>
      <c r="I289">
        <f t="shared" si="4"/>
        <v>840</v>
      </c>
      <c r="J289">
        <v>8.75</v>
      </c>
      <c r="K289">
        <v>3500</v>
      </c>
    </row>
    <row r="290" spans="1:11" x14ac:dyDescent="0.35">
      <c r="A290">
        <v>289</v>
      </c>
      <c r="B290" t="s">
        <v>38</v>
      </c>
      <c r="C290" t="s">
        <v>10</v>
      </c>
      <c r="D290" t="s">
        <v>13</v>
      </c>
      <c r="E290">
        <v>4</v>
      </c>
      <c r="F290" s="12">
        <v>114.416666666667</v>
      </c>
      <c r="G290">
        <v>125</v>
      </c>
      <c r="H290">
        <v>845</v>
      </c>
      <c r="I290">
        <f t="shared" si="4"/>
        <v>720</v>
      </c>
      <c r="J290">
        <v>10</v>
      </c>
      <c r="K290">
        <v>4000</v>
      </c>
    </row>
    <row r="291" spans="1:11" x14ac:dyDescent="0.35">
      <c r="A291">
        <v>290</v>
      </c>
      <c r="B291" t="s">
        <v>38</v>
      </c>
      <c r="C291" t="s">
        <v>11</v>
      </c>
      <c r="D291" t="s">
        <v>14</v>
      </c>
      <c r="E291">
        <v>4</v>
      </c>
      <c r="F291" s="12">
        <v>114.866666666667</v>
      </c>
      <c r="G291">
        <v>122</v>
      </c>
      <c r="H291">
        <v>602</v>
      </c>
      <c r="I291">
        <f t="shared" si="4"/>
        <v>480</v>
      </c>
      <c r="J291">
        <v>12.5</v>
      </c>
      <c r="K291">
        <v>5000</v>
      </c>
    </row>
    <row r="292" spans="1:11" x14ac:dyDescent="0.35">
      <c r="A292">
        <v>291</v>
      </c>
      <c r="B292" t="s">
        <v>38</v>
      </c>
      <c r="C292" t="s">
        <v>8</v>
      </c>
      <c r="D292" t="s">
        <v>13</v>
      </c>
      <c r="E292">
        <v>3</v>
      </c>
      <c r="F292" s="12">
        <v>115.283333333333</v>
      </c>
      <c r="G292">
        <v>139</v>
      </c>
      <c r="H292">
        <v>619</v>
      </c>
      <c r="I292">
        <f t="shared" si="4"/>
        <v>480</v>
      </c>
      <c r="J292">
        <v>12.5</v>
      </c>
      <c r="K292">
        <v>5000</v>
      </c>
    </row>
    <row r="293" spans="1:11" x14ac:dyDescent="0.35">
      <c r="A293">
        <v>292</v>
      </c>
      <c r="B293" t="s">
        <v>38</v>
      </c>
      <c r="C293" t="s">
        <v>8</v>
      </c>
      <c r="D293" t="s">
        <v>14</v>
      </c>
      <c r="E293">
        <v>9</v>
      </c>
      <c r="F293" s="12">
        <v>115.73333333333299</v>
      </c>
      <c r="G293">
        <v>126</v>
      </c>
      <c r="H293">
        <v>846</v>
      </c>
      <c r="I293">
        <f t="shared" si="4"/>
        <v>720</v>
      </c>
      <c r="J293">
        <v>10</v>
      </c>
      <c r="K293">
        <v>4000</v>
      </c>
    </row>
    <row r="294" spans="1:11" x14ac:dyDescent="0.35">
      <c r="A294">
        <v>293</v>
      </c>
      <c r="B294" t="s">
        <v>38</v>
      </c>
      <c r="C294" t="s">
        <v>8</v>
      </c>
      <c r="D294" t="s">
        <v>14</v>
      </c>
      <c r="E294">
        <v>9</v>
      </c>
      <c r="F294" s="12">
        <v>116.133333333333</v>
      </c>
      <c r="G294">
        <v>129</v>
      </c>
      <c r="H294">
        <v>609</v>
      </c>
      <c r="I294">
        <f t="shared" si="4"/>
        <v>480</v>
      </c>
      <c r="J294">
        <v>12.5</v>
      </c>
      <c r="K294">
        <v>5000</v>
      </c>
    </row>
    <row r="295" spans="1:11" x14ac:dyDescent="0.35">
      <c r="A295">
        <v>294</v>
      </c>
      <c r="B295" t="s">
        <v>38</v>
      </c>
      <c r="C295" t="s">
        <v>9</v>
      </c>
      <c r="D295" t="s">
        <v>13</v>
      </c>
      <c r="E295">
        <v>8</v>
      </c>
      <c r="F295" s="12">
        <v>116.5</v>
      </c>
      <c r="G295">
        <v>119</v>
      </c>
      <c r="H295">
        <v>599</v>
      </c>
      <c r="I295">
        <f t="shared" si="4"/>
        <v>480</v>
      </c>
      <c r="J295">
        <v>12.5</v>
      </c>
      <c r="K295">
        <v>5000</v>
      </c>
    </row>
    <row r="296" spans="1:11" x14ac:dyDescent="0.35">
      <c r="A296">
        <v>295</v>
      </c>
      <c r="B296" t="s">
        <v>38</v>
      </c>
      <c r="C296" t="s">
        <v>9</v>
      </c>
      <c r="D296" t="s">
        <v>15</v>
      </c>
      <c r="E296">
        <v>4</v>
      </c>
      <c r="F296" s="12">
        <v>116.916666666667</v>
      </c>
      <c r="G296">
        <v>140</v>
      </c>
      <c r="H296">
        <v>860</v>
      </c>
      <c r="I296">
        <f t="shared" si="4"/>
        <v>720</v>
      </c>
      <c r="J296">
        <v>10</v>
      </c>
      <c r="K296">
        <v>4000</v>
      </c>
    </row>
    <row r="297" spans="1:11" x14ac:dyDescent="0.35">
      <c r="A297">
        <v>296</v>
      </c>
      <c r="B297" t="s">
        <v>38</v>
      </c>
      <c r="C297" t="s">
        <v>8</v>
      </c>
      <c r="D297" t="s">
        <v>14</v>
      </c>
      <c r="E297">
        <v>2</v>
      </c>
      <c r="F297" s="12">
        <v>117.316666666667</v>
      </c>
      <c r="G297">
        <v>119</v>
      </c>
      <c r="H297">
        <v>959</v>
      </c>
      <c r="I297">
        <f t="shared" si="4"/>
        <v>840</v>
      </c>
      <c r="J297">
        <v>8.75</v>
      </c>
      <c r="K297">
        <v>3500</v>
      </c>
    </row>
    <row r="298" spans="1:11" x14ac:dyDescent="0.35">
      <c r="A298">
        <v>297</v>
      </c>
      <c r="B298" t="s">
        <v>38</v>
      </c>
      <c r="C298" t="s">
        <v>11</v>
      </c>
      <c r="D298" t="s">
        <v>13</v>
      </c>
      <c r="E298">
        <v>3</v>
      </c>
      <c r="F298" s="12">
        <v>117.683333333333</v>
      </c>
      <c r="G298">
        <v>123</v>
      </c>
      <c r="H298">
        <v>963</v>
      </c>
      <c r="I298">
        <f t="shared" si="4"/>
        <v>840</v>
      </c>
      <c r="J298">
        <v>8.75</v>
      </c>
      <c r="K298">
        <v>3500</v>
      </c>
    </row>
    <row r="299" spans="1:11" x14ac:dyDescent="0.35">
      <c r="A299">
        <v>298</v>
      </c>
      <c r="B299" t="s">
        <v>38</v>
      </c>
      <c r="C299" t="s">
        <v>10</v>
      </c>
      <c r="D299" t="s">
        <v>12</v>
      </c>
      <c r="E299">
        <v>7</v>
      </c>
      <c r="F299" s="12">
        <v>118.15</v>
      </c>
      <c r="G299">
        <v>132</v>
      </c>
      <c r="H299">
        <v>972</v>
      </c>
      <c r="I299">
        <f t="shared" si="4"/>
        <v>840</v>
      </c>
      <c r="J299">
        <v>8.75</v>
      </c>
      <c r="K299">
        <v>3500</v>
      </c>
    </row>
    <row r="300" spans="1:11" x14ac:dyDescent="0.35">
      <c r="A300">
        <v>299</v>
      </c>
      <c r="B300" t="s">
        <v>38</v>
      </c>
      <c r="C300" t="s">
        <v>8</v>
      </c>
      <c r="D300" t="s">
        <v>12</v>
      </c>
      <c r="E300">
        <v>2</v>
      </c>
      <c r="F300" s="12">
        <v>118.466666666667</v>
      </c>
      <c r="G300">
        <v>124</v>
      </c>
      <c r="H300">
        <v>1084</v>
      </c>
      <c r="I300">
        <f t="shared" si="4"/>
        <v>960</v>
      </c>
      <c r="J300">
        <v>7.5</v>
      </c>
      <c r="K300">
        <v>3000</v>
      </c>
    </row>
    <row r="301" spans="1:11" x14ac:dyDescent="0.35">
      <c r="A301">
        <v>300</v>
      </c>
      <c r="B301" t="s">
        <v>38</v>
      </c>
      <c r="C301" t="s">
        <v>10</v>
      </c>
      <c r="D301" t="s">
        <v>13</v>
      </c>
      <c r="E301">
        <v>7</v>
      </c>
      <c r="F301" s="12">
        <v>118.883333333333</v>
      </c>
      <c r="G301">
        <v>126</v>
      </c>
      <c r="H301">
        <v>1086</v>
      </c>
      <c r="I301">
        <f t="shared" si="4"/>
        <v>960</v>
      </c>
      <c r="J301">
        <v>7.5</v>
      </c>
      <c r="K301">
        <v>3000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55C01-8E7C-4811-A5CC-3632D7A78F6E}">
  <dimension ref="A1:K301"/>
  <sheetViews>
    <sheetView tabSelected="1" zoomScale="80" zoomScaleNormal="80" workbookViewId="0">
      <selection activeCell="F1" sqref="F1:F1048576"/>
    </sheetView>
  </sheetViews>
  <sheetFormatPr defaultRowHeight="14.5" x14ac:dyDescent="0.35"/>
  <cols>
    <col min="1" max="1" width="11.26953125" customWidth="1"/>
    <col min="2" max="2" width="10.08984375" customWidth="1"/>
    <col min="3" max="3" width="11.90625" customWidth="1"/>
    <col min="4" max="4" width="12.36328125" customWidth="1"/>
    <col min="5" max="5" width="13.81640625" customWidth="1"/>
    <col min="6" max="6" width="10.6328125" style="12" customWidth="1"/>
    <col min="8" max="9" width="8" customWidth="1"/>
    <col min="10" max="10" width="10.453125" customWidth="1"/>
    <col min="11" max="11" width="10.81640625" customWidth="1"/>
    <col min="12" max="12" width="12" customWidth="1"/>
  </cols>
  <sheetData>
    <row r="1" spans="1:11" ht="33" customHeight="1" x14ac:dyDescent="0.35">
      <c r="A1" s="11" t="s">
        <v>29</v>
      </c>
      <c r="B1" s="11" t="s">
        <v>30</v>
      </c>
      <c r="C1" s="8" t="s">
        <v>6</v>
      </c>
      <c r="D1" s="8" t="s">
        <v>7</v>
      </c>
      <c r="E1" s="11" t="s">
        <v>31</v>
      </c>
      <c r="F1" s="18" t="s">
        <v>32</v>
      </c>
      <c r="G1" s="11" t="s">
        <v>33</v>
      </c>
      <c r="H1" s="11" t="s">
        <v>34</v>
      </c>
      <c r="I1" s="11" t="s">
        <v>40</v>
      </c>
      <c r="J1" s="11" t="s">
        <v>37</v>
      </c>
      <c r="K1" s="11" t="s">
        <v>36</v>
      </c>
    </row>
    <row r="2" spans="1:11" x14ac:dyDescent="0.35">
      <c r="A2">
        <v>1</v>
      </c>
      <c r="B2" t="s">
        <v>38</v>
      </c>
      <c r="C2" t="s">
        <v>11</v>
      </c>
      <c r="D2" t="s">
        <v>12</v>
      </c>
      <c r="E2">
        <v>9</v>
      </c>
      <c r="F2" s="12">
        <v>0.6</v>
      </c>
      <c r="G2">
        <v>22</v>
      </c>
      <c r="H2">
        <v>1102</v>
      </c>
      <c r="I2">
        <f>H2-G2</f>
        <v>1080</v>
      </c>
      <c r="J2">
        <v>6.25</v>
      </c>
      <c r="K2">
        <v>2500</v>
      </c>
    </row>
    <row r="3" spans="1:11" x14ac:dyDescent="0.35">
      <c r="A3">
        <v>2</v>
      </c>
      <c r="B3" t="s">
        <v>38</v>
      </c>
      <c r="C3" t="s">
        <v>11</v>
      </c>
      <c r="D3" t="s">
        <v>14</v>
      </c>
      <c r="E3">
        <v>4</v>
      </c>
      <c r="F3" s="12">
        <v>1</v>
      </c>
      <c r="G3">
        <v>4</v>
      </c>
      <c r="H3">
        <v>964</v>
      </c>
      <c r="I3">
        <f t="shared" ref="I3:I66" si="0">H3-G3</f>
        <v>960</v>
      </c>
      <c r="J3">
        <v>7.5</v>
      </c>
      <c r="K3">
        <v>3000</v>
      </c>
    </row>
    <row r="4" spans="1:11" x14ac:dyDescent="0.35">
      <c r="A4">
        <v>3</v>
      </c>
      <c r="B4" t="s">
        <v>38</v>
      </c>
      <c r="C4" t="s">
        <v>9</v>
      </c>
      <c r="D4" t="s">
        <v>15</v>
      </c>
      <c r="E4">
        <v>1</v>
      </c>
      <c r="F4" s="12">
        <v>1.45</v>
      </c>
      <c r="G4">
        <v>21</v>
      </c>
      <c r="H4">
        <v>621</v>
      </c>
      <c r="I4">
        <f t="shared" si="0"/>
        <v>600</v>
      </c>
      <c r="J4">
        <v>11.25</v>
      </c>
      <c r="K4">
        <v>4500</v>
      </c>
    </row>
    <row r="5" spans="1:11" x14ac:dyDescent="0.35">
      <c r="A5">
        <v>4</v>
      </c>
      <c r="B5" t="s">
        <v>38</v>
      </c>
      <c r="C5" t="s">
        <v>10</v>
      </c>
      <c r="D5" t="s">
        <v>12</v>
      </c>
      <c r="E5">
        <v>2</v>
      </c>
      <c r="F5" s="12">
        <v>1.7333333333333301</v>
      </c>
      <c r="G5">
        <v>9</v>
      </c>
      <c r="H5">
        <v>849</v>
      </c>
      <c r="I5">
        <f t="shared" si="0"/>
        <v>840</v>
      </c>
      <c r="J5">
        <v>8.75</v>
      </c>
      <c r="K5">
        <v>3500</v>
      </c>
    </row>
    <row r="6" spans="1:11" x14ac:dyDescent="0.35">
      <c r="A6">
        <v>5</v>
      </c>
      <c r="B6" t="s">
        <v>38</v>
      </c>
      <c r="C6" t="s">
        <v>9</v>
      </c>
      <c r="D6" t="s">
        <v>15</v>
      </c>
      <c r="E6">
        <v>6</v>
      </c>
      <c r="F6" s="12">
        <v>2.0499999999999998</v>
      </c>
      <c r="G6">
        <v>18</v>
      </c>
      <c r="H6">
        <v>618</v>
      </c>
      <c r="I6">
        <f t="shared" si="0"/>
        <v>600</v>
      </c>
      <c r="J6">
        <v>11.25</v>
      </c>
      <c r="K6">
        <v>4500</v>
      </c>
    </row>
    <row r="7" spans="1:11" x14ac:dyDescent="0.35">
      <c r="A7">
        <v>6</v>
      </c>
      <c r="B7" t="s">
        <v>38</v>
      </c>
      <c r="C7" t="s">
        <v>10</v>
      </c>
      <c r="D7" t="s">
        <v>14</v>
      </c>
      <c r="E7">
        <v>5</v>
      </c>
      <c r="F7" s="12">
        <v>2.5166666666666702</v>
      </c>
      <c r="G7">
        <v>27</v>
      </c>
      <c r="H7">
        <v>507</v>
      </c>
      <c r="I7">
        <f t="shared" si="0"/>
        <v>480</v>
      </c>
      <c r="J7">
        <v>12.5</v>
      </c>
      <c r="K7">
        <v>5000</v>
      </c>
    </row>
    <row r="8" spans="1:11" x14ac:dyDescent="0.35">
      <c r="A8">
        <v>7</v>
      </c>
      <c r="B8" t="s">
        <v>38</v>
      </c>
      <c r="C8" t="s">
        <v>11</v>
      </c>
      <c r="D8" t="s">
        <v>15</v>
      </c>
      <c r="E8">
        <v>1</v>
      </c>
      <c r="F8" s="12">
        <v>2.95</v>
      </c>
      <c r="G8">
        <v>7</v>
      </c>
      <c r="H8">
        <v>1087</v>
      </c>
      <c r="I8">
        <f t="shared" si="0"/>
        <v>1080</v>
      </c>
      <c r="J8">
        <v>6.25</v>
      </c>
      <c r="K8">
        <v>2500</v>
      </c>
    </row>
    <row r="9" spans="1:11" x14ac:dyDescent="0.35">
      <c r="A9">
        <v>8</v>
      </c>
      <c r="B9" t="s">
        <v>38</v>
      </c>
      <c r="C9" t="s">
        <v>10</v>
      </c>
      <c r="D9" t="s">
        <v>12</v>
      </c>
      <c r="E9">
        <v>8</v>
      </c>
      <c r="F9" s="12">
        <v>3.35</v>
      </c>
      <c r="G9">
        <v>7</v>
      </c>
      <c r="H9">
        <v>607</v>
      </c>
      <c r="I9">
        <f t="shared" si="0"/>
        <v>600</v>
      </c>
      <c r="J9">
        <v>11.25</v>
      </c>
      <c r="K9">
        <v>4500</v>
      </c>
    </row>
    <row r="10" spans="1:11" x14ac:dyDescent="0.35">
      <c r="A10">
        <v>9</v>
      </c>
      <c r="B10" t="s">
        <v>38</v>
      </c>
      <c r="C10" t="s">
        <v>9</v>
      </c>
      <c r="D10" t="s">
        <v>12</v>
      </c>
      <c r="E10">
        <v>9</v>
      </c>
      <c r="F10" s="12">
        <v>3.7666666666666702</v>
      </c>
      <c r="G10">
        <v>23</v>
      </c>
      <c r="H10">
        <v>743</v>
      </c>
      <c r="I10">
        <f t="shared" si="0"/>
        <v>720</v>
      </c>
      <c r="J10">
        <v>10</v>
      </c>
      <c r="K10">
        <v>4000</v>
      </c>
    </row>
    <row r="11" spans="1:11" x14ac:dyDescent="0.35">
      <c r="A11">
        <v>10</v>
      </c>
      <c r="B11" t="s">
        <v>38</v>
      </c>
      <c r="C11" t="s">
        <v>9</v>
      </c>
      <c r="D11" t="s">
        <v>12</v>
      </c>
      <c r="E11">
        <v>2</v>
      </c>
      <c r="F11" s="12">
        <v>4.0999999999999996</v>
      </c>
      <c r="G11">
        <v>24</v>
      </c>
      <c r="H11">
        <v>504</v>
      </c>
      <c r="I11">
        <f t="shared" si="0"/>
        <v>480</v>
      </c>
      <c r="J11">
        <v>12.5</v>
      </c>
      <c r="K11">
        <v>5000</v>
      </c>
    </row>
    <row r="12" spans="1:11" x14ac:dyDescent="0.35">
      <c r="A12">
        <v>11</v>
      </c>
      <c r="B12" t="s">
        <v>39</v>
      </c>
      <c r="C12" t="s">
        <v>11</v>
      </c>
      <c r="D12" t="s">
        <v>13</v>
      </c>
      <c r="E12">
        <v>4</v>
      </c>
      <c r="F12" s="12">
        <v>4.5833333333333304</v>
      </c>
      <c r="G12">
        <v>28</v>
      </c>
      <c r="H12">
        <v>1108</v>
      </c>
      <c r="I12">
        <f t="shared" si="0"/>
        <v>1080</v>
      </c>
      <c r="J12">
        <v>6.25</v>
      </c>
      <c r="K12">
        <v>2500</v>
      </c>
    </row>
    <row r="13" spans="1:11" x14ac:dyDescent="0.35">
      <c r="A13">
        <v>12</v>
      </c>
      <c r="B13" t="s">
        <v>38</v>
      </c>
      <c r="C13" t="s">
        <v>10</v>
      </c>
      <c r="D13" t="s">
        <v>14</v>
      </c>
      <c r="E13">
        <v>2</v>
      </c>
      <c r="F13" s="12">
        <v>4.9833333333333298</v>
      </c>
      <c r="G13">
        <v>10</v>
      </c>
      <c r="H13">
        <v>610</v>
      </c>
      <c r="I13">
        <f t="shared" si="0"/>
        <v>600</v>
      </c>
      <c r="J13">
        <v>11.25</v>
      </c>
      <c r="K13">
        <v>4500</v>
      </c>
    </row>
    <row r="14" spans="1:11" x14ac:dyDescent="0.35">
      <c r="A14">
        <v>13</v>
      </c>
      <c r="B14" t="s">
        <v>38</v>
      </c>
      <c r="C14" t="s">
        <v>9</v>
      </c>
      <c r="D14" t="s">
        <v>15</v>
      </c>
      <c r="E14">
        <v>4</v>
      </c>
      <c r="F14" s="12">
        <v>5.2833333333333297</v>
      </c>
      <c r="G14">
        <v>24</v>
      </c>
      <c r="H14">
        <v>744</v>
      </c>
      <c r="I14">
        <f t="shared" si="0"/>
        <v>720</v>
      </c>
      <c r="J14">
        <v>10</v>
      </c>
      <c r="K14">
        <v>4000</v>
      </c>
    </row>
    <row r="15" spans="1:11" x14ac:dyDescent="0.35">
      <c r="A15">
        <v>14</v>
      </c>
      <c r="B15" t="s">
        <v>38</v>
      </c>
      <c r="C15" t="s">
        <v>8</v>
      </c>
      <c r="D15" t="s">
        <v>13</v>
      </c>
      <c r="E15">
        <v>9</v>
      </c>
      <c r="F15" s="12">
        <v>5.7</v>
      </c>
      <c r="G15">
        <v>15</v>
      </c>
      <c r="H15">
        <v>1095</v>
      </c>
      <c r="I15">
        <f t="shared" si="0"/>
        <v>1080</v>
      </c>
      <c r="J15">
        <v>6.25</v>
      </c>
      <c r="K15">
        <v>2500</v>
      </c>
    </row>
    <row r="16" spans="1:11" x14ac:dyDescent="0.35">
      <c r="A16">
        <v>15</v>
      </c>
      <c r="B16" t="s">
        <v>38</v>
      </c>
      <c r="C16" t="s">
        <v>11</v>
      </c>
      <c r="D16" t="s">
        <v>15</v>
      </c>
      <c r="E16">
        <v>8</v>
      </c>
      <c r="F16" s="12">
        <v>6.1166666666666698</v>
      </c>
      <c r="G16">
        <v>23</v>
      </c>
      <c r="H16">
        <v>743</v>
      </c>
      <c r="I16">
        <f t="shared" si="0"/>
        <v>720</v>
      </c>
      <c r="J16">
        <v>10</v>
      </c>
      <c r="K16">
        <v>4000</v>
      </c>
    </row>
    <row r="17" spans="1:11" x14ac:dyDescent="0.35">
      <c r="A17">
        <v>16</v>
      </c>
      <c r="B17" t="s">
        <v>38</v>
      </c>
      <c r="C17" t="s">
        <v>10</v>
      </c>
      <c r="D17" t="s">
        <v>15</v>
      </c>
      <c r="E17">
        <v>9</v>
      </c>
      <c r="F17" s="12">
        <v>6.4833333333333298</v>
      </c>
      <c r="G17">
        <v>25</v>
      </c>
      <c r="H17">
        <v>865</v>
      </c>
      <c r="I17">
        <f t="shared" si="0"/>
        <v>840</v>
      </c>
      <c r="J17">
        <v>8.75</v>
      </c>
      <c r="K17">
        <v>3500</v>
      </c>
    </row>
    <row r="18" spans="1:11" x14ac:dyDescent="0.35">
      <c r="A18">
        <v>17</v>
      </c>
      <c r="B18" t="s">
        <v>38</v>
      </c>
      <c r="C18" t="s">
        <v>11</v>
      </c>
      <c r="D18" t="s">
        <v>14</v>
      </c>
      <c r="E18">
        <v>6</v>
      </c>
      <c r="F18" s="12">
        <v>6.8</v>
      </c>
      <c r="G18">
        <v>11</v>
      </c>
      <c r="H18">
        <v>851</v>
      </c>
      <c r="I18">
        <f t="shared" si="0"/>
        <v>840</v>
      </c>
      <c r="J18">
        <v>8.75</v>
      </c>
      <c r="K18">
        <v>3500</v>
      </c>
    </row>
    <row r="19" spans="1:11" x14ac:dyDescent="0.35">
      <c r="A19">
        <v>18</v>
      </c>
      <c r="B19" t="s">
        <v>38</v>
      </c>
      <c r="C19" t="s">
        <v>11</v>
      </c>
      <c r="D19" t="s">
        <v>14</v>
      </c>
      <c r="E19">
        <v>8</v>
      </c>
      <c r="F19" s="12">
        <v>7.18333333333333</v>
      </c>
      <c r="G19">
        <v>13</v>
      </c>
      <c r="H19">
        <v>733</v>
      </c>
      <c r="I19">
        <f t="shared" si="0"/>
        <v>720</v>
      </c>
      <c r="J19">
        <v>10</v>
      </c>
      <c r="K19">
        <v>4000</v>
      </c>
    </row>
    <row r="20" spans="1:11" x14ac:dyDescent="0.35">
      <c r="A20">
        <v>19</v>
      </c>
      <c r="B20" t="s">
        <v>38</v>
      </c>
      <c r="C20" t="s">
        <v>11</v>
      </c>
      <c r="D20" t="s">
        <v>12</v>
      </c>
      <c r="E20">
        <v>4</v>
      </c>
      <c r="F20" s="12">
        <v>7.6</v>
      </c>
      <c r="G20">
        <v>32</v>
      </c>
      <c r="H20">
        <v>632</v>
      </c>
      <c r="I20">
        <f t="shared" si="0"/>
        <v>600</v>
      </c>
      <c r="J20">
        <v>11.25</v>
      </c>
      <c r="K20">
        <v>4500</v>
      </c>
    </row>
    <row r="21" spans="1:11" x14ac:dyDescent="0.35">
      <c r="A21">
        <v>20</v>
      </c>
      <c r="B21" t="s">
        <v>38</v>
      </c>
      <c r="C21" t="s">
        <v>9</v>
      </c>
      <c r="D21" t="s">
        <v>12</v>
      </c>
      <c r="E21">
        <v>5</v>
      </c>
      <c r="F21" s="12">
        <v>7.8666666666666698</v>
      </c>
      <c r="G21">
        <v>22</v>
      </c>
      <c r="H21">
        <v>1102</v>
      </c>
      <c r="I21">
        <f t="shared" si="0"/>
        <v>1080</v>
      </c>
      <c r="J21">
        <v>6.25</v>
      </c>
      <c r="K21">
        <v>2500</v>
      </c>
    </row>
    <row r="22" spans="1:11" x14ac:dyDescent="0.35">
      <c r="A22">
        <v>21</v>
      </c>
      <c r="B22" t="s">
        <v>38</v>
      </c>
      <c r="C22" t="s">
        <v>8</v>
      </c>
      <c r="D22" t="s">
        <v>13</v>
      </c>
      <c r="E22">
        <v>5</v>
      </c>
      <c r="F22" s="12">
        <v>8.3333333333333304</v>
      </c>
      <c r="G22">
        <v>15</v>
      </c>
      <c r="H22">
        <v>735</v>
      </c>
      <c r="I22">
        <f t="shared" si="0"/>
        <v>720</v>
      </c>
      <c r="J22">
        <v>10</v>
      </c>
      <c r="K22">
        <v>4000</v>
      </c>
    </row>
    <row r="23" spans="1:11" x14ac:dyDescent="0.35">
      <c r="A23">
        <v>22</v>
      </c>
      <c r="B23" t="s">
        <v>38</v>
      </c>
      <c r="C23" t="s">
        <v>9</v>
      </c>
      <c r="D23" t="s">
        <v>13</v>
      </c>
      <c r="E23">
        <v>6</v>
      </c>
      <c r="F23" s="12">
        <v>8.65</v>
      </c>
      <c r="G23">
        <v>26</v>
      </c>
      <c r="H23">
        <v>866</v>
      </c>
      <c r="I23">
        <f t="shared" si="0"/>
        <v>840</v>
      </c>
      <c r="J23">
        <v>8.75</v>
      </c>
      <c r="K23">
        <v>3500</v>
      </c>
    </row>
    <row r="24" spans="1:11" x14ac:dyDescent="0.35">
      <c r="A24">
        <v>23</v>
      </c>
      <c r="B24" t="s">
        <v>38</v>
      </c>
      <c r="C24" t="s">
        <v>8</v>
      </c>
      <c r="D24" t="s">
        <v>13</v>
      </c>
      <c r="E24">
        <v>5</v>
      </c>
      <c r="F24" s="12">
        <v>9.1</v>
      </c>
      <c r="G24">
        <v>29</v>
      </c>
      <c r="H24">
        <v>749</v>
      </c>
      <c r="I24">
        <f t="shared" si="0"/>
        <v>720</v>
      </c>
      <c r="J24">
        <v>10</v>
      </c>
      <c r="K24">
        <v>4000</v>
      </c>
    </row>
    <row r="25" spans="1:11" x14ac:dyDescent="0.35">
      <c r="A25">
        <v>24</v>
      </c>
      <c r="B25" t="s">
        <v>38</v>
      </c>
      <c r="C25" t="s">
        <v>9</v>
      </c>
      <c r="D25" t="s">
        <v>12</v>
      </c>
      <c r="E25">
        <v>3</v>
      </c>
      <c r="F25" s="12">
        <v>9.5500000000000007</v>
      </c>
      <c r="G25">
        <v>27</v>
      </c>
      <c r="H25">
        <v>627</v>
      </c>
      <c r="I25">
        <f t="shared" si="0"/>
        <v>600</v>
      </c>
      <c r="J25">
        <v>11.25</v>
      </c>
      <c r="K25">
        <v>4500</v>
      </c>
    </row>
    <row r="26" spans="1:11" x14ac:dyDescent="0.35">
      <c r="A26">
        <v>25</v>
      </c>
      <c r="B26" t="s">
        <v>38</v>
      </c>
      <c r="C26" t="s">
        <v>10</v>
      </c>
      <c r="D26" t="s">
        <v>12</v>
      </c>
      <c r="E26">
        <v>3</v>
      </c>
      <c r="F26" s="12">
        <v>9.93333333333333</v>
      </c>
      <c r="G26">
        <v>27</v>
      </c>
      <c r="H26">
        <v>507</v>
      </c>
      <c r="I26">
        <f t="shared" si="0"/>
        <v>480</v>
      </c>
      <c r="J26">
        <v>12.5</v>
      </c>
      <c r="K26">
        <v>5000</v>
      </c>
    </row>
    <row r="27" spans="1:11" x14ac:dyDescent="0.35">
      <c r="A27">
        <v>26</v>
      </c>
      <c r="B27" t="s">
        <v>38</v>
      </c>
      <c r="C27" t="s">
        <v>9</v>
      </c>
      <c r="D27" t="s">
        <v>15</v>
      </c>
      <c r="E27">
        <v>1</v>
      </c>
      <c r="F27" s="12">
        <v>10.35</v>
      </c>
      <c r="G27">
        <v>16</v>
      </c>
      <c r="H27">
        <v>976</v>
      </c>
      <c r="I27">
        <f t="shared" si="0"/>
        <v>960</v>
      </c>
      <c r="J27">
        <v>7.5</v>
      </c>
      <c r="K27">
        <v>3000</v>
      </c>
    </row>
    <row r="28" spans="1:11" x14ac:dyDescent="0.35">
      <c r="A28">
        <v>27</v>
      </c>
      <c r="B28" t="s">
        <v>38</v>
      </c>
      <c r="C28" t="s">
        <v>8</v>
      </c>
      <c r="D28" t="s">
        <v>13</v>
      </c>
      <c r="E28">
        <v>6</v>
      </c>
      <c r="F28" s="12">
        <v>10.6666666666667</v>
      </c>
      <c r="G28">
        <v>26</v>
      </c>
      <c r="H28">
        <v>746</v>
      </c>
      <c r="I28">
        <f t="shared" si="0"/>
        <v>720</v>
      </c>
      <c r="J28">
        <v>10</v>
      </c>
      <c r="K28">
        <v>4000</v>
      </c>
    </row>
    <row r="29" spans="1:11" x14ac:dyDescent="0.35">
      <c r="A29">
        <v>28</v>
      </c>
      <c r="B29" t="s">
        <v>38</v>
      </c>
      <c r="C29" t="s">
        <v>10</v>
      </c>
      <c r="D29" t="s">
        <v>15</v>
      </c>
      <c r="E29">
        <v>4</v>
      </c>
      <c r="F29" s="12">
        <v>11.133333333333301</v>
      </c>
      <c r="G29">
        <v>20</v>
      </c>
      <c r="H29">
        <v>500</v>
      </c>
      <c r="I29">
        <f t="shared" si="0"/>
        <v>480</v>
      </c>
      <c r="J29">
        <v>12.5</v>
      </c>
      <c r="K29">
        <v>5000</v>
      </c>
    </row>
    <row r="30" spans="1:11" x14ac:dyDescent="0.35">
      <c r="A30">
        <v>29</v>
      </c>
      <c r="B30" t="s">
        <v>39</v>
      </c>
      <c r="C30" t="s">
        <v>10</v>
      </c>
      <c r="D30" t="s">
        <v>13</v>
      </c>
      <c r="E30">
        <v>6</v>
      </c>
      <c r="F30" s="12">
        <v>11.55</v>
      </c>
      <c r="G30">
        <v>15</v>
      </c>
      <c r="H30">
        <v>495</v>
      </c>
      <c r="I30">
        <f t="shared" si="0"/>
        <v>480</v>
      </c>
      <c r="J30">
        <v>12.5</v>
      </c>
      <c r="K30">
        <v>5000</v>
      </c>
    </row>
    <row r="31" spans="1:11" x14ac:dyDescent="0.35">
      <c r="A31">
        <v>30</v>
      </c>
      <c r="B31" t="s">
        <v>38</v>
      </c>
      <c r="C31" t="s">
        <v>9</v>
      </c>
      <c r="D31" t="s">
        <v>13</v>
      </c>
      <c r="E31">
        <v>4</v>
      </c>
      <c r="F31" s="12">
        <v>11.95</v>
      </c>
      <c r="G31">
        <v>16</v>
      </c>
      <c r="H31">
        <v>856</v>
      </c>
      <c r="I31">
        <f t="shared" si="0"/>
        <v>840</v>
      </c>
      <c r="J31">
        <v>8.75</v>
      </c>
      <c r="K31">
        <v>3500</v>
      </c>
    </row>
    <row r="32" spans="1:11" x14ac:dyDescent="0.35">
      <c r="A32">
        <v>31</v>
      </c>
      <c r="B32" t="s">
        <v>38</v>
      </c>
      <c r="C32" t="s">
        <v>10</v>
      </c>
      <c r="D32" t="s">
        <v>14</v>
      </c>
      <c r="E32">
        <v>8</v>
      </c>
      <c r="F32" s="12">
        <v>12.4</v>
      </c>
      <c r="G32">
        <v>15</v>
      </c>
      <c r="H32">
        <v>975</v>
      </c>
      <c r="I32">
        <f t="shared" si="0"/>
        <v>960</v>
      </c>
      <c r="J32">
        <v>7.5</v>
      </c>
      <c r="K32">
        <v>3000</v>
      </c>
    </row>
    <row r="33" spans="1:11" x14ac:dyDescent="0.35">
      <c r="A33">
        <v>32</v>
      </c>
      <c r="B33" t="s">
        <v>38</v>
      </c>
      <c r="C33" t="s">
        <v>9</v>
      </c>
      <c r="D33" t="s">
        <v>14</v>
      </c>
      <c r="E33">
        <v>4</v>
      </c>
      <c r="F33" s="12">
        <v>12.8</v>
      </c>
      <c r="G33">
        <v>21</v>
      </c>
      <c r="H33">
        <v>741</v>
      </c>
      <c r="I33">
        <f t="shared" si="0"/>
        <v>720</v>
      </c>
      <c r="J33">
        <v>10</v>
      </c>
      <c r="K33">
        <v>4000</v>
      </c>
    </row>
    <row r="34" spans="1:11" x14ac:dyDescent="0.35">
      <c r="A34">
        <v>33</v>
      </c>
      <c r="B34" t="s">
        <v>38</v>
      </c>
      <c r="C34" t="s">
        <v>8</v>
      </c>
      <c r="D34" t="s">
        <v>15</v>
      </c>
      <c r="E34">
        <v>4</v>
      </c>
      <c r="F34" s="12">
        <v>13.3</v>
      </c>
      <c r="G34">
        <v>25</v>
      </c>
      <c r="H34">
        <v>985</v>
      </c>
      <c r="I34">
        <f t="shared" si="0"/>
        <v>960</v>
      </c>
      <c r="J34">
        <v>7.5</v>
      </c>
      <c r="K34">
        <v>3000</v>
      </c>
    </row>
    <row r="35" spans="1:11" x14ac:dyDescent="0.35">
      <c r="A35">
        <v>34</v>
      </c>
      <c r="B35" t="s">
        <v>38</v>
      </c>
      <c r="C35" t="s">
        <v>8</v>
      </c>
      <c r="D35" t="s">
        <v>15</v>
      </c>
      <c r="E35">
        <v>9</v>
      </c>
      <c r="F35" s="12">
        <v>13.6</v>
      </c>
      <c r="G35">
        <v>37</v>
      </c>
      <c r="H35">
        <v>877</v>
      </c>
      <c r="I35">
        <f t="shared" si="0"/>
        <v>840</v>
      </c>
      <c r="J35">
        <v>8.75</v>
      </c>
      <c r="K35">
        <v>3500</v>
      </c>
    </row>
    <row r="36" spans="1:11" x14ac:dyDescent="0.35">
      <c r="A36">
        <v>35</v>
      </c>
      <c r="B36" t="s">
        <v>38</v>
      </c>
      <c r="C36" t="s">
        <v>11</v>
      </c>
      <c r="D36" t="s">
        <v>15</v>
      </c>
      <c r="E36">
        <v>9</v>
      </c>
      <c r="F36" s="12">
        <v>13.9</v>
      </c>
      <c r="G36">
        <v>33</v>
      </c>
      <c r="H36">
        <v>873</v>
      </c>
      <c r="I36">
        <f t="shared" si="0"/>
        <v>840</v>
      </c>
      <c r="J36">
        <v>8.75</v>
      </c>
      <c r="K36">
        <v>3500</v>
      </c>
    </row>
    <row r="37" spans="1:11" x14ac:dyDescent="0.35">
      <c r="A37">
        <v>36</v>
      </c>
      <c r="B37" t="s">
        <v>39</v>
      </c>
      <c r="C37" t="s">
        <v>10</v>
      </c>
      <c r="D37" t="s">
        <v>12</v>
      </c>
      <c r="E37">
        <v>2</v>
      </c>
      <c r="F37" s="12">
        <v>14.3166666666667</v>
      </c>
      <c r="G37">
        <v>30</v>
      </c>
      <c r="H37">
        <v>750</v>
      </c>
      <c r="I37">
        <f t="shared" si="0"/>
        <v>720</v>
      </c>
      <c r="J37">
        <v>10</v>
      </c>
      <c r="K37">
        <v>4000</v>
      </c>
    </row>
    <row r="38" spans="1:11" x14ac:dyDescent="0.35">
      <c r="A38">
        <v>37</v>
      </c>
      <c r="B38" t="s">
        <v>38</v>
      </c>
      <c r="C38" t="s">
        <v>9</v>
      </c>
      <c r="D38" t="s">
        <v>12</v>
      </c>
      <c r="E38">
        <v>2</v>
      </c>
      <c r="F38" s="12">
        <v>14.75</v>
      </c>
      <c r="G38">
        <v>27</v>
      </c>
      <c r="H38">
        <v>867</v>
      </c>
      <c r="I38">
        <f t="shared" si="0"/>
        <v>840</v>
      </c>
      <c r="J38">
        <v>8.75</v>
      </c>
      <c r="K38">
        <v>3500</v>
      </c>
    </row>
    <row r="39" spans="1:11" x14ac:dyDescent="0.35">
      <c r="A39">
        <v>38</v>
      </c>
      <c r="B39" t="s">
        <v>38</v>
      </c>
      <c r="C39" t="s">
        <v>8</v>
      </c>
      <c r="D39" t="s">
        <v>13</v>
      </c>
      <c r="E39">
        <v>8</v>
      </c>
      <c r="F39" s="12">
        <v>15.2</v>
      </c>
      <c r="G39">
        <v>19</v>
      </c>
      <c r="H39">
        <v>499</v>
      </c>
      <c r="I39">
        <f t="shared" si="0"/>
        <v>480</v>
      </c>
      <c r="J39">
        <v>12.5</v>
      </c>
      <c r="K39">
        <v>5000</v>
      </c>
    </row>
    <row r="40" spans="1:11" x14ac:dyDescent="0.35">
      <c r="A40">
        <v>39</v>
      </c>
      <c r="B40" t="s">
        <v>38</v>
      </c>
      <c r="C40" t="s">
        <v>10</v>
      </c>
      <c r="D40" t="s">
        <v>14</v>
      </c>
      <c r="E40">
        <v>1</v>
      </c>
      <c r="F40" s="12">
        <v>15.5666666666667</v>
      </c>
      <c r="G40">
        <v>37</v>
      </c>
      <c r="H40">
        <v>1117</v>
      </c>
      <c r="I40">
        <f t="shared" si="0"/>
        <v>1080</v>
      </c>
      <c r="J40">
        <v>6.25</v>
      </c>
      <c r="K40">
        <v>2500</v>
      </c>
    </row>
    <row r="41" spans="1:11" x14ac:dyDescent="0.35">
      <c r="A41">
        <v>40</v>
      </c>
      <c r="B41" t="s">
        <v>39</v>
      </c>
      <c r="C41" t="s">
        <v>11</v>
      </c>
      <c r="D41" t="s">
        <v>15</v>
      </c>
      <c r="E41">
        <v>5</v>
      </c>
      <c r="F41" s="12">
        <v>15.9333333333333</v>
      </c>
      <c r="G41">
        <v>39</v>
      </c>
      <c r="H41">
        <v>759</v>
      </c>
      <c r="I41">
        <f t="shared" si="0"/>
        <v>720</v>
      </c>
      <c r="J41">
        <v>10</v>
      </c>
      <c r="K41">
        <v>4000</v>
      </c>
    </row>
    <row r="42" spans="1:11" x14ac:dyDescent="0.35">
      <c r="A42">
        <v>41</v>
      </c>
      <c r="B42" t="s">
        <v>38</v>
      </c>
      <c r="C42" t="s">
        <v>9</v>
      </c>
      <c r="D42" t="s">
        <v>13</v>
      </c>
      <c r="E42">
        <v>6</v>
      </c>
      <c r="F42" s="12">
        <v>16.3333333333333</v>
      </c>
      <c r="G42">
        <v>19</v>
      </c>
      <c r="H42">
        <v>619</v>
      </c>
      <c r="I42">
        <f t="shared" si="0"/>
        <v>600</v>
      </c>
      <c r="J42">
        <v>11.25</v>
      </c>
      <c r="K42">
        <v>4500</v>
      </c>
    </row>
    <row r="43" spans="1:11" x14ac:dyDescent="0.35">
      <c r="A43">
        <v>42</v>
      </c>
      <c r="B43" t="s">
        <v>38</v>
      </c>
      <c r="C43" t="s">
        <v>9</v>
      </c>
      <c r="D43" t="s">
        <v>15</v>
      </c>
      <c r="E43">
        <v>2</v>
      </c>
      <c r="F43" s="12">
        <v>16.75</v>
      </c>
      <c r="G43">
        <v>36</v>
      </c>
      <c r="H43">
        <v>996</v>
      </c>
      <c r="I43">
        <f t="shared" si="0"/>
        <v>960</v>
      </c>
      <c r="J43">
        <v>7.5</v>
      </c>
      <c r="K43">
        <v>3000</v>
      </c>
    </row>
    <row r="44" spans="1:11" x14ac:dyDescent="0.35">
      <c r="A44">
        <v>43</v>
      </c>
      <c r="B44" t="s">
        <v>38</v>
      </c>
      <c r="C44" t="s">
        <v>8</v>
      </c>
      <c r="D44" t="s">
        <v>13</v>
      </c>
      <c r="E44">
        <v>1</v>
      </c>
      <c r="F44" s="12">
        <v>17.2</v>
      </c>
      <c r="G44">
        <v>36</v>
      </c>
      <c r="H44">
        <v>996</v>
      </c>
      <c r="I44">
        <f t="shared" si="0"/>
        <v>960</v>
      </c>
      <c r="J44">
        <v>7.5</v>
      </c>
      <c r="K44">
        <v>3000</v>
      </c>
    </row>
    <row r="45" spans="1:11" x14ac:dyDescent="0.35">
      <c r="A45">
        <v>44</v>
      </c>
      <c r="B45" t="s">
        <v>38</v>
      </c>
      <c r="C45" t="s">
        <v>8</v>
      </c>
      <c r="D45" t="s">
        <v>14</v>
      </c>
      <c r="E45">
        <v>3</v>
      </c>
      <c r="F45" s="12">
        <v>17.633333333333301</v>
      </c>
      <c r="G45">
        <v>40</v>
      </c>
      <c r="H45">
        <v>640</v>
      </c>
      <c r="I45">
        <f t="shared" si="0"/>
        <v>600</v>
      </c>
      <c r="J45">
        <v>11.25</v>
      </c>
      <c r="K45">
        <v>4500</v>
      </c>
    </row>
    <row r="46" spans="1:11" x14ac:dyDescent="0.35">
      <c r="A46">
        <v>45</v>
      </c>
      <c r="B46" t="s">
        <v>38</v>
      </c>
      <c r="C46" t="s">
        <v>9</v>
      </c>
      <c r="D46" t="s">
        <v>13</v>
      </c>
      <c r="E46">
        <v>1</v>
      </c>
      <c r="F46" s="12">
        <v>18.033333333333299</v>
      </c>
      <c r="G46">
        <v>32</v>
      </c>
      <c r="H46">
        <v>992</v>
      </c>
      <c r="I46">
        <f t="shared" si="0"/>
        <v>960</v>
      </c>
      <c r="J46">
        <v>7.5</v>
      </c>
      <c r="K46">
        <v>3000</v>
      </c>
    </row>
    <row r="47" spans="1:11" x14ac:dyDescent="0.35">
      <c r="A47">
        <v>46</v>
      </c>
      <c r="B47" t="s">
        <v>38</v>
      </c>
      <c r="C47" t="s">
        <v>8</v>
      </c>
      <c r="D47" t="s">
        <v>12</v>
      </c>
      <c r="E47">
        <v>7</v>
      </c>
      <c r="F47" s="12">
        <v>18.4166666666667</v>
      </c>
      <c r="G47">
        <v>27</v>
      </c>
      <c r="H47">
        <v>987</v>
      </c>
      <c r="I47">
        <f t="shared" si="0"/>
        <v>960</v>
      </c>
      <c r="J47">
        <v>7.5</v>
      </c>
      <c r="K47">
        <v>3000</v>
      </c>
    </row>
    <row r="48" spans="1:11" x14ac:dyDescent="0.35">
      <c r="A48">
        <v>47</v>
      </c>
      <c r="B48" t="s">
        <v>38</v>
      </c>
      <c r="C48" t="s">
        <v>8</v>
      </c>
      <c r="D48" t="s">
        <v>14</v>
      </c>
      <c r="E48">
        <v>6</v>
      </c>
      <c r="F48" s="12">
        <v>18.8</v>
      </c>
      <c r="G48">
        <v>36</v>
      </c>
      <c r="H48">
        <v>876</v>
      </c>
      <c r="I48">
        <f t="shared" si="0"/>
        <v>840</v>
      </c>
      <c r="J48">
        <v>8.75</v>
      </c>
      <c r="K48">
        <v>3500</v>
      </c>
    </row>
    <row r="49" spans="1:11" x14ac:dyDescent="0.35">
      <c r="A49">
        <v>48</v>
      </c>
      <c r="B49" t="s">
        <v>38</v>
      </c>
      <c r="C49" t="s">
        <v>8</v>
      </c>
      <c r="D49" t="s">
        <v>15</v>
      </c>
      <c r="E49">
        <v>4</v>
      </c>
      <c r="F49" s="12">
        <v>19.149999999999999</v>
      </c>
      <c r="G49">
        <v>24</v>
      </c>
      <c r="H49">
        <v>864</v>
      </c>
      <c r="I49">
        <f t="shared" si="0"/>
        <v>840</v>
      </c>
      <c r="J49">
        <v>8.75</v>
      </c>
      <c r="K49">
        <v>3500</v>
      </c>
    </row>
    <row r="50" spans="1:11" x14ac:dyDescent="0.35">
      <c r="A50">
        <v>49</v>
      </c>
      <c r="B50" t="s">
        <v>38</v>
      </c>
      <c r="C50" t="s">
        <v>11</v>
      </c>
      <c r="D50" t="s">
        <v>15</v>
      </c>
      <c r="E50">
        <v>7</v>
      </c>
      <c r="F50" s="12">
        <v>19.600000000000001</v>
      </c>
      <c r="G50">
        <v>23</v>
      </c>
      <c r="H50">
        <v>863</v>
      </c>
      <c r="I50">
        <f t="shared" si="0"/>
        <v>840</v>
      </c>
      <c r="J50">
        <v>8.75</v>
      </c>
      <c r="K50">
        <v>3500</v>
      </c>
    </row>
    <row r="51" spans="1:11" x14ac:dyDescent="0.35">
      <c r="A51">
        <v>50</v>
      </c>
      <c r="B51" t="s">
        <v>38</v>
      </c>
      <c r="C51" t="s">
        <v>10</v>
      </c>
      <c r="D51" t="s">
        <v>14</v>
      </c>
      <c r="E51">
        <v>6</v>
      </c>
      <c r="F51" s="12">
        <v>20.133333333333301</v>
      </c>
      <c r="G51">
        <v>40</v>
      </c>
      <c r="H51">
        <v>640</v>
      </c>
      <c r="I51">
        <f t="shared" si="0"/>
        <v>600</v>
      </c>
      <c r="J51">
        <v>11.25</v>
      </c>
      <c r="K51">
        <v>4500</v>
      </c>
    </row>
    <row r="52" spans="1:11" x14ac:dyDescent="0.35">
      <c r="A52">
        <v>51</v>
      </c>
      <c r="B52" t="s">
        <v>38</v>
      </c>
      <c r="C52" t="s">
        <v>10</v>
      </c>
      <c r="D52" t="s">
        <v>12</v>
      </c>
      <c r="E52">
        <v>6</v>
      </c>
      <c r="F52" s="12">
        <v>20.566666666666698</v>
      </c>
      <c r="G52">
        <v>31</v>
      </c>
      <c r="H52">
        <v>511</v>
      </c>
      <c r="I52">
        <f t="shared" si="0"/>
        <v>480</v>
      </c>
      <c r="J52">
        <v>12.5</v>
      </c>
      <c r="K52">
        <v>5000</v>
      </c>
    </row>
    <row r="53" spans="1:11" x14ac:dyDescent="0.35">
      <c r="A53">
        <v>52</v>
      </c>
      <c r="B53" t="s">
        <v>38</v>
      </c>
      <c r="C53" t="s">
        <v>11</v>
      </c>
      <c r="D53" t="s">
        <v>13</v>
      </c>
      <c r="E53">
        <v>6</v>
      </c>
      <c r="F53" s="12">
        <v>20.983333333333299</v>
      </c>
      <c r="G53">
        <v>44</v>
      </c>
      <c r="H53">
        <v>644</v>
      </c>
      <c r="I53">
        <f t="shared" si="0"/>
        <v>600</v>
      </c>
      <c r="J53">
        <v>11.25</v>
      </c>
      <c r="K53">
        <v>4500</v>
      </c>
    </row>
    <row r="54" spans="1:11" x14ac:dyDescent="0.35">
      <c r="A54">
        <v>53</v>
      </c>
      <c r="B54" t="s">
        <v>38</v>
      </c>
      <c r="C54" t="s">
        <v>11</v>
      </c>
      <c r="D54" t="s">
        <v>13</v>
      </c>
      <c r="E54">
        <v>7</v>
      </c>
      <c r="F54" s="12">
        <v>21.4166666666667</v>
      </c>
      <c r="G54">
        <v>30</v>
      </c>
      <c r="H54">
        <v>990</v>
      </c>
      <c r="I54">
        <f t="shared" si="0"/>
        <v>960</v>
      </c>
      <c r="J54">
        <v>7.5</v>
      </c>
      <c r="K54">
        <v>3000</v>
      </c>
    </row>
    <row r="55" spans="1:11" x14ac:dyDescent="0.35">
      <c r="A55">
        <v>54</v>
      </c>
      <c r="B55" t="s">
        <v>38</v>
      </c>
      <c r="C55" t="s">
        <v>8</v>
      </c>
      <c r="D55" t="s">
        <v>12</v>
      </c>
      <c r="E55">
        <v>1</v>
      </c>
      <c r="F55" s="12">
        <v>21.85</v>
      </c>
      <c r="G55">
        <v>26</v>
      </c>
      <c r="H55">
        <v>506</v>
      </c>
      <c r="I55">
        <f t="shared" si="0"/>
        <v>480</v>
      </c>
      <c r="J55">
        <v>12.5</v>
      </c>
      <c r="K55">
        <v>5000</v>
      </c>
    </row>
    <row r="56" spans="1:11" x14ac:dyDescent="0.35">
      <c r="A56">
        <v>55</v>
      </c>
      <c r="B56" t="s">
        <v>38</v>
      </c>
      <c r="C56" t="s">
        <v>8</v>
      </c>
      <c r="D56" t="s">
        <v>12</v>
      </c>
      <c r="E56">
        <v>3</v>
      </c>
      <c r="F56" s="12">
        <v>22.283333333333299</v>
      </c>
      <c r="G56">
        <v>25</v>
      </c>
      <c r="H56">
        <v>1105</v>
      </c>
      <c r="I56">
        <f t="shared" si="0"/>
        <v>1080</v>
      </c>
      <c r="J56">
        <v>6.25</v>
      </c>
      <c r="K56">
        <v>2500</v>
      </c>
    </row>
    <row r="57" spans="1:11" x14ac:dyDescent="0.35">
      <c r="A57">
        <v>56</v>
      </c>
      <c r="B57" t="s">
        <v>38</v>
      </c>
      <c r="C57" t="s">
        <v>10</v>
      </c>
      <c r="D57" t="s">
        <v>13</v>
      </c>
      <c r="E57">
        <v>2</v>
      </c>
      <c r="F57" s="12">
        <v>22.5833333333333</v>
      </c>
      <c r="G57">
        <v>32</v>
      </c>
      <c r="H57">
        <v>632</v>
      </c>
      <c r="I57">
        <f t="shared" si="0"/>
        <v>600</v>
      </c>
      <c r="J57">
        <v>11.25</v>
      </c>
      <c r="K57">
        <v>4500</v>
      </c>
    </row>
    <row r="58" spans="1:11" x14ac:dyDescent="0.35">
      <c r="A58">
        <v>57</v>
      </c>
      <c r="B58" t="s">
        <v>38</v>
      </c>
      <c r="C58" t="s">
        <v>9</v>
      </c>
      <c r="D58" t="s">
        <v>13</v>
      </c>
      <c r="E58">
        <v>6</v>
      </c>
      <c r="F58" s="12">
        <v>22.966666666666701</v>
      </c>
      <c r="G58">
        <v>30</v>
      </c>
      <c r="H58">
        <v>750</v>
      </c>
      <c r="I58">
        <f t="shared" si="0"/>
        <v>720</v>
      </c>
      <c r="J58">
        <v>10</v>
      </c>
      <c r="K58">
        <v>4000</v>
      </c>
    </row>
    <row r="59" spans="1:11" x14ac:dyDescent="0.35">
      <c r="A59">
        <v>58</v>
      </c>
      <c r="B59" t="s">
        <v>38</v>
      </c>
      <c r="C59" t="s">
        <v>11</v>
      </c>
      <c r="D59" t="s">
        <v>15</v>
      </c>
      <c r="E59">
        <v>5</v>
      </c>
      <c r="F59" s="12">
        <v>23.3</v>
      </c>
      <c r="G59">
        <v>44</v>
      </c>
      <c r="H59">
        <v>1004</v>
      </c>
      <c r="I59">
        <f t="shared" si="0"/>
        <v>960</v>
      </c>
      <c r="J59">
        <v>7.5</v>
      </c>
      <c r="K59">
        <v>3000</v>
      </c>
    </row>
    <row r="60" spans="1:11" x14ac:dyDescent="0.35">
      <c r="A60">
        <v>59</v>
      </c>
      <c r="B60" t="s">
        <v>38</v>
      </c>
      <c r="C60" t="s">
        <v>10</v>
      </c>
      <c r="D60" t="s">
        <v>13</v>
      </c>
      <c r="E60">
        <v>5</v>
      </c>
      <c r="F60" s="12">
        <v>23.683333333333302</v>
      </c>
      <c r="G60">
        <v>47</v>
      </c>
      <c r="H60">
        <v>887</v>
      </c>
      <c r="I60">
        <f t="shared" si="0"/>
        <v>840</v>
      </c>
      <c r="J60">
        <v>8.75</v>
      </c>
      <c r="K60">
        <v>3500</v>
      </c>
    </row>
    <row r="61" spans="1:11" x14ac:dyDescent="0.35">
      <c r="A61">
        <v>60</v>
      </c>
      <c r="B61" t="s">
        <v>39</v>
      </c>
      <c r="C61" t="s">
        <v>8</v>
      </c>
      <c r="D61" t="s">
        <v>15</v>
      </c>
      <c r="E61">
        <v>8</v>
      </c>
      <c r="F61" s="12">
        <v>24.0833333333333</v>
      </c>
      <c r="G61">
        <v>44</v>
      </c>
      <c r="H61">
        <v>884</v>
      </c>
      <c r="I61">
        <f t="shared" si="0"/>
        <v>840</v>
      </c>
      <c r="J61">
        <v>8.75</v>
      </c>
      <c r="K61">
        <v>3500</v>
      </c>
    </row>
    <row r="62" spans="1:11" x14ac:dyDescent="0.35">
      <c r="A62">
        <v>61</v>
      </c>
      <c r="B62" t="s">
        <v>38</v>
      </c>
      <c r="C62" t="s">
        <v>10</v>
      </c>
      <c r="D62" t="s">
        <v>13</v>
      </c>
      <c r="E62">
        <v>4</v>
      </c>
      <c r="F62" s="12">
        <v>24.6</v>
      </c>
      <c r="G62">
        <v>49</v>
      </c>
      <c r="H62">
        <v>649</v>
      </c>
      <c r="I62">
        <f t="shared" si="0"/>
        <v>600</v>
      </c>
      <c r="J62">
        <v>11.25</v>
      </c>
      <c r="K62">
        <v>4500</v>
      </c>
    </row>
    <row r="63" spans="1:11" x14ac:dyDescent="0.35">
      <c r="A63">
        <v>62</v>
      </c>
      <c r="B63" t="s">
        <v>38</v>
      </c>
      <c r="C63" t="s">
        <v>10</v>
      </c>
      <c r="D63" t="s">
        <v>13</v>
      </c>
      <c r="E63">
        <v>2</v>
      </c>
      <c r="F63" s="12">
        <v>25.05</v>
      </c>
      <c r="G63">
        <v>49</v>
      </c>
      <c r="H63">
        <v>649</v>
      </c>
      <c r="I63">
        <f t="shared" si="0"/>
        <v>600</v>
      </c>
      <c r="J63">
        <v>11.25</v>
      </c>
      <c r="K63">
        <v>4500</v>
      </c>
    </row>
    <row r="64" spans="1:11" x14ac:dyDescent="0.35">
      <c r="A64">
        <v>63</v>
      </c>
      <c r="B64" t="s">
        <v>39</v>
      </c>
      <c r="C64" t="s">
        <v>8</v>
      </c>
      <c r="D64" t="s">
        <v>13</v>
      </c>
      <c r="E64">
        <v>1</v>
      </c>
      <c r="F64" s="12">
        <v>25.5</v>
      </c>
      <c r="G64">
        <v>48</v>
      </c>
      <c r="H64">
        <v>1008</v>
      </c>
      <c r="I64">
        <f t="shared" si="0"/>
        <v>960</v>
      </c>
      <c r="J64">
        <v>7.5</v>
      </c>
      <c r="K64">
        <v>3000</v>
      </c>
    </row>
    <row r="65" spans="1:11" x14ac:dyDescent="0.35">
      <c r="A65">
        <v>64</v>
      </c>
      <c r="B65" t="s">
        <v>38</v>
      </c>
      <c r="C65" t="s">
        <v>11</v>
      </c>
      <c r="D65" t="s">
        <v>13</v>
      </c>
      <c r="E65">
        <v>6</v>
      </c>
      <c r="F65" s="12">
        <v>25.883333333333301</v>
      </c>
      <c r="G65">
        <v>32</v>
      </c>
      <c r="H65">
        <v>992</v>
      </c>
      <c r="I65">
        <f t="shared" si="0"/>
        <v>960</v>
      </c>
      <c r="J65">
        <v>7.5</v>
      </c>
      <c r="K65">
        <v>3000</v>
      </c>
    </row>
    <row r="66" spans="1:11" x14ac:dyDescent="0.35">
      <c r="A66">
        <v>65</v>
      </c>
      <c r="B66" t="s">
        <v>39</v>
      </c>
      <c r="C66" t="s">
        <v>8</v>
      </c>
      <c r="D66" t="s">
        <v>14</v>
      </c>
      <c r="E66">
        <v>1</v>
      </c>
      <c r="F66" s="12">
        <v>26.116666666666699</v>
      </c>
      <c r="G66">
        <v>44</v>
      </c>
      <c r="H66">
        <v>1124</v>
      </c>
      <c r="I66">
        <f t="shared" si="0"/>
        <v>1080</v>
      </c>
      <c r="J66">
        <v>6.25</v>
      </c>
      <c r="K66">
        <v>2500</v>
      </c>
    </row>
    <row r="67" spans="1:11" x14ac:dyDescent="0.35">
      <c r="A67">
        <v>66</v>
      </c>
      <c r="B67" t="s">
        <v>38</v>
      </c>
      <c r="C67" t="s">
        <v>9</v>
      </c>
      <c r="D67" t="s">
        <v>14</v>
      </c>
      <c r="E67">
        <v>3</v>
      </c>
      <c r="F67" s="12">
        <v>26.466666666666701</v>
      </c>
      <c r="G67">
        <v>37</v>
      </c>
      <c r="H67">
        <v>877</v>
      </c>
      <c r="I67">
        <f t="shared" ref="I67:I130" si="1">H67-G67</f>
        <v>840</v>
      </c>
      <c r="J67">
        <v>8.75</v>
      </c>
      <c r="K67">
        <v>3500</v>
      </c>
    </row>
    <row r="68" spans="1:11" x14ac:dyDescent="0.35">
      <c r="A68">
        <v>67</v>
      </c>
      <c r="B68" t="s">
        <v>38</v>
      </c>
      <c r="C68" t="s">
        <v>10</v>
      </c>
      <c r="D68" t="s">
        <v>14</v>
      </c>
      <c r="E68">
        <v>6</v>
      </c>
      <c r="F68" s="12">
        <v>26.966666666666701</v>
      </c>
      <c r="G68">
        <v>35</v>
      </c>
      <c r="H68">
        <v>995</v>
      </c>
      <c r="I68">
        <f t="shared" si="1"/>
        <v>960</v>
      </c>
      <c r="J68">
        <v>7.5</v>
      </c>
      <c r="K68">
        <v>3000</v>
      </c>
    </row>
    <row r="69" spans="1:11" x14ac:dyDescent="0.35">
      <c r="A69">
        <v>68</v>
      </c>
      <c r="B69" t="s">
        <v>38</v>
      </c>
      <c r="C69" t="s">
        <v>10</v>
      </c>
      <c r="D69" t="s">
        <v>12</v>
      </c>
      <c r="E69">
        <v>8</v>
      </c>
      <c r="F69" s="12">
        <v>27.266666666666701</v>
      </c>
      <c r="G69">
        <v>31</v>
      </c>
      <c r="H69">
        <v>511</v>
      </c>
      <c r="I69">
        <f t="shared" si="1"/>
        <v>480</v>
      </c>
      <c r="J69">
        <v>12.5</v>
      </c>
      <c r="K69">
        <v>5000</v>
      </c>
    </row>
    <row r="70" spans="1:11" x14ac:dyDescent="0.35">
      <c r="A70">
        <v>69</v>
      </c>
      <c r="B70" t="s">
        <v>38</v>
      </c>
      <c r="C70" t="s">
        <v>11</v>
      </c>
      <c r="D70" t="s">
        <v>13</v>
      </c>
      <c r="E70">
        <v>2</v>
      </c>
      <c r="F70" s="12">
        <v>27.8</v>
      </c>
      <c r="G70">
        <v>32</v>
      </c>
      <c r="H70">
        <v>752</v>
      </c>
      <c r="I70">
        <f t="shared" si="1"/>
        <v>720</v>
      </c>
      <c r="J70">
        <v>10</v>
      </c>
      <c r="K70">
        <v>4000</v>
      </c>
    </row>
    <row r="71" spans="1:11" x14ac:dyDescent="0.35">
      <c r="A71">
        <v>70</v>
      </c>
      <c r="B71" t="s">
        <v>39</v>
      </c>
      <c r="C71" t="s">
        <v>11</v>
      </c>
      <c r="D71" t="s">
        <v>14</v>
      </c>
      <c r="E71">
        <v>6</v>
      </c>
      <c r="F71" s="12">
        <v>28.133333333333301</v>
      </c>
      <c r="G71">
        <v>50</v>
      </c>
      <c r="H71">
        <v>1010</v>
      </c>
      <c r="I71">
        <f t="shared" si="1"/>
        <v>960</v>
      </c>
      <c r="J71">
        <v>7.5</v>
      </c>
      <c r="K71">
        <v>3000</v>
      </c>
    </row>
    <row r="72" spans="1:11" x14ac:dyDescent="0.35">
      <c r="A72">
        <v>71</v>
      </c>
      <c r="B72" t="s">
        <v>39</v>
      </c>
      <c r="C72" t="s">
        <v>8</v>
      </c>
      <c r="D72" t="s">
        <v>13</v>
      </c>
      <c r="E72">
        <v>6</v>
      </c>
      <c r="F72" s="12">
        <v>28.65</v>
      </c>
      <c r="G72">
        <v>47</v>
      </c>
      <c r="H72">
        <v>527</v>
      </c>
      <c r="I72">
        <f t="shared" si="1"/>
        <v>480</v>
      </c>
      <c r="J72">
        <v>12.5</v>
      </c>
      <c r="K72">
        <v>5000</v>
      </c>
    </row>
    <row r="73" spans="1:11" x14ac:dyDescent="0.35">
      <c r="A73">
        <v>72</v>
      </c>
      <c r="B73" t="s">
        <v>38</v>
      </c>
      <c r="C73" t="s">
        <v>8</v>
      </c>
      <c r="D73" t="s">
        <v>14</v>
      </c>
      <c r="E73">
        <v>4</v>
      </c>
      <c r="F73" s="12">
        <v>29.0833333333333</v>
      </c>
      <c r="G73">
        <v>54</v>
      </c>
      <c r="H73">
        <v>654</v>
      </c>
      <c r="I73">
        <f t="shared" si="1"/>
        <v>600</v>
      </c>
      <c r="J73">
        <v>11.25</v>
      </c>
      <c r="K73">
        <v>4500</v>
      </c>
    </row>
    <row r="74" spans="1:11" x14ac:dyDescent="0.35">
      <c r="A74">
        <v>73</v>
      </c>
      <c r="B74" t="s">
        <v>38</v>
      </c>
      <c r="C74" t="s">
        <v>10</v>
      </c>
      <c r="D74" t="s">
        <v>14</v>
      </c>
      <c r="E74">
        <v>4</v>
      </c>
      <c r="F74" s="12">
        <v>29.366666666666699</v>
      </c>
      <c r="G74">
        <v>50</v>
      </c>
      <c r="H74">
        <v>890</v>
      </c>
      <c r="I74">
        <f t="shared" si="1"/>
        <v>840</v>
      </c>
      <c r="J74">
        <v>8.75</v>
      </c>
      <c r="K74">
        <v>3500</v>
      </c>
    </row>
    <row r="75" spans="1:11" x14ac:dyDescent="0.35">
      <c r="A75">
        <v>74</v>
      </c>
      <c r="B75" t="s">
        <v>38</v>
      </c>
      <c r="C75" t="s">
        <v>11</v>
      </c>
      <c r="D75" t="s">
        <v>12</v>
      </c>
      <c r="E75">
        <v>3</v>
      </c>
      <c r="F75" s="12">
        <v>29.8333333333333</v>
      </c>
      <c r="G75">
        <v>44</v>
      </c>
      <c r="H75">
        <v>1124</v>
      </c>
      <c r="I75">
        <f t="shared" si="1"/>
        <v>1080</v>
      </c>
      <c r="J75">
        <v>6.25</v>
      </c>
      <c r="K75">
        <v>2500</v>
      </c>
    </row>
    <row r="76" spans="1:11" x14ac:dyDescent="0.35">
      <c r="A76">
        <v>75</v>
      </c>
      <c r="B76" t="s">
        <v>38</v>
      </c>
      <c r="C76" t="s">
        <v>11</v>
      </c>
      <c r="D76" t="s">
        <v>13</v>
      </c>
      <c r="E76">
        <v>5</v>
      </c>
      <c r="F76" s="12">
        <v>30.316666666666698</v>
      </c>
      <c r="G76">
        <v>48</v>
      </c>
      <c r="H76">
        <v>528</v>
      </c>
      <c r="I76">
        <f t="shared" si="1"/>
        <v>480</v>
      </c>
      <c r="J76">
        <v>12.5</v>
      </c>
      <c r="K76">
        <v>5000</v>
      </c>
    </row>
    <row r="77" spans="1:11" x14ac:dyDescent="0.35">
      <c r="A77">
        <v>76</v>
      </c>
      <c r="B77" t="s">
        <v>38</v>
      </c>
      <c r="C77" t="s">
        <v>10</v>
      </c>
      <c r="D77" t="s">
        <v>13</v>
      </c>
      <c r="E77">
        <v>9</v>
      </c>
      <c r="F77" s="12">
        <v>30.8</v>
      </c>
      <c r="G77">
        <v>42</v>
      </c>
      <c r="H77">
        <v>882</v>
      </c>
      <c r="I77">
        <f t="shared" si="1"/>
        <v>840</v>
      </c>
      <c r="J77">
        <v>8.75</v>
      </c>
      <c r="K77">
        <v>3500</v>
      </c>
    </row>
    <row r="78" spans="1:11" x14ac:dyDescent="0.35">
      <c r="A78">
        <v>77</v>
      </c>
      <c r="B78" t="s">
        <v>38</v>
      </c>
      <c r="C78" t="s">
        <v>9</v>
      </c>
      <c r="D78" t="s">
        <v>15</v>
      </c>
      <c r="E78">
        <v>8</v>
      </c>
      <c r="F78" s="12">
        <v>31.25</v>
      </c>
      <c r="G78">
        <v>42</v>
      </c>
      <c r="H78">
        <v>882</v>
      </c>
      <c r="I78">
        <f t="shared" si="1"/>
        <v>840</v>
      </c>
      <c r="J78">
        <v>8.75</v>
      </c>
      <c r="K78">
        <v>3500</v>
      </c>
    </row>
    <row r="79" spans="1:11" x14ac:dyDescent="0.35">
      <c r="A79">
        <v>78</v>
      </c>
      <c r="B79" t="s">
        <v>39</v>
      </c>
      <c r="C79" t="s">
        <v>11</v>
      </c>
      <c r="D79" t="s">
        <v>13</v>
      </c>
      <c r="E79">
        <v>7</v>
      </c>
      <c r="F79" s="12">
        <v>31.633333333333301</v>
      </c>
      <c r="G79">
        <v>43</v>
      </c>
      <c r="H79">
        <v>643</v>
      </c>
      <c r="I79">
        <f t="shared" si="1"/>
        <v>600</v>
      </c>
      <c r="J79">
        <v>11.25</v>
      </c>
      <c r="K79">
        <v>4500</v>
      </c>
    </row>
    <row r="80" spans="1:11" x14ac:dyDescent="0.35">
      <c r="A80">
        <v>79</v>
      </c>
      <c r="B80" t="s">
        <v>38</v>
      </c>
      <c r="C80" t="s">
        <v>11</v>
      </c>
      <c r="D80" t="s">
        <v>15</v>
      </c>
      <c r="E80">
        <v>6</v>
      </c>
      <c r="F80" s="12">
        <v>32.133333333333297</v>
      </c>
      <c r="G80">
        <v>43</v>
      </c>
      <c r="H80">
        <v>643</v>
      </c>
      <c r="I80">
        <f t="shared" si="1"/>
        <v>600</v>
      </c>
      <c r="J80">
        <v>11.25</v>
      </c>
      <c r="K80">
        <v>4500</v>
      </c>
    </row>
    <row r="81" spans="1:11" x14ac:dyDescent="0.35">
      <c r="A81">
        <v>80</v>
      </c>
      <c r="B81" t="s">
        <v>38</v>
      </c>
      <c r="C81" t="s">
        <v>9</v>
      </c>
      <c r="D81" t="s">
        <v>15</v>
      </c>
      <c r="E81">
        <v>8</v>
      </c>
      <c r="F81" s="12">
        <v>32.566666666666698</v>
      </c>
      <c r="G81">
        <v>51</v>
      </c>
      <c r="H81">
        <v>1131</v>
      </c>
      <c r="I81">
        <f t="shared" si="1"/>
        <v>1080</v>
      </c>
      <c r="J81">
        <v>6.25</v>
      </c>
      <c r="K81">
        <v>2500</v>
      </c>
    </row>
    <row r="82" spans="1:11" x14ac:dyDescent="0.35">
      <c r="A82">
        <v>81</v>
      </c>
      <c r="B82" t="s">
        <v>38</v>
      </c>
      <c r="C82" t="s">
        <v>8</v>
      </c>
      <c r="D82" t="s">
        <v>14</v>
      </c>
      <c r="E82">
        <v>4</v>
      </c>
      <c r="F82" s="12">
        <v>32.966666666666697</v>
      </c>
      <c r="G82">
        <v>47</v>
      </c>
      <c r="H82">
        <v>887</v>
      </c>
      <c r="I82">
        <f t="shared" si="1"/>
        <v>840</v>
      </c>
      <c r="J82">
        <v>8.75</v>
      </c>
      <c r="K82">
        <v>3500</v>
      </c>
    </row>
    <row r="83" spans="1:11" x14ac:dyDescent="0.35">
      <c r="A83">
        <v>82</v>
      </c>
      <c r="B83" t="s">
        <v>38</v>
      </c>
      <c r="C83" t="s">
        <v>9</v>
      </c>
      <c r="D83" t="s">
        <v>14</v>
      </c>
      <c r="E83">
        <v>6</v>
      </c>
      <c r="F83" s="12">
        <v>33.316666666666698</v>
      </c>
      <c r="G83">
        <v>54</v>
      </c>
      <c r="H83">
        <v>534</v>
      </c>
      <c r="I83">
        <f t="shared" si="1"/>
        <v>480</v>
      </c>
      <c r="J83">
        <v>12.5</v>
      </c>
      <c r="K83">
        <v>5000</v>
      </c>
    </row>
    <row r="84" spans="1:11" x14ac:dyDescent="0.35">
      <c r="A84">
        <v>83</v>
      </c>
      <c r="B84" t="s">
        <v>38</v>
      </c>
      <c r="C84" t="s">
        <v>8</v>
      </c>
      <c r="D84" t="s">
        <v>12</v>
      </c>
      <c r="E84">
        <v>3</v>
      </c>
      <c r="F84" s="12">
        <v>33.799999999999997</v>
      </c>
      <c r="G84">
        <v>47</v>
      </c>
      <c r="H84">
        <v>767</v>
      </c>
      <c r="I84">
        <f t="shared" si="1"/>
        <v>720</v>
      </c>
      <c r="J84">
        <v>10</v>
      </c>
      <c r="K84">
        <v>4000</v>
      </c>
    </row>
    <row r="85" spans="1:11" x14ac:dyDescent="0.35">
      <c r="A85">
        <v>84</v>
      </c>
      <c r="B85" t="s">
        <v>38</v>
      </c>
      <c r="C85" t="s">
        <v>9</v>
      </c>
      <c r="D85" t="s">
        <v>12</v>
      </c>
      <c r="E85">
        <v>8</v>
      </c>
      <c r="F85" s="12">
        <v>34.266666666666701</v>
      </c>
      <c r="G85">
        <v>57</v>
      </c>
      <c r="H85">
        <v>897</v>
      </c>
      <c r="I85">
        <f t="shared" si="1"/>
        <v>840</v>
      </c>
      <c r="J85">
        <v>8.75</v>
      </c>
      <c r="K85">
        <v>3500</v>
      </c>
    </row>
    <row r="86" spans="1:11" x14ac:dyDescent="0.35">
      <c r="A86">
        <v>85</v>
      </c>
      <c r="B86" t="s">
        <v>38</v>
      </c>
      <c r="C86" t="s">
        <v>10</v>
      </c>
      <c r="D86" t="s">
        <v>15</v>
      </c>
      <c r="E86">
        <v>5</v>
      </c>
      <c r="F86" s="12">
        <v>34.733333333333299</v>
      </c>
      <c r="G86">
        <v>39</v>
      </c>
      <c r="H86">
        <v>879</v>
      </c>
      <c r="I86">
        <f t="shared" si="1"/>
        <v>840</v>
      </c>
      <c r="J86">
        <v>8.75</v>
      </c>
      <c r="K86">
        <v>3500</v>
      </c>
    </row>
    <row r="87" spans="1:11" x14ac:dyDescent="0.35">
      <c r="A87">
        <v>86</v>
      </c>
      <c r="B87" t="s">
        <v>38</v>
      </c>
      <c r="C87" t="s">
        <v>9</v>
      </c>
      <c r="D87" t="s">
        <v>15</v>
      </c>
      <c r="E87">
        <v>7</v>
      </c>
      <c r="F87" s="12">
        <v>35.216666666666697</v>
      </c>
      <c r="G87">
        <v>46</v>
      </c>
      <c r="H87">
        <v>886</v>
      </c>
      <c r="I87">
        <f t="shared" si="1"/>
        <v>840</v>
      </c>
      <c r="J87">
        <v>8.75</v>
      </c>
      <c r="K87">
        <v>3500</v>
      </c>
    </row>
    <row r="88" spans="1:11" x14ac:dyDescent="0.35">
      <c r="A88">
        <v>87</v>
      </c>
      <c r="B88" t="s">
        <v>38</v>
      </c>
      <c r="C88" t="s">
        <v>8</v>
      </c>
      <c r="D88" t="s">
        <v>12</v>
      </c>
      <c r="E88">
        <v>8</v>
      </c>
      <c r="F88" s="12">
        <v>35.5</v>
      </c>
      <c r="G88">
        <v>49</v>
      </c>
      <c r="H88">
        <v>529</v>
      </c>
      <c r="I88">
        <f t="shared" si="1"/>
        <v>480</v>
      </c>
      <c r="J88">
        <v>12.5</v>
      </c>
      <c r="K88">
        <v>5000</v>
      </c>
    </row>
    <row r="89" spans="1:11" x14ac:dyDescent="0.35">
      <c r="A89">
        <v>88</v>
      </c>
      <c r="B89" t="s">
        <v>38</v>
      </c>
      <c r="C89" t="s">
        <v>8</v>
      </c>
      <c r="D89" t="s">
        <v>15</v>
      </c>
      <c r="E89">
        <v>8</v>
      </c>
      <c r="F89" s="12">
        <v>35.799999999999997</v>
      </c>
      <c r="G89">
        <v>45</v>
      </c>
      <c r="H89">
        <v>645</v>
      </c>
      <c r="I89">
        <f t="shared" si="1"/>
        <v>600</v>
      </c>
      <c r="J89">
        <v>11.25</v>
      </c>
      <c r="K89">
        <v>4500</v>
      </c>
    </row>
    <row r="90" spans="1:11" x14ac:dyDescent="0.35">
      <c r="A90">
        <v>89</v>
      </c>
      <c r="B90" t="s">
        <v>38</v>
      </c>
      <c r="C90" t="s">
        <v>11</v>
      </c>
      <c r="D90" t="s">
        <v>13</v>
      </c>
      <c r="E90">
        <v>2</v>
      </c>
      <c r="F90" s="12">
        <v>36.233333333333299</v>
      </c>
      <c r="G90">
        <v>44</v>
      </c>
      <c r="H90">
        <v>524</v>
      </c>
      <c r="I90">
        <f t="shared" si="1"/>
        <v>480</v>
      </c>
      <c r="J90">
        <v>12.5</v>
      </c>
      <c r="K90">
        <v>5000</v>
      </c>
    </row>
    <row r="91" spans="1:11" x14ac:dyDescent="0.35">
      <c r="A91">
        <v>90</v>
      </c>
      <c r="B91" t="s">
        <v>38</v>
      </c>
      <c r="C91" t="s">
        <v>9</v>
      </c>
      <c r="D91" t="s">
        <v>13</v>
      </c>
      <c r="E91">
        <v>4</v>
      </c>
      <c r="F91" s="12">
        <v>36.633333333333297</v>
      </c>
      <c r="G91">
        <v>47</v>
      </c>
      <c r="H91">
        <v>527</v>
      </c>
      <c r="I91">
        <f t="shared" si="1"/>
        <v>480</v>
      </c>
      <c r="J91">
        <v>12.5</v>
      </c>
      <c r="K91">
        <v>5000</v>
      </c>
    </row>
    <row r="92" spans="1:11" x14ac:dyDescent="0.35">
      <c r="A92">
        <v>91</v>
      </c>
      <c r="B92" t="s">
        <v>38</v>
      </c>
      <c r="C92" t="s">
        <v>8</v>
      </c>
      <c r="D92" t="s">
        <v>12</v>
      </c>
      <c r="E92">
        <v>2</v>
      </c>
      <c r="F92" s="12">
        <v>37.133333333333297</v>
      </c>
      <c r="G92">
        <v>49</v>
      </c>
      <c r="H92">
        <v>649</v>
      </c>
      <c r="I92">
        <f t="shared" si="1"/>
        <v>600</v>
      </c>
      <c r="J92">
        <v>11.25</v>
      </c>
      <c r="K92">
        <v>4500</v>
      </c>
    </row>
    <row r="93" spans="1:11" x14ac:dyDescent="0.35">
      <c r="A93">
        <v>92</v>
      </c>
      <c r="B93" t="s">
        <v>38</v>
      </c>
      <c r="C93" t="s">
        <v>11</v>
      </c>
      <c r="D93" t="s">
        <v>13</v>
      </c>
      <c r="E93">
        <v>9</v>
      </c>
      <c r="F93" s="12">
        <v>37.75</v>
      </c>
      <c r="G93">
        <v>59</v>
      </c>
      <c r="H93">
        <v>779</v>
      </c>
      <c r="I93">
        <f t="shared" si="1"/>
        <v>720</v>
      </c>
      <c r="J93">
        <v>10</v>
      </c>
      <c r="K93">
        <v>4000</v>
      </c>
    </row>
    <row r="94" spans="1:11" x14ac:dyDescent="0.35">
      <c r="A94">
        <v>93</v>
      </c>
      <c r="B94" t="s">
        <v>39</v>
      </c>
      <c r="C94" t="s">
        <v>8</v>
      </c>
      <c r="D94" t="s">
        <v>14</v>
      </c>
      <c r="E94">
        <v>7</v>
      </c>
      <c r="F94" s="12">
        <v>38.1666666666667</v>
      </c>
      <c r="G94">
        <v>53</v>
      </c>
      <c r="H94">
        <v>653</v>
      </c>
      <c r="I94">
        <f t="shared" si="1"/>
        <v>600</v>
      </c>
      <c r="J94">
        <v>11.25</v>
      </c>
      <c r="K94">
        <v>4500</v>
      </c>
    </row>
    <row r="95" spans="1:11" x14ac:dyDescent="0.35">
      <c r="A95">
        <v>94</v>
      </c>
      <c r="B95" t="s">
        <v>38</v>
      </c>
      <c r="C95" t="s">
        <v>8</v>
      </c>
      <c r="D95" t="s">
        <v>12</v>
      </c>
      <c r="E95">
        <v>9</v>
      </c>
      <c r="F95" s="12">
        <v>38.5</v>
      </c>
      <c r="G95">
        <v>42</v>
      </c>
      <c r="H95">
        <v>522</v>
      </c>
      <c r="I95">
        <f t="shared" si="1"/>
        <v>480</v>
      </c>
      <c r="J95">
        <v>12.5</v>
      </c>
      <c r="K95">
        <v>5000</v>
      </c>
    </row>
    <row r="96" spans="1:11" x14ac:dyDescent="0.35">
      <c r="A96">
        <v>95</v>
      </c>
      <c r="B96" t="s">
        <v>38</v>
      </c>
      <c r="C96" t="s">
        <v>10</v>
      </c>
      <c r="D96" t="s">
        <v>13</v>
      </c>
      <c r="E96">
        <v>7</v>
      </c>
      <c r="F96" s="12">
        <v>39.049999999999997</v>
      </c>
      <c r="G96">
        <v>58</v>
      </c>
      <c r="H96">
        <v>898</v>
      </c>
      <c r="I96">
        <f t="shared" si="1"/>
        <v>840</v>
      </c>
      <c r="J96">
        <v>8.75</v>
      </c>
      <c r="K96">
        <v>3500</v>
      </c>
    </row>
    <row r="97" spans="1:11" x14ac:dyDescent="0.35">
      <c r="A97">
        <v>96</v>
      </c>
      <c r="B97" t="s">
        <v>38</v>
      </c>
      <c r="C97" t="s">
        <v>9</v>
      </c>
      <c r="D97" t="s">
        <v>14</v>
      </c>
      <c r="E97">
        <v>2</v>
      </c>
      <c r="F97" s="12">
        <v>39.35</v>
      </c>
      <c r="G97">
        <v>51</v>
      </c>
      <c r="H97">
        <v>891</v>
      </c>
      <c r="I97">
        <f t="shared" si="1"/>
        <v>840</v>
      </c>
      <c r="J97">
        <v>8.75</v>
      </c>
      <c r="K97">
        <v>3500</v>
      </c>
    </row>
    <row r="98" spans="1:11" x14ac:dyDescent="0.35">
      <c r="A98">
        <v>97</v>
      </c>
      <c r="B98" t="s">
        <v>38</v>
      </c>
      <c r="C98" t="s">
        <v>9</v>
      </c>
      <c r="D98" t="s">
        <v>14</v>
      </c>
      <c r="E98">
        <v>2</v>
      </c>
      <c r="F98" s="12">
        <v>39.65</v>
      </c>
      <c r="G98">
        <v>43</v>
      </c>
      <c r="H98">
        <v>763</v>
      </c>
      <c r="I98">
        <f t="shared" si="1"/>
        <v>720</v>
      </c>
      <c r="J98">
        <v>10</v>
      </c>
      <c r="K98">
        <v>4000</v>
      </c>
    </row>
    <row r="99" spans="1:11" x14ac:dyDescent="0.35">
      <c r="A99">
        <v>98</v>
      </c>
      <c r="B99" t="s">
        <v>38</v>
      </c>
      <c r="C99" t="s">
        <v>8</v>
      </c>
      <c r="D99" t="s">
        <v>14</v>
      </c>
      <c r="E99">
        <v>6</v>
      </c>
      <c r="F99" s="12">
        <v>39.983333333333299</v>
      </c>
      <c r="G99">
        <v>63</v>
      </c>
      <c r="H99">
        <v>543</v>
      </c>
      <c r="I99">
        <f t="shared" si="1"/>
        <v>480</v>
      </c>
      <c r="J99">
        <v>12.5</v>
      </c>
      <c r="K99">
        <v>5000</v>
      </c>
    </row>
    <row r="100" spans="1:11" x14ac:dyDescent="0.35">
      <c r="A100">
        <v>99</v>
      </c>
      <c r="B100" t="s">
        <v>38</v>
      </c>
      <c r="C100" t="s">
        <v>9</v>
      </c>
      <c r="D100" t="s">
        <v>15</v>
      </c>
      <c r="E100">
        <v>2</v>
      </c>
      <c r="F100" s="12">
        <v>40.4</v>
      </c>
      <c r="G100">
        <v>58</v>
      </c>
      <c r="H100">
        <v>898</v>
      </c>
      <c r="I100">
        <f t="shared" si="1"/>
        <v>840</v>
      </c>
      <c r="J100">
        <v>8.75</v>
      </c>
      <c r="K100">
        <v>3500</v>
      </c>
    </row>
    <row r="101" spans="1:11" x14ac:dyDescent="0.35">
      <c r="A101">
        <v>100</v>
      </c>
      <c r="B101" t="s">
        <v>38</v>
      </c>
      <c r="C101" t="s">
        <v>8</v>
      </c>
      <c r="D101" t="s">
        <v>13</v>
      </c>
      <c r="E101">
        <v>9</v>
      </c>
      <c r="F101" s="12">
        <v>40.950000000000003</v>
      </c>
      <c r="G101">
        <v>56</v>
      </c>
      <c r="H101">
        <v>776</v>
      </c>
      <c r="I101">
        <f t="shared" si="1"/>
        <v>720</v>
      </c>
      <c r="J101">
        <v>10</v>
      </c>
      <c r="K101">
        <v>4000</v>
      </c>
    </row>
    <row r="102" spans="1:11" x14ac:dyDescent="0.35">
      <c r="A102">
        <v>101</v>
      </c>
      <c r="B102" t="s">
        <v>38</v>
      </c>
      <c r="C102" t="s">
        <v>9</v>
      </c>
      <c r="D102" t="s">
        <v>15</v>
      </c>
      <c r="E102">
        <v>9</v>
      </c>
      <c r="F102" s="12">
        <v>41.3</v>
      </c>
      <c r="G102">
        <v>66</v>
      </c>
      <c r="H102">
        <v>1026</v>
      </c>
      <c r="I102">
        <f t="shared" si="1"/>
        <v>960</v>
      </c>
      <c r="J102">
        <v>7.5</v>
      </c>
      <c r="K102">
        <v>3000</v>
      </c>
    </row>
    <row r="103" spans="1:11" x14ac:dyDescent="0.35">
      <c r="A103">
        <v>102</v>
      </c>
      <c r="B103" t="s">
        <v>38</v>
      </c>
      <c r="C103" t="s">
        <v>10</v>
      </c>
      <c r="D103" t="s">
        <v>13</v>
      </c>
      <c r="E103">
        <v>8</v>
      </c>
      <c r="F103" s="12">
        <v>41.8</v>
      </c>
      <c r="G103">
        <v>54</v>
      </c>
      <c r="H103">
        <v>894</v>
      </c>
      <c r="I103">
        <f t="shared" si="1"/>
        <v>840</v>
      </c>
      <c r="J103">
        <v>8.75</v>
      </c>
      <c r="K103">
        <v>3500</v>
      </c>
    </row>
    <row r="104" spans="1:11" x14ac:dyDescent="0.35">
      <c r="A104">
        <v>103</v>
      </c>
      <c r="B104" t="s">
        <v>39</v>
      </c>
      <c r="C104" t="s">
        <v>11</v>
      </c>
      <c r="D104" t="s">
        <v>15</v>
      </c>
      <c r="E104">
        <v>7</v>
      </c>
      <c r="F104" s="12">
        <v>42.066666666666698</v>
      </c>
      <c r="G104">
        <v>44</v>
      </c>
      <c r="H104">
        <v>1004</v>
      </c>
      <c r="I104">
        <f t="shared" si="1"/>
        <v>960</v>
      </c>
      <c r="J104">
        <v>7.5</v>
      </c>
      <c r="K104">
        <v>3000</v>
      </c>
    </row>
    <row r="105" spans="1:11" x14ac:dyDescent="0.35">
      <c r="A105">
        <v>104</v>
      </c>
      <c r="B105" t="s">
        <v>38</v>
      </c>
      <c r="C105" t="s">
        <v>9</v>
      </c>
      <c r="D105" t="s">
        <v>13</v>
      </c>
      <c r="E105">
        <v>4</v>
      </c>
      <c r="F105" s="12">
        <v>42.533333333333303</v>
      </c>
      <c r="G105">
        <v>67</v>
      </c>
      <c r="H105">
        <v>787</v>
      </c>
      <c r="I105">
        <f t="shared" si="1"/>
        <v>720</v>
      </c>
      <c r="J105">
        <v>10</v>
      </c>
      <c r="K105">
        <v>4000</v>
      </c>
    </row>
    <row r="106" spans="1:11" x14ac:dyDescent="0.35">
      <c r="A106">
        <v>105</v>
      </c>
      <c r="B106" t="s">
        <v>38</v>
      </c>
      <c r="C106" t="s">
        <v>10</v>
      </c>
      <c r="D106" t="s">
        <v>13</v>
      </c>
      <c r="E106">
        <v>8</v>
      </c>
      <c r="F106" s="12">
        <v>43</v>
      </c>
      <c r="G106">
        <v>61</v>
      </c>
      <c r="H106">
        <v>1141</v>
      </c>
      <c r="I106">
        <f t="shared" si="1"/>
        <v>1080</v>
      </c>
      <c r="J106">
        <v>6.25</v>
      </c>
      <c r="K106">
        <v>2500</v>
      </c>
    </row>
    <row r="107" spans="1:11" x14ac:dyDescent="0.35">
      <c r="A107">
        <v>106</v>
      </c>
      <c r="B107" t="s">
        <v>38</v>
      </c>
      <c r="C107" t="s">
        <v>10</v>
      </c>
      <c r="D107" t="s">
        <v>13</v>
      </c>
      <c r="E107">
        <v>1</v>
      </c>
      <c r="F107" s="12">
        <v>43.4166666666667</v>
      </c>
      <c r="G107">
        <v>45</v>
      </c>
      <c r="H107">
        <v>645</v>
      </c>
      <c r="I107">
        <f t="shared" si="1"/>
        <v>600</v>
      </c>
      <c r="J107">
        <v>11.25</v>
      </c>
      <c r="K107">
        <v>4500</v>
      </c>
    </row>
    <row r="108" spans="1:11" x14ac:dyDescent="0.35">
      <c r="A108">
        <v>107</v>
      </c>
      <c r="B108" t="s">
        <v>38</v>
      </c>
      <c r="C108" t="s">
        <v>8</v>
      </c>
      <c r="D108" t="s">
        <v>12</v>
      </c>
      <c r="E108">
        <v>7</v>
      </c>
      <c r="F108" s="12">
        <v>43.733333333333299</v>
      </c>
      <c r="G108">
        <v>62</v>
      </c>
      <c r="H108">
        <v>902</v>
      </c>
      <c r="I108">
        <f t="shared" si="1"/>
        <v>840</v>
      </c>
      <c r="J108">
        <v>8.75</v>
      </c>
      <c r="K108">
        <v>3500</v>
      </c>
    </row>
    <row r="109" spans="1:11" x14ac:dyDescent="0.35">
      <c r="A109">
        <v>108</v>
      </c>
      <c r="B109" t="s">
        <v>38</v>
      </c>
      <c r="C109" t="s">
        <v>11</v>
      </c>
      <c r="D109" t="s">
        <v>13</v>
      </c>
      <c r="E109">
        <v>2</v>
      </c>
      <c r="F109" s="12">
        <v>44.1</v>
      </c>
      <c r="G109">
        <v>69</v>
      </c>
      <c r="H109">
        <v>1149</v>
      </c>
      <c r="I109">
        <f t="shared" si="1"/>
        <v>1080</v>
      </c>
      <c r="J109">
        <v>6.25</v>
      </c>
      <c r="K109">
        <v>2500</v>
      </c>
    </row>
    <row r="110" spans="1:11" x14ac:dyDescent="0.35">
      <c r="A110">
        <v>109</v>
      </c>
      <c r="B110" t="s">
        <v>38</v>
      </c>
      <c r="C110" t="s">
        <v>8</v>
      </c>
      <c r="D110" t="s">
        <v>12</v>
      </c>
      <c r="E110">
        <v>6</v>
      </c>
      <c r="F110" s="12">
        <v>44.55</v>
      </c>
      <c r="G110">
        <v>57</v>
      </c>
      <c r="H110">
        <v>1137</v>
      </c>
      <c r="I110">
        <f t="shared" si="1"/>
        <v>1080</v>
      </c>
      <c r="J110">
        <v>6.25</v>
      </c>
      <c r="K110">
        <v>2500</v>
      </c>
    </row>
    <row r="111" spans="1:11" x14ac:dyDescent="0.35">
      <c r="A111">
        <v>110</v>
      </c>
      <c r="B111" t="s">
        <v>38</v>
      </c>
      <c r="C111" t="s">
        <v>10</v>
      </c>
      <c r="D111" t="s">
        <v>15</v>
      </c>
      <c r="E111">
        <v>3</v>
      </c>
      <c r="F111" s="12">
        <v>44.95</v>
      </c>
      <c r="G111">
        <v>64</v>
      </c>
      <c r="H111">
        <v>784</v>
      </c>
      <c r="I111">
        <f t="shared" si="1"/>
        <v>720</v>
      </c>
      <c r="J111">
        <v>10</v>
      </c>
      <c r="K111">
        <v>4000</v>
      </c>
    </row>
    <row r="112" spans="1:11" x14ac:dyDescent="0.35">
      <c r="A112">
        <v>111</v>
      </c>
      <c r="B112" t="s">
        <v>38</v>
      </c>
      <c r="C112" t="s">
        <v>8</v>
      </c>
      <c r="D112" t="s">
        <v>15</v>
      </c>
      <c r="E112">
        <v>6</v>
      </c>
      <c r="F112" s="12">
        <v>45.2</v>
      </c>
      <c r="G112">
        <v>50</v>
      </c>
      <c r="H112">
        <v>530</v>
      </c>
      <c r="I112">
        <f t="shared" si="1"/>
        <v>480</v>
      </c>
      <c r="J112">
        <v>12.5</v>
      </c>
      <c r="K112">
        <v>5000</v>
      </c>
    </row>
    <row r="113" spans="1:11" x14ac:dyDescent="0.35">
      <c r="A113">
        <v>112</v>
      </c>
      <c r="B113" t="s">
        <v>38</v>
      </c>
      <c r="C113" t="s">
        <v>9</v>
      </c>
      <c r="D113" t="s">
        <v>13</v>
      </c>
      <c r="E113">
        <v>4</v>
      </c>
      <c r="F113" s="12">
        <v>45.6</v>
      </c>
      <c r="G113">
        <v>54</v>
      </c>
      <c r="H113">
        <v>1014</v>
      </c>
      <c r="I113">
        <f t="shared" si="1"/>
        <v>960</v>
      </c>
      <c r="J113">
        <v>7.5</v>
      </c>
      <c r="K113">
        <v>3000</v>
      </c>
    </row>
    <row r="114" spans="1:11" x14ac:dyDescent="0.35">
      <c r="A114">
        <v>113</v>
      </c>
      <c r="B114" t="s">
        <v>38</v>
      </c>
      <c r="C114" t="s">
        <v>10</v>
      </c>
      <c r="D114" t="s">
        <v>14</v>
      </c>
      <c r="E114">
        <v>8</v>
      </c>
      <c r="F114" s="12">
        <v>46.0833333333333</v>
      </c>
      <c r="G114">
        <v>58</v>
      </c>
      <c r="H114">
        <v>778</v>
      </c>
      <c r="I114">
        <f t="shared" si="1"/>
        <v>720</v>
      </c>
      <c r="J114">
        <v>10</v>
      </c>
      <c r="K114">
        <v>4000</v>
      </c>
    </row>
    <row r="115" spans="1:11" x14ac:dyDescent="0.35">
      <c r="A115">
        <v>114</v>
      </c>
      <c r="B115" t="s">
        <v>38</v>
      </c>
      <c r="C115" t="s">
        <v>11</v>
      </c>
      <c r="D115" t="s">
        <v>15</v>
      </c>
      <c r="E115">
        <v>9</v>
      </c>
      <c r="F115" s="12">
        <v>46.433333333333302</v>
      </c>
      <c r="G115">
        <v>66</v>
      </c>
      <c r="H115">
        <v>906</v>
      </c>
      <c r="I115">
        <f t="shared" si="1"/>
        <v>840</v>
      </c>
      <c r="J115">
        <v>8.75</v>
      </c>
      <c r="K115">
        <v>3500</v>
      </c>
    </row>
    <row r="116" spans="1:11" x14ac:dyDescent="0.35">
      <c r="A116">
        <v>115</v>
      </c>
      <c r="B116" t="s">
        <v>38</v>
      </c>
      <c r="C116" t="s">
        <v>11</v>
      </c>
      <c r="D116" t="s">
        <v>15</v>
      </c>
      <c r="E116">
        <v>4</v>
      </c>
      <c r="F116" s="12">
        <v>46.8</v>
      </c>
      <c r="G116">
        <v>55</v>
      </c>
      <c r="H116">
        <v>535</v>
      </c>
      <c r="I116">
        <f t="shared" si="1"/>
        <v>480</v>
      </c>
      <c r="J116">
        <v>12.5</v>
      </c>
      <c r="K116">
        <v>5000</v>
      </c>
    </row>
    <row r="117" spans="1:11" x14ac:dyDescent="0.35">
      <c r="A117">
        <v>116</v>
      </c>
      <c r="B117" t="s">
        <v>38</v>
      </c>
      <c r="C117" t="s">
        <v>10</v>
      </c>
      <c r="D117" t="s">
        <v>14</v>
      </c>
      <c r="E117">
        <v>4</v>
      </c>
      <c r="F117" s="12">
        <v>47.216666666666697</v>
      </c>
      <c r="G117">
        <v>63</v>
      </c>
      <c r="H117">
        <v>1023</v>
      </c>
      <c r="I117">
        <f t="shared" si="1"/>
        <v>960</v>
      </c>
      <c r="J117">
        <v>7.5</v>
      </c>
      <c r="K117">
        <v>3000</v>
      </c>
    </row>
    <row r="118" spans="1:11" x14ac:dyDescent="0.35">
      <c r="A118">
        <v>117</v>
      </c>
      <c r="B118" t="s">
        <v>38</v>
      </c>
      <c r="C118" t="s">
        <v>8</v>
      </c>
      <c r="D118" t="s">
        <v>15</v>
      </c>
      <c r="E118">
        <v>1</v>
      </c>
      <c r="F118" s="12">
        <v>47.533333333333303</v>
      </c>
      <c r="G118">
        <v>58</v>
      </c>
      <c r="H118">
        <v>778</v>
      </c>
      <c r="I118">
        <f t="shared" si="1"/>
        <v>720</v>
      </c>
      <c r="J118">
        <v>10</v>
      </c>
      <c r="K118">
        <v>4000</v>
      </c>
    </row>
    <row r="119" spans="1:11" x14ac:dyDescent="0.35">
      <c r="A119">
        <v>118</v>
      </c>
      <c r="B119" t="s">
        <v>38</v>
      </c>
      <c r="C119" t="s">
        <v>11</v>
      </c>
      <c r="D119" t="s">
        <v>14</v>
      </c>
      <c r="E119">
        <v>9</v>
      </c>
      <c r="F119" s="12">
        <v>47.8333333333333</v>
      </c>
      <c r="G119">
        <v>68</v>
      </c>
      <c r="H119">
        <v>908</v>
      </c>
      <c r="I119">
        <f t="shared" si="1"/>
        <v>840</v>
      </c>
      <c r="J119">
        <v>8.75</v>
      </c>
      <c r="K119">
        <v>3500</v>
      </c>
    </row>
    <row r="120" spans="1:11" x14ac:dyDescent="0.35">
      <c r="A120">
        <v>119</v>
      </c>
      <c r="B120" t="s">
        <v>38</v>
      </c>
      <c r="C120" t="s">
        <v>9</v>
      </c>
      <c r="D120" t="s">
        <v>13</v>
      </c>
      <c r="E120">
        <v>6</v>
      </c>
      <c r="F120" s="12">
        <v>48.466666666666697</v>
      </c>
      <c r="G120">
        <v>62</v>
      </c>
      <c r="H120">
        <v>902</v>
      </c>
      <c r="I120">
        <f t="shared" si="1"/>
        <v>840</v>
      </c>
      <c r="J120">
        <v>8.75</v>
      </c>
      <c r="K120">
        <v>3500</v>
      </c>
    </row>
    <row r="121" spans="1:11" x14ac:dyDescent="0.35">
      <c r="A121">
        <v>120</v>
      </c>
      <c r="B121" t="s">
        <v>38</v>
      </c>
      <c r="C121" t="s">
        <v>11</v>
      </c>
      <c r="D121" t="s">
        <v>15</v>
      </c>
      <c r="E121">
        <v>4</v>
      </c>
      <c r="F121" s="12">
        <v>48.9</v>
      </c>
      <c r="G121">
        <v>61</v>
      </c>
      <c r="H121">
        <v>781</v>
      </c>
      <c r="I121">
        <f t="shared" si="1"/>
        <v>720</v>
      </c>
      <c r="J121">
        <v>10</v>
      </c>
      <c r="K121">
        <v>4000</v>
      </c>
    </row>
    <row r="122" spans="1:11" x14ac:dyDescent="0.35">
      <c r="A122">
        <v>121</v>
      </c>
      <c r="B122" t="s">
        <v>38</v>
      </c>
      <c r="C122" t="s">
        <v>11</v>
      </c>
      <c r="D122" t="s">
        <v>12</v>
      </c>
      <c r="E122">
        <v>3</v>
      </c>
      <c r="F122" s="12">
        <v>49.466666666666697</v>
      </c>
      <c r="G122">
        <v>60</v>
      </c>
      <c r="H122">
        <v>1140</v>
      </c>
      <c r="I122">
        <f t="shared" si="1"/>
        <v>1080</v>
      </c>
      <c r="J122">
        <v>6.25</v>
      </c>
      <c r="K122">
        <v>2500</v>
      </c>
    </row>
    <row r="123" spans="1:11" x14ac:dyDescent="0.35">
      <c r="A123">
        <v>122</v>
      </c>
      <c r="B123" t="s">
        <v>38</v>
      </c>
      <c r="C123" t="s">
        <v>10</v>
      </c>
      <c r="D123" t="s">
        <v>15</v>
      </c>
      <c r="E123">
        <v>9</v>
      </c>
      <c r="F123" s="12">
        <v>50.033333333333303</v>
      </c>
      <c r="G123">
        <v>73</v>
      </c>
      <c r="H123">
        <v>793</v>
      </c>
      <c r="I123">
        <f t="shared" si="1"/>
        <v>720</v>
      </c>
      <c r="J123">
        <v>10</v>
      </c>
      <c r="K123">
        <v>4000</v>
      </c>
    </row>
    <row r="124" spans="1:11" x14ac:dyDescent="0.35">
      <c r="A124">
        <v>123</v>
      </c>
      <c r="B124" t="s">
        <v>38</v>
      </c>
      <c r="C124" t="s">
        <v>8</v>
      </c>
      <c r="D124" t="s">
        <v>13</v>
      </c>
      <c r="E124">
        <v>3</v>
      </c>
      <c r="F124" s="12">
        <v>50.55</v>
      </c>
      <c r="G124">
        <v>63</v>
      </c>
      <c r="H124">
        <v>783</v>
      </c>
      <c r="I124">
        <f t="shared" si="1"/>
        <v>720</v>
      </c>
      <c r="J124">
        <v>10</v>
      </c>
      <c r="K124">
        <v>4000</v>
      </c>
    </row>
    <row r="125" spans="1:11" x14ac:dyDescent="0.35">
      <c r="A125">
        <v>124</v>
      </c>
      <c r="B125" t="s">
        <v>38</v>
      </c>
      <c r="C125" t="s">
        <v>8</v>
      </c>
      <c r="D125" t="s">
        <v>14</v>
      </c>
      <c r="E125">
        <v>6</v>
      </c>
      <c r="F125" s="12">
        <v>50.9166666666667</v>
      </c>
      <c r="G125">
        <v>61</v>
      </c>
      <c r="H125">
        <v>541</v>
      </c>
      <c r="I125">
        <f t="shared" si="1"/>
        <v>480</v>
      </c>
      <c r="J125">
        <v>12.5</v>
      </c>
      <c r="K125">
        <v>5000</v>
      </c>
    </row>
    <row r="126" spans="1:11" x14ac:dyDescent="0.35">
      <c r="A126">
        <v>125</v>
      </c>
      <c r="B126" t="s">
        <v>38</v>
      </c>
      <c r="C126" t="s">
        <v>9</v>
      </c>
      <c r="D126" t="s">
        <v>14</v>
      </c>
      <c r="E126">
        <v>8</v>
      </c>
      <c r="F126" s="12">
        <v>51.216666666666697</v>
      </c>
      <c r="G126">
        <v>68</v>
      </c>
      <c r="H126">
        <v>1028</v>
      </c>
      <c r="I126">
        <f t="shared" si="1"/>
        <v>960</v>
      </c>
      <c r="J126">
        <v>7.5</v>
      </c>
      <c r="K126">
        <v>3000</v>
      </c>
    </row>
    <row r="127" spans="1:11" x14ac:dyDescent="0.35">
      <c r="A127">
        <v>126</v>
      </c>
      <c r="B127" t="s">
        <v>38</v>
      </c>
      <c r="C127" t="s">
        <v>11</v>
      </c>
      <c r="D127" t="s">
        <v>12</v>
      </c>
      <c r="E127">
        <v>3</v>
      </c>
      <c r="F127" s="12">
        <v>51.55</v>
      </c>
      <c r="G127">
        <v>75</v>
      </c>
      <c r="H127">
        <v>915</v>
      </c>
      <c r="I127">
        <f t="shared" si="1"/>
        <v>840</v>
      </c>
      <c r="J127">
        <v>8.75</v>
      </c>
      <c r="K127">
        <v>3500</v>
      </c>
    </row>
    <row r="128" spans="1:11" x14ac:dyDescent="0.35">
      <c r="A128">
        <v>127</v>
      </c>
      <c r="B128" t="s">
        <v>39</v>
      </c>
      <c r="C128" t="s">
        <v>8</v>
      </c>
      <c r="D128" t="s">
        <v>12</v>
      </c>
      <c r="E128">
        <v>7</v>
      </c>
      <c r="F128" s="12">
        <v>51.816666666666698</v>
      </c>
      <c r="G128">
        <v>74</v>
      </c>
      <c r="H128">
        <v>1034</v>
      </c>
      <c r="I128">
        <f t="shared" si="1"/>
        <v>960</v>
      </c>
      <c r="J128">
        <v>7.5</v>
      </c>
      <c r="K128">
        <v>3000</v>
      </c>
    </row>
    <row r="129" spans="1:11" x14ac:dyDescent="0.35">
      <c r="A129">
        <v>128</v>
      </c>
      <c r="B129" t="s">
        <v>38</v>
      </c>
      <c r="C129" t="s">
        <v>10</v>
      </c>
      <c r="D129" t="s">
        <v>12</v>
      </c>
      <c r="E129">
        <v>2</v>
      </c>
      <c r="F129" s="12">
        <v>52.3333333333333</v>
      </c>
      <c r="G129">
        <v>54</v>
      </c>
      <c r="H129">
        <v>774</v>
      </c>
      <c r="I129">
        <f t="shared" si="1"/>
        <v>720</v>
      </c>
      <c r="J129">
        <v>10</v>
      </c>
      <c r="K129">
        <v>4000</v>
      </c>
    </row>
    <row r="130" spans="1:11" x14ac:dyDescent="0.35">
      <c r="A130">
        <v>129</v>
      </c>
      <c r="B130" t="s">
        <v>39</v>
      </c>
      <c r="C130" t="s">
        <v>9</v>
      </c>
      <c r="D130" t="s">
        <v>13</v>
      </c>
      <c r="E130">
        <v>2</v>
      </c>
      <c r="F130" s="12">
        <v>52.85</v>
      </c>
      <c r="G130">
        <v>74</v>
      </c>
      <c r="H130">
        <v>674</v>
      </c>
      <c r="I130">
        <f t="shared" si="1"/>
        <v>600</v>
      </c>
      <c r="J130">
        <v>11.25</v>
      </c>
      <c r="K130">
        <v>4500</v>
      </c>
    </row>
    <row r="131" spans="1:11" x14ac:dyDescent="0.35">
      <c r="A131">
        <v>130</v>
      </c>
      <c r="B131" t="s">
        <v>38</v>
      </c>
      <c r="C131" t="s">
        <v>11</v>
      </c>
      <c r="D131" t="s">
        <v>12</v>
      </c>
      <c r="E131">
        <v>1</v>
      </c>
      <c r="F131" s="12">
        <v>53.183333333333302</v>
      </c>
      <c r="G131">
        <v>58</v>
      </c>
      <c r="H131">
        <v>538</v>
      </c>
      <c r="I131">
        <f t="shared" ref="I131:I194" si="2">H131-G131</f>
        <v>480</v>
      </c>
      <c r="J131">
        <v>12.5</v>
      </c>
      <c r="K131">
        <v>5000</v>
      </c>
    </row>
    <row r="132" spans="1:11" x14ac:dyDescent="0.35">
      <c r="A132">
        <v>131</v>
      </c>
      <c r="B132" t="s">
        <v>39</v>
      </c>
      <c r="C132" t="s">
        <v>11</v>
      </c>
      <c r="D132" t="s">
        <v>12</v>
      </c>
      <c r="E132">
        <v>5</v>
      </c>
      <c r="F132" s="12">
        <v>53.683333333333302</v>
      </c>
      <c r="G132">
        <v>67</v>
      </c>
      <c r="H132">
        <v>1147</v>
      </c>
      <c r="I132">
        <f t="shared" si="2"/>
        <v>1080</v>
      </c>
      <c r="J132">
        <v>6.25</v>
      </c>
      <c r="K132">
        <v>2500</v>
      </c>
    </row>
    <row r="133" spans="1:11" x14ac:dyDescent="0.35">
      <c r="A133">
        <v>132</v>
      </c>
      <c r="B133" t="s">
        <v>38</v>
      </c>
      <c r="C133" t="s">
        <v>9</v>
      </c>
      <c r="D133" t="s">
        <v>15</v>
      </c>
      <c r="E133">
        <v>1</v>
      </c>
      <c r="F133" s="12">
        <v>54.033333333333303</v>
      </c>
      <c r="G133">
        <v>71</v>
      </c>
      <c r="H133">
        <v>1031</v>
      </c>
      <c r="I133">
        <f t="shared" si="2"/>
        <v>960</v>
      </c>
      <c r="J133">
        <v>7.5</v>
      </c>
      <c r="K133">
        <v>3000</v>
      </c>
    </row>
    <row r="134" spans="1:11" x14ac:dyDescent="0.35">
      <c r="A134">
        <v>133</v>
      </c>
      <c r="B134" t="s">
        <v>38</v>
      </c>
      <c r="C134" t="s">
        <v>10</v>
      </c>
      <c r="D134" t="s">
        <v>15</v>
      </c>
      <c r="E134">
        <v>3</v>
      </c>
      <c r="F134" s="12">
        <v>54.616666666666703</v>
      </c>
      <c r="G134">
        <v>72</v>
      </c>
      <c r="H134">
        <v>552</v>
      </c>
      <c r="I134">
        <f t="shared" si="2"/>
        <v>480</v>
      </c>
      <c r="J134">
        <v>12.5</v>
      </c>
      <c r="K134">
        <v>5000</v>
      </c>
    </row>
    <row r="135" spans="1:11" x14ac:dyDescent="0.35">
      <c r="A135">
        <v>134</v>
      </c>
      <c r="B135" t="s">
        <v>38</v>
      </c>
      <c r="C135" t="s">
        <v>9</v>
      </c>
      <c r="D135" t="s">
        <v>13</v>
      </c>
      <c r="E135">
        <v>1</v>
      </c>
      <c r="F135" s="12">
        <v>54.983333333333299</v>
      </c>
      <c r="G135">
        <v>62</v>
      </c>
      <c r="H135">
        <v>902</v>
      </c>
      <c r="I135">
        <f t="shared" si="2"/>
        <v>840</v>
      </c>
      <c r="J135">
        <v>8.75</v>
      </c>
      <c r="K135">
        <v>3500</v>
      </c>
    </row>
    <row r="136" spans="1:11" x14ac:dyDescent="0.35">
      <c r="A136">
        <v>135</v>
      </c>
      <c r="B136" t="s">
        <v>38</v>
      </c>
      <c r="C136" t="s">
        <v>8</v>
      </c>
      <c r="D136" t="s">
        <v>15</v>
      </c>
      <c r="E136">
        <v>2</v>
      </c>
      <c r="F136" s="12">
        <v>55.3</v>
      </c>
      <c r="G136">
        <v>74</v>
      </c>
      <c r="H136">
        <v>914</v>
      </c>
      <c r="I136">
        <f t="shared" si="2"/>
        <v>840</v>
      </c>
      <c r="J136">
        <v>8.75</v>
      </c>
      <c r="K136">
        <v>3500</v>
      </c>
    </row>
    <row r="137" spans="1:11" x14ac:dyDescent="0.35">
      <c r="A137">
        <v>136</v>
      </c>
      <c r="B137" t="s">
        <v>38</v>
      </c>
      <c r="C137" t="s">
        <v>11</v>
      </c>
      <c r="D137" t="s">
        <v>12</v>
      </c>
      <c r="E137">
        <v>2</v>
      </c>
      <c r="F137" s="12">
        <v>55.65</v>
      </c>
      <c r="G137">
        <v>78</v>
      </c>
      <c r="H137">
        <v>918</v>
      </c>
      <c r="I137">
        <f t="shared" si="2"/>
        <v>840</v>
      </c>
      <c r="J137">
        <v>8.75</v>
      </c>
      <c r="K137">
        <v>3500</v>
      </c>
    </row>
    <row r="138" spans="1:11" x14ac:dyDescent="0.35">
      <c r="A138">
        <v>137</v>
      </c>
      <c r="B138" t="s">
        <v>38</v>
      </c>
      <c r="C138" t="s">
        <v>10</v>
      </c>
      <c r="D138" t="s">
        <v>15</v>
      </c>
      <c r="E138">
        <v>8</v>
      </c>
      <c r="F138" s="12">
        <v>56.1666666666667</v>
      </c>
      <c r="G138">
        <v>68</v>
      </c>
      <c r="H138">
        <v>788</v>
      </c>
      <c r="I138">
        <f t="shared" si="2"/>
        <v>720</v>
      </c>
      <c r="J138">
        <v>10</v>
      </c>
      <c r="K138">
        <v>4000</v>
      </c>
    </row>
    <row r="139" spans="1:11" x14ac:dyDescent="0.35">
      <c r="A139">
        <v>138</v>
      </c>
      <c r="B139" t="s">
        <v>39</v>
      </c>
      <c r="C139" t="s">
        <v>9</v>
      </c>
      <c r="D139" t="s">
        <v>13</v>
      </c>
      <c r="E139">
        <v>2</v>
      </c>
      <c r="F139" s="12">
        <v>56.616666666666703</v>
      </c>
      <c r="G139">
        <v>59</v>
      </c>
      <c r="H139">
        <v>779</v>
      </c>
      <c r="I139">
        <f t="shared" si="2"/>
        <v>720</v>
      </c>
      <c r="J139">
        <v>10</v>
      </c>
      <c r="K139">
        <v>4000</v>
      </c>
    </row>
    <row r="140" spans="1:11" x14ac:dyDescent="0.35">
      <c r="A140">
        <v>139</v>
      </c>
      <c r="B140" t="s">
        <v>38</v>
      </c>
      <c r="C140" t="s">
        <v>11</v>
      </c>
      <c r="D140" t="s">
        <v>14</v>
      </c>
      <c r="E140">
        <v>2</v>
      </c>
      <c r="F140" s="12">
        <v>57.033333333333303</v>
      </c>
      <c r="G140">
        <v>70</v>
      </c>
      <c r="H140">
        <v>670</v>
      </c>
      <c r="I140">
        <f t="shared" si="2"/>
        <v>600</v>
      </c>
      <c r="J140">
        <v>11.25</v>
      </c>
      <c r="K140">
        <v>4500</v>
      </c>
    </row>
    <row r="141" spans="1:11" x14ac:dyDescent="0.35">
      <c r="A141">
        <v>140</v>
      </c>
      <c r="B141" t="s">
        <v>39</v>
      </c>
      <c r="C141" t="s">
        <v>9</v>
      </c>
      <c r="D141" t="s">
        <v>13</v>
      </c>
      <c r="E141">
        <v>4</v>
      </c>
      <c r="F141" s="12">
        <v>57.466666666666697</v>
      </c>
      <c r="G141">
        <v>71</v>
      </c>
      <c r="H141">
        <v>791</v>
      </c>
      <c r="I141">
        <f t="shared" si="2"/>
        <v>720</v>
      </c>
      <c r="J141">
        <v>10</v>
      </c>
      <c r="K141">
        <v>4000</v>
      </c>
    </row>
    <row r="142" spans="1:11" x14ac:dyDescent="0.35">
      <c r="A142">
        <v>141</v>
      </c>
      <c r="B142" t="s">
        <v>38</v>
      </c>
      <c r="C142" t="s">
        <v>8</v>
      </c>
      <c r="D142" t="s">
        <v>15</v>
      </c>
      <c r="E142">
        <v>7</v>
      </c>
      <c r="F142" s="12">
        <v>57.8</v>
      </c>
      <c r="G142">
        <v>75</v>
      </c>
      <c r="H142">
        <v>1035</v>
      </c>
      <c r="I142">
        <f t="shared" si="2"/>
        <v>960</v>
      </c>
      <c r="J142">
        <v>7.5</v>
      </c>
      <c r="K142">
        <v>3000</v>
      </c>
    </row>
    <row r="143" spans="1:11" x14ac:dyDescent="0.35">
      <c r="A143">
        <v>142</v>
      </c>
      <c r="B143" t="s">
        <v>38</v>
      </c>
      <c r="C143" t="s">
        <v>9</v>
      </c>
      <c r="D143" t="s">
        <v>14</v>
      </c>
      <c r="E143">
        <v>8</v>
      </c>
      <c r="F143" s="12">
        <v>58.2</v>
      </c>
      <c r="G143">
        <v>81</v>
      </c>
      <c r="H143">
        <v>1041</v>
      </c>
      <c r="I143">
        <f t="shared" si="2"/>
        <v>960</v>
      </c>
      <c r="J143">
        <v>7.5</v>
      </c>
      <c r="K143">
        <v>3000</v>
      </c>
    </row>
    <row r="144" spans="1:11" x14ac:dyDescent="0.35">
      <c r="A144">
        <v>143</v>
      </c>
      <c r="B144" t="s">
        <v>38</v>
      </c>
      <c r="C144" t="s">
        <v>11</v>
      </c>
      <c r="D144" t="s">
        <v>15</v>
      </c>
      <c r="E144">
        <v>1</v>
      </c>
      <c r="F144" s="12">
        <v>58.7</v>
      </c>
      <c r="G144">
        <v>63</v>
      </c>
      <c r="H144">
        <v>903</v>
      </c>
      <c r="I144">
        <f t="shared" si="2"/>
        <v>840</v>
      </c>
      <c r="J144">
        <v>8.75</v>
      </c>
      <c r="K144">
        <v>3500</v>
      </c>
    </row>
    <row r="145" spans="1:11" x14ac:dyDescent="0.35">
      <c r="A145">
        <v>144</v>
      </c>
      <c r="B145" t="s">
        <v>38</v>
      </c>
      <c r="C145" t="s">
        <v>9</v>
      </c>
      <c r="D145" t="s">
        <v>14</v>
      </c>
      <c r="E145">
        <v>6</v>
      </c>
      <c r="F145" s="12">
        <v>59.0833333333333</v>
      </c>
      <c r="G145">
        <v>71</v>
      </c>
      <c r="H145">
        <v>911</v>
      </c>
      <c r="I145">
        <f t="shared" si="2"/>
        <v>840</v>
      </c>
      <c r="J145">
        <v>8.75</v>
      </c>
      <c r="K145">
        <v>3500</v>
      </c>
    </row>
    <row r="146" spans="1:11" x14ac:dyDescent="0.35">
      <c r="A146">
        <v>145</v>
      </c>
      <c r="B146" t="s">
        <v>38</v>
      </c>
      <c r="C146" t="s">
        <v>9</v>
      </c>
      <c r="D146" t="s">
        <v>13</v>
      </c>
      <c r="E146">
        <v>7</v>
      </c>
      <c r="F146" s="12">
        <v>59.4</v>
      </c>
      <c r="G146">
        <v>66</v>
      </c>
      <c r="H146">
        <v>906</v>
      </c>
      <c r="I146">
        <f t="shared" si="2"/>
        <v>840</v>
      </c>
      <c r="J146">
        <v>8.75</v>
      </c>
      <c r="K146">
        <v>3500</v>
      </c>
    </row>
    <row r="147" spans="1:11" x14ac:dyDescent="0.35">
      <c r="A147">
        <v>146</v>
      </c>
      <c r="B147" t="s">
        <v>38</v>
      </c>
      <c r="C147" t="s">
        <v>10</v>
      </c>
      <c r="D147" t="s">
        <v>14</v>
      </c>
      <c r="E147">
        <v>4</v>
      </c>
      <c r="F147" s="12">
        <v>59.75</v>
      </c>
      <c r="G147">
        <v>75</v>
      </c>
      <c r="H147">
        <v>1155</v>
      </c>
      <c r="I147">
        <f t="shared" si="2"/>
        <v>1080</v>
      </c>
      <c r="J147">
        <v>6.25</v>
      </c>
      <c r="K147">
        <v>2500</v>
      </c>
    </row>
    <row r="148" spans="1:11" x14ac:dyDescent="0.35">
      <c r="A148">
        <v>147</v>
      </c>
      <c r="B148" t="s">
        <v>38</v>
      </c>
      <c r="C148" t="s">
        <v>8</v>
      </c>
      <c r="D148" t="s">
        <v>15</v>
      </c>
      <c r="E148">
        <v>3</v>
      </c>
      <c r="F148" s="12">
        <v>60.0833333333333</v>
      </c>
      <c r="G148">
        <v>75</v>
      </c>
      <c r="H148">
        <v>1155</v>
      </c>
      <c r="I148">
        <f t="shared" si="2"/>
        <v>1080</v>
      </c>
      <c r="J148">
        <v>6.25</v>
      </c>
      <c r="K148">
        <v>2500</v>
      </c>
    </row>
    <row r="149" spans="1:11" x14ac:dyDescent="0.35">
      <c r="A149">
        <v>148</v>
      </c>
      <c r="B149" t="s">
        <v>38</v>
      </c>
      <c r="C149" t="s">
        <v>11</v>
      </c>
      <c r="D149" t="s">
        <v>14</v>
      </c>
      <c r="E149">
        <v>8</v>
      </c>
      <c r="F149" s="12">
        <v>60.616666666666703</v>
      </c>
      <c r="G149">
        <v>82</v>
      </c>
      <c r="H149">
        <v>562</v>
      </c>
      <c r="I149">
        <f t="shared" si="2"/>
        <v>480</v>
      </c>
      <c r="J149">
        <v>12.5</v>
      </c>
      <c r="K149">
        <v>5000</v>
      </c>
    </row>
    <row r="150" spans="1:11" x14ac:dyDescent="0.35">
      <c r="A150">
        <v>149</v>
      </c>
      <c r="B150" t="s">
        <v>38</v>
      </c>
      <c r="C150" t="s">
        <v>11</v>
      </c>
      <c r="D150" t="s">
        <v>14</v>
      </c>
      <c r="E150">
        <v>2</v>
      </c>
      <c r="F150" s="12">
        <v>60.983333333333299</v>
      </c>
      <c r="G150">
        <v>80</v>
      </c>
      <c r="H150">
        <v>1160</v>
      </c>
      <c r="I150">
        <f t="shared" si="2"/>
        <v>1080</v>
      </c>
      <c r="J150">
        <v>6.25</v>
      </c>
      <c r="K150">
        <v>2500</v>
      </c>
    </row>
    <row r="151" spans="1:11" x14ac:dyDescent="0.35">
      <c r="A151">
        <v>150</v>
      </c>
      <c r="B151" t="s">
        <v>38</v>
      </c>
      <c r="C151" t="s">
        <v>10</v>
      </c>
      <c r="D151" t="s">
        <v>13</v>
      </c>
      <c r="E151">
        <v>2</v>
      </c>
      <c r="F151" s="12">
        <v>61.3333333333333</v>
      </c>
      <c r="G151">
        <v>76</v>
      </c>
      <c r="H151">
        <v>796</v>
      </c>
      <c r="I151">
        <f t="shared" si="2"/>
        <v>720</v>
      </c>
      <c r="J151">
        <v>10</v>
      </c>
      <c r="K151">
        <v>4000</v>
      </c>
    </row>
    <row r="152" spans="1:11" x14ac:dyDescent="0.35">
      <c r="A152">
        <v>151</v>
      </c>
      <c r="B152" t="s">
        <v>38</v>
      </c>
      <c r="C152" t="s">
        <v>8</v>
      </c>
      <c r="D152" t="s">
        <v>13</v>
      </c>
      <c r="E152">
        <v>3</v>
      </c>
      <c r="F152" s="12">
        <v>61.8</v>
      </c>
      <c r="G152">
        <v>67</v>
      </c>
      <c r="H152">
        <v>907</v>
      </c>
      <c r="I152">
        <f t="shared" si="2"/>
        <v>840</v>
      </c>
      <c r="J152">
        <v>8.75</v>
      </c>
      <c r="K152">
        <v>3500</v>
      </c>
    </row>
    <row r="153" spans="1:11" x14ac:dyDescent="0.35">
      <c r="A153">
        <v>152</v>
      </c>
      <c r="B153" t="s">
        <v>38</v>
      </c>
      <c r="C153" t="s">
        <v>10</v>
      </c>
      <c r="D153" t="s">
        <v>15</v>
      </c>
      <c r="E153">
        <v>7</v>
      </c>
      <c r="F153" s="12">
        <v>62.033333333333303</v>
      </c>
      <c r="G153">
        <v>75</v>
      </c>
      <c r="H153">
        <v>1035</v>
      </c>
      <c r="I153">
        <f t="shared" si="2"/>
        <v>960</v>
      </c>
      <c r="J153">
        <v>7.5</v>
      </c>
      <c r="K153">
        <v>3000</v>
      </c>
    </row>
    <row r="154" spans="1:11" x14ac:dyDescent="0.35">
      <c r="A154">
        <v>153</v>
      </c>
      <c r="B154" t="s">
        <v>39</v>
      </c>
      <c r="C154" t="s">
        <v>10</v>
      </c>
      <c r="D154" t="s">
        <v>15</v>
      </c>
      <c r="E154">
        <v>7</v>
      </c>
      <c r="F154" s="12">
        <v>62.283333333333303</v>
      </c>
      <c r="G154">
        <v>77</v>
      </c>
      <c r="H154">
        <v>1037</v>
      </c>
      <c r="I154">
        <f t="shared" si="2"/>
        <v>960</v>
      </c>
      <c r="J154">
        <v>7.5</v>
      </c>
      <c r="K154">
        <v>3000</v>
      </c>
    </row>
    <row r="155" spans="1:11" x14ac:dyDescent="0.35">
      <c r="A155">
        <v>154</v>
      </c>
      <c r="B155" t="s">
        <v>38</v>
      </c>
      <c r="C155" t="s">
        <v>11</v>
      </c>
      <c r="D155" t="s">
        <v>12</v>
      </c>
      <c r="E155">
        <v>5</v>
      </c>
      <c r="F155" s="12">
        <v>62.783333333333303</v>
      </c>
      <c r="G155">
        <v>67</v>
      </c>
      <c r="H155">
        <v>1147</v>
      </c>
      <c r="I155">
        <f t="shared" si="2"/>
        <v>1080</v>
      </c>
      <c r="J155">
        <v>6.25</v>
      </c>
      <c r="K155">
        <v>2500</v>
      </c>
    </row>
    <row r="156" spans="1:11" x14ac:dyDescent="0.35">
      <c r="A156">
        <v>155</v>
      </c>
      <c r="B156" t="s">
        <v>38</v>
      </c>
      <c r="C156" t="s">
        <v>9</v>
      </c>
      <c r="D156" t="s">
        <v>15</v>
      </c>
      <c r="E156">
        <v>1</v>
      </c>
      <c r="F156" s="12">
        <v>63.116666666666703</v>
      </c>
      <c r="G156">
        <v>73</v>
      </c>
      <c r="H156">
        <v>553</v>
      </c>
      <c r="I156">
        <f t="shared" si="2"/>
        <v>480</v>
      </c>
      <c r="J156">
        <v>12.5</v>
      </c>
      <c r="K156">
        <v>5000</v>
      </c>
    </row>
    <row r="157" spans="1:11" x14ac:dyDescent="0.35">
      <c r="A157">
        <v>156</v>
      </c>
      <c r="B157" t="s">
        <v>38</v>
      </c>
      <c r="C157" t="s">
        <v>10</v>
      </c>
      <c r="D157" t="s">
        <v>13</v>
      </c>
      <c r="E157">
        <v>3</v>
      </c>
      <c r="F157" s="12">
        <v>63.483333333333299</v>
      </c>
      <c r="G157">
        <v>66</v>
      </c>
      <c r="H157">
        <v>786</v>
      </c>
      <c r="I157">
        <f t="shared" si="2"/>
        <v>720</v>
      </c>
      <c r="J157">
        <v>10</v>
      </c>
      <c r="K157">
        <v>4000</v>
      </c>
    </row>
    <row r="158" spans="1:11" x14ac:dyDescent="0.35">
      <c r="A158">
        <v>157</v>
      </c>
      <c r="B158" t="s">
        <v>38</v>
      </c>
      <c r="C158" t="s">
        <v>9</v>
      </c>
      <c r="D158" t="s">
        <v>15</v>
      </c>
      <c r="E158">
        <v>4</v>
      </c>
      <c r="F158" s="12">
        <v>63.866666666666703</v>
      </c>
      <c r="G158">
        <v>68</v>
      </c>
      <c r="H158">
        <v>548</v>
      </c>
      <c r="I158">
        <f t="shared" si="2"/>
        <v>480</v>
      </c>
      <c r="J158">
        <v>12.5</v>
      </c>
      <c r="K158">
        <v>5000</v>
      </c>
    </row>
    <row r="159" spans="1:11" x14ac:dyDescent="0.35">
      <c r="A159">
        <v>158</v>
      </c>
      <c r="B159" t="s">
        <v>38</v>
      </c>
      <c r="C159" t="s">
        <v>9</v>
      </c>
      <c r="D159" t="s">
        <v>14</v>
      </c>
      <c r="E159">
        <v>7</v>
      </c>
      <c r="F159" s="12">
        <v>64.2</v>
      </c>
      <c r="G159">
        <v>86</v>
      </c>
      <c r="H159">
        <v>1166</v>
      </c>
      <c r="I159">
        <f t="shared" si="2"/>
        <v>1080</v>
      </c>
      <c r="J159">
        <v>6.25</v>
      </c>
      <c r="K159">
        <v>2500</v>
      </c>
    </row>
    <row r="160" spans="1:11" x14ac:dyDescent="0.35">
      <c r="A160">
        <v>159</v>
      </c>
      <c r="B160" t="s">
        <v>38</v>
      </c>
      <c r="C160" t="s">
        <v>11</v>
      </c>
      <c r="D160" t="s">
        <v>14</v>
      </c>
      <c r="E160">
        <v>4</v>
      </c>
      <c r="F160" s="12">
        <v>64.599999999999994</v>
      </c>
      <c r="G160">
        <v>85</v>
      </c>
      <c r="H160">
        <v>805</v>
      </c>
      <c r="I160">
        <f t="shared" si="2"/>
        <v>720</v>
      </c>
      <c r="J160">
        <v>10</v>
      </c>
      <c r="K160">
        <v>4000</v>
      </c>
    </row>
    <row r="161" spans="1:11" x14ac:dyDescent="0.35">
      <c r="A161">
        <v>160</v>
      </c>
      <c r="B161" t="s">
        <v>38</v>
      </c>
      <c r="C161" t="s">
        <v>8</v>
      </c>
      <c r="D161" t="s">
        <v>12</v>
      </c>
      <c r="E161">
        <v>9</v>
      </c>
      <c r="F161" s="12">
        <v>65.133333333333297</v>
      </c>
      <c r="G161">
        <v>75</v>
      </c>
      <c r="H161">
        <v>1155</v>
      </c>
      <c r="I161">
        <f t="shared" si="2"/>
        <v>1080</v>
      </c>
      <c r="J161">
        <v>6.25</v>
      </c>
      <c r="K161">
        <v>2500</v>
      </c>
    </row>
    <row r="162" spans="1:11" x14ac:dyDescent="0.35">
      <c r="A162">
        <v>161</v>
      </c>
      <c r="B162" t="s">
        <v>38</v>
      </c>
      <c r="C162" t="s">
        <v>9</v>
      </c>
      <c r="D162" t="s">
        <v>13</v>
      </c>
      <c r="E162">
        <v>3</v>
      </c>
      <c r="F162" s="12">
        <v>65.483333333333306</v>
      </c>
      <c r="G162">
        <v>90</v>
      </c>
      <c r="H162">
        <v>810</v>
      </c>
      <c r="I162">
        <f t="shared" si="2"/>
        <v>720</v>
      </c>
      <c r="J162">
        <v>10</v>
      </c>
      <c r="K162">
        <v>4000</v>
      </c>
    </row>
    <row r="163" spans="1:11" x14ac:dyDescent="0.35">
      <c r="A163">
        <v>162</v>
      </c>
      <c r="B163" t="s">
        <v>38</v>
      </c>
      <c r="C163" t="s">
        <v>8</v>
      </c>
      <c r="D163" t="s">
        <v>12</v>
      </c>
      <c r="E163">
        <v>8</v>
      </c>
      <c r="F163" s="12">
        <v>65.883333333333297</v>
      </c>
      <c r="G163">
        <v>81</v>
      </c>
      <c r="H163">
        <v>561</v>
      </c>
      <c r="I163">
        <f t="shared" si="2"/>
        <v>480</v>
      </c>
      <c r="J163">
        <v>12.5</v>
      </c>
      <c r="K163">
        <v>5000</v>
      </c>
    </row>
    <row r="164" spans="1:11" x14ac:dyDescent="0.35">
      <c r="A164">
        <v>163</v>
      </c>
      <c r="B164" t="s">
        <v>38</v>
      </c>
      <c r="C164" t="s">
        <v>10</v>
      </c>
      <c r="D164" t="s">
        <v>14</v>
      </c>
      <c r="E164">
        <v>2</v>
      </c>
      <c r="F164" s="12">
        <v>66.25</v>
      </c>
      <c r="G164">
        <v>72</v>
      </c>
      <c r="H164">
        <v>552</v>
      </c>
      <c r="I164">
        <f t="shared" si="2"/>
        <v>480</v>
      </c>
      <c r="J164">
        <v>12.5</v>
      </c>
      <c r="K164">
        <v>5000</v>
      </c>
    </row>
    <row r="165" spans="1:11" x14ac:dyDescent="0.35">
      <c r="A165">
        <v>164</v>
      </c>
      <c r="B165" t="s">
        <v>38</v>
      </c>
      <c r="C165" t="s">
        <v>9</v>
      </c>
      <c r="D165" t="s">
        <v>12</v>
      </c>
      <c r="E165">
        <v>7</v>
      </c>
      <c r="F165" s="12">
        <v>66.75</v>
      </c>
      <c r="G165">
        <v>77</v>
      </c>
      <c r="H165">
        <v>1157</v>
      </c>
      <c r="I165">
        <f t="shared" si="2"/>
        <v>1080</v>
      </c>
      <c r="J165">
        <v>6.25</v>
      </c>
      <c r="K165">
        <v>2500</v>
      </c>
    </row>
    <row r="166" spans="1:11" x14ac:dyDescent="0.35">
      <c r="A166">
        <v>165</v>
      </c>
      <c r="B166" t="s">
        <v>38</v>
      </c>
      <c r="C166" t="s">
        <v>9</v>
      </c>
      <c r="D166" t="s">
        <v>14</v>
      </c>
      <c r="E166">
        <v>3</v>
      </c>
      <c r="F166" s="12">
        <v>67.033333333333303</v>
      </c>
      <c r="G166">
        <v>72</v>
      </c>
      <c r="H166">
        <v>912</v>
      </c>
      <c r="I166">
        <f t="shared" si="2"/>
        <v>840</v>
      </c>
      <c r="J166">
        <v>8.75</v>
      </c>
      <c r="K166">
        <v>3500</v>
      </c>
    </row>
    <row r="167" spans="1:11" x14ac:dyDescent="0.35">
      <c r="A167">
        <v>166</v>
      </c>
      <c r="B167" t="s">
        <v>39</v>
      </c>
      <c r="C167" t="s">
        <v>11</v>
      </c>
      <c r="D167" t="s">
        <v>14</v>
      </c>
      <c r="E167">
        <v>5</v>
      </c>
      <c r="F167" s="12">
        <v>67.400000000000006</v>
      </c>
      <c r="G167">
        <v>90</v>
      </c>
      <c r="H167">
        <v>1170</v>
      </c>
      <c r="I167">
        <f t="shared" si="2"/>
        <v>1080</v>
      </c>
      <c r="J167">
        <v>6.25</v>
      </c>
      <c r="K167">
        <v>2500</v>
      </c>
    </row>
    <row r="168" spans="1:11" x14ac:dyDescent="0.35">
      <c r="A168">
        <v>167</v>
      </c>
      <c r="B168" t="s">
        <v>38</v>
      </c>
      <c r="C168" t="s">
        <v>11</v>
      </c>
      <c r="D168" t="s">
        <v>12</v>
      </c>
      <c r="E168">
        <v>5</v>
      </c>
      <c r="F168" s="12">
        <v>67.7</v>
      </c>
      <c r="G168">
        <v>85</v>
      </c>
      <c r="H168">
        <v>925</v>
      </c>
      <c r="I168">
        <f t="shared" si="2"/>
        <v>840</v>
      </c>
      <c r="J168">
        <v>8.75</v>
      </c>
      <c r="K168">
        <v>3500</v>
      </c>
    </row>
    <row r="169" spans="1:11" x14ac:dyDescent="0.35">
      <c r="A169">
        <v>168</v>
      </c>
      <c r="B169" t="s">
        <v>38</v>
      </c>
      <c r="C169" t="s">
        <v>11</v>
      </c>
      <c r="D169" t="s">
        <v>13</v>
      </c>
      <c r="E169">
        <v>3</v>
      </c>
      <c r="F169" s="12">
        <v>68.033333333333303</v>
      </c>
      <c r="G169">
        <v>77</v>
      </c>
      <c r="H169">
        <v>557</v>
      </c>
      <c r="I169">
        <f t="shared" si="2"/>
        <v>480</v>
      </c>
      <c r="J169">
        <v>12.5</v>
      </c>
      <c r="K169">
        <v>5000</v>
      </c>
    </row>
    <row r="170" spans="1:11" x14ac:dyDescent="0.35">
      <c r="A170">
        <v>169</v>
      </c>
      <c r="B170" t="s">
        <v>38</v>
      </c>
      <c r="C170" t="s">
        <v>8</v>
      </c>
      <c r="D170" t="s">
        <v>13</v>
      </c>
      <c r="E170">
        <v>6</v>
      </c>
      <c r="F170" s="12">
        <v>68.45</v>
      </c>
      <c r="G170">
        <v>87</v>
      </c>
      <c r="H170">
        <v>807</v>
      </c>
      <c r="I170">
        <f t="shared" si="2"/>
        <v>720</v>
      </c>
      <c r="J170">
        <v>10</v>
      </c>
      <c r="K170">
        <v>4000</v>
      </c>
    </row>
    <row r="171" spans="1:11" x14ac:dyDescent="0.35">
      <c r="A171">
        <v>170</v>
      </c>
      <c r="B171" t="s">
        <v>38</v>
      </c>
      <c r="C171" t="s">
        <v>9</v>
      </c>
      <c r="D171" t="s">
        <v>13</v>
      </c>
      <c r="E171">
        <v>9</v>
      </c>
      <c r="F171" s="12">
        <v>68.849999999999994</v>
      </c>
      <c r="G171">
        <v>72</v>
      </c>
      <c r="H171">
        <v>1152</v>
      </c>
      <c r="I171">
        <f t="shared" si="2"/>
        <v>1080</v>
      </c>
      <c r="J171">
        <v>6.25</v>
      </c>
      <c r="K171">
        <v>2500</v>
      </c>
    </row>
    <row r="172" spans="1:11" x14ac:dyDescent="0.35">
      <c r="A172">
        <v>171</v>
      </c>
      <c r="B172" t="s">
        <v>38</v>
      </c>
      <c r="C172" t="s">
        <v>8</v>
      </c>
      <c r="D172" t="s">
        <v>12</v>
      </c>
      <c r="E172">
        <v>2</v>
      </c>
      <c r="F172" s="12">
        <v>69.25</v>
      </c>
      <c r="G172">
        <v>77</v>
      </c>
      <c r="H172">
        <v>677</v>
      </c>
      <c r="I172">
        <f t="shared" si="2"/>
        <v>600</v>
      </c>
      <c r="J172">
        <v>11.25</v>
      </c>
      <c r="K172">
        <v>4500</v>
      </c>
    </row>
    <row r="173" spans="1:11" x14ac:dyDescent="0.35">
      <c r="A173">
        <v>172</v>
      </c>
      <c r="B173" t="s">
        <v>38</v>
      </c>
      <c r="C173" t="s">
        <v>9</v>
      </c>
      <c r="D173" t="s">
        <v>13</v>
      </c>
      <c r="E173">
        <v>6</v>
      </c>
      <c r="F173" s="12">
        <v>69.599999999999994</v>
      </c>
      <c r="G173">
        <v>75</v>
      </c>
      <c r="H173">
        <v>795</v>
      </c>
      <c r="I173">
        <f t="shared" si="2"/>
        <v>720</v>
      </c>
      <c r="J173">
        <v>10</v>
      </c>
      <c r="K173">
        <v>4000</v>
      </c>
    </row>
    <row r="174" spans="1:11" x14ac:dyDescent="0.35">
      <c r="A174">
        <v>173</v>
      </c>
      <c r="B174" t="s">
        <v>38</v>
      </c>
      <c r="C174" t="s">
        <v>11</v>
      </c>
      <c r="D174" t="s">
        <v>14</v>
      </c>
      <c r="E174">
        <v>2</v>
      </c>
      <c r="F174" s="12">
        <v>70.0833333333333</v>
      </c>
      <c r="G174">
        <v>89</v>
      </c>
      <c r="H174">
        <v>569</v>
      </c>
      <c r="I174">
        <f t="shared" si="2"/>
        <v>480</v>
      </c>
      <c r="J174">
        <v>12.5</v>
      </c>
      <c r="K174">
        <v>5000</v>
      </c>
    </row>
    <row r="175" spans="1:11" x14ac:dyDescent="0.35">
      <c r="A175">
        <v>174</v>
      </c>
      <c r="B175" t="s">
        <v>39</v>
      </c>
      <c r="C175" t="s">
        <v>10</v>
      </c>
      <c r="D175" t="s">
        <v>15</v>
      </c>
      <c r="E175">
        <v>5</v>
      </c>
      <c r="F175" s="12">
        <v>70.533333333333303</v>
      </c>
      <c r="G175">
        <v>89</v>
      </c>
      <c r="H175">
        <v>689</v>
      </c>
      <c r="I175">
        <f t="shared" si="2"/>
        <v>600</v>
      </c>
      <c r="J175">
        <v>11.25</v>
      </c>
      <c r="K175">
        <v>4500</v>
      </c>
    </row>
    <row r="176" spans="1:11" x14ac:dyDescent="0.35">
      <c r="A176">
        <v>175</v>
      </c>
      <c r="B176" t="s">
        <v>38</v>
      </c>
      <c r="C176" t="s">
        <v>9</v>
      </c>
      <c r="D176" t="s">
        <v>14</v>
      </c>
      <c r="E176">
        <v>2</v>
      </c>
      <c r="F176" s="12">
        <v>70.9166666666667</v>
      </c>
      <c r="G176">
        <v>93</v>
      </c>
      <c r="H176">
        <v>1053</v>
      </c>
      <c r="I176">
        <f t="shared" si="2"/>
        <v>960</v>
      </c>
      <c r="J176">
        <v>7.5</v>
      </c>
      <c r="K176">
        <v>3000</v>
      </c>
    </row>
    <row r="177" spans="1:11" x14ac:dyDescent="0.35">
      <c r="A177">
        <v>176</v>
      </c>
      <c r="B177" t="s">
        <v>38</v>
      </c>
      <c r="C177" t="s">
        <v>11</v>
      </c>
      <c r="D177" t="s">
        <v>13</v>
      </c>
      <c r="E177">
        <v>3</v>
      </c>
      <c r="F177" s="12">
        <v>71.316666666666706</v>
      </c>
      <c r="G177">
        <v>95</v>
      </c>
      <c r="H177">
        <v>1175</v>
      </c>
      <c r="I177">
        <f t="shared" si="2"/>
        <v>1080</v>
      </c>
      <c r="J177">
        <v>6.25</v>
      </c>
      <c r="K177">
        <v>2500</v>
      </c>
    </row>
    <row r="178" spans="1:11" x14ac:dyDescent="0.35">
      <c r="A178">
        <v>177</v>
      </c>
      <c r="B178" t="s">
        <v>38</v>
      </c>
      <c r="C178" t="s">
        <v>9</v>
      </c>
      <c r="D178" t="s">
        <v>14</v>
      </c>
      <c r="E178">
        <v>5</v>
      </c>
      <c r="F178" s="12">
        <v>71.633333333333297</v>
      </c>
      <c r="G178">
        <v>82</v>
      </c>
      <c r="H178">
        <v>1162</v>
      </c>
      <c r="I178">
        <f t="shared" si="2"/>
        <v>1080</v>
      </c>
      <c r="J178">
        <v>6.25</v>
      </c>
      <c r="K178">
        <v>2500</v>
      </c>
    </row>
    <row r="179" spans="1:11" x14ac:dyDescent="0.35">
      <c r="A179">
        <v>178</v>
      </c>
      <c r="B179" t="s">
        <v>38</v>
      </c>
      <c r="C179" t="s">
        <v>11</v>
      </c>
      <c r="D179" t="s">
        <v>13</v>
      </c>
      <c r="E179">
        <v>3</v>
      </c>
      <c r="F179" s="12">
        <v>72</v>
      </c>
      <c r="G179">
        <v>96</v>
      </c>
      <c r="H179">
        <v>936</v>
      </c>
      <c r="I179">
        <f t="shared" si="2"/>
        <v>840</v>
      </c>
      <c r="J179">
        <v>8.75</v>
      </c>
      <c r="K179">
        <v>3500</v>
      </c>
    </row>
    <row r="180" spans="1:11" x14ac:dyDescent="0.35">
      <c r="A180">
        <v>179</v>
      </c>
      <c r="B180" t="s">
        <v>38</v>
      </c>
      <c r="C180" t="s">
        <v>11</v>
      </c>
      <c r="D180" t="s">
        <v>15</v>
      </c>
      <c r="E180">
        <v>2</v>
      </c>
      <c r="F180" s="12">
        <v>72.366666666666703</v>
      </c>
      <c r="G180">
        <v>74</v>
      </c>
      <c r="H180">
        <v>914</v>
      </c>
      <c r="I180">
        <f t="shared" si="2"/>
        <v>840</v>
      </c>
      <c r="J180">
        <v>8.75</v>
      </c>
      <c r="K180">
        <v>3500</v>
      </c>
    </row>
    <row r="181" spans="1:11" x14ac:dyDescent="0.35">
      <c r="A181">
        <v>180</v>
      </c>
      <c r="B181" t="s">
        <v>38</v>
      </c>
      <c r="C181" t="s">
        <v>10</v>
      </c>
      <c r="D181" t="s">
        <v>12</v>
      </c>
      <c r="E181">
        <v>7</v>
      </c>
      <c r="F181" s="12">
        <v>72.6666666666667</v>
      </c>
      <c r="G181">
        <v>79</v>
      </c>
      <c r="H181">
        <v>559</v>
      </c>
      <c r="I181">
        <f t="shared" si="2"/>
        <v>480</v>
      </c>
      <c r="J181">
        <v>12.5</v>
      </c>
      <c r="K181">
        <v>5000</v>
      </c>
    </row>
    <row r="182" spans="1:11" x14ac:dyDescent="0.35">
      <c r="A182">
        <v>181</v>
      </c>
      <c r="B182" t="s">
        <v>38</v>
      </c>
      <c r="C182" t="s">
        <v>11</v>
      </c>
      <c r="D182" t="s">
        <v>14</v>
      </c>
      <c r="E182">
        <v>1</v>
      </c>
      <c r="F182" s="12">
        <v>73.066666666666706</v>
      </c>
      <c r="G182">
        <v>93</v>
      </c>
      <c r="H182">
        <v>693</v>
      </c>
      <c r="I182">
        <f t="shared" si="2"/>
        <v>600</v>
      </c>
      <c r="J182">
        <v>11.25</v>
      </c>
      <c r="K182">
        <v>4500</v>
      </c>
    </row>
    <row r="183" spans="1:11" x14ac:dyDescent="0.35">
      <c r="A183">
        <v>182</v>
      </c>
      <c r="B183" t="s">
        <v>38</v>
      </c>
      <c r="C183" t="s">
        <v>8</v>
      </c>
      <c r="D183" t="s">
        <v>15</v>
      </c>
      <c r="E183">
        <v>4</v>
      </c>
      <c r="F183" s="12">
        <v>73.633333333333297</v>
      </c>
      <c r="G183">
        <v>75</v>
      </c>
      <c r="H183">
        <v>795</v>
      </c>
      <c r="I183">
        <f t="shared" si="2"/>
        <v>720</v>
      </c>
      <c r="J183">
        <v>10</v>
      </c>
      <c r="K183">
        <v>4000</v>
      </c>
    </row>
    <row r="184" spans="1:11" x14ac:dyDescent="0.35">
      <c r="A184">
        <v>183</v>
      </c>
      <c r="B184" t="s">
        <v>38</v>
      </c>
      <c r="C184" t="s">
        <v>9</v>
      </c>
      <c r="D184" t="s">
        <v>15</v>
      </c>
      <c r="E184">
        <v>3</v>
      </c>
      <c r="F184" s="12">
        <v>74.150000000000006</v>
      </c>
      <c r="G184">
        <v>96</v>
      </c>
      <c r="H184">
        <v>816</v>
      </c>
      <c r="I184">
        <f t="shared" si="2"/>
        <v>720</v>
      </c>
      <c r="J184">
        <v>10</v>
      </c>
      <c r="K184">
        <v>4000</v>
      </c>
    </row>
    <row r="185" spans="1:11" x14ac:dyDescent="0.35">
      <c r="A185">
        <v>184</v>
      </c>
      <c r="B185" t="s">
        <v>38</v>
      </c>
      <c r="C185" t="s">
        <v>11</v>
      </c>
      <c r="D185" t="s">
        <v>14</v>
      </c>
      <c r="E185">
        <v>4</v>
      </c>
      <c r="F185" s="12">
        <v>74.566666666666706</v>
      </c>
      <c r="G185">
        <v>88</v>
      </c>
      <c r="H185">
        <v>928</v>
      </c>
      <c r="I185">
        <f t="shared" si="2"/>
        <v>840</v>
      </c>
      <c r="J185">
        <v>8.75</v>
      </c>
      <c r="K185">
        <v>3500</v>
      </c>
    </row>
    <row r="186" spans="1:11" x14ac:dyDescent="0.35">
      <c r="A186">
        <v>185</v>
      </c>
      <c r="B186" t="s">
        <v>38</v>
      </c>
      <c r="C186" t="s">
        <v>8</v>
      </c>
      <c r="D186" t="s">
        <v>14</v>
      </c>
      <c r="E186">
        <v>4</v>
      </c>
      <c r="F186" s="12">
        <v>74.95</v>
      </c>
      <c r="G186">
        <v>97</v>
      </c>
      <c r="H186">
        <v>697</v>
      </c>
      <c r="I186">
        <f t="shared" si="2"/>
        <v>600</v>
      </c>
      <c r="J186">
        <v>11.25</v>
      </c>
      <c r="K186">
        <v>4500</v>
      </c>
    </row>
    <row r="187" spans="1:11" x14ac:dyDescent="0.35">
      <c r="A187">
        <v>186</v>
      </c>
      <c r="B187" t="s">
        <v>38</v>
      </c>
      <c r="C187" t="s">
        <v>9</v>
      </c>
      <c r="D187" t="s">
        <v>15</v>
      </c>
      <c r="E187">
        <v>5</v>
      </c>
      <c r="F187" s="12">
        <v>75.3333333333333</v>
      </c>
      <c r="G187">
        <v>93</v>
      </c>
      <c r="H187">
        <v>933</v>
      </c>
      <c r="I187">
        <f t="shared" si="2"/>
        <v>840</v>
      </c>
      <c r="J187">
        <v>8.75</v>
      </c>
      <c r="K187">
        <v>3500</v>
      </c>
    </row>
    <row r="188" spans="1:11" x14ac:dyDescent="0.35">
      <c r="A188">
        <v>187</v>
      </c>
      <c r="B188" t="s">
        <v>38</v>
      </c>
      <c r="C188" t="s">
        <v>8</v>
      </c>
      <c r="D188" t="s">
        <v>13</v>
      </c>
      <c r="E188">
        <v>3</v>
      </c>
      <c r="F188" s="12">
        <v>75.616666666666703</v>
      </c>
      <c r="G188">
        <v>94</v>
      </c>
      <c r="H188">
        <v>814</v>
      </c>
      <c r="I188">
        <f t="shared" si="2"/>
        <v>720</v>
      </c>
      <c r="J188">
        <v>10</v>
      </c>
      <c r="K188">
        <v>4000</v>
      </c>
    </row>
    <row r="189" spans="1:11" x14ac:dyDescent="0.35">
      <c r="A189">
        <v>188</v>
      </c>
      <c r="B189" t="s">
        <v>38</v>
      </c>
      <c r="C189" t="s">
        <v>10</v>
      </c>
      <c r="D189" t="s">
        <v>12</v>
      </c>
      <c r="E189">
        <v>8</v>
      </c>
      <c r="F189" s="12">
        <v>75.9166666666667</v>
      </c>
      <c r="G189">
        <v>95</v>
      </c>
      <c r="H189">
        <v>935</v>
      </c>
      <c r="I189">
        <f t="shared" si="2"/>
        <v>840</v>
      </c>
      <c r="J189">
        <v>8.75</v>
      </c>
      <c r="K189">
        <v>3500</v>
      </c>
    </row>
    <row r="190" spans="1:11" x14ac:dyDescent="0.35">
      <c r="A190">
        <v>189</v>
      </c>
      <c r="B190" t="s">
        <v>38</v>
      </c>
      <c r="C190" t="s">
        <v>10</v>
      </c>
      <c r="D190" t="s">
        <v>15</v>
      </c>
      <c r="E190">
        <v>8</v>
      </c>
      <c r="F190" s="12">
        <v>76.3333333333333</v>
      </c>
      <c r="G190">
        <v>96</v>
      </c>
      <c r="H190">
        <v>1056</v>
      </c>
      <c r="I190">
        <f t="shared" si="2"/>
        <v>960</v>
      </c>
      <c r="J190">
        <v>7.5</v>
      </c>
      <c r="K190">
        <v>3000</v>
      </c>
    </row>
    <row r="191" spans="1:11" x14ac:dyDescent="0.35">
      <c r="A191">
        <v>190</v>
      </c>
      <c r="B191" t="s">
        <v>39</v>
      </c>
      <c r="C191" t="s">
        <v>9</v>
      </c>
      <c r="D191" t="s">
        <v>15</v>
      </c>
      <c r="E191">
        <v>5</v>
      </c>
      <c r="F191" s="12">
        <v>76.599999999999994</v>
      </c>
      <c r="G191">
        <v>99</v>
      </c>
      <c r="H191">
        <v>699</v>
      </c>
      <c r="I191">
        <f t="shared" si="2"/>
        <v>600</v>
      </c>
      <c r="J191">
        <v>11.25</v>
      </c>
      <c r="K191">
        <v>4500</v>
      </c>
    </row>
    <row r="192" spans="1:11" x14ac:dyDescent="0.35">
      <c r="A192">
        <v>191</v>
      </c>
      <c r="B192" t="s">
        <v>38</v>
      </c>
      <c r="C192" t="s">
        <v>10</v>
      </c>
      <c r="D192" t="s">
        <v>13</v>
      </c>
      <c r="E192">
        <v>3</v>
      </c>
      <c r="F192" s="12">
        <v>76.933333333333294</v>
      </c>
      <c r="G192">
        <v>94</v>
      </c>
      <c r="H192">
        <v>574</v>
      </c>
      <c r="I192">
        <f t="shared" si="2"/>
        <v>480</v>
      </c>
      <c r="J192">
        <v>12.5</v>
      </c>
      <c r="K192">
        <v>5000</v>
      </c>
    </row>
    <row r="193" spans="1:11" x14ac:dyDescent="0.35">
      <c r="A193">
        <v>192</v>
      </c>
      <c r="B193" t="s">
        <v>38</v>
      </c>
      <c r="C193" t="s">
        <v>11</v>
      </c>
      <c r="D193" t="s">
        <v>13</v>
      </c>
      <c r="E193">
        <v>6</v>
      </c>
      <c r="F193" s="12">
        <v>77.400000000000006</v>
      </c>
      <c r="G193">
        <v>102</v>
      </c>
      <c r="H193">
        <v>942</v>
      </c>
      <c r="I193">
        <f t="shared" si="2"/>
        <v>840</v>
      </c>
      <c r="J193">
        <v>8.75</v>
      </c>
      <c r="K193">
        <v>3500</v>
      </c>
    </row>
    <row r="194" spans="1:11" x14ac:dyDescent="0.35">
      <c r="A194">
        <v>193</v>
      </c>
      <c r="B194" t="s">
        <v>38</v>
      </c>
      <c r="C194" t="s">
        <v>11</v>
      </c>
      <c r="D194" t="s">
        <v>12</v>
      </c>
      <c r="E194">
        <v>9</v>
      </c>
      <c r="F194" s="12">
        <v>77.733333333333306</v>
      </c>
      <c r="G194">
        <v>82</v>
      </c>
      <c r="H194">
        <v>562</v>
      </c>
      <c r="I194">
        <f t="shared" si="2"/>
        <v>480</v>
      </c>
      <c r="J194">
        <v>12.5</v>
      </c>
      <c r="K194">
        <v>5000</v>
      </c>
    </row>
    <row r="195" spans="1:11" x14ac:dyDescent="0.35">
      <c r="A195">
        <v>194</v>
      </c>
      <c r="B195" t="s">
        <v>39</v>
      </c>
      <c r="C195" t="s">
        <v>8</v>
      </c>
      <c r="D195" t="s">
        <v>12</v>
      </c>
      <c r="E195">
        <v>2</v>
      </c>
      <c r="F195" s="12">
        <v>78.216666666666697</v>
      </c>
      <c r="G195">
        <v>98</v>
      </c>
      <c r="H195">
        <v>698</v>
      </c>
      <c r="I195">
        <f t="shared" ref="I195:I258" si="3">H195-G195</f>
        <v>600</v>
      </c>
      <c r="J195">
        <v>11.25</v>
      </c>
      <c r="K195">
        <v>4500</v>
      </c>
    </row>
    <row r="196" spans="1:11" x14ac:dyDescent="0.35">
      <c r="A196">
        <v>195</v>
      </c>
      <c r="B196" t="s">
        <v>38</v>
      </c>
      <c r="C196" t="s">
        <v>9</v>
      </c>
      <c r="D196" t="s">
        <v>14</v>
      </c>
      <c r="E196">
        <v>6</v>
      </c>
      <c r="F196" s="12">
        <v>78.6666666666667</v>
      </c>
      <c r="G196">
        <v>93</v>
      </c>
      <c r="H196">
        <v>1053</v>
      </c>
      <c r="I196">
        <f t="shared" si="3"/>
        <v>960</v>
      </c>
      <c r="J196">
        <v>7.5</v>
      </c>
      <c r="K196">
        <v>3000</v>
      </c>
    </row>
    <row r="197" spans="1:11" x14ac:dyDescent="0.35">
      <c r="A197">
        <v>196</v>
      </c>
      <c r="B197" t="s">
        <v>38</v>
      </c>
      <c r="C197" t="s">
        <v>9</v>
      </c>
      <c r="D197" t="s">
        <v>12</v>
      </c>
      <c r="E197">
        <v>9</v>
      </c>
      <c r="F197" s="12">
        <v>79.033333333333303</v>
      </c>
      <c r="G197">
        <v>82</v>
      </c>
      <c r="H197">
        <v>1042</v>
      </c>
      <c r="I197">
        <f t="shared" si="3"/>
        <v>960</v>
      </c>
      <c r="J197">
        <v>7.5</v>
      </c>
      <c r="K197">
        <v>3000</v>
      </c>
    </row>
    <row r="198" spans="1:11" x14ac:dyDescent="0.35">
      <c r="A198">
        <v>197</v>
      </c>
      <c r="B198" t="s">
        <v>38</v>
      </c>
      <c r="C198" t="s">
        <v>8</v>
      </c>
      <c r="D198" t="s">
        <v>15</v>
      </c>
      <c r="E198">
        <v>7</v>
      </c>
      <c r="F198" s="12">
        <v>79.366666666666703</v>
      </c>
      <c r="G198">
        <v>90</v>
      </c>
      <c r="H198">
        <v>690</v>
      </c>
      <c r="I198">
        <f t="shared" si="3"/>
        <v>600</v>
      </c>
      <c r="J198">
        <v>11.25</v>
      </c>
      <c r="K198">
        <v>4500</v>
      </c>
    </row>
    <row r="199" spans="1:11" x14ac:dyDescent="0.35">
      <c r="A199">
        <v>198</v>
      </c>
      <c r="B199" t="s">
        <v>38</v>
      </c>
      <c r="C199" t="s">
        <v>11</v>
      </c>
      <c r="D199" t="s">
        <v>13</v>
      </c>
      <c r="E199">
        <v>6</v>
      </c>
      <c r="F199" s="12">
        <v>79.633333333333297</v>
      </c>
      <c r="G199">
        <v>82</v>
      </c>
      <c r="H199">
        <v>682</v>
      </c>
      <c r="I199">
        <f t="shared" si="3"/>
        <v>600</v>
      </c>
      <c r="J199">
        <v>11.25</v>
      </c>
      <c r="K199">
        <v>4500</v>
      </c>
    </row>
    <row r="200" spans="1:11" x14ac:dyDescent="0.35">
      <c r="A200">
        <v>199</v>
      </c>
      <c r="B200" t="s">
        <v>38</v>
      </c>
      <c r="C200" t="s">
        <v>8</v>
      </c>
      <c r="D200" t="s">
        <v>14</v>
      </c>
      <c r="E200">
        <v>8</v>
      </c>
      <c r="F200" s="12">
        <v>79.933333333333294</v>
      </c>
      <c r="G200">
        <v>99</v>
      </c>
      <c r="H200">
        <v>699</v>
      </c>
      <c r="I200">
        <f t="shared" si="3"/>
        <v>600</v>
      </c>
      <c r="J200">
        <v>11.25</v>
      </c>
      <c r="K200">
        <v>4500</v>
      </c>
    </row>
    <row r="201" spans="1:11" x14ac:dyDescent="0.35">
      <c r="A201">
        <v>200</v>
      </c>
      <c r="B201" t="s">
        <v>38</v>
      </c>
      <c r="C201" t="s">
        <v>8</v>
      </c>
      <c r="D201" t="s">
        <v>14</v>
      </c>
      <c r="E201">
        <v>6</v>
      </c>
      <c r="F201" s="12">
        <v>80.3333333333333</v>
      </c>
      <c r="G201">
        <v>102</v>
      </c>
      <c r="H201">
        <v>822</v>
      </c>
      <c r="I201">
        <f t="shared" si="3"/>
        <v>720</v>
      </c>
      <c r="J201">
        <v>10</v>
      </c>
      <c r="K201">
        <v>4000</v>
      </c>
    </row>
    <row r="202" spans="1:11" x14ac:dyDescent="0.35">
      <c r="A202">
        <v>201</v>
      </c>
      <c r="B202" t="s">
        <v>38</v>
      </c>
      <c r="C202" t="s">
        <v>11</v>
      </c>
      <c r="D202" t="s">
        <v>15</v>
      </c>
      <c r="E202">
        <v>9</v>
      </c>
      <c r="F202" s="12">
        <v>80.866666666666703</v>
      </c>
      <c r="G202">
        <v>94</v>
      </c>
      <c r="H202">
        <v>574</v>
      </c>
      <c r="I202">
        <f t="shared" si="3"/>
        <v>480</v>
      </c>
      <c r="J202">
        <v>12.5</v>
      </c>
      <c r="K202">
        <v>5000</v>
      </c>
    </row>
    <row r="203" spans="1:11" x14ac:dyDescent="0.35">
      <c r="A203">
        <v>202</v>
      </c>
      <c r="B203" t="s">
        <v>38</v>
      </c>
      <c r="C203" t="s">
        <v>9</v>
      </c>
      <c r="D203" t="s">
        <v>13</v>
      </c>
      <c r="E203">
        <v>9</v>
      </c>
      <c r="F203" s="12">
        <v>81.266666666666694</v>
      </c>
      <c r="G203">
        <v>96</v>
      </c>
      <c r="H203">
        <v>696</v>
      </c>
      <c r="I203">
        <f t="shared" si="3"/>
        <v>600</v>
      </c>
      <c r="J203">
        <v>11.25</v>
      </c>
      <c r="K203">
        <v>4500</v>
      </c>
    </row>
    <row r="204" spans="1:11" x14ac:dyDescent="0.35">
      <c r="A204">
        <v>203</v>
      </c>
      <c r="B204" t="s">
        <v>38</v>
      </c>
      <c r="C204" t="s">
        <v>10</v>
      </c>
      <c r="D204" t="s">
        <v>15</v>
      </c>
      <c r="E204">
        <v>4</v>
      </c>
      <c r="F204" s="12">
        <v>81.55</v>
      </c>
      <c r="G204">
        <v>92</v>
      </c>
      <c r="H204">
        <v>1172</v>
      </c>
      <c r="I204">
        <f t="shared" si="3"/>
        <v>1080</v>
      </c>
      <c r="J204">
        <v>6.25</v>
      </c>
      <c r="K204">
        <v>2500</v>
      </c>
    </row>
    <row r="205" spans="1:11" x14ac:dyDescent="0.35">
      <c r="A205">
        <v>204</v>
      </c>
      <c r="B205" t="s">
        <v>38</v>
      </c>
      <c r="C205" t="s">
        <v>11</v>
      </c>
      <c r="D205" t="s">
        <v>14</v>
      </c>
      <c r="E205">
        <v>2</v>
      </c>
      <c r="F205" s="12">
        <v>81.9166666666667</v>
      </c>
      <c r="G205">
        <v>83</v>
      </c>
      <c r="H205">
        <v>683</v>
      </c>
      <c r="I205">
        <f t="shared" si="3"/>
        <v>600</v>
      </c>
      <c r="J205">
        <v>11.25</v>
      </c>
      <c r="K205">
        <v>4500</v>
      </c>
    </row>
    <row r="206" spans="1:11" x14ac:dyDescent="0.35">
      <c r="A206">
        <v>205</v>
      </c>
      <c r="B206" t="s">
        <v>38</v>
      </c>
      <c r="C206" t="s">
        <v>10</v>
      </c>
      <c r="D206" t="s">
        <v>15</v>
      </c>
      <c r="E206">
        <v>2</v>
      </c>
      <c r="F206" s="12">
        <v>82.266666666666694</v>
      </c>
      <c r="G206">
        <v>87</v>
      </c>
      <c r="H206">
        <v>1047</v>
      </c>
      <c r="I206">
        <f t="shared" si="3"/>
        <v>960</v>
      </c>
      <c r="J206">
        <v>7.5</v>
      </c>
      <c r="K206">
        <v>3000</v>
      </c>
    </row>
    <row r="207" spans="1:11" x14ac:dyDescent="0.35">
      <c r="A207">
        <v>206</v>
      </c>
      <c r="B207" t="s">
        <v>38</v>
      </c>
      <c r="C207" t="s">
        <v>8</v>
      </c>
      <c r="D207" t="s">
        <v>15</v>
      </c>
      <c r="E207">
        <v>6</v>
      </c>
      <c r="F207" s="12">
        <v>82.566666666666706</v>
      </c>
      <c r="G207">
        <v>96</v>
      </c>
      <c r="H207">
        <v>1056</v>
      </c>
      <c r="I207">
        <f t="shared" si="3"/>
        <v>960</v>
      </c>
      <c r="J207">
        <v>7.5</v>
      </c>
      <c r="K207">
        <v>3000</v>
      </c>
    </row>
    <row r="208" spans="1:11" x14ac:dyDescent="0.35">
      <c r="A208">
        <v>207</v>
      </c>
      <c r="B208" t="s">
        <v>39</v>
      </c>
      <c r="C208" t="s">
        <v>10</v>
      </c>
      <c r="D208" t="s">
        <v>13</v>
      </c>
      <c r="E208">
        <v>3</v>
      </c>
      <c r="F208" s="12">
        <v>82.9</v>
      </c>
      <c r="G208">
        <v>92</v>
      </c>
      <c r="H208">
        <v>812</v>
      </c>
      <c r="I208">
        <f t="shared" si="3"/>
        <v>720</v>
      </c>
      <c r="J208">
        <v>10</v>
      </c>
      <c r="K208">
        <v>4000</v>
      </c>
    </row>
    <row r="209" spans="1:11" x14ac:dyDescent="0.35">
      <c r="A209">
        <v>208</v>
      </c>
      <c r="B209" t="s">
        <v>38</v>
      </c>
      <c r="C209" t="s">
        <v>11</v>
      </c>
      <c r="D209" t="s">
        <v>13</v>
      </c>
      <c r="E209">
        <v>4</v>
      </c>
      <c r="F209" s="12">
        <v>83.45</v>
      </c>
      <c r="G209">
        <v>107</v>
      </c>
      <c r="H209">
        <v>1187</v>
      </c>
      <c r="I209">
        <f t="shared" si="3"/>
        <v>1080</v>
      </c>
      <c r="J209">
        <v>6.25</v>
      </c>
      <c r="K209">
        <v>2500</v>
      </c>
    </row>
    <row r="210" spans="1:11" x14ac:dyDescent="0.35">
      <c r="A210">
        <v>209</v>
      </c>
      <c r="B210" t="s">
        <v>38</v>
      </c>
      <c r="C210" t="s">
        <v>8</v>
      </c>
      <c r="D210" t="s">
        <v>12</v>
      </c>
      <c r="E210">
        <v>7</v>
      </c>
      <c r="F210" s="12">
        <v>83.766666666666595</v>
      </c>
      <c r="G210">
        <v>93</v>
      </c>
      <c r="H210">
        <v>573</v>
      </c>
      <c r="I210">
        <f t="shared" si="3"/>
        <v>480</v>
      </c>
      <c r="J210">
        <v>12.5</v>
      </c>
      <c r="K210">
        <v>5000</v>
      </c>
    </row>
    <row r="211" spans="1:11" x14ac:dyDescent="0.35">
      <c r="A211">
        <v>210</v>
      </c>
      <c r="B211" t="s">
        <v>39</v>
      </c>
      <c r="C211" t="s">
        <v>10</v>
      </c>
      <c r="D211" t="s">
        <v>14</v>
      </c>
      <c r="E211">
        <v>7</v>
      </c>
      <c r="F211" s="12">
        <v>84.05</v>
      </c>
      <c r="G211">
        <v>92</v>
      </c>
      <c r="H211">
        <v>692</v>
      </c>
      <c r="I211">
        <f t="shared" si="3"/>
        <v>600</v>
      </c>
      <c r="J211">
        <v>11.25</v>
      </c>
      <c r="K211">
        <v>4500</v>
      </c>
    </row>
    <row r="212" spans="1:11" x14ac:dyDescent="0.35">
      <c r="A212">
        <v>211</v>
      </c>
      <c r="B212" t="s">
        <v>38</v>
      </c>
      <c r="C212" t="s">
        <v>8</v>
      </c>
      <c r="D212" t="s">
        <v>13</v>
      </c>
      <c r="E212">
        <v>3</v>
      </c>
      <c r="F212" s="12">
        <v>84.483333333333306</v>
      </c>
      <c r="G212">
        <v>107</v>
      </c>
      <c r="H212">
        <v>827</v>
      </c>
      <c r="I212">
        <f t="shared" si="3"/>
        <v>720</v>
      </c>
      <c r="J212">
        <v>10</v>
      </c>
      <c r="K212">
        <v>4000</v>
      </c>
    </row>
    <row r="213" spans="1:11" x14ac:dyDescent="0.35">
      <c r="A213">
        <v>212</v>
      </c>
      <c r="B213" t="s">
        <v>38</v>
      </c>
      <c r="C213" t="s">
        <v>8</v>
      </c>
      <c r="D213" t="s">
        <v>15</v>
      </c>
      <c r="E213">
        <v>6</v>
      </c>
      <c r="F213" s="12">
        <v>84.8333333333333</v>
      </c>
      <c r="G213">
        <v>88</v>
      </c>
      <c r="H213">
        <v>688</v>
      </c>
      <c r="I213">
        <f t="shared" si="3"/>
        <v>600</v>
      </c>
      <c r="J213">
        <v>11.25</v>
      </c>
      <c r="K213">
        <v>4500</v>
      </c>
    </row>
    <row r="214" spans="1:11" x14ac:dyDescent="0.35">
      <c r="A214">
        <v>213</v>
      </c>
      <c r="B214" t="s">
        <v>38</v>
      </c>
      <c r="C214" t="s">
        <v>8</v>
      </c>
      <c r="D214" t="s">
        <v>14</v>
      </c>
      <c r="E214">
        <v>7</v>
      </c>
      <c r="F214" s="12">
        <v>85.283333333333303</v>
      </c>
      <c r="G214">
        <v>109</v>
      </c>
      <c r="H214">
        <v>829</v>
      </c>
      <c r="I214">
        <f t="shared" si="3"/>
        <v>720</v>
      </c>
      <c r="J214">
        <v>10</v>
      </c>
      <c r="K214">
        <v>4000</v>
      </c>
    </row>
    <row r="215" spans="1:11" x14ac:dyDescent="0.35">
      <c r="A215">
        <v>214</v>
      </c>
      <c r="B215" t="s">
        <v>38</v>
      </c>
      <c r="C215" t="s">
        <v>10</v>
      </c>
      <c r="D215" t="s">
        <v>14</v>
      </c>
      <c r="E215">
        <v>2</v>
      </c>
      <c r="F215" s="12">
        <v>85.783333333333303</v>
      </c>
      <c r="G215">
        <v>96</v>
      </c>
      <c r="H215">
        <v>816</v>
      </c>
      <c r="I215">
        <f t="shared" si="3"/>
        <v>720</v>
      </c>
      <c r="J215">
        <v>10</v>
      </c>
      <c r="K215">
        <v>4000</v>
      </c>
    </row>
    <row r="216" spans="1:11" x14ac:dyDescent="0.35">
      <c r="A216">
        <v>215</v>
      </c>
      <c r="B216" t="s">
        <v>38</v>
      </c>
      <c r="C216" t="s">
        <v>11</v>
      </c>
      <c r="D216" t="s">
        <v>13</v>
      </c>
      <c r="E216">
        <v>7</v>
      </c>
      <c r="F216" s="12">
        <v>86.116666666666603</v>
      </c>
      <c r="G216">
        <v>101</v>
      </c>
      <c r="H216">
        <v>941</v>
      </c>
      <c r="I216">
        <f t="shared" si="3"/>
        <v>840</v>
      </c>
      <c r="J216">
        <v>8.75</v>
      </c>
      <c r="K216">
        <v>3500</v>
      </c>
    </row>
    <row r="217" spans="1:11" x14ac:dyDescent="0.35">
      <c r="A217">
        <v>216</v>
      </c>
      <c r="B217" t="s">
        <v>38</v>
      </c>
      <c r="C217" t="s">
        <v>8</v>
      </c>
      <c r="D217" t="s">
        <v>13</v>
      </c>
      <c r="E217">
        <v>1</v>
      </c>
      <c r="F217" s="12">
        <v>86.45</v>
      </c>
      <c r="G217">
        <v>107</v>
      </c>
      <c r="H217">
        <v>947</v>
      </c>
      <c r="I217">
        <f t="shared" si="3"/>
        <v>840</v>
      </c>
      <c r="J217">
        <v>8.75</v>
      </c>
      <c r="K217">
        <v>3500</v>
      </c>
    </row>
    <row r="218" spans="1:11" x14ac:dyDescent="0.35">
      <c r="A218">
        <v>217</v>
      </c>
      <c r="B218" t="s">
        <v>38</v>
      </c>
      <c r="C218" t="s">
        <v>10</v>
      </c>
      <c r="D218" t="s">
        <v>12</v>
      </c>
      <c r="E218">
        <v>6</v>
      </c>
      <c r="F218" s="12">
        <v>86.8333333333333</v>
      </c>
      <c r="G218">
        <v>92</v>
      </c>
      <c r="H218">
        <v>1172</v>
      </c>
      <c r="I218">
        <f t="shared" si="3"/>
        <v>1080</v>
      </c>
      <c r="J218">
        <v>6.25</v>
      </c>
      <c r="K218">
        <v>2500</v>
      </c>
    </row>
    <row r="219" spans="1:11" x14ac:dyDescent="0.35">
      <c r="A219">
        <v>218</v>
      </c>
      <c r="B219" t="s">
        <v>38</v>
      </c>
      <c r="C219" t="s">
        <v>11</v>
      </c>
      <c r="D219" t="s">
        <v>12</v>
      </c>
      <c r="E219">
        <v>9</v>
      </c>
      <c r="F219" s="12">
        <v>87.283333333333303</v>
      </c>
      <c r="G219">
        <v>93</v>
      </c>
      <c r="H219">
        <v>1053</v>
      </c>
      <c r="I219">
        <f t="shared" si="3"/>
        <v>960</v>
      </c>
      <c r="J219">
        <v>7.5</v>
      </c>
      <c r="K219">
        <v>3000</v>
      </c>
    </row>
    <row r="220" spans="1:11" x14ac:dyDescent="0.35">
      <c r="A220">
        <v>219</v>
      </c>
      <c r="B220" t="s">
        <v>38</v>
      </c>
      <c r="C220" t="s">
        <v>8</v>
      </c>
      <c r="D220" t="s">
        <v>13</v>
      </c>
      <c r="E220">
        <v>8</v>
      </c>
      <c r="F220" s="12">
        <v>87.866666666666603</v>
      </c>
      <c r="G220">
        <v>95</v>
      </c>
      <c r="H220">
        <v>1175</v>
      </c>
      <c r="I220">
        <f t="shared" si="3"/>
        <v>1080</v>
      </c>
      <c r="J220">
        <v>6.25</v>
      </c>
      <c r="K220">
        <v>2500</v>
      </c>
    </row>
    <row r="221" spans="1:11" x14ac:dyDescent="0.35">
      <c r="A221">
        <v>220</v>
      </c>
      <c r="B221" t="s">
        <v>38</v>
      </c>
      <c r="C221" t="s">
        <v>9</v>
      </c>
      <c r="D221" t="s">
        <v>14</v>
      </c>
      <c r="E221">
        <v>9</v>
      </c>
      <c r="F221" s="12">
        <v>88.316666666666606</v>
      </c>
      <c r="G221">
        <v>109</v>
      </c>
      <c r="H221">
        <v>709</v>
      </c>
      <c r="I221">
        <f t="shared" si="3"/>
        <v>600</v>
      </c>
      <c r="J221">
        <v>11.25</v>
      </c>
      <c r="K221">
        <v>4500</v>
      </c>
    </row>
    <row r="222" spans="1:11" x14ac:dyDescent="0.35">
      <c r="A222">
        <v>221</v>
      </c>
      <c r="B222" t="s">
        <v>38</v>
      </c>
      <c r="C222" t="s">
        <v>10</v>
      </c>
      <c r="D222" t="s">
        <v>12</v>
      </c>
      <c r="E222">
        <v>8</v>
      </c>
      <c r="F222" s="12">
        <v>88.75</v>
      </c>
      <c r="G222">
        <v>95</v>
      </c>
      <c r="H222">
        <v>935</v>
      </c>
      <c r="I222">
        <f t="shared" si="3"/>
        <v>840</v>
      </c>
      <c r="J222">
        <v>8.75</v>
      </c>
      <c r="K222">
        <v>3500</v>
      </c>
    </row>
    <row r="223" spans="1:11" x14ac:dyDescent="0.35">
      <c r="A223">
        <v>222</v>
      </c>
      <c r="B223" t="s">
        <v>38</v>
      </c>
      <c r="C223" t="s">
        <v>9</v>
      </c>
      <c r="D223" t="s">
        <v>15</v>
      </c>
      <c r="E223">
        <v>6</v>
      </c>
      <c r="F223" s="12">
        <v>89.1666666666666</v>
      </c>
      <c r="G223">
        <v>93</v>
      </c>
      <c r="H223">
        <v>1053</v>
      </c>
      <c r="I223">
        <f t="shared" si="3"/>
        <v>960</v>
      </c>
      <c r="J223">
        <v>7.5</v>
      </c>
      <c r="K223">
        <v>3000</v>
      </c>
    </row>
    <row r="224" spans="1:11" x14ac:dyDescent="0.35">
      <c r="A224">
        <v>223</v>
      </c>
      <c r="B224" t="s">
        <v>38</v>
      </c>
      <c r="C224" t="s">
        <v>8</v>
      </c>
      <c r="D224" t="s">
        <v>14</v>
      </c>
      <c r="E224">
        <v>7</v>
      </c>
      <c r="F224" s="12">
        <v>89.6</v>
      </c>
      <c r="G224">
        <v>95</v>
      </c>
      <c r="H224">
        <v>935</v>
      </c>
      <c r="I224">
        <f t="shared" si="3"/>
        <v>840</v>
      </c>
      <c r="J224">
        <v>8.75</v>
      </c>
      <c r="K224">
        <v>3500</v>
      </c>
    </row>
    <row r="225" spans="1:11" x14ac:dyDescent="0.35">
      <c r="A225">
        <v>224</v>
      </c>
      <c r="B225" t="s">
        <v>38</v>
      </c>
      <c r="C225" t="s">
        <v>8</v>
      </c>
      <c r="D225" t="s">
        <v>15</v>
      </c>
      <c r="E225">
        <v>9</v>
      </c>
      <c r="F225" s="12">
        <v>89.95</v>
      </c>
      <c r="G225">
        <v>95</v>
      </c>
      <c r="H225">
        <v>575</v>
      </c>
      <c r="I225">
        <f t="shared" si="3"/>
        <v>480</v>
      </c>
      <c r="J225">
        <v>12.5</v>
      </c>
      <c r="K225">
        <v>5000</v>
      </c>
    </row>
    <row r="226" spans="1:11" x14ac:dyDescent="0.35">
      <c r="A226">
        <v>225</v>
      </c>
      <c r="B226" t="s">
        <v>38</v>
      </c>
      <c r="C226" t="s">
        <v>8</v>
      </c>
      <c r="D226" t="s">
        <v>15</v>
      </c>
      <c r="E226">
        <v>4</v>
      </c>
      <c r="F226" s="12">
        <v>90.316666666666606</v>
      </c>
      <c r="G226">
        <v>108</v>
      </c>
      <c r="H226">
        <v>588</v>
      </c>
      <c r="I226">
        <f t="shared" si="3"/>
        <v>480</v>
      </c>
      <c r="J226">
        <v>12.5</v>
      </c>
      <c r="K226">
        <v>5000</v>
      </c>
    </row>
    <row r="227" spans="1:11" x14ac:dyDescent="0.35">
      <c r="A227">
        <v>226</v>
      </c>
      <c r="B227" t="s">
        <v>38</v>
      </c>
      <c r="C227" t="s">
        <v>11</v>
      </c>
      <c r="D227" t="s">
        <v>12</v>
      </c>
      <c r="E227">
        <v>8</v>
      </c>
      <c r="F227" s="12">
        <v>90.5833333333333</v>
      </c>
      <c r="G227">
        <v>101</v>
      </c>
      <c r="H227">
        <v>701</v>
      </c>
      <c r="I227">
        <f t="shared" si="3"/>
        <v>600</v>
      </c>
      <c r="J227">
        <v>11.25</v>
      </c>
      <c r="K227">
        <v>4500</v>
      </c>
    </row>
    <row r="228" spans="1:11" x14ac:dyDescent="0.35">
      <c r="A228">
        <v>227</v>
      </c>
      <c r="B228" t="s">
        <v>38</v>
      </c>
      <c r="C228" t="s">
        <v>8</v>
      </c>
      <c r="D228" t="s">
        <v>13</v>
      </c>
      <c r="E228">
        <v>1</v>
      </c>
      <c r="F228" s="12">
        <v>91</v>
      </c>
      <c r="G228">
        <v>103</v>
      </c>
      <c r="H228">
        <v>1183</v>
      </c>
      <c r="I228">
        <f t="shared" si="3"/>
        <v>1080</v>
      </c>
      <c r="J228">
        <v>6.25</v>
      </c>
      <c r="K228">
        <v>2500</v>
      </c>
    </row>
    <row r="229" spans="1:11" x14ac:dyDescent="0.35">
      <c r="A229">
        <v>228</v>
      </c>
      <c r="B229" t="s">
        <v>38</v>
      </c>
      <c r="C229" t="s">
        <v>10</v>
      </c>
      <c r="D229" t="s">
        <v>14</v>
      </c>
      <c r="E229">
        <v>6</v>
      </c>
      <c r="F229" s="12">
        <v>91.366666666666603</v>
      </c>
      <c r="G229">
        <v>99</v>
      </c>
      <c r="H229">
        <v>939</v>
      </c>
      <c r="I229">
        <f t="shared" si="3"/>
        <v>840</v>
      </c>
      <c r="J229">
        <v>8.75</v>
      </c>
      <c r="K229">
        <v>3500</v>
      </c>
    </row>
    <row r="230" spans="1:11" x14ac:dyDescent="0.35">
      <c r="A230">
        <v>229</v>
      </c>
      <c r="B230" t="s">
        <v>38</v>
      </c>
      <c r="C230" t="s">
        <v>11</v>
      </c>
      <c r="D230" t="s">
        <v>15</v>
      </c>
      <c r="E230">
        <v>1</v>
      </c>
      <c r="F230" s="12">
        <v>91.766666666666595</v>
      </c>
      <c r="G230">
        <v>116</v>
      </c>
      <c r="H230">
        <v>596</v>
      </c>
      <c r="I230">
        <f t="shared" si="3"/>
        <v>480</v>
      </c>
      <c r="J230">
        <v>12.5</v>
      </c>
      <c r="K230">
        <v>5000</v>
      </c>
    </row>
    <row r="231" spans="1:11" x14ac:dyDescent="0.35">
      <c r="A231">
        <v>230</v>
      </c>
      <c r="B231" t="s">
        <v>38</v>
      </c>
      <c r="C231" t="s">
        <v>10</v>
      </c>
      <c r="D231" t="s">
        <v>15</v>
      </c>
      <c r="E231">
        <v>1</v>
      </c>
      <c r="F231" s="12">
        <v>92.3333333333333</v>
      </c>
      <c r="G231">
        <v>103</v>
      </c>
      <c r="H231">
        <v>1183</v>
      </c>
      <c r="I231">
        <f t="shared" si="3"/>
        <v>1080</v>
      </c>
      <c r="J231">
        <v>6.25</v>
      </c>
      <c r="K231">
        <v>2500</v>
      </c>
    </row>
    <row r="232" spans="1:11" x14ac:dyDescent="0.35">
      <c r="A232">
        <v>231</v>
      </c>
      <c r="B232" t="s">
        <v>38</v>
      </c>
      <c r="C232" t="s">
        <v>10</v>
      </c>
      <c r="D232" t="s">
        <v>14</v>
      </c>
      <c r="E232">
        <v>2</v>
      </c>
      <c r="F232" s="12">
        <v>92.8333333333333</v>
      </c>
      <c r="G232">
        <v>117</v>
      </c>
      <c r="H232">
        <v>837</v>
      </c>
      <c r="I232">
        <f t="shared" si="3"/>
        <v>720</v>
      </c>
      <c r="J232">
        <v>10</v>
      </c>
      <c r="K232">
        <v>4000</v>
      </c>
    </row>
    <row r="233" spans="1:11" x14ac:dyDescent="0.35">
      <c r="A233">
        <v>232</v>
      </c>
      <c r="B233" t="s">
        <v>38</v>
      </c>
      <c r="C233" t="s">
        <v>10</v>
      </c>
      <c r="D233" t="s">
        <v>15</v>
      </c>
      <c r="E233">
        <v>6</v>
      </c>
      <c r="F233" s="12">
        <v>93.25</v>
      </c>
      <c r="G233">
        <v>103</v>
      </c>
      <c r="H233">
        <v>1063</v>
      </c>
      <c r="I233">
        <f t="shared" si="3"/>
        <v>960</v>
      </c>
      <c r="J233">
        <v>7.5</v>
      </c>
      <c r="K233">
        <v>3000</v>
      </c>
    </row>
    <row r="234" spans="1:11" x14ac:dyDescent="0.35">
      <c r="A234">
        <v>233</v>
      </c>
      <c r="B234" t="s">
        <v>38</v>
      </c>
      <c r="C234" t="s">
        <v>10</v>
      </c>
      <c r="D234" t="s">
        <v>13</v>
      </c>
      <c r="E234">
        <v>4</v>
      </c>
      <c r="F234" s="12">
        <v>93.683333333333294</v>
      </c>
      <c r="G234">
        <v>106</v>
      </c>
      <c r="H234">
        <v>946</v>
      </c>
      <c r="I234">
        <f t="shared" si="3"/>
        <v>840</v>
      </c>
      <c r="J234">
        <v>8.75</v>
      </c>
      <c r="K234">
        <v>3500</v>
      </c>
    </row>
    <row r="235" spans="1:11" x14ac:dyDescent="0.35">
      <c r="A235">
        <v>234</v>
      </c>
      <c r="B235" t="s">
        <v>38</v>
      </c>
      <c r="C235" t="s">
        <v>10</v>
      </c>
      <c r="D235" t="s">
        <v>12</v>
      </c>
      <c r="E235">
        <v>6</v>
      </c>
      <c r="F235" s="12">
        <v>94.066666666666706</v>
      </c>
      <c r="G235">
        <v>114</v>
      </c>
      <c r="H235">
        <v>1074</v>
      </c>
      <c r="I235">
        <f t="shared" si="3"/>
        <v>960</v>
      </c>
      <c r="J235">
        <v>7.5</v>
      </c>
      <c r="K235">
        <v>3000</v>
      </c>
    </row>
    <row r="236" spans="1:11" x14ac:dyDescent="0.35">
      <c r="A236">
        <v>235</v>
      </c>
      <c r="B236" t="s">
        <v>38</v>
      </c>
      <c r="C236" t="s">
        <v>8</v>
      </c>
      <c r="D236" t="s">
        <v>13</v>
      </c>
      <c r="E236">
        <v>8</v>
      </c>
      <c r="F236" s="12">
        <v>94.45</v>
      </c>
      <c r="G236">
        <v>111</v>
      </c>
      <c r="H236">
        <v>831</v>
      </c>
      <c r="I236">
        <f t="shared" si="3"/>
        <v>720</v>
      </c>
      <c r="J236">
        <v>10</v>
      </c>
      <c r="K236">
        <v>4000</v>
      </c>
    </row>
    <row r="237" spans="1:11" x14ac:dyDescent="0.35">
      <c r="A237">
        <v>236</v>
      </c>
      <c r="B237" t="s">
        <v>38</v>
      </c>
      <c r="C237" t="s">
        <v>11</v>
      </c>
      <c r="D237" t="s">
        <v>13</v>
      </c>
      <c r="E237">
        <v>7</v>
      </c>
      <c r="F237" s="12">
        <v>94.933333333333294</v>
      </c>
      <c r="G237">
        <v>118</v>
      </c>
      <c r="H237">
        <v>838</v>
      </c>
      <c r="I237">
        <f t="shared" si="3"/>
        <v>720</v>
      </c>
      <c r="J237">
        <v>10</v>
      </c>
      <c r="K237">
        <v>4000</v>
      </c>
    </row>
    <row r="238" spans="1:11" x14ac:dyDescent="0.35">
      <c r="A238">
        <v>237</v>
      </c>
      <c r="B238" t="s">
        <v>38</v>
      </c>
      <c r="C238" t="s">
        <v>9</v>
      </c>
      <c r="D238" t="s">
        <v>15</v>
      </c>
      <c r="E238">
        <v>2</v>
      </c>
      <c r="F238" s="12">
        <v>95.366666666666703</v>
      </c>
      <c r="G238">
        <v>111</v>
      </c>
      <c r="H238">
        <v>951</v>
      </c>
      <c r="I238">
        <f t="shared" si="3"/>
        <v>840</v>
      </c>
      <c r="J238">
        <v>8.75</v>
      </c>
      <c r="K238">
        <v>3500</v>
      </c>
    </row>
    <row r="239" spans="1:11" x14ac:dyDescent="0.35">
      <c r="A239">
        <v>238</v>
      </c>
      <c r="B239" t="s">
        <v>38</v>
      </c>
      <c r="C239" t="s">
        <v>9</v>
      </c>
      <c r="D239" t="s">
        <v>13</v>
      </c>
      <c r="E239">
        <v>7</v>
      </c>
      <c r="F239" s="12">
        <v>95.783333333333303</v>
      </c>
      <c r="G239">
        <v>105</v>
      </c>
      <c r="H239">
        <v>945</v>
      </c>
      <c r="I239">
        <f t="shared" si="3"/>
        <v>840</v>
      </c>
      <c r="J239">
        <v>8.75</v>
      </c>
      <c r="K239">
        <v>3500</v>
      </c>
    </row>
    <row r="240" spans="1:11" x14ac:dyDescent="0.35">
      <c r="A240">
        <v>239</v>
      </c>
      <c r="B240" t="s">
        <v>38</v>
      </c>
      <c r="C240" t="s">
        <v>11</v>
      </c>
      <c r="D240" t="s">
        <v>13</v>
      </c>
      <c r="E240">
        <v>2</v>
      </c>
      <c r="F240" s="12">
        <v>96.183333333333294</v>
      </c>
      <c r="G240">
        <v>101</v>
      </c>
      <c r="H240">
        <v>701</v>
      </c>
      <c r="I240">
        <f t="shared" si="3"/>
        <v>600</v>
      </c>
      <c r="J240">
        <v>11.25</v>
      </c>
      <c r="K240">
        <v>4500</v>
      </c>
    </row>
    <row r="241" spans="1:11" x14ac:dyDescent="0.35">
      <c r="A241">
        <v>240</v>
      </c>
      <c r="B241" t="s">
        <v>38</v>
      </c>
      <c r="C241" t="s">
        <v>10</v>
      </c>
      <c r="D241" t="s">
        <v>13</v>
      </c>
      <c r="E241">
        <v>3</v>
      </c>
      <c r="F241" s="12">
        <v>96.483333333333306</v>
      </c>
      <c r="G241">
        <v>109</v>
      </c>
      <c r="H241">
        <v>829</v>
      </c>
      <c r="I241">
        <f t="shared" si="3"/>
        <v>720</v>
      </c>
      <c r="J241">
        <v>10</v>
      </c>
      <c r="K241">
        <v>4000</v>
      </c>
    </row>
    <row r="242" spans="1:11" x14ac:dyDescent="0.35">
      <c r="A242">
        <v>241</v>
      </c>
      <c r="B242" t="s">
        <v>38</v>
      </c>
      <c r="C242" t="s">
        <v>11</v>
      </c>
      <c r="D242" t="s">
        <v>14</v>
      </c>
      <c r="E242">
        <v>8</v>
      </c>
      <c r="F242" s="12">
        <v>96.8</v>
      </c>
      <c r="G242">
        <v>117</v>
      </c>
      <c r="H242">
        <v>1197</v>
      </c>
      <c r="I242">
        <f t="shared" si="3"/>
        <v>1080</v>
      </c>
      <c r="J242">
        <v>6.25</v>
      </c>
      <c r="K242">
        <v>2500</v>
      </c>
    </row>
    <row r="243" spans="1:11" x14ac:dyDescent="0.35">
      <c r="A243">
        <v>242</v>
      </c>
      <c r="B243" t="s">
        <v>38</v>
      </c>
      <c r="C243" t="s">
        <v>11</v>
      </c>
      <c r="D243" t="s">
        <v>15</v>
      </c>
      <c r="E243">
        <v>1</v>
      </c>
      <c r="F243" s="12">
        <v>97.15</v>
      </c>
      <c r="G243">
        <v>110</v>
      </c>
      <c r="H243">
        <v>1190</v>
      </c>
      <c r="I243">
        <f t="shared" si="3"/>
        <v>1080</v>
      </c>
      <c r="J243">
        <v>6.25</v>
      </c>
      <c r="K243">
        <v>2500</v>
      </c>
    </row>
    <row r="244" spans="1:11" x14ac:dyDescent="0.35">
      <c r="A244">
        <v>243</v>
      </c>
      <c r="B244" t="s">
        <v>39</v>
      </c>
      <c r="C244" t="s">
        <v>11</v>
      </c>
      <c r="D244" t="s">
        <v>14</v>
      </c>
      <c r="E244">
        <v>9</v>
      </c>
      <c r="F244" s="12">
        <v>97.55</v>
      </c>
      <c r="G244">
        <v>100</v>
      </c>
      <c r="H244">
        <v>700</v>
      </c>
      <c r="I244">
        <f t="shared" si="3"/>
        <v>600</v>
      </c>
      <c r="J244">
        <v>11.25</v>
      </c>
      <c r="K244">
        <v>4500</v>
      </c>
    </row>
    <row r="245" spans="1:11" x14ac:dyDescent="0.35">
      <c r="A245">
        <v>244</v>
      </c>
      <c r="B245" t="s">
        <v>39</v>
      </c>
      <c r="C245" t="s">
        <v>11</v>
      </c>
      <c r="D245" t="s">
        <v>14</v>
      </c>
      <c r="E245">
        <v>9</v>
      </c>
      <c r="F245" s="12">
        <v>97.85</v>
      </c>
      <c r="G245">
        <v>104</v>
      </c>
      <c r="H245">
        <v>584</v>
      </c>
      <c r="I245">
        <f t="shared" si="3"/>
        <v>480</v>
      </c>
      <c r="J245">
        <v>12.5</v>
      </c>
      <c r="K245">
        <v>5000</v>
      </c>
    </row>
    <row r="246" spans="1:11" x14ac:dyDescent="0.35">
      <c r="A246">
        <v>245</v>
      </c>
      <c r="B246" t="s">
        <v>38</v>
      </c>
      <c r="C246" t="s">
        <v>8</v>
      </c>
      <c r="D246" t="s">
        <v>14</v>
      </c>
      <c r="E246">
        <v>4</v>
      </c>
      <c r="F246" s="12">
        <v>98.2</v>
      </c>
      <c r="G246">
        <v>102</v>
      </c>
      <c r="H246">
        <v>942</v>
      </c>
      <c r="I246">
        <f t="shared" si="3"/>
        <v>840</v>
      </c>
      <c r="J246">
        <v>8.75</v>
      </c>
      <c r="K246">
        <v>3500</v>
      </c>
    </row>
    <row r="247" spans="1:11" x14ac:dyDescent="0.35">
      <c r="A247">
        <v>246</v>
      </c>
      <c r="B247" t="s">
        <v>38</v>
      </c>
      <c r="C247" t="s">
        <v>11</v>
      </c>
      <c r="D247" t="s">
        <v>14</v>
      </c>
      <c r="E247">
        <v>8</v>
      </c>
      <c r="F247" s="12">
        <v>98.533333333333303</v>
      </c>
      <c r="G247">
        <v>111</v>
      </c>
      <c r="H247">
        <v>1071</v>
      </c>
      <c r="I247">
        <f t="shared" si="3"/>
        <v>960</v>
      </c>
      <c r="J247">
        <v>7.5</v>
      </c>
      <c r="K247">
        <v>3000</v>
      </c>
    </row>
    <row r="248" spans="1:11" x14ac:dyDescent="0.35">
      <c r="A248">
        <v>247</v>
      </c>
      <c r="B248" t="s">
        <v>38</v>
      </c>
      <c r="C248" t="s">
        <v>11</v>
      </c>
      <c r="D248" t="s">
        <v>12</v>
      </c>
      <c r="E248">
        <v>5</v>
      </c>
      <c r="F248" s="12">
        <v>98.9166666666667</v>
      </c>
      <c r="G248">
        <v>121</v>
      </c>
      <c r="H248">
        <v>961</v>
      </c>
      <c r="I248">
        <f t="shared" si="3"/>
        <v>840</v>
      </c>
      <c r="J248">
        <v>8.75</v>
      </c>
      <c r="K248">
        <v>3500</v>
      </c>
    </row>
    <row r="249" spans="1:11" x14ac:dyDescent="0.35">
      <c r="A249">
        <v>248</v>
      </c>
      <c r="B249" t="s">
        <v>39</v>
      </c>
      <c r="C249" t="s">
        <v>8</v>
      </c>
      <c r="D249" t="s">
        <v>14</v>
      </c>
      <c r="E249">
        <v>1</v>
      </c>
      <c r="F249" s="12">
        <v>99.266666666666694</v>
      </c>
      <c r="G249">
        <v>119</v>
      </c>
      <c r="H249">
        <v>839</v>
      </c>
      <c r="I249">
        <f t="shared" si="3"/>
        <v>720</v>
      </c>
      <c r="J249">
        <v>10</v>
      </c>
      <c r="K249">
        <v>4000</v>
      </c>
    </row>
    <row r="250" spans="1:11" x14ac:dyDescent="0.35">
      <c r="A250">
        <v>249</v>
      </c>
      <c r="B250" t="s">
        <v>38</v>
      </c>
      <c r="C250" t="s">
        <v>9</v>
      </c>
      <c r="D250" t="s">
        <v>12</v>
      </c>
      <c r="E250">
        <v>2</v>
      </c>
      <c r="F250" s="12">
        <v>99.6</v>
      </c>
      <c r="G250">
        <v>109</v>
      </c>
      <c r="H250">
        <v>1069</v>
      </c>
      <c r="I250">
        <f t="shared" si="3"/>
        <v>960</v>
      </c>
      <c r="J250">
        <v>7.5</v>
      </c>
      <c r="K250">
        <v>3000</v>
      </c>
    </row>
    <row r="251" spans="1:11" x14ac:dyDescent="0.35">
      <c r="A251">
        <v>250</v>
      </c>
      <c r="B251" t="s">
        <v>39</v>
      </c>
      <c r="C251" t="s">
        <v>10</v>
      </c>
      <c r="D251" t="s">
        <v>12</v>
      </c>
      <c r="E251">
        <v>2</v>
      </c>
      <c r="F251" s="12">
        <v>100.01666666666701</v>
      </c>
      <c r="G251">
        <v>102</v>
      </c>
      <c r="H251">
        <v>702</v>
      </c>
      <c r="I251">
        <f t="shared" si="3"/>
        <v>600</v>
      </c>
      <c r="J251">
        <v>11.25</v>
      </c>
      <c r="K251">
        <v>4500</v>
      </c>
    </row>
    <row r="252" spans="1:11" x14ac:dyDescent="0.35">
      <c r="A252">
        <v>251</v>
      </c>
      <c r="B252" t="s">
        <v>38</v>
      </c>
      <c r="C252" t="s">
        <v>11</v>
      </c>
      <c r="D252" t="s">
        <v>15</v>
      </c>
      <c r="E252">
        <v>4</v>
      </c>
      <c r="F252" s="12">
        <v>100.48333333333299</v>
      </c>
      <c r="G252">
        <v>123</v>
      </c>
      <c r="H252">
        <v>723</v>
      </c>
      <c r="I252">
        <f t="shared" si="3"/>
        <v>600</v>
      </c>
      <c r="J252">
        <v>11.25</v>
      </c>
      <c r="K252">
        <v>4500</v>
      </c>
    </row>
    <row r="253" spans="1:11" x14ac:dyDescent="0.35">
      <c r="A253">
        <v>252</v>
      </c>
      <c r="B253" t="s">
        <v>38</v>
      </c>
      <c r="C253" t="s">
        <v>10</v>
      </c>
      <c r="D253" t="s">
        <v>15</v>
      </c>
      <c r="E253">
        <v>4</v>
      </c>
      <c r="F253" s="12">
        <v>101.066666666667</v>
      </c>
      <c r="G253">
        <v>118</v>
      </c>
      <c r="H253">
        <v>958</v>
      </c>
      <c r="I253">
        <f t="shared" si="3"/>
        <v>840</v>
      </c>
      <c r="J253">
        <v>8.75</v>
      </c>
      <c r="K253">
        <v>3500</v>
      </c>
    </row>
    <row r="254" spans="1:11" x14ac:dyDescent="0.35">
      <c r="A254">
        <v>253</v>
      </c>
      <c r="B254" t="s">
        <v>39</v>
      </c>
      <c r="C254" t="s">
        <v>8</v>
      </c>
      <c r="D254" t="s">
        <v>13</v>
      </c>
      <c r="E254">
        <v>3</v>
      </c>
      <c r="F254" s="12">
        <v>101.366666666667</v>
      </c>
      <c r="G254">
        <v>122</v>
      </c>
      <c r="H254">
        <v>722</v>
      </c>
      <c r="I254">
        <f t="shared" si="3"/>
        <v>600</v>
      </c>
      <c r="J254">
        <v>11.25</v>
      </c>
      <c r="K254">
        <v>4500</v>
      </c>
    </row>
    <row r="255" spans="1:11" x14ac:dyDescent="0.35">
      <c r="A255">
        <v>254</v>
      </c>
      <c r="B255" t="s">
        <v>38</v>
      </c>
      <c r="C255" t="s">
        <v>8</v>
      </c>
      <c r="D255" t="s">
        <v>14</v>
      </c>
      <c r="E255">
        <v>3</v>
      </c>
      <c r="F255" s="12">
        <v>101.75</v>
      </c>
      <c r="G255">
        <v>125</v>
      </c>
      <c r="H255">
        <v>1205</v>
      </c>
      <c r="I255">
        <f t="shared" si="3"/>
        <v>1080</v>
      </c>
      <c r="J255">
        <v>6.25</v>
      </c>
      <c r="K255">
        <v>2500</v>
      </c>
    </row>
    <row r="256" spans="1:11" x14ac:dyDescent="0.35">
      <c r="A256">
        <v>255</v>
      </c>
      <c r="B256" t="s">
        <v>39</v>
      </c>
      <c r="C256" t="s">
        <v>11</v>
      </c>
      <c r="D256" t="s">
        <v>15</v>
      </c>
      <c r="E256">
        <v>8</v>
      </c>
      <c r="F256" s="12">
        <v>102.183333333333</v>
      </c>
      <c r="G256">
        <v>113</v>
      </c>
      <c r="H256">
        <v>713</v>
      </c>
      <c r="I256">
        <f t="shared" si="3"/>
        <v>600</v>
      </c>
      <c r="J256">
        <v>11.25</v>
      </c>
      <c r="K256">
        <v>4500</v>
      </c>
    </row>
    <row r="257" spans="1:11" x14ac:dyDescent="0.35">
      <c r="A257">
        <v>256</v>
      </c>
      <c r="B257" t="s">
        <v>38</v>
      </c>
      <c r="C257" t="s">
        <v>10</v>
      </c>
      <c r="D257" t="s">
        <v>13</v>
      </c>
      <c r="E257">
        <v>9</v>
      </c>
      <c r="F257" s="12">
        <v>102.433333333333</v>
      </c>
      <c r="G257">
        <v>119</v>
      </c>
      <c r="H257">
        <v>599</v>
      </c>
      <c r="I257">
        <f t="shared" si="3"/>
        <v>480</v>
      </c>
      <c r="J257">
        <v>12.5</v>
      </c>
      <c r="K257">
        <v>5000</v>
      </c>
    </row>
    <row r="258" spans="1:11" x14ac:dyDescent="0.35">
      <c r="A258">
        <v>257</v>
      </c>
      <c r="B258" t="s">
        <v>38</v>
      </c>
      <c r="C258" t="s">
        <v>8</v>
      </c>
      <c r="D258" t="s">
        <v>13</v>
      </c>
      <c r="E258">
        <v>7</v>
      </c>
      <c r="F258" s="12">
        <v>102.8</v>
      </c>
      <c r="G258">
        <v>119</v>
      </c>
      <c r="H258">
        <v>1079</v>
      </c>
      <c r="I258">
        <f t="shared" si="3"/>
        <v>960</v>
      </c>
      <c r="J258">
        <v>7.5</v>
      </c>
      <c r="K258">
        <v>3000</v>
      </c>
    </row>
    <row r="259" spans="1:11" x14ac:dyDescent="0.35">
      <c r="A259">
        <v>258</v>
      </c>
      <c r="B259" t="s">
        <v>38</v>
      </c>
      <c r="C259" t="s">
        <v>9</v>
      </c>
      <c r="D259" t="s">
        <v>15</v>
      </c>
      <c r="E259">
        <v>6</v>
      </c>
      <c r="F259" s="12">
        <v>103.25</v>
      </c>
      <c r="G259">
        <v>120</v>
      </c>
      <c r="H259">
        <v>840</v>
      </c>
      <c r="I259">
        <f t="shared" ref="I259:I301" si="4">H259-G259</f>
        <v>720</v>
      </c>
      <c r="J259">
        <v>10</v>
      </c>
      <c r="K259">
        <v>4000</v>
      </c>
    </row>
    <row r="260" spans="1:11" x14ac:dyDescent="0.35">
      <c r="A260">
        <v>259</v>
      </c>
      <c r="B260" t="s">
        <v>38</v>
      </c>
      <c r="C260" t="s">
        <v>9</v>
      </c>
      <c r="D260" t="s">
        <v>12</v>
      </c>
      <c r="E260">
        <v>4</v>
      </c>
      <c r="F260" s="12">
        <v>103.533333333333</v>
      </c>
      <c r="G260">
        <v>124</v>
      </c>
      <c r="H260">
        <v>1204</v>
      </c>
      <c r="I260">
        <f t="shared" si="4"/>
        <v>1080</v>
      </c>
      <c r="J260">
        <v>6.25</v>
      </c>
      <c r="K260">
        <v>2500</v>
      </c>
    </row>
    <row r="261" spans="1:11" x14ac:dyDescent="0.35">
      <c r="A261">
        <v>260</v>
      </c>
      <c r="B261" t="s">
        <v>38</v>
      </c>
      <c r="C261" t="s">
        <v>10</v>
      </c>
      <c r="D261" t="s">
        <v>14</v>
      </c>
      <c r="E261">
        <v>3</v>
      </c>
      <c r="F261" s="12">
        <v>103.966666666667</v>
      </c>
      <c r="G261">
        <v>124</v>
      </c>
      <c r="H261">
        <v>604</v>
      </c>
      <c r="I261">
        <f t="shared" si="4"/>
        <v>480</v>
      </c>
      <c r="J261">
        <v>12.5</v>
      </c>
      <c r="K261">
        <v>5000</v>
      </c>
    </row>
    <row r="262" spans="1:11" x14ac:dyDescent="0.35">
      <c r="A262">
        <v>261</v>
      </c>
      <c r="B262" t="s">
        <v>38</v>
      </c>
      <c r="C262" t="s">
        <v>8</v>
      </c>
      <c r="D262" t="s">
        <v>13</v>
      </c>
      <c r="E262">
        <v>8</v>
      </c>
      <c r="F262" s="12">
        <v>104.316666666667</v>
      </c>
      <c r="G262">
        <v>109</v>
      </c>
      <c r="H262">
        <v>1069</v>
      </c>
      <c r="I262">
        <f t="shared" si="4"/>
        <v>960</v>
      </c>
      <c r="J262">
        <v>7.5</v>
      </c>
      <c r="K262">
        <v>3000</v>
      </c>
    </row>
    <row r="263" spans="1:11" x14ac:dyDescent="0.35">
      <c r="A263">
        <v>262</v>
      </c>
      <c r="B263" t="s">
        <v>38</v>
      </c>
      <c r="C263" t="s">
        <v>11</v>
      </c>
      <c r="D263" t="s">
        <v>13</v>
      </c>
      <c r="E263">
        <v>7</v>
      </c>
      <c r="F263" s="12">
        <v>104.65</v>
      </c>
      <c r="G263">
        <v>127</v>
      </c>
      <c r="H263">
        <v>967</v>
      </c>
      <c r="I263">
        <f t="shared" si="4"/>
        <v>840</v>
      </c>
      <c r="J263">
        <v>8.75</v>
      </c>
      <c r="K263">
        <v>3500</v>
      </c>
    </row>
    <row r="264" spans="1:11" x14ac:dyDescent="0.35">
      <c r="A264">
        <v>263</v>
      </c>
      <c r="B264" t="s">
        <v>38</v>
      </c>
      <c r="C264" t="s">
        <v>8</v>
      </c>
      <c r="D264" t="s">
        <v>12</v>
      </c>
      <c r="E264">
        <v>5</v>
      </c>
      <c r="F264" s="12">
        <v>105.116666666667</v>
      </c>
      <c r="G264">
        <v>114</v>
      </c>
      <c r="H264">
        <v>954</v>
      </c>
      <c r="I264">
        <f t="shared" si="4"/>
        <v>840</v>
      </c>
      <c r="J264">
        <v>8.75</v>
      </c>
      <c r="K264">
        <v>3500</v>
      </c>
    </row>
    <row r="265" spans="1:11" x14ac:dyDescent="0.35">
      <c r="A265">
        <v>264</v>
      </c>
      <c r="B265" t="s">
        <v>39</v>
      </c>
      <c r="C265" t="s">
        <v>9</v>
      </c>
      <c r="D265" t="s">
        <v>12</v>
      </c>
      <c r="E265">
        <v>9</v>
      </c>
      <c r="F265" s="12">
        <v>105.566666666667</v>
      </c>
      <c r="G265">
        <v>129</v>
      </c>
      <c r="H265">
        <v>609</v>
      </c>
      <c r="I265">
        <f t="shared" si="4"/>
        <v>480</v>
      </c>
      <c r="J265">
        <v>12.5</v>
      </c>
      <c r="K265">
        <v>5000</v>
      </c>
    </row>
    <row r="266" spans="1:11" x14ac:dyDescent="0.35">
      <c r="A266">
        <v>265</v>
      </c>
      <c r="B266" t="s">
        <v>38</v>
      </c>
      <c r="C266" t="s">
        <v>11</v>
      </c>
      <c r="D266" t="s">
        <v>12</v>
      </c>
      <c r="E266">
        <v>5</v>
      </c>
      <c r="F266" s="12">
        <v>106.066666666667</v>
      </c>
      <c r="G266">
        <v>117</v>
      </c>
      <c r="H266">
        <v>957</v>
      </c>
      <c r="I266">
        <f t="shared" si="4"/>
        <v>840</v>
      </c>
      <c r="J266">
        <v>8.75</v>
      </c>
      <c r="K266">
        <v>3500</v>
      </c>
    </row>
    <row r="267" spans="1:11" x14ac:dyDescent="0.35">
      <c r="A267">
        <v>266</v>
      </c>
      <c r="B267" t="s">
        <v>38</v>
      </c>
      <c r="C267" t="s">
        <v>8</v>
      </c>
      <c r="D267" t="s">
        <v>14</v>
      </c>
      <c r="E267">
        <v>1</v>
      </c>
      <c r="F267" s="12">
        <v>106.633333333333</v>
      </c>
      <c r="G267">
        <v>129</v>
      </c>
      <c r="H267">
        <v>729</v>
      </c>
      <c r="I267">
        <f t="shared" si="4"/>
        <v>600</v>
      </c>
      <c r="J267">
        <v>11.25</v>
      </c>
      <c r="K267">
        <v>4500</v>
      </c>
    </row>
    <row r="268" spans="1:11" x14ac:dyDescent="0.35">
      <c r="A268">
        <v>267</v>
      </c>
      <c r="B268" t="s">
        <v>38</v>
      </c>
      <c r="C268" t="s">
        <v>10</v>
      </c>
      <c r="D268" t="s">
        <v>13</v>
      </c>
      <c r="E268">
        <v>8</v>
      </c>
      <c r="F268" s="12">
        <v>106.95</v>
      </c>
      <c r="G268">
        <v>117</v>
      </c>
      <c r="H268">
        <v>837</v>
      </c>
      <c r="I268">
        <f t="shared" si="4"/>
        <v>720</v>
      </c>
      <c r="J268">
        <v>10</v>
      </c>
      <c r="K268">
        <v>4000</v>
      </c>
    </row>
    <row r="269" spans="1:11" x14ac:dyDescent="0.35">
      <c r="A269">
        <v>268</v>
      </c>
      <c r="B269" t="s">
        <v>38</v>
      </c>
      <c r="C269" t="s">
        <v>8</v>
      </c>
      <c r="D269" t="s">
        <v>15</v>
      </c>
      <c r="E269">
        <v>3</v>
      </c>
      <c r="F269" s="12">
        <v>107.26666666666701</v>
      </c>
      <c r="G269">
        <v>128</v>
      </c>
      <c r="H269">
        <v>848</v>
      </c>
      <c r="I269">
        <f t="shared" si="4"/>
        <v>720</v>
      </c>
      <c r="J269">
        <v>10</v>
      </c>
      <c r="K269">
        <v>4000</v>
      </c>
    </row>
    <row r="270" spans="1:11" x14ac:dyDescent="0.35">
      <c r="A270">
        <v>269</v>
      </c>
      <c r="B270" t="s">
        <v>38</v>
      </c>
      <c r="C270" t="s">
        <v>11</v>
      </c>
      <c r="D270" t="s">
        <v>15</v>
      </c>
      <c r="E270">
        <v>5</v>
      </c>
      <c r="F270" s="12">
        <v>107.716666666667</v>
      </c>
      <c r="G270">
        <v>131</v>
      </c>
      <c r="H270">
        <v>971</v>
      </c>
      <c r="I270">
        <f t="shared" si="4"/>
        <v>840</v>
      </c>
      <c r="J270">
        <v>8.75</v>
      </c>
      <c r="K270">
        <v>3500</v>
      </c>
    </row>
    <row r="271" spans="1:11" x14ac:dyDescent="0.35">
      <c r="A271">
        <v>270</v>
      </c>
      <c r="B271" t="s">
        <v>38</v>
      </c>
      <c r="C271" t="s">
        <v>11</v>
      </c>
      <c r="D271" t="s">
        <v>14</v>
      </c>
      <c r="E271">
        <v>9</v>
      </c>
      <c r="F271" s="12">
        <v>108</v>
      </c>
      <c r="G271">
        <v>113</v>
      </c>
      <c r="H271">
        <v>953</v>
      </c>
      <c r="I271">
        <f t="shared" si="4"/>
        <v>840</v>
      </c>
      <c r="J271">
        <v>8.75</v>
      </c>
      <c r="K271">
        <v>3500</v>
      </c>
    </row>
    <row r="272" spans="1:11" x14ac:dyDescent="0.35">
      <c r="A272">
        <v>271</v>
      </c>
      <c r="B272" t="s">
        <v>38</v>
      </c>
      <c r="C272" t="s">
        <v>10</v>
      </c>
      <c r="D272" t="s">
        <v>15</v>
      </c>
      <c r="E272">
        <v>9</v>
      </c>
      <c r="F272" s="12">
        <v>108.4</v>
      </c>
      <c r="G272">
        <v>124</v>
      </c>
      <c r="H272">
        <v>964</v>
      </c>
      <c r="I272">
        <f t="shared" si="4"/>
        <v>840</v>
      </c>
      <c r="J272">
        <v>8.75</v>
      </c>
      <c r="K272">
        <v>3500</v>
      </c>
    </row>
    <row r="273" spans="1:11" x14ac:dyDescent="0.35">
      <c r="A273">
        <v>272</v>
      </c>
      <c r="B273" t="s">
        <v>39</v>
      </c>
      <c r="C273" t="s">
        <v>10</v>
      </c>
      <c r="D273" t="s">
        <v>13</v>
      </c>
      <c r="E273">
        <v>5</v>
      </c>
      <c r="F273" s="12">
        <v>108.716666666667</v>
      </c>
      <c r="G273">
        <v>117</v>
      </c>
      <c r="H273">
        <v>837</v>
      </c>
      <c r="I273">
        <f t="shared" si="4"/>
        <v>720</v>
      </c>
      <c r="J273">
        <v>10</v>
      </c>
      <c r="K273">
        <v>4000</v>
      </c>
    </row>
    <row r="274" spans="1:11" x14ac:dyDescent="0.35">
      <c r="A274">
        <v>273</v>
      </c>
      <c r="B274" t="s">
        <v>39</v>
      </c>
      <c r="C274" t="s">
        <v>8</v>
      </c>
      <c r="D274" t="s">
        <v>12</v>
      </c>
      <c r="E274">
        <v>9</v>
      </c>
      <c r="F274" s="12">
        <v>109.116666666667</v>
      </c>
      <c r="G274">
        <v>126</v>
      </c>
      <c r="H274">
        <v>846</v>
      </c>
      <c r="I274">
        <f t="shared" si="4"/>
        <v>720</v>
      </c>
      <c r="J274">
        <v>10</v>
      </c>
      <c r="K274">
        <v>4000</v>
      </c>
    </row>
    <row r="275" spans="1:11" x14ac:dyDescent="0.35">
      <c r="A275">
        <v>274</v>
      </c>
      <c r="B275" t="s">
        <v>38</v>
      </c>
      <c r="C275" t="s">
        <v>10</v>
      </c>
      <c r="D275" t="s">
        <v>14</v>
      </c>
      <c r="E275">
        <v>3</v>
      </c>
      <c r="F275" s="12">
        <v>109.416666666667</v>
      </c>
      <c r="G275">
        <v>123</v>
      </c>
      <c r="H275">
        <v>843</v>
      </c>
      <c r="I275">
        <f t="shared" si="4"/>
        <v>720</v>
      </c>
      <c r="J275">
        <v>10</v>
      </c>
      <c r="K275">
        <v>4000</v>
      </c>
    </row>
    <row r="276" spans="1:11" x14ac:dyDescent="0.35">
      <c r="A276">
        <v>275</v>
      </c>
      <c r="B276" t="s">
        <v>38</v>
      </c>
      <c r="C276" t="s">
        <v>9</v>
      </c>
      <c r="D276" t="s">
        <v>13</v>
      </c>
      <c r="E276">
        <v>6</v>
      </c>
      <c r="F276" s="12">
        <v>109.7</v>
      </c>
      <c r="G276">
        <v>122</v>
      </c>
      <c r="H276">
        <v>722</v>
      </c>
      <c r="I276">
        <f t="shared" si="4"/>
        <v>600</v>
      </c>
      <c r="J276">
        <v>11.25</v>
      </c>
      <c r="K276">
        <v>4500</v>
      </c>
    </row>
    <row r="277" spans="1:11" x14ac:dyDescent="0.35">
      <c r="A277">
        <v>276</v>
      </c>
      <c r="B277" t="s">
        <v>38</v>
      </c>
      <c r="C277" t="s">
        <v>11</v>
      </c>
      <c r="D277" t="s">
        <v>15</v>
      </c>
      <c r="E277">
        <v>1</v>
      </c>
      <c r="F277" s="12">
        <v>110.133333333333</v>
      </c>
      <c r="G277">
        <v>121</v>
      </c>
      <c r="H277">
        <v>841</v>
      </c>
      <c r="I277">
        <f t="shared" si="4"/>
        <v>720</v>
      </c>
      <c r="J277">
        <v>10</v>
      </c>
      <c r="K277">
        <v>4000</v>
      </c>
    </row>
    <row r="278" spans="1:11" x14ac:dyDescent="0.35">
      <c r="A278">
        <v>277</v>
      </c>
      <c r="B278" t="s">
        <v>38</v>
      </c>
      <c r="C278" t="s">
        <v>11</v>
      </c>
      <c r="D278" t="s">
        <v>13</v>
      </c>
      <c r="E278">
        <v>8</v>
      </c>
      <c r="F278" s="12">
        <v>110.433333333333</v>
      </c>
      <c r="G278">
        <v>117</v>
      </c>
      <c r="H278">
        <v>597</v>
      </c>
      <c r="I278">
        <f t="shared" si="4"/>
        <v>480</v>
      </c>
      <c r="J278">
        <v>12.5</v>
      </c>
      <c r="K278">
        <v>5000</v>
      </c>
    </row>
    <row r="279" spans="1:11" x14ac:dyDescent="0.35">
      <c r="A279">
        <v>278</v>
      </c>
      <c r="B279" t="s">
        <v>38</v>
      </c>
      <c r="C279" t="s">
        <v>8</v>
      </c>
      <c r="D279" t="s">
        <v>15</v>
      </c>
      <c r="E279">
        <v>3</v>
      </c>
      <c r="F279" s="12">
        <v>110.666666666667</v>
      </c>
      <c r="G279">
        <v>112</v>
      </c>
      <c r="H279">
        <v>1192</v>
      </c>
      <c r="I279">
        <f t="shared" si="4"/>
        <v>1080</v>
      </c>
      <c r="J279">
        <v>6.25</v>
      </c>
      <c r="K279">
        <v>2500</v>
      </c>
    </row>
    <row r="280" spans="1:11" x14ac:dyDescent="0.35">
      <c r="A280">
        <v>279</v>
      </c>
      <c r="B280" t="s">
        <v>38</v>
      </c>
      <c r="C280" t="s">
        <v>9</v>
      </c>
      <c r="D280" t="s">
        <v>14</v>
      </c>
      <c r="E280">
        <v>3</v>
      </c>
      <c r="F280" s="12">
        <v>111.166666666667</v>
      </c>
      <c r="G280">
        <v>117</v>
      </c>
      <c r="H280">
        <v>597</v>
      </c>
      <c r="I280">
        <f t="shared" si="4"/>
        <v>480</v>
      </c>
      <c r="J280">
        <v>12.5</v>
      </c>
      <c r="K280">
        <v>5000</v>
      </c>
    </row>
    <row r="281" spans="1:11" x14ac:dyDescent="0.35">
      <c r="A281">
        <v>280</v>
      </c>
      <c r="B281" t="s">
        <v>38</v>
      </c>
      <c r="C281" t="s">
        <v>11</v>
      </c>
      <c r="D281" t="s">
        <v>13</v>
      </c>
      <c r="E281">
        <v>4</v>
      </c>
      <c r="F281" s="12">
        <v>111.48333333333299</v>
      </c>
      <c r="G281">
        <v>129</v>
      </c>
      <c r="H281">
        <v>849</v>
      </c>
      <c r="I281">
        <f t="shared" si="4"/>
        <v>720</v>
      </c>
      <c r="J281">
        <v>10</v>
      </c>
      <c r="K281">
        <v>4000</v>
      </c>
    </row>
    <row r="282" spans="1:11" x14ac:dyDescent="0.35">
      <c r="A282">
        <v>281</v>
      </c>
      <c r="B282" t="s">
        <v>38</v>
      </c>
      <c r="C282" t="s">
        <v>8</v>
      </c>
      <c r="D282" t="s">
        <v>12</v>
      </c>
      <c r="E282">
        <v>2</v>
      </c>
      <c r="F282" s="12">
        <v>111.716666666667</v>
      </c>
      <c r="G282">
        <v>119</v>
      </c>
      <c r="H282">
        <v>719</v>
      </c>
      <c r="I282">
        <f t="shared" si="4"/>
        <v>600</v>
      </c>
      <c r="J282">
        <v>11.25</v>
      </c>
      <c r="K282">
        <v>4500</v>
      </c>
    </row>
    <row r="283" spans="1:11" x14ac:dyDescent="0.35">
      <c r="A283">
        <v>282</v>
      </c>
      <c r="B283" t="s">
        <v>38</v>
      </c>
      <c r="C283" t="s">
        <v>10</v>
      </c>
      <c r="D283" t="s">
        <v>13</v>
      </c>
      <c r="E283">
        <v>9</v>
      </c>
      <c r="F283" s="12">
        <v>112.05</v>
      </c>
      <c r="G283">
        <v>120</v>
      </c>
      <c r="H283">
        <v>720</v>
      </c>
      <c r="I283">
        <f t="shared" si="4"/>
        <v>600</v>
      </c>
      <c r="J283">
        <v>11.25</v>
      </c>
      <c r="K283">
        <v>4500</v>
      </c>
    </row>
    <row r="284" spans="1:11" x14ac:dyDescent="0.35">
      <c r="A284">
        <v>283</v>
      </c>
      <c r="B284" t="s">
        <v>38</v>
      </c>
      <c r="C284" t="s">
        <v>9</v>
      </c>
      <c r="D284" t="s">
        <v>15</v>
      </c>
      <c r="E284">
        <v>2</v>
      </c>
      <c r="F284" s="12">
        <v>112.4</v>
      </c>
      <c r="G284">
        <v>117</v>
      </c>
      <c r="H284">
        <v>957</v>
      </c>
      <c r="I284">
        <f t="shared" si="4"/>
        <v>840</v>
      </c>
      <c r="J284">
        <v>8.75</v>
      </c>
      <c r="K284">
        <v>3500</v>
      </c>
    </row>
    <row r="285" spans="1:11" x14ac:dyDescent="0.35">
      <c r="A285">
        <v>284</v>
      </c>
      <c r="B285" t="s">
        <v>38</v>
      </c>
      <c r="C285" t="s">
        <v>10</v>
      </c>
      <c r="D285" t="s">
        <v>15</v>
      </c>
      <c r="E285">
        <v>8</v>
      </c>
      <c r="F285" s="12">
        <v>112.85</v>
      </c>
      <c r="G285">
        <v>118</v>
      </c>
      <c r="H285">
        <v>598</v>
      </c>
      <c r="I285">
        <f t="shared" si="4"/>
        <v>480</v>
      </c>
      <c r="J285">
        <v>12.5</v>
      </c>
      <c r="K285">
        <v>5000</v>
      </c>
    </row>
    <row r="286" spans="1:11" x14ac:dyDescent="0.35">
      <c r="A286">
        <v>285</v>
      </c>
      <c r="B286" t="s">
        <v>38</v>
      </c>
      <c r="C286" t="s">
        <v>8</v>
      </c>
      <c r="D286" t="s">
        <v>14</v>
      </c>
      <c r="E286">
        <v>8</v>
      </c>
      <c r="F286" s="12">
        <v>113.283333333333</v>
      </c>
      <c r="G286">
        <v>132</v>
      </c>
      <c r="H286">
        <v>732</v>
      </c>
      <c r="I286">
        <f t="shared" si="4"/>
        <v>600</v>
      </c>
      <c r="J286">
        <v>11.25</v>
      </c>
      <c r="K286">
        <v>4500</v>
      </c>
    </row>
    <row r="287" spans="1:11" x14ac:dyDescent="0.35">
      <c r="A287">
        <v>286</v>
      </c>
      <c r="B287" t="s">
        <v>39</v>
      </c>
      <c r="C287" t="s">
        <v>8</v>
      </c>
      <c r="D287" t="s">
        <v>12</v>
      </c>
      <c r="E287">
        <v>1</v>
      </c>
      <c r="F287" s="12">
        <v>113.566666666667</v>
      </c>
      <c r="G287">
        <v>122</v>
      </c>
      <c r="H287">
        <v>1202</v>
      </c>
      <c r="I287">
        <f t="shared" si="4"/>
        <v>1080</v>
      </c>
      <c r="J287">
        <v>6.25</v>
      </c>
      <c r="K287">
        <v>2500</v>
      </c>
    </row>
    <row r="288" spans="1:11" x14ac:dyDescent="0.35">
      <c r="A288">
        <v>287</v>
      </c>
      <c r="B288" t="s">
        <v>38</v>
      </c>
      <c r="C288" t="s">
        <v>9</v>
      </c>
      <c r="D288" t="s">
        <v>14</v>
      </c>
      <c r="E288">
        <v>7</v>
      </c>
      <c r="F288" s="12">
        <v>113.9</v>
      </c>
      <c r="G288">
        <v>134</v>
      </c>
      <c r="H288">
        <v>1214</v>
      </c>
      <c r="I288">
        <f t="shared" si="4"/>
        <v>1080</v>
      </c>
      <c r="J288">
        <v>6.25</v>
      </c>
      <c r="K288">
        <v>2500</v>
      </c>
    </row>
    <row r="289" spans="1:11" x14ac:dyDescent="0.35">
      <c r="A289">
        <v>288</v>
      </c>
      <c r="B289" t="s">
        <v>39</v>
      </c>
      <c r="C289" t="s">
        <v>8</v>
      </c>
      <c r="D289" t="s">
        <v>14</v>
      </c>
      <c r="E289">
        <v>8</v>
      </c>
      <c r="F289" s="12">
        <v>114.166666666667</v>
      </c>
      <c r="G289">
        <v>126</v>
      </c>
      <c r="H289">
        <v>966</v>
      </c>
      <c r="I289">
        <f t="shared" si="4"/>
        <v>840</v>
      </c>
      <c r="J289">
        <v>8.75</v>
      </c>
      <c r="K289">
        <v>3500</v>
      </c>
    </row>
    <row r="290" spans="1:11" x14ac:dyDescent="0.35">
      <c r="A290">
        <v>289</v>
      </c>
      <c r="B290" t="s">
        <v>38</v>
      </c>
      <c r="C290" t="s">
        <v>10</v>
      </c>
      <c r="D290" t="s">
        <v>13</v>
      </c>
      <c r="E290">
        <v>4</v>
      </c>
      <c r="F290" s="12">
        <v>114.416666666667</v>
      </c>
      <c r="G290">
        <v>125</v>
      </c>
      <c r="H290">
        <v>845</v>
      </c>
      <c r="I290">
        <f t="shared" si="4"/>
        <v>720</v>
      </c>
      <c r="J290">
        <v>10</v>
      </c>
      <c r="K290">
        <v>4000</v>
      </c>
    </row>
    <row r="291" spans="1:11" x14ac:dyDescent="0.35">
      <c r="A291">
        <v>290</v>
      </c>
      <c r="B291" t="s">
        <v>38</v>
      </c>
      <c r="C291" t="s">
        <v>11</v>
      </c>
      <c r="D291" t="s">
        <v>14</v>
      </c>
      <c r="E291">
        <v>4</v>
      </c>
      <c r="F291" s="12">
        <v>114.866666666667</v>
      </c>
      <c r="G291">
        <v>122</v>
      </c>
      <c r="H291">
        <v>602</v>
      </c>
      <c r="I291">
        <f t="shared" si="4"/>
        <v>480</v>
      </c>
      <c r="J291">
        <v>12.5</v>
      </c>
      <c r="K291">
        <v>5000</v>
      </c>
    </row>
    <row r="292" spans="1:11" x14ac:dyDescent="0.35">
      <c r="A292">
        <v>291</v>
      </c>
      <c r="B292" t="s">
        <v>38</v>
      </c>
      <c r="C292" t="s">
        <v>8</v>
      </c>
      <c r="D292" t="s">
        <v>13</v>
      </c>
      <c r="E292">
        <v>3</v>
      </c>
      <c r="F292" s="12">
        <v>115.283333333333</v>
      </c>
      <c r="G292">
        <v>139</v>
      </c>
      <c r="H292">
        <v>619</v>
      </c>
      <c r="I292">
        <f t="shared" si="4"/>
        <v>480</v>
      </c>
      <c r="J292">
        <v>12.5</v>
      </c>
      <c r="K292">
        <v>5000</v>
      </c>
    </row>
    <row r="293" spans="1:11" x14ac:dyDescent="0.35">
      <c r="A293">
        <v>292</v>
      </c>
      <c r="B293" t="s">
        <v>38</v>
      </c>
      <c r="C293" t="s">
        <v>8</v>
      </c>
      <c r="D293" t="s">
        <v>14</v>
      </c>
      <c r="E293">
        <v>9</v>
      </c>
      <c r="F293" s="12">
        <v>115.73333333333299</v>
      </c>
      <c r="G293">
        <v>126</v>
      </c>
      <c r="H293">
        <v>846</v>
      </c>
      <c r="I293">
        <f t="shared" si="4"/>
        <v>720</v>
      </c>
      <c r="J293">
        <v>10</v>
      </c>
      <c r="K293">
        <v>4000</v>
      </c>
    </row>
    <row r="294" spans="1:11" x14ac:dyDescent="0.35">
      <c r="A294">
        <v>293</v>
      </c>
      <c r="B294" t="s">
        <v>38</v>
      </c>
      <c r="C294" t="s">
        <v>8</v>
      </c>
      <c r="D294" t="s">
        <v>14</v>
      </c>
      <c r="E294">
        <v>9</v>
      </c>
      <c r="F294" s="12">
        <v>116.133333333333</v>
      </c>
      <c r="G294">
        <v>129</v>
      </c>
      <c r="H294">
        <v>609</v>
      </c>
      <c r="I294">
        <f t="shared" si="4"/>
        <v>480</v>
      </c>
      <c r="J294">
        <v>12.5</v>
      </c>
      <c r="K294">
        <v>5000</v>
      </c>
    </row>
    <row r="295" spans="1:11" x14ac:dyDescent="0.35">
      <c r="A295">
        <v>294</v>
      </c>
      <c r="B295" t="s">
        <v>38</v>
      </c>
      <c r="C295" t="s">
        <v>9</v>
      </c>
      <c r="D295" t="s">
        <v>13</v>
      </c>
      <c r="E295">
        <v>8</v>
      </c>
      <c r="F295" s="12">
        <v>116.5</v>
      </c>
      <c r="G295">
        <v>119</v>
      </c>
      <c r="H295">
        <v>599</v>
      </c>
      <c r="I295">
        <f t="shared" si="4"/>
        <v>480</v>
      </c>
      <c r="J295">
        <v>12.5</v>
      </c>
      <c r="K295">
        <v>5000</v>
      </c>
    </row>
    <row r="296" spans="1:11" x14ac:dyDescent="0.35">
      <c r="A296">
        <v>295</v>
      </c>
      <c r="B296" t="s">
        <v>38</v>
      </c>
      <c r="C296" t="s">
        <v>9</v>
      </c>
      <c r="D296" t="s">
        <v>15</v>
      </c>
      <c r="E296">
        <v>4</v>
      </c>
      <c r="F296" s="12">
        <v>116.916666666667</v>
      </c>
      <c r="G296">
        <v>140</v>
      </c>
      <c r="H296">
        <v>860</v>
      </c>
      <c r="I296">
        <f t="shared" si="4"/>
        <v>720</v>
      </c>
      <c r="J296">
        <v>10</v>
      </c>
      <c r="K296">
        <v>4000</v>
      </c>
    </row>
    <row r="297" spans="1:11" x14ac:dyDescent="0.35">
      <c r="A297">
        <v>296</v>
      </c>
      <c r="B297" t="s">
        <v>38</v>
      </c>
      <c r="C297" t="s">
        <v>8</v>
      </c>
      <c r="D297" t="s">
        <v>14</v>
      </c>
      <c r="E297">
        <v>2</v>
      </c>
      <c r="F297" s="12">
        <v>117.316666666667</v>
      </c>
      <c r="G297">
        <v>119</v>
      </c>
      <c r="H297">
        <v>959</v>
      </c>
      <c r="I297">
        <f t="shared" si="4"/>
        <v>840</v>
      </c>
      <c r="J297">
        <v>8.75</v>
      </c>
      <c r="K297">
        <v>3500</v>
      </c>
    </row>
    <row r="298" spans="1:11" x14ac:dyDescent="0.35">
      <c r="A298">
        <v>297</v>
      </c>
      <c r="B298" t="s">
        <v>38</v>
      </c>
      <c r="C298" t="s">
        <v>11</v>
      </c>
      <c r="D298" t="s">
        <v>13</v>
      </c>
      <c r="E298">
        <v>3</v>
      </c>
      <c r="F298" s="12">
        <v>117.683333333333</v>
      </c>
      <c r="G298">
        <v>123</v>
      </c>
      <c r="H298">
        <v>963</v>
      </c>
      <c r="I298">
        <f t="shared" si="4"/>
        <v>840</v>
      </c>
      <c r="J298">
        <v>8.75</v>
      </c>
      <c r="K298">
        <v>3500</v>
      </c>
    </row>
    <row r="299" spans="1:11" x14ac:dyDescent="0.35">
      <c r="A299">
        <v>298</v>
      </c>
      <c r="B299" t="s">
        <v>38</v>
      </c>
      <c r="C299" t="s">
        <v>10</v>
      </c>
      <c r="D299" t="s">
        <v>12</v>
      </c>
      <c r="E299">
        <v>7</v>
      </c>
      <c r="F299" s="12">
        <v>118.15</v>
      </c>
      <c r="G299">
        <v>132</v>
      </c>
      <c r="H299">
        <v>972</v>
      </c>
      <c r="I299">
        <f t="shared" si="4"/>
        <v>840</v>
      </c>
      <c r="J299">
        <v>8.75</v>
      </c>
      <c r="K299">
        <v>3500</v>
      </c>
    </row>
    <row r="300" spans="1:11" x14ac:dyDescent="0.35">
      <c r="A300">
        <v>299</v>
      </c>
      <c r="B300" t="s">
        <v>38</v>
      </c>
      <c r="C300" t="s">
        <v>8</v>
      </c>
      <c r="D300" t="s">
        <v>12</v>
      </c>
      <c r="E300">
        <v>2</v>
      </c>
      <c r="F300" s="12">
        <v>118.466666666667</v>
      </c>
      <c r="G300">
        <v>124</v>
      </c>
      <c r="H300">
        <v>1084</v>
      </c>
      <c r="I300">
        <f t="shared" si="4"/>
        <v>960</v>
      </c>
      <c r="J300">
        <v>7.5</v>
      </c>
      <c r="K300">
        <v>3000</v>
      </c>
    </row>
    <row r="301" spans="1:11" x14ac:dyDescent="0.35">
      <c r="A301">
        <v>300</v>
      </c>
      <c r="B301" t="s">
        <v>38</v>
      </c>
      <c r="C301" t="s">
        <v>10</v>
      </c>
      <c r="D301" t="s">
        <v>13</v>
      </c>
      <c r="E301">
        <v>7</v>
      </c>
      <c r="F301" s="12">
        <v>118.883333333333</v>
      </c>
      <c r="G301">
        <v>126</v>
      </c>
      <c r="H301">
        <v>1086</v>
      </c>
      <c r="I301">
        <f t="shared" si="4"/>
        <v>960</v>
      </c>
      <c r="J301">
        <v>7.5</v>
      </c>
      <c r="K301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Services</vt:lpstr>
      <vt:lpstr>G2-150-150</vt:lpstr>
      <vt:lpstr>G2-225-75</vt:lpstr>
      <vt:lpstr>G2-75-225</vt:lpstr>
      <vt:lpstr>G2-0-300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Wenjing Guo</dc:creator>
  <cp:lastModifiedBy>Gebruiker</cp:lastModifiedBy>
  <dcterms:created xsi:type="dcterms:W3CDTF">2015-06-05T18:17:20Z</dcterms:created>
  <dcterms:modified xsi:type="dcterms:W3CDTF">2020-04-14T09:54:50Z</dcterms:modified>
</cp:coreProperties>
</file>