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acetophenone hydrogenation" sheetId="1" r:id="rId1"/>
    <sheet name="styrene hydrogenatio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2" l="1"/>
  <c r="K6" i="2" s="1"/>
  <c r="J5" i="2"/>
  <c r="I6" i="2"/>
  <c r="I5" i="2"/>
  <c r="K5" i="2" l="1"/>
  <c r="L5" i="2"/>
  <c r="L6" i="2"/>
  <c r="M5" i="1"/>
  <c r="M4" i="1"/>
  <c r="L5" i="1"/>
  <c r="L4" i="1"/>
  <c r="K5" i="1"/>
  <c r="K4" i="1"/>
  <c r="J5" i="1"/>
  <c r="J4" i="1"/>
</calcChain>
</file>

<file path=xl/sharedStrings.xml><?xml version="1.0" encoding="utf-8"?>
<sst xmlns="http://schemas.openxmlformats.org/spreadsheetml/2006/main" count="31" uniqueCount="20">
  <si>
    <t>acetophenone</t>
  </si>
  <si>
    <t>dodecane</t>
  </si>
  <si>
    <t>r-phenylethanol</t>
  </si>
  <si>
    <t>GC trace</t>
  </si>
  <si>
    <t>substrate</t>
  </si>
  <si>
    <t>product</t>
  </si>
  <si>
    <t>massbalance</t>
  </si>
  <si>
    <t>yield</t>
  </si>
  <si>
    <t>Analysis</t>
  </si>
  <si>
    <t>s-phenylethanol</t>
  </si>
  <si>
    <t>exp. Name</t>
  </si>
  <si>
    <t>Cat.</t>
  </si>
  <si>
    <t>Mn-5</t>
  </si>
  <si>
    <t>Mn-7</t>
  </si>
  <si>
    <t>WJ-C2-08</t>
  </si>
  <si>
    <t>WJ-C2-09</t>
  </si>
  <si>
    <t>WJ-C13-47</t>
  </si>
  <si>
    <t>WJ-C13-48</t>
  </si>
  <si>
    <t>ethyl benzene</t>
  </si>
  <si>
    <t>styrene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</si>
</sst>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5"/>
  <sheetViews>
    <sheetView workbookViewId="0">
      <selection activeCell="G17" sqref="G17"/>
    </sheetView>
  </sheetViews>
  <sheetFormatPr defaultRowHeight="15" x14ac:dyDescent="0.25"/>
  <cols>
    <col min="5" max="5" width="13" customWidth="1"/>
    <col min="6" max="6" width="11.42578125" customWidth="1"/>
    <col min="7" max="7" width="14.85546875" customWidth="1"/>
    <col min="8" max="8" width="15.28515625" customWidth="1"/>
  </cols>
  <sheetData>
    <row r="2" spans="3:13" x14ac:dyDescent="0.25">
      <c r="E2" s="3" t="s">
        <v>3</v>
      </c>
      <c r="F2" s="3"/>
      <c r="G2" s="3"/>
      <c r="H2" s="3"/>
      <c r="I2" s="1"/>
      <c r="J2" s="3" t="s">
        <v>8</v>
      </c>
      <c r="K2" s="3"/>
      <c r="L2" s="3"/>
      <c r="M2" s="3"/>
    </row>
    <row r="3" spans="3:13" x14ac:dyDescent="0.25">
      <c r="C3" t="s">
        <v>11</v>
      </c>
      <c r="D3" t="s">
        <v>10</v>
      </c>
      <c r="E3" t="s">
        <v>0</v>
      </c>
      <c r="F3" t="s">
        <v>1</v>
      </c>
      <c r="G3" t="s">
        <v>2</v>
      </c>
      <c r="H3" t="s">
        <v>9</v>
      </c>
      <c r="J3" t="s">
        <v>4</v>
      </c>
      <c r="K3" t="s">
        <v>5</v>
      </c>
      <c r="L3" t="s">
        <v>6</v>
      </c>
      <c r="M3" t="s">
        <v>7</v>
      </c>
    </row>
    <row r="4" spans="3:13" x14ac:dyDescent="0.25">
      <c r="C4" t="s">
        <v>12</v>
      </c>
      <c r="D4" t="s">
        <v>14</v>
      </c>
      <c r="E4">
        <v>0</v>
      </c>
      <c r="F4">
        <v>11.771000000000001</v>
      </c>
      <c r="G4">
        <v>67.58</v>
      </c>
      <c r="H4">
        <v>70.933000000000007</v>
      </c>
      <c r="J4">
        <f>E4/(F4*2/1.7892)/10</f>
        <v>0</v>
      </c>
      <c r="K4">
        <f>SUM(G4:H4)/(F4*2/1.72)/10</f>
        <v>1.0119886160903915</v>
      </c>
      <c r="L4">
        <f>SUM(J4:K4)</f>
        <v>1.0119886160903915</v>
      </c>
      <c r="M4">
        <f>K4/L4*100</f>
        <v>100</v>
      </c>
    </row>
    <row r="5" spans="3:13" x14ac:dyDescent="0.25">
      <c r="C5" t="s">
        <v>13</v>
      </c>
      <c r="D5" t="s">
        <v>15</v>
      </c>
      <c r="E5">
        <v>104.95699999999999</v>
      </c>
      <c r="F5">
        <v>9.5640000000000001</v>
      </c>
      <c r="G5">
        <v>0</v>
      </c>
      <c r="H5">
        <v>0</v>
      </c>
      <c r="J5">
        <f>E5/(F5*2/1.7892)/10</f>
        <v>0.98174960476787942</v>
      </c>
      <c r="K5">
        <f>SUM(G5:H5)/(F5*2/1.72)/10</f>
        <v>0</v>
      </c>
      <c r="L5">
        <f>SUM(J5:K5)</f>
        <v>0.98174960476787942</v>
      </c>
      <c r="M5">
        <f>K5/L5*100</f>
        <v>0</v>
      </c>
    </row>
  </sheetData>
  <mergeCells count="2">
    <mergeCell ref="E2:H2"/>
    <mergeCell ref="J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6"/>
  <sheetViews>
    <sheetView tabSelected="1" workbookViewId="0">
      <selection activeCell="N9" sqref="N9"/>
    </sheetView>
  </sheetViews>
  <sheetFormatPr defaultRowHeight="15" x14ac:dyDescent="0.25"/>
  <cols>
    <col min="4" max="4" width="10.42578125" customWidth="1"/>
  </cols>
  <sheetData>
    <row r="3" spans="3:12" x14ac:dyDescent="0.25">
      <c r="E3" s="3" t="s">
        <v>3</v>
      </c>
      <c r="F3" s="3"/>
      <c r="G3" s="3"/>
      <c r="H3" s="2"/>
      <c r="I3" s="3" t="s">
        <v>8</v>
      </c>
      <c r="J3" s="3"/>
      <c r="K3" s="3"/>
      <c r="L3" s="3"/>
    </row>
    <row r="4" spans="3:12" x14ac:dyDescent="0.25">
      <c r="C4" t="s">
        <v>11</v>
      </c>
      <c r="D4" t="s">
        <v>10</v>
      </c>
      <c r="E4" t="s">
        <v>18</v>
      </c>
      <c r="F4" t="s">
        <v>1</v>
      </c>
      <c r="G4" t="s">
        <v>19</v>
      </c>
      <c r="I4" t="s">
        <v>4</v>
      </c>
      <c r="J4" t="s">
        <v>5</v>
      </c>
      <c r="K4" t="s">
        <v>6</v>
      </c>
      <c r="L4" t="s">
        <v>7</v>
      </c>
    </row>
    <row r="5" spans="3:12" x14ac:dyDescent="0.25">
      <c r="C5" t="s">
        <v>12</v>
      </c>
      <c r="D5" t="s">
        <v>16</v>
      </c>
      <c r="E5">
        <v>0</v>
      </c>
      <c r="F5">
        <v>175.92400000000001</v>
      </c>
      <c r="G5">
        <v>96.453000000000003</v>
      </c>
      <c r="I5">
        <f>G5/F5*1.83</f>
        <v>1.0033252427184467</v>
      </c>
      <c r="J5">
        <f>E5/F5*1.828</f>
        <v>0</v>
      </c>
      <c r="K5">
        <f>SUM(I5:J5)</f>
        <v>1.0033252427184467</v>
      </c>
      <c r="L5">
        <f>J5/K5*100</f>
        <v>0</v>
      </c>
    </row>
    <row r="6" spans="3:12" x14ac:dyDescent="0.25">
      <c r="C6" t="s">
        <v>13</v>
      </c>
      <c r="D6" t="s">
        <v>17</v>
      </c>
      <c r="E6">
        <v>83.244</v>
      </c>
      <c r="F6">
        <v>176.58799999999999</v>
      </c>
      <c r="G6">
        <v>12.561</v>
      </c>
      <c r="I6">
        <f>G6/F6*1.83</f>
        <v>0.13017096291933769</v>
      </c>
      <c r="J6">
        <f>E6/F6*1.828</f>
        <v>0.86172351462160524</v>
      </c>
      <c r="K6">
        <f>SUM(I6:J6)</f>
        <v>0.99189447754094295</v>
      </c>
      <c r="L6">
        <f>J6/K6*100</f>
        <v>86.876531136452002</v>
      </c>
    </row>
  </sheetData>
  <mergeCells count="2">
    <mergeCell ref="E3:G3"/>
    <mergeCell ref="I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acetophenone hydrogenation</vt:lpstr>
      <vt:lpstr>styrene hydrogenation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2022-08-04T11:46:19Z</dcterms:modified>
</cp:coreProperties>
</file>