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7 Ch2 Data and analyses\R analyses\Ch2 R analyses short for MS\tables\"/>
    </mc:Choice>
  </mc:AlternateContent>
  <xr:revisionPtr revIDLastSave="0" documentId="13_ncr:1_{EFC55B70-A1F0-4432-A522-28625A07D6D6}" xr6:coauthVersionLast="46" xr6:coauthVersionMax="46" xr10:uidLastSave="{00000000-0000-0000-0000-000000000000}"/>
  <bookViews>
    <workbookView xWindow="-110" yWindow="-110" windowWidth="19420" windowHeight="10420" activeTab="3" xr2:uid="{00000000-000D-0000-FFFF-FFFF00000000}"/>
  </bookViews>
  <sheets>
    <sheet name="Sheet1" sheetId="2" r:id="rId1"/>
    <sheet name="Summary_Performance_pH" sheetId="1" r:id="rId2"/>
    <sheet name="Sheet2" sheetId="3" r:id="rId3"/>
    <sheet name="Sheet3" sheetId="4" r:id="rId4"/>
  </sheets>
  <calcPr calcId="191029"/>
  <pivotCaches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6" i="3" l="1"/>
  <c r="S47" i="3"/>
  <c r="S48" i="3"/>
  <c r="S49" i="3"/>
  <c r="S50" i="3"/>
  <c r="S51" i="3"/>
  <c r="S52" i="3"/>
  <c r="S53" i="3"/>
  <c r="S45" i="3"/>
  <c r="R46" i="3"/>
  <c r="R47" i="3"/>
  <c r="R48" i="3"/>
  <c r="R49" i="3"/>
  <c r="R50" i="3"/>
  <c r="R51" i="3"/>
  <c r="R52" i="3"/>
  <c r="R53" i="3"/>
  <c r="R45" i="3"/>
  <c r="Q45" i="3"/>
  <c r="Q46" i="3"/>
  <c r="Q47" i="3"/>
  <c r="Q48" i="3"/>
  <c r="Q49" i="3"/>
  <c r="Q50" i="3"/>
  <c r="Q51" i="3"/>
  <c r="Q52" i="3"/>
  <c r="Q53" i="3"/>
  <c r="P46" i="3"/>
  <c r="P47" i="3"/>
  <c r="P48" i="3"/>
  <c r="P49" i="3"/>
  <c r="P50" i="3"/>
  <c r="P51" i="3"/>
  <c r="P52" i="3"/>
  <c r="P53" i="3"/>
  <c r="P45" i="3"/>
  <c r="O45" i="3"/>
  <c r="O46" i="3"/>
  <c r="O47" i="3"/>
  <c r="O48" i="3"/>
  <c r="O49" i="3"/>
  <c r="O50" i="3"/>
  <c r="O51" i="3"/>
  <c r="O52" i="3"/>
  <c r="O53" i="3"/>
  <c r="N46" i="3"/>
  <c r="N47" i="3"/>
  <c r="N48" i="3"/>
  <c r="N49" i="3"/>
  <c r="N50" i="3"/>
  <c r="N51" i="3"/>
  <c r="N52" i="3"/>
  <c r="N53" i="3"/>
  <c r="N45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4" i="3"/>
  <c r="L5" i="3"/>
  <c r="L6" i="3"/>
  <c r="L7" i="3"/>
  <c r="L3" i="3"/>
  <c r="H41" i="3"/>
  <c r="I41" i="3"/>
  <c r="H40" i="3"/>
  <c r="I40" i="3"/>
  <c r="H39" i="3"/>
  <c r="I39" i="3"/>
  <c r="H36" i="3"/>
  <c r="I36" i="3"/>
  <c r="H37" i="3"/>
  <c r="I37" i="3"/>
  <c r="H38" i="3"/>
  <c r="I38" i="3"/>
  <c r="H42" i="3"/>
  <c r="I42" i="3"/>
  <c r="H43" i="3"/>
  <c r="I43" i="3"/>
  <c r="H44" i="3"/>
  <c r="I44" i="3"/>
  <c r="H30" i="3"/>
  <c r="I30" i="3"/>
  <c r="H31" i="3"/>
  <c r="I31" i="3"/>
  <c r="H32" i="3"/>
  <c r="I32" i="3"/>
  <c r="H29" i="3"/>
  <c r="I29" i="3"/>
  <c r="H27" i="3"/>
  <c r="I27" i="3"/>
  <c r="H28" i="3"/>
  <c r="I28" i="3"/>
  <c r="H34" i="3"/>
  <c r="I34" i="3"/>
  <c r="H33" i="3"/>
  <c r="I33" i="3"/>
  <c r="H35" i="3"/>
  <c r="I35" i="3"/>
  <c r="H8" i="3"/>
  <c r="I8" i="3"/>
  <c r="H9" i="3"/>
  <c r="I9" i="3"/>
  <c r="H10" i="3"/>
  <c r="I10" i="3"/>
  <c r="H3" i="3"/>
  <c r="I3" i="3"/>
  <c r="H6" i="3"/>
  <c r="I6" i="3"/>
  <c r="H5" i="3"/>
  <c r="I5" i="3"/>
  <c r="H4" i="3"/>
  <c r="I4" i="3"/>
  <c r="H13" i="3"/>
  <c r="I13" i="3"/>
  <c r="H11" i="3"/>
  <c r="I11" i="3"/>
  <c r="H12" i="3"/>
  <c r="I12" i="3"/>
  <c r="H14" i="3"/>
  <c r="I14" i="3"/>
  <c r="H7" i="3"/>
  <c r="I7" i="3"/>
  <c r="H21" i="3"/>
  <c r="I21" i="3"/>
  <c r="H19" i="3"/>
  <c r="I19" i="3"/>
  <c r="H22" i="3"/>
  <c r="I22" i="3"/>
  <c r="H15" i="3"/>
  <c r="I15" i="3"/>
  <c r="H16" i="3"/>
  <c r="I16" i="3"/>
  <c r="H17" i="3"/>
  <c r="I17" i="3"/>
  <c r="H18" i="3"/>
  <c r="I18" i="3"/>
  <c r="H24" i="3"/>
  <c r="I24" i="3"/>
  <c r="H23" i="3"/>
  <c r="I23" i="3"/>
  <c r="H25" i="3"/>
  <c r="I25" i="3"/>
  <c r="H26" i="3"/>
  <c r="I26" i="3"/>
  <c r="I20" i="3"/>
  <c r="H20" i="3"/>
  <c r="H48" i="3"/>
  <c r="I48" i="3"/>
  <c r="H49" i="3"/>
  <c r="I49" i="3"/>
  <c r="H47" i="3"/>
  <c r="I47" i="3"/>
  <c r="H46" i="3"/>
  <c r="I46" i="3"/>
  <c r="H45" i="3"/>
  <c r="I45" i="3"/>
  <c r="H53" i="3"/>
  <c r="I53" i="3"/>
  <c r="H52" i="3"/>
  <c r="I52" i="3"/>
  <c r="H51" i="3"/>
  <c r="I51" i="3"/>
  <c r="I50" i="3"/>
  <c r="H50" i="3"/>
  <c r="J24" i="3" l="1"/>
  <c r="J9" i="3"/>
  <c r="J27" i="3"/>
  <c r="J29" i="3"/>
  <c r="J42" i="3"/>
  <c r="J51" i="3"/>
  <c r="J19" i="3"/>
  <c r="J40" i="3"/>
  <c r="J49" i="3"/>
  <c r="J13" i="3"/>
  <c r="J43" i="3"/>
  <c r="J50" i="3"/>
  <c r="J41" i="3"/>
  <c r="J34" i="3"/>
  <c r="J28" i="3"/>
  <c r="J35" i="3"/>
  <c r="J38" i="3"/>
  <c r="J17" i="3"/>
  <c r="J53" i="3"/>
  <c r="J32" i="3"/>
  <c r="J7" i="3"/>
  <c r="J36" i="3"/>
  <c r="J22" i="3"/>
  <c r="J10" i="3"/>
  <c r="J39" i="3"/>
  <c r="J23" i="3"/>
  <c r="J11" i="3"/>
  <c r="J44" i="3"/>
  <c r="J52" i="3"/>
  <c r="J4" i="3"/>
  <c r="J8" i="3"/>
  <c r="J21" i="3"/>
  <c r="J18" i="3"/>
  <c r="J48" i="3"/>
  <c r="J6" i="3"/>
  <c r="J33" i="3"/>
  <c r="J31" i="3"/>
  <c r="J37" i="3"/>
  <c r="J45" i="3"/>
  <c r="J46" i="3"/>
  <c r="J15" i="3"/>
  <c r="J12" i="3"/>
  <c r="J3" i="3"/>
  <c r="J30" i="3"/>
  <c r="J25" i="3"/>
  <c r="J47" i="3"/>
  <c r="J16" i="3"/>
  <c r="J14" i="3"/>
  <c r="J26" i="3"/>
  <c r="J20" i="3"/>
  <c r="J5" i="3"/>
</calcChain>
</file>

<file path=xl/sharedStrings.xml><?xml version="1.0" encoding="utf-8"?>
<sst xmlns="http://schemas.openxmlformats.org/spreadsheetml/2006/main" count="728" uniqueCount="206">
  <si>
    <t>Diet</t>
  </si>
  <si>
    <t>Density</t>
  </si>
  <si>
    <t>emmean</t>
  </si>
  <si>
    <t>SE</t>
  </si>
  <si>
    <t>df</t>
  </si>
  <si>
    <t>lower.CL</t>
  </si>
  <si>
    <t>upper.CL</t>
  </si>
  <si>
    <t>.group</t>
  </si>
  <si>
    <t>variable</t>
  </si>
  <si>
    <t>chicken_x000D_
feed</t>
  </si>
  <si>
    <t xml:space="preserve"> ab </t>
  </si>
  <si>
    <t>SurvivalRate</t>
  </si>
  <si>
    <t xml:space="preserve"> abc</t>
  </si>
  <si>
    <t>chicken_x000D_
manure</t>
  </si>
  <si>
    <t xml:space="preserve"> a  </t>
  </si>
  <si>
    <t>camelina</t>
  </si>
  <si>
    <t xml:space="preserve">  bc</t>
  </si>
  <si>
    <t xml:space="preserve">   c</t>
  </si>
  <si>
    <t xml:space="preserve"> a </t>
  </si>
  <si>
    <t>pPrepupae</t>
  </si>
  <si>
    <t xml:space="preserve">  b</t>
  </si>
  <si>
    <t>Inf</t>
  </si>
  <si>
    <t xml:space="preserve"> a   </t>
  </si>
  <si>
    <t>dmLarvInd</t>
  </si>
  <si>
    <t xml:space="preserve">  b  </t>
  </si>
  <si>
    <t xml:space="preserve">  bc </t>
  </si>
  <si>
    <t xml:space="preserve">   cd</t>
  </si>
  <si>
    <t xml:space="preserve">    d</t>
  </si>
  <si>
    <t xml:space="preserve"> a     </t>
  </si>
  <si>
    <t>pHres</t>
  </si>
  <si>
    <t xml:space="preserve"> ab    </t>
  </si>
  <si>
    <t xml:space="preserve">  bc   </t>
  </si>
  <si>
    <t xml:space="preserve">   cd  </t>
  </si>
  <si>
    <t xml:space="preserve">    def</t>
  </si>
  <si>
    <t xml:space="preserve">     e </t>
  </si>
  <si>
    <t xml:space="preserve">     ef</t>
  </si>
  <si>
    <t xml:space="preserve">      f</t>
  </si>
  <si>
    <t xml:space="preserve"> a    </t>
  </si>
  <si>
    <t>pMoist</t>
  </si>
  <si>
    <t xml:space="preserve"> ab   </t>
  </si>
  <si>
    <t xml:space="preserve">  bc  </t>
  </si>
  <si>
    <t xml:space="preserve">   c  </t>
  </si>
  <si>
    <t xml:space="preserve">  bcd </t>
  </si>
  <si>
    <t xml:space="preserve">   cd </t>
  </si>
  <si>
    <t xml:space="preserve">    d </t>
  </si>
  <si>
    <t xml:space="preserve">     e</t>
  </si>
  <si>
    <t>Row Labels</t>
  </si>
  <si>
    <t>Grand Total</t>
  </si>
  <si>
    <t>Sum of emmean</t>
  </si>
  <si>
    <t>Sum of SE</t>
  </si>
  <si>
    <t>Column Labels</t>
  </si>
  <si>
    <t>Total Sum of emmean</t>
  </si>
  <si>
    <t>Total Sum of SE</t>
  </si>
  <si>
    <t>chicken feed</t>
  </si>
  <si>
    <t>chicken manure</t>
  </si>
  <si>
    <t>mean</t>
  </si>
  <si>
    <t>Rounded numbers</t>
  </si>
  <si>
    <t>concatenated</t>
  </si>
  <si>
    <t>±</t>
  </si>
  <si>
    <t>value</t>
  </si>
  <si>
    <t>0.062 ± 0.004</t>
  </si>
  <si>
    <t>0.067 ± 0.005</t>
  </si>
  <si>
    <t>0.072 ± 0.005</t>
  </si>
  <si>
    <t>0.055 ± 0.004</t>
  </si>
  <si>
    <t>0.073 ± 0.005</t>
  </si>
  <si>
    <t>0.081 ± 0.006</t>
  </si>
  <si>
    <t>0.024 ± 0.002</t>
  </si>
  <si>
    <t>0.044 ± 0.003</t>
  </si>
  <si>
    <t>5.17 ± 0.28</t>
  </si>
  <si>
    <t>5.55 ± 0.28</t>
  </si>
  <si>
    <t>6.55 ± 0.28</t>
  </si>
  <si>
    <t>8.44 ± 0.28</t>
  </si>
  <si>
    <t>8.67 ± 0.09</t>
  </si>
  <si>
    <t>8.79 ± 0.09</t>
  </si>
  <si>
    <t>8.89 ± 0.09</t>
  </si>
  <si>
    <t>9.07 ± 0.09</t>
  </si>
  <si>
    <t>73.1 ± 0.4</t>
  </si>
  <si>
    <t>75.1 ± 0.4</t>
  </si>
  <si>
    <t>76.9 ± 0.4</t>
  </si>
  <si>
    <t>80.2 ± 0.4</t>
  </si>
  <si>
    <t>56.7 ± 2.1</t>
  </si>
  <si>
    <t>62.3 ± 2.1</t>
  </si>
  <si>
    <t>64.4 ± 2.1</t>
  </si>
  <si>
    <t>1.3 ± 1.4</t>
  </si>
  <si>
    <t>8.5 ± 5.3</t>
  </si>
  <si>
    <t>9.1 ± 5.3</t>
  </si>
  <si>
    <t>15.8 ± 5.3</t>
  </si>
  <si>
    <t>88.4 ± 1.6</t>
  </si>
  <si>
    <t>91.8 ± 1.6</t>
  </si>
  <si>
    <t>92.4 ± 1.6</t>
  </si>
  <si>
    <t>60.4 ± 7.5</t>
  </si>
  <si>
    <t>65.9 ± 7.5</t>
  </si>
  <si>
    <t>66.5 ± 7.5</t>
  </si>
  <si>
    <t>69.2 ± 4.7</t>
  </si>
  <si>
    <t>82.3 ± 4.7</t>
  </si>
  <si>
    <t>84.2 ± 4.7</t>
  </si>
  <si>
    <t>0.070 ± 0.005</t>
  </si>
  <si>
    <t>7.20 ± 0.30</t>
  </si>
  <si>
    <t>7.49 ± 0.30</t>
  </si>
  <si>
    <t>8.05 ± 0.30</t>
  </si>
  <si>
    <t>8.22 ± 0.30</t>
  </si>
  <si>
    <t>61.0 ± 2.1</t>
  </si>
  <si>
    <t>0.0 ± 1.4</t>
  </si>
  <si>
    <t>2.0 ± 1.4</t>
  </si>
  <si>
    <t>86.0 ± 5.0</t>
  </si>
  <si>
    <t>90.6 ± 5.0</t>
  </si>
  <si>
    <t>97.7 ± 5.0</t>
  </si>
  <si>
    <t>71.4 ± 1.0</t>
  </si>
  <si>
    <t>71.7 ± 1.0</t>
  </si>
  <si>
    <t>72.7 ± 1.0</t>
  </si>
  <si>
    <t>73.1 ± 1.0</t>
  </si>
  <si>
    <t>index</t>
  </si>
  <si>
    <t>value+letters</t>
  </si>
  <si>
    <t>a</t>
  </si>
  <si>
    <t>ab</t>
  </si>
  <si>
    <t>c</t>
  </si>
  <si>
    <t>cd</t>
  </si>
  <si>
    <t>d</t>
  </si>
  <si>
    <t>e</t>
  </si>
  <si>
    <t>bc</t>
  </si>
  <si>
    <t>bcd</t>
  </si>
  <si>
    <t>def</t>
  </si>
  <si>
    <t>ef</t>
  </si>
  <si>
    <t>f</t>
  </si>
  <si>
    <t>abc</t>
  </si>
  <si>
    <t>b</t>
  </si>
  <si>
    <t>56.7 ± 2.1a</t>
  </si>
  <si>
    <t>64.4 ± 2.1ab</t>
  </si>
  <si>
    <t>62.3 ± 2.1a</t>
  </si>
  <si>
    <t>61.0 ± 2.1a</t>
  </si>
  <si>
    <t>73.1 ± 0.4c</t>
  </si>
  <si>
    <t>75.1 ± 0.4cd</t>
  </si>
  <si>
    <t>76.9 ± 0.4d</t>
  </si>
  <si>
    <t>80.2 ± 0.4e</t>
  </si>
  <si>
    <t>71.7 ± 1.0bc</t>
  </si>
  <si>
    <t>72.7 ± 1.0bc</t>
  </si>
  <si>
    <t>71.4 ± 1.0bc</t>
  </si>
  <si>
    <t>73.1 ± 1.0bcd</t>
  </si>
  <si>
    <t>7.20 ± 0.30cd</t>
  </si>
  <si>
    <t>7.49 ± 0.30cd</t>
  </si>
  <si>
    <t>8.05 ± 0.30def</t>
  </si>
  <si>
    <t>8.22 ± 0.30def</t>
  </si>
  <si>
    <t>6.55 ± 0.28bc</t>
  </si>
  <si>
    <t>5.17 ± 0.28a</t>
  </si>
  <si>
    <t>5.55 ± 0.28ab</t>
  </si>
  <si>
    <t>8.44 ± 0.28def</t>
  </si>
  <si>
    <t>8.79 ± 0.09ef</t>
  </si>
  <si>
    <t>8.67 ± 0.09e</t>
  </si>
  <si>
    <t>8.89 ± 0.09ef</t>
  </si>
  <si>
    <t>9.07 ± 0.09f</t>
  </si>
  <si>
    <t>65.9 ± 7.5abc</t>
  </si>
  <si>
    <t>66.5 ± 7.5abc</t>
  </si>
  <si>
    <t>60.4 ± 7.5ab</t>
  </si>
  <si>
    <t>88.4 ± 1.6bc</t>
  </si>
  <si>
    <t>91.8 ± 1.6c</t>
  </si>
  <si>
    <t>92.4 ± 1.6c</t>
  </si>
  <si>
    <t>82.3 ± 4.7abc</t>
  </si>
  <si>
    <t>69.2 ± 4.7a</t>
  </si>
  <si>
    <t>84.2 ± 4.7abc</t>
  </si>
  <si>
    <t>86.0 ± 5.0b</t>
  </si>
  <si>
    <t>90.6 ± 5.0b</t>
  </si>
  <si>
    <t>97.7 ± 5.0b</t>
  </si>
  <si>
    <t>2.0 ± 1.4a</t>
  </si>
  <si>
    <t>1.3 ± 1.4a</t>
  </si>
  <si>
    <t>0.0 ± 1.4a</t>
  </si>
  <si>
    <t>8.5 ± 5.3a</t>
  </si>
  <si>
    <t>9.1 ± 5.3a</t>
  </si>
  <si>
    <t>15.8 ± 5.3a</t>
  </si>
  <si>
    <t>0.081 ± 0.006d</t>
  </si>
  <si>
    <t>0.073 ± 0.005cd</t>
  </si>
  <si>
    <t>0.055 ± 0.004bc</t>
  </si>
  <si>
    <t>0.067 ± 0.005cd</t>
  </si>
  <si>
    <t>0.072 ± 0.005cd</t>
  </si>
  <si>
    <t>0.062 ± 0.004cd</t>
  </si>
  <si>
    <t>0.070 ± 0.005cd</t>
  </si>
  <si>
    <t>0.044 ± 0.003b</t>
  </si>
  <si>
    <t>0.024 ± 0.002a</t>
  </si>
  <si>
    <t>mean+SE</t>
  </si>
  <si>
    <t>mean + SE</t>
  </si>
  <si>
    <t>Compact table</t>
  </si>
  <si>
    <t>Substrate pH</t>
  </si>
  <si>
    <t>Substrate moisture content (% FM)</t>
  </si>
  <si>
    <t>Survival (%)</t>
  </si>
  <si>
    <t>Prepupae (%)</t>
  </si>
  <si>
    <t>Feed substrate</t>
  </si>
  <si>
    <t>in mg DM</t>
  </si>
  <si>
    <t>rounded</t>
  </si>
  <si>
    <t>concat1</t>
  </si>
  <si>
    <t>concat2</t>
  </si>
  <si>
    <t>value-paste</t>
  </si>
  <si>
    <t>81.3 ± 5.6d</t>
  </si>
  <si>
    <t>54.9 ± 3.8bc</t>
  </si>
  <si>
    <t>66.6 ± 4.6cd</t>
  </si>
  <si>
    <t>61.7 ± 4.3cd</t>
  </si>
  <si>
    <t>70.4 ± 4.8cd</t>
  </si>
  <si>
    <t>24.5 ± 1.7a</t>
  </si>
  <si>
    <t>72.8 ± 5.0cd</t>
  </si>
  <si>
    <t>72.2 ± 5.0cd</t>
  </si>
  <si>
    <t>44.0 ± 3.0b</t>
  </si>
  <si>
    <t>Individual larval weight (mg DM)</t>
  </si>
  <si>
    <t>Substrate moisture content (% fresh matter)</t>
  </si>
  <si>
    <t>Individual larval weight (mg dry matter)</t>
  </si>
  <si>
    <t>Survival rate (%)</t>
  </si>
  <si>
    <t>Percentage of prepupae (%)</t>
  </si>
  <si>
    <t>Table 1. Larval performance parameters and substrate properties on day 15 (estimated marginal mean ± SE, n = 4). Within a column, means with no shared letters are significantly different (α = 0.05, Tukey contrasts). Statistical testing was done using GLS (moisture, survival, prepupae), LMM (pH) and Gamma GLM (individual larval weight) regression.</t>
  </si>
  <si>
    <t>Larval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</si>
</sst>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/>
    <xf numFmtId="0" fontId="18" fillId="0" borderId="0" xfId="0" applyFont="1" applyAlignment="1"/>
    <xf numFmtId="164" fontId="0" fillId="0" borderId="0" xfId="0" applyNumberFormat="1" applyAlignment="1"/>
    <xf numFmtId="2" fontId="0" fillId="0" borderId="0" xfId="0" applyNumberFormat="1" applyAlignment="1"/>
    <xf numFmtId="0" fontId="16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ijn" refreshedDate="44264.602442824071" createdVersion="6" refreshedVersion="6" minRefreshableVersion="3" recordCount="51" xr:uid="{00000000-000A-0000-FFFF-FFFF08000000}">
  <cacheSource type="worksheet">
    <worksheetSource ref="A1:I52" sheet="Summary_Performance_pH"/>
  </cacheSource>
  <cacheFields count="9">
    <cacheField name="Diet" numFmtId="0">
      <sharedItems count="3">
        <s v="chicken_x000d__x000a_feed"/>
        <s v="chicken_x000d__x000a_manure"/>
        <s v="camelina"/>
      </sharedItems>
    </cacheField>
    <cacheField name="Density" numFmtId="0">
      <sharedItems containsSemiMixedTypes="0" containsString="0" containsNumber="1" containsInteger="1" minValue="0" maxValue="200" count="4">
        <n v="200"/>
        <n v="50"/>
        <n v="100"/>
        <n v="0"/>
      </sharedItems>
    </cacheField>
    <cacheField name="emmean" numFmtId="0">
      <sharedItems containsSemiMixedTypes="0" containsString="0" containsNumber="1" minValue="-4.6185277824406499E-14" maxValue="97.667108775000003"/>
    </cacheField>
    <cacheField name="SE" numFmtId="0">
      <sharedItems containsSemiMixedTypes="0" containsString="0" containsNumber="1" minValue="1.6857950226636901E-3" maxValue="7.50040055441207"/>
    </cacheField>
    <cacheField name="df" numFmtId="0">
      <sharedItems containsMixedTypes="1" containsNumber="1" minValue="1" maxValue="11.9988434055642"/>
    </cacheField>
    <cacheField name="lower.CL" numFmtId="0">
      <sharedItems containsSemiMixedTypes="0" containsString="0" containsNumber="1" minValue="-3.9811230328254799" maxValue="88.727544779225397"/>
    </cacheField>
    <cacheField name="upper.CL" numFmtId="0">
      <sharedItems containsSemiMixedTypes="0" containsString="0" containsNumber="1" minValue="2.7774097529737699E-2" maxValue="109.541853754846"/>
    </cacheField>
    <cacheField name=".group" numFmtId="0">
      <sharedItems/>
    </cacheField>
    <cacheField name="variable" numFmtId="0">
      <sharedItems count="5">
        <s v="SurvivalRate"/>
        <s v="pPrepupae"/>
        <s v="dmLarvInd"/>
        <s v="pHres"/>
        <s v="pMois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x v="0"/>
    <x v="0"/>
    <n v="60.374429075000002"/>
    <n v="7.5004005544120398"/>
    <n v="9.0055035721293208"/>
    <n v="43.408924734785899"/>
    <n v="77.339933415214105"/>
    <s v=" ab "/>
    <x v="0"/>
  </r>
  <r>
    <x v="0"/>
    <x v="1"/>
    <n v="65.8536585250001"/>
    <n v="7.50040055441207"/>
    <n v="9.0055035838127502"/>
    <n v="48.888154188138799"/>
    <n v="82.8191628618614"/>
    <s v=" abc"/>
    <x v="0"/>
  </r>
  <r>
    <x v="0"/>
    <x v="2"/>
    <n v="66.483516475000002"/>
    <n v="7.50040055441203"/>
    <n v="9.0055035726897508"/>
    <n v="49.518012134946702"/>
    <n v="83.449020815053203"/>
    <s v=" abc"/>
    <x v="0"/>
  </r>
  <r>
    <x v="1"/>
    <x v="2"/>
    <n v="69.243256724999995"/>
    <n v="4.6521323639640997"/>
    <n v="9.0070320421691594"/>
    <n v="58.720654493426103"/>
    <n v="79.765858956573894"/>
    <s v=" a  "/>
    <x v="0"/>
  </r>
  <r>
    <x v="1"/>
    <x v="1"/>
    <n v="82.317073149999999"/>
    <n v="4.6521323639640997"/>
    <n v="9.0070320388243008"/>
    <n v="71.794470917831006"/>
    <n v="92.839675382169006"/>
    <s v=" abc"/>
    <x v="0"/>
  </r>
  <r>
    <x v="1"/>
    <x v="0"/>
    <n v="84.162303649999998"/>
    <n v="4.6521323639640997"/>
    <n v="9.0070320384798492"/>
    <n v="73.6397014177697"/>
    <n v="94.684905882230296"/>
    <s v=" abc"/>
    <x v="0"/>
  </r>
  <r>
    <x v="2"/>
    <x v="1"/>
    <n v="88.414634100000001"/>
    <n v="1.61145009935445"/>
    <n v="9.0004634682555"/>
    <n v="84.769309329206393"/>
    <n v="92.059958870793594"/>
    <s v="  bc"/>
    <x v="0"/>
  </r>
  <r>
    <x v="2"/>
    <x v="2"/>
    <n v="91.758241749999996"/>
    <n v="1.61145009935445"/>
    <n v="9.0004634726048494"/>
    <n v="88.112916979474903"/>
    <n v="95.403566520525104"/>
    <s v="   c"/>
    <x v="0"/>
  </r>
  <r>
    <x v="2"/>
    <x v="0"/>
    <n v="92.372869550000004"/>
    <n v="1.61145009935445"/>
    <n v="9.0004634685640905"/>
    <n v="88.727544779225397"/>
    <n v="96.018194320774498"/>
    <s v="   c"/>
    <x v="0"/>
  </r>
  <r>
    <x v="2"/>
    <x v="0"/>
    <n v="-4.6185277824406499E-14"/>
    <n v="1.38989970527383"/>
    <n v="8.9982477323865098"/>
    <n v="-3.1442649092558801"/>
    <n v="3.1442649092557899"/>
    <s v=" a "/>
    <x v="1"/>
  </r>
  <r>
    <x v="2"/>
    <x v="2"/>
    <n v="1.2987012999999501"/>
    <n v="1.38989970527383"/>
    <n v="8.9982477372570102"/>
    <n v="-1.8455636089964"/>
    <n v="4.4429662089963102"/>
    <s v=" a "/>
    <x v="1"/>
  </r>
  <r>
    <x v="2"/>
    <x v="1"/>
    <n v="2.02702702499995"/>
    <n v="1.38989970527383"/>
    <n v="8.9982477317752299"/>
    <n v="-1.11723788428846"/>
    <n v="5.1712919342883596"/>
    <s v=" a "/>
    <x v="1"/>
  </r>
  <r>
    <x v="1"/>
    <x v="1"/>
    <n v="8.5317460500000006"/>
    <n v="5.3060750718841296"/>
    <n v="7.0950809188772297"/>
    <n v="-3.9811230328254799"/>
    <n v="21.044615132825498"/>
    <s v=" a "/>
    <x v="1"/>
  </r>
  <r>
    <x v="1"/>
    <x v="2"/>
    <n v="9.0563725499999901"/>
    <n v="5.3060750718841403"/>
    <n v="7.0950809204463896"/>
    <n v="-3.45649653227313"/>
    <n v="21.569241632273101"/>
    <s v=" a "/>
    <x v="1"/>
  </r>
  <r>
    <x v="1"/>
    <x v="0"/>
    <n v="15.802829450000001"/>
    <n v="5.3060750718841403"/>
    <n v="7.0950809110684503"/>
    <n v="3.2899603644257098"/>
    <n v="28.315698535574299"/>
    <s v=" a "/>
    <x v="1"/>
  </r>
  <r>
    <x v="0"/>
    <x v="1"/>
    <n v="85.966919049999703"/>
    <n v="5.0306511446846001"/>
    <n v="7.0611595125622602"/>
    <n v="74.092174064052799"/>
    <n v="97.841664035946707"/>
    <s v="  b"/>
    <x v="1"/>
  </r>
  <r>
    <x v="0"/>
    <x v="2"/>
    <n v="90.619893050000002"/>
    <n v="5.0306511446846196"/>
    <n v="7.0611595301470604"/>
    <n v="78.745148069988204"/>
    <n v="102.494638030012"/>
    <s v="  b"/>
    <x v="1"/>
  </r>
  <r>
    <x v="0"/>
    <x v="0"/>
    <n v="97.667108775000003"/>
    <n v="5.0306511446846303"/>
    <n v="7.0611595306372203"/>
    <n v="85.792363795153605"/>
    <n v="109.541853754846"/>
    <s v="  b"/>
    <x v="1"/>
  </r>
  <r>
    <x v="1"/>
    <x v="0"/>
    <n v="2.4469999999999999E-2"/>
    <n v="1.6857950226636901E-3"/>
    <s v="Inf"/>
    <n v="2.1165902470262302E-2"/>
    <n v="2.7774097529737699E-2"/>
    <s v=" a   "/>
    <x v="2"/>
  </r>
  <r>
    <x v="1"/>
    <x v="2"/>
    <n v="4.3994999999999999E-2"/>
    <n v="3.0309175677614699E-3"/>
    <s v="Inf"/>
    <n v="3.80545107270778E-2"/>
    <n v="4.9935489272922198E-2"/>
    <s v="  b  "/>
    <x v="2"/>
  </r>
  <r>
    <x v="0"/>
    <x v="0"/>
    <n v="5.4932500000100602E-2"/>
    <n v="3.78442218407293E-3"/>
    <s v="Inf"/>
    <n v="4.75151688170233E-2"/>
    <n v="6.2349831183178002E-2"/>
    <s v="  bc "/>
    <x v="2"/>
  </r>
  <r>
    <x v="2"/>
    <x v="0"/>
    <n v="6.1705000000000003E-2"/>
    <n v="4.25100053472755E-3"/>
    <s v="Inf"/>
    <n v="5.3373192053673503E-2"/>
    <n v="7.0036807946326496E-2"/>
    <s v="   cd"/>
    <x v="2"/>
  </r>
  <r>
    <x v="2"/>
    <x v="1"/>
    <n v="6.6570000008358596E-2"/>
    <n v="4.58611027736428E-3"/>
    <s v="Inf"/>
    <n v="5.75813890355956E-2"/>
    <n v="7.5558610981121599E-2"/>
    <s v="   cd"/>
    <x v="2"/>
  </r>
  <r>
    <x v="1"/>
    <x v="1"/>
    <n v="7.0357500000000003E-2"/>
    <n v="4.84709127247824E-3"/>
    <s v="Inf"/>
    <n v="6.0857375676164303E-2"/>
    <n v="7.9857624323835794E-2"/>
    <s v="   cd"/>
    <x v="2"/>
  </r>
  <r>
    <x v="2"/>
    <x v="2"/>
    <n v="7.2237499999999996E-2"/>
    <n v="4.9766088827691698E-3"/>
    <s v="Inf"/>
    <n v="6.24835258246303E-2"/>
    <n v="8.19914741753697E-2"/>
    <s v="   cd"/>
    <x v="2"/>
  </r>
  <r>
    <x v="0"/>
    <x v="2"/>
    <n v="7.2760000000000005E-2"/>
    <n v="5.0126051191410597E-3"/>
    <s v="Inf"/>
    <n v="6.2935474497762406E-2"/>
    <n v="8.2584525502237605E-2"/>
    <s v="   cd"/>
    <x v="2"/>
  </r>
  <r>
    <x v="0"/>
    <x v="1"/>
    <n v="8.1340000000000107E-2"/>
    <n v="5.6037012153642004E-3"/>
    <s v="Inf"/>
    <n v="7.0356947437762898E-2"/>
    <n v="9.2323052562237204E-2"/>
    <s v="    d"/>
    <x v="2"/>
  </r>
  <r>
    <x v="2"/>
    <x v="1"/>
    <n v="5.1675000000000004"/>
    <n v="0.27606245576226801"/>
    <n v="1"/>
    <n v="1.6597939171134499"/>
    <n v="8.6752060828865503"/>
    <s v=" a     "/>
    <x v="3"/>
  </r>
  <r>
    <x v="2"/>
    <x v="2"/>
    <n v="5.5449999999999999"/>
    <n v="0.27606245576226801"/>
    <n v="1"/>
    <n v="2.0372939171134501"/>
    <n v="9.0527060828865409"/>
    <s v=" ab    "/>
    <x v="3"/>
  </r>
  <r>
    <x v="2"/>
    <x v="3"/>
    <n v="6.55"/>
    <n v="0.27606245576226801"/>
    <n v="1"/>
    <n v="3.0422939171134602"/>
    <n v="10.057706082886501"/>
    <s v="  bc   "/>
    <x v="3"/>
  </r>
  <r>
    <x v="0"/>
    <x v="3"/>
    <n v="7.1974999999999998"/>
    <n v="0.29725639271881299"/>
    <n v="1"/>
    <n v="3.4204994149780101"/>
    <n v="10.974500585022"/>
    <s v="   cd  "/>
    <x v="3"/>
  </r>
  <r>
    <x v="0"/>
    <x v="1"/>
    <n v="7.4850000000000003"/>
    <n v="0.29725639271881299"/>
    <n v="1"/>
    <n v="3.70799941497802"/>
    <n v="11.262000585021999"/>
    <s v="   cd  "/>
    <x v="3"/>
  </r>
  <r>
    <x v="0"/>
    <x v="2"/>
    <n v="8.0449999999999999"/>
    <n v="0.29725639271881299"/>
    <n v="1"/>
    <n v="4.2679994149780196"/>
    <n v="11.822000585022"/>
    <s v="    def"/>
    <x v="3"/>
  </r>
  <r>
    <x v="0"/>
    <x v="0"/>
    <n v="8.2225000000000001"/>
    <n v="0.29725639271881199"/>
    <n v="1"/>
    <n v="4.4454994149780198"/>
    <n v="11.999500585022"/>
    <s v="    def"/>
    <x v="3"/>
  </r>
  <r>
    <x v="2"/>
    <x v="0"/>
    <n v="8.4375"/>
    <n v="0.27606245576226801"/>
    <n v="1"/>
    <n v="4.9297939171134502"/>
    <n v="11.9452060828865"/>
    <s v="    def"/>
    <x v="3"/>
  </r>
  <r>
    <x v="1"/>
    <x v="1"/>
    <n v="8.6724999999999994"/>
    <n v="9.2240204251051602E-2"/>
    <n v="1"/>
    <n v="7.5004770798795697"/>
    <n v="9.8445229201204292"/>
    <s v="     e "/>
    <x v="3"/>
  </r>
  <r>
    <x v="1"/>
    <x v="3"/>
    <n v="8.7899999999999991"/>
    <n v="9.2240204251051894E-2"/>
    <n v="1"/>
    <n v="7.6179770798795596"/>
    <n v="9.9620229201204396"/>
    <s v="     ef"/>
    <x v="3"/>
  </r>
  <r>
    <x v="1"/>
    <x v="2"/>
    <n v="8.89"/>
    <n v="9.2240204251052199E-2"/>
    <n v="1"/>
    <n v="7.7179770798795602"/>
    <n v="10.0620229201204"/>
    <s v="     ef"/>
    <x v="3"/>
  </r>
  <r>
    <x v="1"/>
    <x v="0"/>
    <n v="9.0675000000000008"/>
    <n v="9.2240204251051894E-2"/>
    <n v="1"/>
    <n v="7.8954770798795604"/>
    <n v="10.2395229201204"/>
    <s v="      f"/>
    <x v="3"/>
  </r>
  <r>
    <x v="0"/>
    <x v="3"/>
    <n v="56.706223374999801"/>
    <n v="2.1432461289129501"/>
    <n v="11.9787090122359"/>
    <n v="52.035570500027497"/>
    <n v="61.376876249972"/>
    <s v=" a    "/>
    <x v="4"/>
  </r>
  <r>
    <x v="0"/>
    <x v="0"/>
    <n v="61.042835275000002"/>
    <n v="2.1432461289129701"/>
    <n v="11.9787090021733"/>
    <n v="56.372182399591701"/>
    <n v="65.713488150408196"/>
    <s v=" a    "/>
    <x v="4"/>
  </r>
  <r>
    <x v="0"/>
    <x v="2"/>
    <n v="62.271873749999997"/>
    <n v="2.1432461289129701"/>
    <n v="11.9787090024434"/>
    <n v="57.601220874603399"/>
    <n v="66.942526625396496"/>
    <s v=" a    "/>
    <x v="4"/>
  </r>
  <r>
    <x v="0"/>
    <x v="1"/>
    <n v="64.353395599999999"/>
    <n v="2.1432461289129701"/>
    <n v="11.978709005430099"/>
    <n v="59.682742724732798"/>
    <n v="69.024048475267094"/>
    <s v=" ab   "/>
    <x v="4"/>
  </r>
  <r>
    <x v="1"/>
    <x v="2"/>
    <n v="71.427829174999999"/>
    <n v="0.977267484322346"/>
    <n v="11.976824731911901"/>
    <n v="69.298089186044194"/>
    <n v="73.557569163955705"/>
    <s v="  bc  "/>
    <x v="4"/>
  </r>
  <r>
    <x v="1"/>
    <x v="3"/>
    <n v="71.744137850000001"/>
    <n v="0.977267484322349"/>
    <n v="11.976824737099999"/>
    <n v="69.614397861146699"/>
    <n v="73.873877838853204"/>
    <s v="  bc  "/>
    <x v="4"/>
  </r>
  <r>
    <x v="1"/>
    <x v="1"/>
    <n v="72.693605000000005"/>
    <n v="0.977267484322349"/>
    <n v="11.9768247318967"/>
    <n v="70.563865011043902"/>
    <n v="74.823344988956094"/>
    <s v="  bc  "/>
    <x v="4"/>
  </r>
  <r>
    <x v="2"/>
    <x v="3"/>
    <n v="73.072718025"/>
    <n v="0.43202252526685803"/>
    <n v="11.9988434055642"/>
    <n v="72.131411740952402"/>
    <n v="74.014024309047599"/>
    <s v="   c  "/>
    <x v="4"/>
  </r>
  <r>
    <x v="1"/>
    <x v="0"/>
    <n v="73.108226200000004"/>
    <n v="0.977267484322349"/>
    <n v="11.976824738995001"/>
    <n v="70.978486211184105"/>
    <n v="75.237966188815804"/>
    <s v="  bcd "/>
    <x v="4"/>
  </r>
  <r>
    <x v="2"/>
    <x v="1"/>
    <n v="75.126602274999996"/>
    <n v="0.43202252526685803"/>
    <n v="11.9988434015296"/>
    <n v="74.185295990917297"/>
    <n v="76.067908559082696"/>
    <s v="   cd "/>
    <x v="4"/>
  </r>
  <r>
    <x v="2"/>
    <x v="2"/>
    <n v="76.886379349999999"/>
    <n v="0.43202252526685703"/>
    <n v="11.9988434007686"/>
    <n v="75.945073065910606"/>
    <n v="77.827685634089306"/>
    <s v="    d "/>
    <x v="4"/>
  </r>
  <r>
    <x v="2"/>
    <x v="0"/>
    <n v="80.176620400000004"/>
    <n v="0.43202252526685803"/>
    <n v="11.9988434021207"/>
    <n v="79.235314115922407"/>
    <n v="81.117926684077503"/>
    <s v="     e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M21" firstHeaderRow="1" firstDataRow="3" firstDataCol="1"/>
  <pivotFields count="9"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showAll="0"/>
    <pivotField showAll="0"/>
    <pivotField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2">
    <field x="8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Sum of emmean" fld="2" baseField="0" baseItem="0"/>
    <dataField name="Sum of SE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1"/>
  <sheetViews>
    <sheetView topLeftCell="A4" workbookViewId="0">
      <selection activeCell="C7" sqref="C7"/>
    </sheetView>
  </sheetViews>
  <sheetFormatPr defaultRowHeight="14.5" x14ac:dyDescent="0.35"/>
  <cols>
    <col min="1" max="1" width="16.54296875" bestFit="1" customWidth="1"/>
    <col min="2" max="2" width="15.26953125" bestFit="1" customWidth="1"/>
    <col min="3" max="3" width="11.81640625" bestFit="1" customWidth="1"/>
    <col min="4" max="4" width="14.54296875" bestFit="1" customWidth="1"/>
    <col min="5" max="5" width="11.81640625" bestFit="1" customWidth="1"/>
    <col min="6" max="6" width="14.54296875" bestFit="1" customWidth="1"/>
    <col min="7" max="7" width="11.81640625" bestFit="1" customWidth="1"/>
    <col min="8" max="8" width="14.54296875" bestFit="1" customWidth="1"/>
    <col min="9" max="9" width="11.81640625" bestFit="1" customWidth="1"/>
    <col min="10" max="10" width="14.54296875" bestFit="1" customWidth="1"/>
    <col min="11" max="11" width="11.81640625" bestFit="1" customWidth="1"/>
    <col min="12" max="12" width="19.36328125" bestFit="1" customWidth="1"/>
    <col min="13" max="13" width="13.81640625" bestFit="1" customWidth="1"/>
    <col min="14" max="14" width="14.54296875" bestFit="1" customWidth="1"/>
    <col min="15" max="15" width="9" bestFit="1" customWidth="1"/>
    <col min="16" max="16" width="14.54296875" bestFit="1" customWidth="1"/>
    <col min="17" max="17" width="11.81640625" bestFit="1" customWidth="1"/>
    <col min="18" max="18" width="14.54296875" bestFit="1" customWidth="1"/>
    <col min="19" max="19" width="11.81640625" bestFit="1" customWidth="1"/>
    <col min="20" max="20" width="14.54296875" bestFit="1" customWidth="1"/>
    <col min="21" max="21" width="9.81640625" bestFit="1" customWidth="1"/>
    <col min="22" max="22" width="14.54296875" bestFit="1" customWidth="1"/>
    <col min="23" max="23" width="11.81640625" bestFit="1" customWidth="1"/>
    <col min="24" max="24" width="14.54296875" bestFit="1" customWidth="1"/>
    <col min="25" max="25" width="9" bestFit="1" customWidth="1"/>
    <col min="26" max="26" width="14.54296875" bestFit="1" customWidth="1"/>
    <col min="27" max="27" width="11.81640625" bestFit="1" customWidth="1"/>
    <col min="28" max="28" width="14.54296875" bestFit="1" customWidth="1"/>
    <col min="29" max="29" width="9" bestFit="1" customWidth="1"/>
    <col min="30" max="30" width="14.54296875" bestFit="1" customWidth="1"/>
    <col min="31" max="31" width="10.81640625" bestFit="1" customWidth="1"/>
    <col min="32" max="32" width="14.54296875" bestFit="1" customWidth="1"/>
    <col min="33" max="33" width="9.81640625" bestFit="1" customWidth="1"/>
    <col min="34" max="34" width="14.54296875" bestFit="1" customWidth="1"/>
    <col min="35" max="35" width="11.81640625" bestFit="1" customWidth="1"/>
    <col min="36" max="36" width="14.54296875" bestFit="1" customWidth="1"/>
    <col min="37" max="37" width="9" bestFit="1" customWidth="1"/>
    <col min="38" max="38" width="14.54296875" bestFit="1" customWidth="1"/>
    <col min="39" max="39" width="10.81640625" bestFit="1" customWidth="1"/>
    <col min="40" max="40" width="14.54296875" bestFit="1" customWidth="1"/>
    <col min="41" max="41" width="12.453125" bestFit="1" customWidth="1"/>
    <col min="42" max="42" width="14.54296875" bestFit="1" customWidth="1"/>
    <col min="43" max="43" width="11.81640625" bestFit="1" customWidth="1"/>
    <col min="44" max="44" width="14.54296875" bestFit="1" customWidth="1"/>
    <col min="45" max="45" width="9" bestFit="1" customWidth="1"/>
    <col min="46" max="46" width="14.54296875" bestFit="1" customWidth="1"/>
    <col min="47" max="47" width="11.81640625" bestFit="1" customWidth="1"/>
    <col min="48" max="48" width="14.54296875" bestFit="1" customWidth="1"/>
    <col min="49" max="49" width="9" bestFit="1" customWidth="1"/>
    <col min="50" max="50" width="14.54296875" bestFit="1" customWidth="1"/>
    <col min="51" max="51" width="11.81640625" bestFit="1" customWidth="1"/>
    <col min="52" max="52" width="14.54296875" bestFit="1" customWidth="1"/>
    <col min="53" max="53" width="10.81640625" bestFit="1" customWidth="1"/>
    <col min="54" max="54" width="14.54296875" bestFit="1" customWidth="1"/>
    <col min="55" max="55" width="9" bestFit="1" customWidth="1"/>
    <col min="56" max="56" width="14.54296875" bestFit="1" customWidth="1"/>
    <col min="57" max="57" width="11.81640625" bestFit="1" customWidth="1"/>
    <col min="58" max="58" width="19.36328125" bestFit="1" customWidth="1"/>
    <col min="59" max="59" width="13.81640625" bestFit="1" customWidth="1"/>
  </cols>
  <sheetData>
    <row r="3" spans="1:13" x14ac:dyDescent="0.35">
      <c r="B3" s="3" t="s">
        <v>50</v>
      </c>
    </row>
    <row r="4" spans="1:13" x14ac:dyDescent="0.35">
      <c r="B4" t="s">
        <v>11</v>
      </c>
      <c r="D4" t="s">
        <v>19</v>
      </c>
      <c r="F4" t="s">
        <v>23</v>
      </c>
      <c r="H4" t="s">
        <v>29</v>
      </c>
      <c r="J4" t="s">
        <v>38</v>
      </c>
      <c r="L4" t="s">
        <v>51</v>
      </c>
      <c r="M4" t="s">
        <v>52</v>
      </c>
    </row>
    <row r="5" spans="1:13" x14ac:dyDescent="0.35">
      <c r="A5" s="3" t="s">
        <v>46</v>
      </c>
      <c r="B5" t="s">
        <v>48</v>
      </c>
      <c r="C5" t="s">
        <v>49</v>
      </c>
      <c r="D5" t="s">
        <v>48</v>
      </c>
      <c r="E5" t="s">
        <v>49</v>
      </c>
      <c r="F5" t="s">
        <v>48</v>
      </c>
      <c r="G5" t="s">
        <v>49</v>
      </c>
      <c r="H5" t="s">
        <v>48</v>
      </c>
      <c r="I5" t="s">
        <v>49</v>
      </c>
      <c r="J5" t="s">
        <v>48</v>
      </c>
      <c r="K5" t="s">
        <v>49</v>
      </c>
    </row>
    <row r="6" spans="1:13" x14ac:dyDescent="0.35">
      <c r="A6" s="4" t="s">
        <v>9</v>
      </c>
      <c r="B6" s="6">
        <v>192.71160407500008</v>
      </c>
      <c r="C6" s="6">
        <v>22.501201663236138</v>
      </c>
      <c r="D6" s="6">
        <v>274.25392087499972</v>
      </c>
      <c r="E6" s="6">
        <v>15.091953434053849</v>
      </c>
      <c r="F6" s="6">
        <v>0.20903250000010071</v>
      </c>
      <c r="G6" s="6">
        <v>1.4400728518578191E-2</v>
      </c>
      <c r="H6" s="6">
        <v>30.949999999999996</v>
      </c>
      <c r="I6" s="6">
        <v>1.1890255708752511</v>
      </c>
      <c r="J6" s="6">
        <v>244.37432799999982</v>
      </c>
      <c r="K6" s="6">
        <v>8.5729845156518607</v>
      </c>
      <c r="L6" s="6">
        <v>742.49888544999976</v>
      </c>
      <c r="M6" s="6">
        <v>47.36956591233568</v>
      </c>
    </row>
    <row r="7" spans="1:13" x14ac:dyDescent="0.35">
      <c r="A7" s="5">
        <v>200</v>
      </c>
      <c r="B7" s="6">
        <v>60.374429075000002</v>
      </c>
      <c r="C7" s="6">
        <v>7.5004005544120398</v>
      </c>
      <c r="D7" s="6">
        <v>97.667108775000003</v>
      </c>
      <c r="E7" s="6">
        <v>5.0306511446846303</v>
      </c>
      <c r="F7" s="6">
        <v>5.4932500000100602E-2</v>
      </c>
      <c r="G7" s="6">
        <v>3.78442218407293E-3</v>
      </c>
      <c r="H7" s="6">
        <v>8.2225000000000001</v>
      </c>
      <c r="I7" s="6">
        <v>0.29725639271881199</v>
      </c>
      <c r="J7" s="6">
        <v>61.042835275000002</v>
      </c>
      <c r="K7" s="6">
        <v>2.1432461289129701</v>
      </c>
      <c r="L7" s="6">
        <v>227.3618056250001</v>
      </c>
      <c r="M7" s="6">
        <v>14.975338642912524</v>
      </c>
    </row>
    <row r="8" spans="1:13" x14ac:dyDescent="0.35">
      <c r="A8" s="5">
        <v>50</v>
      </c>
      <c r="B8" s="6">
        <v>65.8536585250001</v>
      </c>
      <c r="C8" s="6">
        <v>7.50040055441207</v>
      </c>
      <c r="D8" s="6">
        <v>85.966919049999703</v>
      </c>
      <c r="E8" s="6">
        <v>5.0306511446846001</v>
      </c>
      <c r="F8" s="6">
        <v>8.1340000000000107E-2</v>
      </c>
      <c r="G8" s="6">
        <v>5.6037012153642004E-3</v>
      </c>
      <c r="H8" s="6">
        <v>7.4850000000000003</v>
      </c>
      <c r="I8" s="6">
        <v>0.29725639271881299</v>
      </c>
      <c r="J8" s="6">
        <v>64.353395599999999</v>
      </c>
      <c r="K8" s="6">
        <v>2.1432461289129701</v>
      </c>
      <c r="L8" s="6">
        <v>223.74031317499981</v>
      </c>
      <c r="M8" s="6">
        <v>14.977157921943817</v>
      </c>
    </row>
    <row r="9" spans="1:13" x14ac:dyDescent="0.35">
      <c r="A9" s="5">
        <v>100</v>
      </c>
      <c r="B9" s="6">
        <v>66.483516475000002</v>
      </c>
      <c r="C9" s="6">
        <v>7.50040055441203</v>
      </c>
      <c r="D9" s="6">
        <v>90.619893050000002</v>
      </c>
      <c r="E9" s="6">
        <v>5.0306511446846196</v>
      </c>
      <c r="F9" s="6">
        <v>7.2760000000000005E-2</v>
      </c>
      <c r="G9" s="6">
        <v>5.0126051191410597E-3</v>
      </c>
      <c r="H9" s="6">
        <v>8.0449999999999999</v>
      </c>
      <c r="I9" s="6">
        <v>0.29725639271881299</v>
      </c>
      <c r="J9" s="6">
        <v>62.271873749999997</v>
      </c>
      <c r="K9" s="6">
        <v>2.1432461289129701</v>
      </c>
      <c r="L9" s="6">
        <v>227.49304327499999</v>
      </c>
      <c r="M9" s="6">
        <v>14.976566825847575</v>
      </c>
    </row>
    <row r="10" spans="1:13" x14ac:dyDescent="0.35">
      <c r="A10" s="5">
        <v>0</v>
      </c>
      <c r="B10" s="6"/>
      <c r="C10" s="6"/>
      <c r="D10" s="6"/>
      <c r="E10" s="6"/>
      <c r="F10" s="6"/>
      <c r="G10" s="6"/>
      <c r="H10" s="6">
        <v>7.1974999999999998</v>
      </c>
      <c r="I10" s="6">
        <v>0.29725639271881299</v>
      </c>
      <c r="J10" s="6">
        <v>56.706223374999801</v>
      </c>
      <c r="K10" s="6">
        <v>2.1432461289129501</v>
      </c>
      <c r="L10" s="6">
        <v>63.903723374999799</v>
      </c>
      <c r="M10" s="6">
        <v>2.4405025216317631</v>
      </c>
    </row>
    <row r="11" spans="1:13" x14ac:dyDescent="0.35">
      <c r="A11" s="4" t="s">
        <v>13</v>
      </c>
      <c r="B11" s="6">
        <v>235.72263352499999</v>
      </c>
      <c r="C11" s="6">
        <v>13.956397091892299</v>
      </c>
      <c r="D11" s="6">
        <v>33.390948049999992</v>
      </c>
      <c r="E11" s="6">
        <v>15.918225215652409</v>
      </c>
      <c r="F11" s="6">
        <v>0.13882250000000002</v>
      </c>
      <c r="G11" s="6">
        <v>9.5638038629034007E-3</v>
      </c>
      <c r="H11" s="6">
        <v>35.42</v>
      </c>
      <c r="I11" s="6">
        <v>0.36896081700420763</v>
      </c>
      <c r="J11" s="6">
        <v>288.973798225</v>
      </c>
      <c r="K11" s="6">
        <v>3.9090699372893933</v>
      </c>
      <c r="L11" s="6">
        <v>593.64620229999991</v>
      </c>
      <c r="M11" s="6">
        <v>34.162216865701218</v>
      </c>
    </row>
    <row r="12" spans="1:13" x14ac:dyDescent="0.35">
      <c r="A12" s="5">
        <v>200</v>
      </c>
      <c r="B12" s="6">
        <v>84.162303649999998</v>
      </c>
      <c r="C12" s="6">
        <v>4.6521323639640997</v>
      </c>
      <c r="D12" s="6">
        <v>15.802829450000001</v>
      </c>
      <c r="E12" s="6">
        <v>5.3060750718841403</v>
      </c>
      <c r="F12" s="6">
        <v>2.4469999999999999E-2</v>
      </c>
      <c r="G12" s="6">
        <v>1.6857950226636901E-3</v>
      </c>
      <c r="H12" s="6">
        <v>9.0675000000000008</v>
      </c>
      <c r="I12" s="6">
        <v>9.2240204251051894E-2</v>
      </c>
      <c r="J12" s="6">
        <v>73.108226200000004</v>
      </c>
      <c r="K12" s="6">
        <v>0.977267484322349</v>
      </c>
      <c r="L12" s="6">
        <v>182.1653293</v>
      </c>
      <c r="M12" s="6">
        <v>11.029400919444305</v>
      </c>
    </row>
    <row r="13" spans="1:13" x14ac:dyDescent="0.35">
      <c r="A13" s="5">
        <v>50</v>
      </c>
      <c r="B13" s="6">
        <v>82.317073149999999</v>
      </c>
      <c r="C13" s="6">
        <v>4.6521323639640997</v>
      </c>
      <c r="D13" s="6">
        <v>8.5317460500000006</v>
      </c>
      <c r="E13" s="6">
        <v>5.3060750718841296</v>
      </c>
      <c r="F13" s="6">
        <v>7.0357500000000003E-2</v>
      </c>
      <c r="G13" s="6">
        <v>4.84709127247824E-3</v>
      </c>
      <c r="H13" s="6">
        <v>8.6724999999999994</v>
      </c>
      <c r="I13" s="6">
        <v>9.2240204251051602E-2</v>
      </c>
      <c r="J13" s="6">
        <v>72.693605000000005</v>
      </c>
      <c r="K13" s="6">
        <v>0.977267484322349</v>
      </c>
      <c r="L13" s="6">
        <v>172.28528169999998</v>
      </c>
      <c r="M13" s="6">
        <v>11.032562215694108</v>
      </c>
    </row>
    <row r="14" spans="1:13" x14ac:dyDescent="0.35">
      <c r="A14" s="5">
        <v>100</v>
      </c>
      <c r="B14" s="6">
        <v>69.243256724999995</v>
      </c>
      <c r="C14" s="6">
        <v>4.6521323639640997</v>
      </c>
      <c r="D14" s="6">
        <v>9.0563725499999901</v>
      </c>
      <c r="E14" s="6">
        <v>5.3060750718841403</v>
      </c>
      <c r="F14" s="6">
        <v>4.3994999999999999E-2</v>
      </c>
      <c r="G14" s="6">
        <v>3.0309175677614699E-3</v>
      </c>
      <c r="H14" s="6">
        <v>8.89</v>
      </c>
      <c r="I14" s="6">
        <v>9.2240204251052199E-2</v>
      </c>
      <c r="J14" s="6">
        <v>71.427829174999999</v>
      </c>
      <c r="K14" s="6">
        <v>0.977267484322346</v>
      </c>
      <c r="L14" s="6">
        <v>158.66145344999998</v>
      </c>
      <c r="M14" s="6">
        <v>11.030746041989399</v>
      </c>
    </row>
    <row r="15" spans="1:13" x14ac:dyDescent="0.35">
      <c r="A15" s="5">
        <v>0</v>
      </c>
      <c r="B15" s="6"/>
      <c r="C15" s="6"/>
      <c r="D15" s="6"/>
      <c r="E15" s="6"/>
      <c r="F15" s="6"/>
      <c r="G15" s="6"/>
      <c r="H15" s="6">
        <v>8.7899999999999991</v>
      </c>
      <c r="I15" s="6">
        <v>9.2240204251051894E-2</v>
      </c>
      <c r="J15" s="6">
        <v>71.744137850000001</v>
      </c>
      <c r="K15" s="6">
        <v>0.977267484322349</v>
      </c>
      <c r="L15" s="6">
        <v>80.534137850000008</v>
      </c>
      <c r="M15" s="6">
        <v>1.0695076885734009</v>
      </c>
    </row>
    <row r="16" spans="1:13" x14ac:dyDescent="0.35">
      <c r="A16" s="4" t="s">
        <v>15</v>
      </c>
      <c r="B16" s="6">
        <v>272.54574539999999</v>
      </c>
      <c r="C16" s="6">
        <v>4.8343502980633506</v>
      </c>
      <c r="D16" s="6">
        <v>3.3257283249998539</v>
      </c>
      <c r="E16" s="6">
        <v>4.1696991158214898</v>
      </c>
      <c r="F16" s="6">
        <v>0.20051250000835857</v>
      </c>
      <c r="G16" s="6">
        <v>1.3813719694861001E-2</v>
      </c>
      <c r="H16" s="6">
        <v>25.7</v>
      </c>
      <c r="I16" s="6">
        <v>1.104249823049072</v>
      </c>
      <c r="J16" s="6">
        <v>305.26232004999997</v>
      </c>
      <c r="K16" s="6">
        <v>1.7280901010674312</v>
      </c>
      <c r="L16" s="6">
        <v>607.03430627500825</v>
      </c>
      <c r="M16" s="6">
        <v>11.850203057696204</v>
      </c>
    </row>
    <row r="17" spans="1:13" x14ac:dyDescent="0.35">
      <c r="A17" s="5">
        <v>200</v>
      </c>
      <c r="B17" s="6">
        <v>92.372869550000004</v>
      </c>
      <c r="C17" s="6">
        <v>1.61145009935445</v>
      </c>
      <c r="D17" s="6">
        <v>-4.6185277824406499E-14</v>
      </c>
      <c r="E17" s="6">
        <v>1.38989970527383</v>
      </c>
      <c r="F17" s="6">
        <v>6.1705000000000003E-2</v>
      </c>
      <c r="G17" s="6">
        <v>4.25100053472755E-3</v>
      </c>
      <c r="H17" s="6">
        <v>8.4375</v>
      </c>
      <c r="I17" s="6">
        <v>0.27606245576226801</v>
      </c>
      <c r="J17" s="6">
        <v>80.176620400000004</v>
      </c>
      <c r="K17" s="6">
        <v>0.43202252526685803</v>
      </c>
      <c r="L17" s="6">
        <v>181.04869494999997</v>
      </c>
      <c r="M17" s="6">
        <v>3.7136857861921331</v>
      </c>
    </row>
    <row r="18" spans="1:13" x14ac:dyDescent="0.35">
      <c r="A18" s="5">
        <v>50</v>
      </c>
      <c r="B18" s="6">
        <v>88.414634100000001</v>
      </c>
      <c r="C18" s="6">
        <v>1.61145009935445</v>
      </c>
      <c r="D18" s="6">
        <v>2.02702702499995</v>
      </c>
      <c r="E18" s="6">
        <v>1.38989970527383</v>
      </c>
      <c r="F18" s="6">
        <v>6.6570000008358596E-2</v>
      </c>
      <c r="G18" s="6">
        <v>4.58611027736428E-3</v>
      </c>
      <c r="H18" s="6">
        <v>5.1675000000000004</v>
      </c>
      <c r="I18" s="6">
        <v>0.27606245576226801</v>
      </c>
      <c r="J18" s="6">
        <v>75.126602274999996</v>
      </c>
      <c r="K18" s="6">
        <v>0.43202252526685803</v>
      </c>
      <c r="L18" s="6">
        <v>170.80233340000831</v>
      </c>
      <c r="M18" s="6">
        <v>3.71402089593477</v>
      </c>
    </row>
    <row r="19" spans="1:13" x14ac:dyDescent="0.35">
      <c r="A19" s="5">
        <v>100</v>
      </c>
      <c r="B19" s="6">
        <v>91.758241749999996</v>
      </c>
      <c r="C19" s="6">
        <v>1.61145009935445</v>
      </c>
      <c r="D19" s="6">
        <v>1.2987012999999501</v>
      </c>
      <c r="E19" s="6">
        <v>1.38989970527383</v>
      </c>
      <c r="F19" s="6">
        <v>7.2237499999999996E-2</v>
      </c>
      <c r="G19" s="6">
        <v>4.9766088827691698E-3</v>
      </c>
      <c r="H19" s="6">
        <v>5.5449999999999999</v>
      </c>
      <c r="I19" s="6">
        <v>0.27606245576226801</v>
      </c>
      <c r="J19" s="6">
        <v>76.886379349999999</v>
      </c>
      <c r="K19" s="6">
        <v>0.43202252526685703</v>
      </c>
      <c r="L19" s="6">
        <v>175.56055989999993</v>
      </c>
      <c r="M19" s="6">
        <v>3.714411394540174</v>
      </c>
    </row>
    <row r="20" spans="1:13" x14ac:dyDescent="0.35">
      <c r="A20" s="5">
        <v>0</v>
      </c>
      <c r="B20" s="6"/>
      <c r="C20" s="6"/>
      <c r="D20" s="6"/>
      <c r="E20" s="6"/>
      <c r="F20" s="6"/>
      <c r="G20" s="6"/>
      <c r="H20" s="6">
        <v>6.55</v>
      </c>
      <c r="I20" s="6">
        <v>0.27606245576226801</v>
      </c>
      <c r="J20" s="6">
        <v>73.072718025</v>
      </c>
      <c r="K20" s="6">
        <v>0.43202252526685803</v>
      </c>
      <c r="L20" s="6">
        <v>79.622718024999998</v>
      </c>
      <c r="M20" s="6">
        <v>0.70808498102912609</v>
      </c>
    </row>
    <row r="21" spans="1:13" x14ac:dyDescent="0.35">
      <c r="A21" s="4" t="s">
        <v>47</v>
      </c>
      <c r="B21" s="6">
        <v>700.97998300000017</v>
      </c>
      <c r="C21" s="6">
        <v>41.291949053191786</v>
      </c>
      <c r="D21" s="6">
        <v>310.97059724999951</v>
      </c>
      <c r="E21" s="6">
        <v>35.179877765527742</v>
      </c>
      <c r="F21" s="6">
        <v>0.54836750000845935</v>
      </c>
      <c r="G21" s="6">
        <v>3.777825207634259E-2</v>
      </c>
      <c r="H21" s="6">
        <v>92.070000000000007</v>
      </c>
      <c r="I21" s="6">
        <v>2.6622362109285307</v>
      </c>
      <c r="J21" s="6">
        <v>838.61044627499973</v>
      </c>
      <c r="K21" s="6">
        <v>14.210144554008682</v>
      </c>
      <c r="L21" s="6">
        <v>1943.1793940250079</v>
      </c>
      <c r="M21" s="6">
        <v>93.381985835733104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topLeftCell="A37" workbookViewId="0">
      <selection activeCell="C4" sqref="C4"/>
    </sheetView>
  </sheetViews>
  <sheetFormatPr defaultRowHeight="14.5" x14ac:dyDescent="0.35"/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5">
      <c r="A2" s="1" t="s">
        <v>9</v>
      </c>
      <c r="B2">
        <v>200</v>
      </c>
      <c r="C2">
        <v>60.374429075000002</v>
      </c>
      <c r="D2">
        <v>7.5004005544120398</v>
      </c>
      <c r="E2">
        <v>9.0055035721293208</v>
      </c>
      <c r="F2">
        <v>43.408924734785899</v>
      </c>
      <c r="G2">
        <v>77.339933415214105</v>
      </c>
      <c r="H2" t="s">
        <v>10</v>
      </c>
      <c r="I2" t="s">
        <v>11</v>
      </c>
    </row>
    <row r="3" spans="1:9" x14ac:dyDescent="0.35">
      <c r="A3" s="1" t="s">
        <v>9</v>
      </c>
      <c r="B3">
        <v>50</v>
      </c>
      <c r="C3">
        <v>65.8536585250001</v>
      </c>
      <c r="D3">
        <v>7.50040055441207</v>
      </c>
      <c r="E3">
        <v>9.0055035838127502</v>
      </c>
      <c r="F3">
        <v>48.888154188138799</v>
      </c>
      <c r="G3">
        <v>82.8191628618614</v>
      </c>
      <c r="H3" t="s">
        <v>12</v>
      </c>
      <c r="I3" t="s">
        <v>11</v>
      </c>
    </row>
    <row r="4" spans="1:9" x14ac:dyDescent="0.35">
      <c r="A4" s="1" t="s">
        <v>9</v>
      </c>
      <c r="B4">
        <v>100</v>
      </c>
      <c r="C4">
        <v>66.483516475000002</v>
      </c>
      <c r="D4">
        <v>7.50040055441203</v>
      </c>
      <c r="E4">
        <v>9.0055035726897508</v>
      </c>
      <c r="F4">
        <v>49.518012134946702</v>
      </c>
      <c r="G4">
        <v>83.449020815053203</v>
      </c>
      <c r="H4" t="s">
        <v>12</v>
      </c>
      <c r="I4" t="s">
        <v>11</v>
      </c>
    </row>
    <row r="5" spans="1:9" x14ac:dyDescent="0.35">
      <c r="A5" s="1" t="s">
        <v>13</v>
      </c>
      <c r="B5">
        <v>100</v>
      </c>
      <c r="C5">
        <v>69.243256724999995</v>
      </c>
      <c r="D5">
        <v>4.6521323639640997</v>
      </c>
      <c r="E5">
        <v>9.0070320421691594</v>
      </c>
      <c r="F5">
        <v>58.720654493426103</v>
      </c>
      <c r="G5">
        <v>79.765858956573894</v>
      </c>
      <c r="H5" t="s">
        <v>14</v>
      </c>
      <c r="I5" t="s">
        <v>11</v>
      </c>
    </row>
    <row r="6" spans="1:9" x14ac:dyDescent="0.35">
      <c r="A6" s="1" t="s">
        <v>13</v>
      </c>
      <c r="B6">
        <v>50</v>
      </c>
      <c r="C6">
        <v>82.317073149999999</v>
      </c>
      <c r="D6">
        <v>4.6521323639640997</v>
      </c>
      <c r="E6">
        <v>9.0070320388243008</v>
      </c>
      <c r="F6">
        <v>71.794470917831006</v>
      </c>
      <c r="G6">
        <v>92.839675382169006</v>
      </c>
      <c r="H6" t="s">
        <v>12</v>
      </c>
      <c r="I6" t="s">
        <v>11</v>
      </c>
    </row>
    <row r="7" spans="1:9" x14ac:dyDescent="0.35">
      <c r="A7" s="1" t="s">
        <v>13</v>
      </c>
      <c r="B7">
        <v>200</v>
      </c>
      <c r="C7">
        <v>84.162303649999998</v>
      </c>
      <c r="D7">
        <v>4.6521323639640997</v>
      </c>
      <c r="E7">
        <v>9.0070320384798492</v>
      </c>
      <c r="F7">
        <v>73.6397014177697</v>
      </c>
      <c r="G7">
        <v>94.684905882230296</v>
      </c>
      <c r="H7" t="s">
        <v>12</v>
      </c>
      <c r="I7" t="s">
        <v>11</v>
      </c>
    </row>
    <row r="8" spans="1:9" x14ac:dyDescent="0.35">
      <c r="A8" t="s">
        <v>15</v>
      </c>
      <c r="B8">
        <v>50</v>
      </c>
      <c r="C8">
        <v>88.414634100000001</v>
      </c>
      <c r="D8">
        <v>1.61145009935445</v>
      </c>
      <c r="E8">
        <v>9.0004634682555</v>
      </c>
      <c r="F8">
        <v>84.769309329206393</v>
      </c>
      <c r="G8">
        <v>92.059958870793594</v>
      </c>
      <c r="H8" t="s">
        <v>16</v>
      </c>
      <c r="I8" t="s">
        <v>11</v>
      </c>
    </row>
    <row r="9" spans="1:9" x14ac:dyDescent="0.35">
      <c r="A9" t="s">
        <v>15</v>
      </c>
      <c r="B9">
        <v>100</v>
      </c>
      <c r="C9">
        <v>91.758241749999996</v>
      </c>
      <c r="D9">
        <v>1.61145009935445</v>
      </c>
      <c r="E9">
        <v>9.0004634726048494</v>
      </c>
      <c r="F9">
        <v>88.112916979474903</v>
      </c>
      <c r="G9">
        <v>95.403566520525104</v>
      </c>
      <c r="H9" t="s">
        <v>17</v>
      </c>
      <c r="I9" t="s">
        <v>11</v>
      </c>
    </row>
    <row r="10" spans="1:9" x14ac:dyDescent="0.35">
      <c r="A10" t="s">
        <v>15</v>
      </c>
      <c r="B10">
        <v>200</v>
      </c>
      <c r="C10">
        <v>92.372869550000004</v>
      </c>
      <c r="D10">
        <v>1.61145009935445</v>
      </c>
      <c r="E10">
        <v>9.0004634685640905</v>
      </c>
      <c r="F10">
        <v>88.727544779225397</v>
      </c>
      <c r="G10">
        <v>96.018194320774498</v>
      </c>
      <c r="H10" t="s">
        <v>17</v>
      </c>
      <c r="I10" t="s">
        <v>11</v>
      </c>
    </row>
    <row r="11" spans="1:9" x14ac:dyDescent="0.35">
      <c r="A11" t="s">
        <v>15</v>
      </c>
      <c r="B11">
        <v>200</v>
      </c>
      <c r="C11" s="2">
        <v>-4.6185277824406499E-14</v>
      </c>
      <c r="D11">
        <v>1.38989970527383</v>
      </c>
      <c r="E11">
        <v>8.9982477323865098</v>
      </c>
      <c r="F11">
        <v>-3.1442649092558801</v>
      </c>
      <c r="G11">
        <v>3.1442649092557899</v>
      </c>
      <c r="H11" t="s">
        <v>18</v>
      </c>
      <c r="I11" t="s">
        <v>19</v>
      </c>
    </row>
    <row r="12" spans="1:9" x14ac:dyDescent="0.35">
      <c r="A12" t="s">
        <v>15</v>
      </c>
      <c r="B12">
        <v>100</v>
      </c>
      <c r="C12">
        <v>1.2987012999999501</v>
      </c>
      <c r="D12">
        <v>1.38989970527383</v>
      </c>
      <c r="E12">
        <v>8.9982477372570102</v>
      </c>
      <c r="F12">
        <v>-1.8455636089964</v>
      </c>
      <c r="G12">
        <v>4.4429662089963102</v>
      </c>
      <c r="H12" t="s">
        <v>18</v>
      </c>
      <c r="I12" t="s">
        <v>19</v>
      </c>
    </row>
    <row r="13" spans="1:9" x14ac:dyDescent="0.35">
      <c r="A13" t="s">
        <v>15</v>
      </c>
      <c r="B13">
        <v>50</v>
      </c>
      <c r="C13">
        <v>2.02702702499995</v>
      </c>
      <c r="D13">
        <v>1.38989970527383</v>
      </c>
      <c r="E13">
        <v>8.9982477317752299</v>
      </c>
      <c r="F13">
        <v>-1.11723788428846</v>
      </c>
      <c r="G13">
        <v>5.1712919342883596</v>
      </c>
      <c r="H13" t="s">
        <v>18</v>
      </c>
      <c r="I13" t="s">
        <v>19</v>
      </c>
    </row>
    <row r="14" spans="1:9" x14ac:dyDescent="0.35">
      <c r="A14" s="1" t="s">
        <v>13</v>
      </c>
      <c r="B14">
        <v>50</v>
      </c>
      <c r="C14">
        <v>8.5317460500000006</v>
      </c>
      <c r="D14">
        <v>5.3060750718841296</v>
      </c>
      <c r="E14">
        <v>7.0950809188772297</v>
      </c>
      <c r="F14">
        <v>-3.9811230328254799</v>
      </c>
      <c r="G14">
        <v>21.044615132825498</v>
      </c>
      <c r="H14" t="s">
        <v>18</v>
      </c>
      <c r="I14" t="s">
        <v>19</v>
      </c>
    </row>
    <row r="15" spans="1:9" x14ac:dyDescent="0.35">
      <c r="A15" s="1" t="s">
        <v>13</v>
      </c>
      <c r="B15">
        <v>100</v>
      </c>
      <c r="C15">
        <v>9.0563725499999901</v>
      </c>
      <c r="D15">
        <v>5.3060750718841403</v>
      </c>
      <c r="E15">
        <v>7.0950809204463896</v>
      </c>
      <c r="F15">
        <v>-3.45649653227313</v>
      </c>
      <c r="G15">
        <v>21.569241632273101</v>
      </c>
      <c r="H15" t="s">
        <v>18</v>
      </c>
      <c r="I15" t="s">
        <v>19</v>
      </c>
    </row>
    <row r="16" spans="1:9" x14ac:dyDescent="0.35">
      <c r="A16" s="1" t="s">
        <v>13</v>
      </c>
      <c r="B16">
        <v>200</v>
      </c>
      <c r="C16">
        <v>15.802829450000001</v>
      </c>
      <c r="D16">
        <v>5.3060750718841403</v>
      </c>
      <c r="E16">
        <v>7.0950809110684503</v>
      </c>
      <c r="F16">
        <v>3.2899603644257098</v>
      </c>
      <c r="G16">
        <v>28.315698535574299</v>
      </c>
      <c r="H16" t="s">
        <v>18</v>
      </c>
      <c r="I16" t="s">
        <v>19</v>
      </c>
    </row>
    <row r="17" spans="1:9" x14ac:dyDescent="0.35">
      <c r="A17" s="1" t="s">
        <v>9</v>
      </c>
      <c r="B17">
        <v>50</v>
      </c>
      <c r="C17">
        <v>85.966919049999703</v>
      </c>
      <c r="D17">
        <v>5.0306511446846001</v>
      </c>
      <c r="E17">
        <v>7.0611595125622602</v>
      </c>
      <c r="F17">
        <v>74.092174064052799</v>
      </c>
      <c r="G17">
        <v>97.841664035946707</v>
      </c>
      <c r="H17" t="s">
        <v>20</v>
      </c>
      <c r="I17" t="s">
        <v>19</v>
      </c>
    </row>
    <row r="18" spans="1:9" x14ac:dyDescent="0.35">
      <c r="A18" s="1" t="s">
        <v>9</v>
      </c>
      <c r="B18">
        <v>100</v>
      </c>
      <c r="C18">
        <v>90.619893050000002</v>
      </c>
      <c r="D18">
        <v>5.0306511446846196</v>
      </c>
      <c r="E18">
        <v>7.0611595301470604</v>
      </c>
      <c r="F18">
        <v>78.745148069988204</v>
      </c>
      <c r="G18">
        <v>102.494638030012</v>
      </c>
      <c r="H18" t="s">
        <v>20</v>
      </c>
      <c r="I18" t="s">
        <v>19</v>
      </c>
    </row>
    <row r="19" spans="1:9" x14ac:dyDescent="0.35">
      <c r="A19" s="1" t="s">
        <v>9</v>
      </c>
      <c r="B19">
        <v>200</v>
      </c>
      <c r="C19">
        <v>97.667108775000003</v>
      </c>
      <c r="D19">
        <v>5.0306511446846303</v>
      </c>
      <c r="E19">
        <v>7.0611595306372203</v>
      </c>
      <c r="F19">
        <v>85.792363795153605</v>
      </c>
      <c r="G19">
        <v>109.541853754846</v>
      </c>
      <c r="H19" t="s">
        <v>20</v>
      </c>
      <c r="I19" t="s">
        <v>19</v>
      </c>
    </row>
    <row r="20" spans="1:9" x14ac:dyDescent="0.35">
      <c r="A20" s="1" t="s">
        <v>13</v>
      </c>
      <c r="B20">
        <v>200</v>
      </c>
      <c r="C20">
        <v>2.4469999999999999E-2</v>
      </c>
      <c r="D20">
        <v>1.6857950226636901E-3</v>
      </c>
      <c r="E20" t="s">
        <v>21</v>
      </c>
      <c r="F20">
        <v>2.1165902470262302E-2</v>
      </c>
      <c r="G20">
        <v>2.7774097529737699E-2</v>
      </c>
      <c r="H20" t="s">
        <v>22</v>
      </c>
      <c r="I20" t="s">
        <v>23</v>
      </c>
    </row>
    <row r="21" spans="1:9" x14ac:dyDescent="0.35">
      <c r="A21" s="1" t="s">
        <v>13</v>
      </c>
      <c r="B21">
        <v>100</v>
      </c>
      <c r="C21">
        <v>4.3994999999999999E-2</v>
      </c>
      <c r="D21">
        <v>3.0309175677614699E-3</v>
      </c>
      <c r="E21" t="s">
        <v>21</v>
      </c>
      <c r="F21">
        <v>3.80545107270778E-2</v>
      </c>
      <c r="G21">
        <v>4.9935489272922198E-2</v>
      </c>
      <c r="H21" t="s">
        <v>24</v>
      </c>
      <c r="I21" t="s">
        <v>23</v>
      </c>
    </row>
    <row r="22" spans="1:9" x14ac:dyDescent="0.35">
      <c r="A22" s="1" t="s">
        <v>9</v>
      </c>
      <c r="B22">
        <v>200</v>
      </c>
      <c r="C22">
        <v>5.4932500000100602E-2</v>
      </c>
      <c r="D22">
        <v>3.78442218407293E-3</v>
      </c>
      <c r="E22" t="s">
        <v>21</v>
      </c>
      <c r="F22">
        <v>4.75151688170233E-2</v>
      </c>
      <c r="G22">
        <v>6.2349831183178002E-2</v>
      </c>
      <c r="H22" t="s">
        <v>25</v>
      </c>
      <c r="I22" t="s">
        <v>23</v>
      </c>
    </row>
    <row r="23" spans="1:9" x14ac:dyDescent="0.35">
      <c r="A23" t="s">
        <v>15</v>
      </c>
      <c r="B23">
        <v>200</v>
      </c>
      <c r="C23">
        <v>6.1705000000000003E-2</v>
      </c>
      <c r="D23">
        <v>4.25100053472755E-3</v>
      </c>
      <c r="E23" t="s">
        <v>21</v>
      </c>
      <c r="F23">
        <v>5.3373192053673503E-2</v>
      </c>
      <c r="G23">
        <v>7.0036807946326496E-2</v>
      </c>
      <c r="H23" t="s">
        <v>26</v>
      </c>
      <c r="I23" t="s">
        <v>23</v>
      </c>
    </row>
    <row r="24" spans="1:9" x14ac:dyDescent="0.35">
      <c r="A24" t="s">
        <v>15</v>
      </c>
      <c r="B24">
        <v>50</v>
      </c>
      <c r="C24">
        <v>6.6570000008358596E-2</v>
      </c>
      <c r="D24">
        <v>4.58611027736428E-3</v>
      </c>
      <c r="E24" t="s">
        <v>21</v>
      </c>
      <c r="F24">
        <v>5.75813890355956E-2</v>
      </c>
      <c r="G24">
        <v>7.5558610981121599E-2</v>
      </c>
      <c r="H24" t="s">
        <v>26</v>
      </c>
      <c r="I24" t="s">
        <v>23</v>
      </c>
    </row>
    <row r="25" spans="1:9" x14ac:dyDescent="0.35">
      <c r="A25" s="1" t="s">
        <v>13</v>
      </c>
      <c r="B25">
        <v>50</v>
      </c>
      <c r="C25">
        <v>7.0357500000000003E-2</v>
      </c>
      <c r="D25">
        <v>4.84709127247824E-3</v>
      </c>
      <c r="E25" t="s">
        <v>21</v>
      </c>
      <c r="F25">
        <v>6.0857375676164303E-2</v>
      </c>
      <c r="G25">
        <v>7.9857624323835794E-2</v>
      </c>
      <c r="H25" t="s">
        <v>26</v>
      </c>
      <c r="I25" t="s">
        <v>23</v>
      </c>
    </row>
    <row r="26" spans="1:9" x14ac:dyDescent="0.35">
      <c r="A26" t="s">
        <v>15</v>
      </c>
      <c r="B26">
        <v>100</v>
      </c>
      <c r="C26">
        <v>7.2237499999999996E-2</v>
      </c>
      <c r="D26">
        <v>4.9766088827691698E-3</v>
      </c>
      <c r="E26" t="s">
        <v>21</v>
      </c>
      <c r="F26">
        <v>6.24835258246303E-2</v>
      </c>
      <c r="G26">
        <v>8.19914741753697E-2</v>
      </c>
      <c r="H26" t="s">
        <v>26</v>
      </c>
      <c r="I26" t="s">
        <v>23</v>
      </c>
    </row>
    <row r="27" spans="1:9" x14ac:dyDescent="0.35">
      <c r="A27" s="1" t="s">
        <v>9</v>
      </c>
      <c r="B27">
        <v>100</v>
      </c>
      <c r="C27">
        <v>7.2760000000000005E-2</v>
      </c>
      <c r="D27">
        <v>5.0126051191410597E-3</v>
      </c>
      <c r="E27" t="s">
        <v>21</v>
      </c>
      <c r="F27">
        <v>6.2935474497762406E-2</v>
      </c>
      <c r="G27">
        <v>8.2584525502237605E-2</v>
      </c>
      <c r="H27" t="s">
        <v>26</v>
      </c>
      <c r="I27" t="s">
        <v>23</v>
      </c>
    </row>
    <row r="28" spans="1:9" x14ac:dyDescent="0.35">
      <c r="A28" s="1" t="s">
        <v>9</v>
      </c>
      <c r="B28">
        <v>50</v>
      </c>
      <c r="C28">
        <v>8.1340000000000107E-2</v>
      </c>
      <c r="D28">
        <v>5.6037012153642004E-3</v>
      </c>
      <c r="E28" t="s">
        <v>21</v>
      </c>
      <c r="F28">
        <v>7.0356947437762898E-2</v>
      </c>
      <c r="G28">
        <v>9.2323052562237204E-2</v>
      </c>
      <c r="H28" t="s">
        <v>27</v>
      </c>
      <c r="I28" t="s">
        <v>23</v>
      </c>
    </row>
    <row r="29" spans="1:9" x14ac:dyDescent="0.35">
      <c r="A29" t="s">
        <v>15</v>
      </c>
      <c r="B29">
        <v>50</v>
      </c>
      <c r="C29">
        <v>5.1675000000000004</v>
      </c>
      <c r="D29">
        <v>0.27606245576226801</v>
      </c>
      <c r="E29">
        <v>1</v>
      </c>
      <c r="F29">
        <v>1.6597939171134499</v>
      </c>
      <c r="G29">
        <v>8.6752060828865503</v>
      </c>
      <c r="H29" t="s">
        <v>28</v>
      </c>
      <c r="I29" t="s">
        <v>29</v>
      </c>
    </row>
    <row r="30" spans="1:9" x14ac:dyDescent="0.35">
      <c r="A30" t="s">
        <v>15</v>
      </c>
      <c r="B30">
        <v>100</v>
      </c>
      <c r="C30">
        <v>5.5449999999999999</v>
      </c>
      <c r="D30">
        <v>0.27606245576226801</v>
      </c>
      <c r="E30">
        <v>1</v>
      </c>
      <c r="F30">
        <v>2.0372939171134501</v>
      </c>
      <c r="G30">
        <v>9.0527060828865409</v>
      </c>
      <c r="H30" t="s">
        <v>30</v>
      </c>
      <c r="I30" t="s">
        <v>29</v>
      </c>
    </row>
    <row r="31" spans="1:9" x14ac:dyDescent="0.35">
      <c r="A31" t="s">
        <v>15</v>
      </c>
      <c r="B31">
        <v>0</v>
      </c>
      <c r="C31">
        <v>6.55</v>
      </c>
      <c r="D31">
        <v>0.27606245576226801</v>
      </c>
      <c r="E31">
        <v>1</v>
      </c>
      <c r="F31">
        <v>3.0422939171134602</v>
      </c>
      <c r="G31">
        <v>10.057706082886501</v>
      </c>
      <c r="H31" t="s">
        <v>31</v>
      </c>
      <c r="I31" t="s">
        <v>29</v>
      </c>
    </row>
    <row r="32" spans="1:9" x14ac:dyDescent="0.35">
      <c r="A32" s="1" t="s">
        <v>9</v>
      </c>
      <c r="B32">
        <v>0</v>
      </c>
      <c r="C32">
        <v>7.1974999999999998</v>
      </c>
      <c r="D32">
        <v>0.29725639271881299</v>
      </c>
      <c r="E32">
        <v>1</v>
      </c>
      <c r="F32">
        <v>3.4204994149780101</v>
      </c>
      <c r="G32">
        <v>10.974500585022</v>
      </c>
      <c r="H32" t="s">
        <v>32</v>
      </c>
      <c r="I32" t="s">
        <v>29</v>
      </c>
    </row>
    <row r="33" spans="1:9" x14ac:dyDescent="0.35">
      <c r="A33" s="1" t="s">
        <v>9</v>
      </c>
      <c r="B33">
        <v>50</v>
      </c>
      <c r="C33">
        <v>7.4850000000000003</v>
      </c>
      <c r="D33">
        <v>0.29725639271881299</v>
      </c>
      <c r="E33">
        <v>1</v>
      </c>
      <c r="F33">
        <v>3.70799941497802</v>
      </c>
      <c r="G33">
        <v>11.262000585021999</v>
      </c>
      <c r="H33" t="s">
        <v>32</v>
      </c>
      <c r="I33" t="s">
        <v>29</v>
      </c>
    </row>
    <row r="34" spans="1:9" x14ac:dyDescent="0.35">
      <c r="A34" s="1" t="s">
        <v>9</v>
      </c>
      <c r="B34">
        <v>100</v>
      </c>
      <c r="C34">
        <v>8.0449999999999999</v>
      </c>
      <c r="D34">
        <v>0.29725639271881299</v>
      </c>
      <c r="E34">
        <v>1</v>
      </c>
      <c r="F34">
        <v>4.2679994149780196</v>
      </c>
      <c r="G34">
        <v>11.822000585022</v>
      </c>
      <c r="H34" t="s">
        <v>33</v>
      </c>
      <c r="I34" t="s">
        <v>29</v>
      </c>
    </row>
    <row r="35" spans="1:9" x14ac:dyDescent="0.35">
      <c r="A35" s="1" t="s">
        <v>9</v>
      </c>
      <c r="B35">
        <v>200</v>
      </c>
      <c r="C35">
        <v>8.2225000000000001</v>
      </c>
      <c r="D35">
        <v>0.29725639271881199</v>
      </c>
      <c r="E35">
        <v>1</v>
      </c>
      <c r="F35">
        <v>4.4454994149780198</v>
      </c>
      <c r="G35">
        <v>11.999500585022</v>
      </c>
      <c r="H35" t="s">
        <v>33</v>
      </c>
      <c r="I35" t="s">
        <v>29</v>
      </c>
    </row>
    <row r="36" spans="1:9" x14ac:dyDescent="0.35">
      <c r="A36" t="s">
        <v>15</v>
      </c>
      <c r="B36">
        <v>200</v>
      </c>
      <c r="C36">
        <v>8.4375</v>
      </c>
      <c r="D36">
        <v>0.27606245576226801</v>
      </c>
      <c r="E36">
        <v>1</v>
      </c>
      <c r="F36">
        <v>4.9297939171134502</v>
      </c>
      <c r="G36">
        <v>11.9452060828865</v>
      </c>
      <c r="H36" t="s">
        <v>33</v>
      </c>
      <c r="I36" t="s">
        <v>29</v>
      </c>
    </row>
    <row r="37" spans="1:9" x14ac:dyDescent="0.35">
      <c r="A37" s="1" t="s">
        <v>13</v>
      </c>
      <c r="B37">
        <v>50</v>
      </c>
      <c r="C37">
        <v>8.6724999999999994</v>
      </c>
      <c r="D37">
        <v>9.2240204251051602E-2</v>
      </c>
      <c r="E37">
        <v>1</v>
      </c>
      <c r="F37">
        <v>7.5004770798795697</v>
      </c>
      <c r="G37">
        <v>9.8445229201204292</v>
      </c>
      <c r="H37" t="s">
        <v>34</v>
      </c>
      <c r="I37" t="s">
        <v>29</v>
      </c>
    </row>
    <row r="38" spans="1:9" x14ac:dyDescent="0.35">
      <c r="A38" s="1" t="s">
        <v>13</v>
      </c>
      <c r="B38">
        <v>0</v>
      </c>
      <c r="C38">
        <v>8.7899999999999991</v>
      </c>
      <c r="D38">
        <v>9.2240204251051894E-2</v>
      </c>
      <c r="E38">
        <v>1</v>
      </c>
      <c r="F38">
        <v>7.6179770798795596</v>
      </c>
      <c r="G38">
        <v>9.9620229201204396</v>
      </c>
      <c r="H38" t="s">
        <v>35</v>
      </c>
      <c r="I38" t="s">
        <v>29</v>
      </c>
    </row>
    <row r="39" spans="1:9" x14ac:dyDescent="0.35">
      <c r="A39" s="1" t="s">
        <v>13</v>
      </c>
      <c r="B39">
        <v>100</v>
      </c>
      <c r="C39">
        <v>8.89</v>
      </c>
      <c r="D39">
        <v>9.2240204251052199E-2</v>
      </c>
      <c r="E39">
        <v>1</v>
      </c>
      <c r="F39">
        <v>7.7179770798795602</v>
      </c>
      <c r="G39">
        <v>10.0620229201204</v>
      </c>
      <c r="H39" t="s">
        <v>35</v>
      </c>
      <c r="I39" t="s">
        <v>29</v>
      </c>
    </row>
    <row r="40" spans="1:9" x14ac:dyDescent="0.35">
      <c r="A40" s="1" t="s">
        <v>13</v>
      </c>
      <c r="B40">
        <v>200</v>
      </c>
      <c r="C40">
        <v>9.0675000000000008</v>
      </c>
      <c r="D40">
        <v>9.2240204251051894E-2</v>
      </c>
      <c r="E40">
        <v>1</v>
      </c>
      <c r="F40">
        <v>7.8954770798795604</v>
      </c>
      <c r="G40">
        <v>10.2395229201204</v>
      </c>
      <c r="H40" t="s">
        <v>36</v>
      </c>
      <c r="I40" t="s">
        <v>29</v>
      </c>
    </row>
    <row r="41" spans="1:9" x14ac:dyDescent="0.35">
      <c r="A41" s="1" t="s">
        <v>9</v>
      </c>
      <c r="B41">
        <v>0</v>
      </c>
      <c r="C41">
        <v>56.706223374999801</v>
      </c>
      <c r="D41">
        <v>2.1432461289129501</v>
      </c>
      <c r="E41">
        <v>11.9787090122359</v>
      </c>
      <c r="F41">
        <v>52.035570500027497</v>
      </c>
      <c r="G41">
        <v>61.376876249972</v>
      </c>
      <c r="H41" t="s">
        <v>37</v>
      </c>
      <c r="I41" t="s">
        <v>38</v>
      </c>
    </row>
    <row r="42" spans="1:9" x14ac:dyDescent="0.35">
      <c r="A42" s="1" t="s">
        <v>9</v>
      </c>
      <c r="B42">
        <v>200</v>
      </c>
      <c r="C42">
        <v>61.042835275000002</v>
      </c>
      <c r="D42">
        <v>2.1432461289129701</v>
      </c>
      <c r="E42">
        <v>11.9787090021733</v>
      </c>
      <c r="F42">
        <v>56.372182399591701</v>
      </c>
      <c r="G42">
        <v>65.713488150408196</v>
      </c>
      <c r="H42" t="s">
        <v>37</v>
      </c>
      <c r="I42" t="s">
        <v>38</v>
      </c>
    </row>
    <row r="43" spans="1:9" x14ac:dyDescent="0.35">
      <c r="A43" s="1" t="s">
        <v>9</v>
      </c>
      <c r="B43">
        <v>100</v>
      </c>
      <c r="C43">
        <v>62.271873749999997</v>
      </c>
      <c r="D43">
        <v>2.1432461289129701</v>
      </c>
      <c r="E43">
        <v>11.9787090024434</v>
      </c>
      <c r="F43">
        <v>57.601220874603399</v>
      </c>
      <c r="G43">
        <v>66.942526625396496</v>
      </c>
      <c r="H43" t="s">
        <v>37</v>
      </c>
      <c r="I43" t="s">
        <v>38</v>
      </c>
    </row>
    <row r="44" spans="1:9" x14ac:dyDescent="0.35">
      <c r="A44" s="1" t="s">
        <v>9</v>
      </c>
      <c r="B44">
        <v>50</v>
      </c>
      <c r="C44">
        <v>64.353395599999999</v>
      </c>
      <c r="D44">
        <v>2.1432461289129701</v>
      </c>
      <c r="E44">
        <v>11.978709005430099</v>
      </c>
      <c r="F44">
        <v>59.682742724732798</v>
      </c>
      <c r="G44">
        <v>69.024048475267094</v>
      </c>
      <c r="H44" t="s">
        <v>39</v>
      </c>
      <c r="I44" t="s">
        <v>38</v>
      </c>
    </row>
    <row r="45" spans="1:9" ht="29" x14ac:dyDescent="0.35">
      <c r="A45" s="1" t="s">
        <v>13</v>
      </c>
      <c r="B45">
        <v>100</v>
      </c>
      <c r="C45">
        <v>71.427829174999999</v>
      </c>
      <c r="D45">
        <v>0.977267484322346</v>
      </c>
      <c r="E45">
        <v>11.976824731911901</v>
      </c>
      <c r="F45">
        <v>69.298089186044194</v>
      </c>
      <c r="G45">
        <v>73.557569163955705</v>
      </c>
      <c r="H45" t="s">
        <v>40</v>
      </c>
      <c r="I45" t="s">
        <v>38</v>
      </c>
    </row>
    <row r="46" spans="1:9" ht="29" x14ac:dyDescent="0.35">
      <c r="A46" s="1" t="s">
        <v>13</v>
      </c>
      <c r="B46">
        <v>0</v>
      </c>
      <c r="C46">
        <v>71.744137850000001</v>
      </c>
      <c r="D46">
        <v>0.977267484322349</v>
      </c>
      <c r="E46">
        <v>11.976824737099999</v>
      </c>
      <c r="F46">
        <v>69.614397861146699</v>
      </c>
      <c r="G46">
        <v>73.873877838853204</v>
      </c>
      <c r="H46" t="s">
        <v>40</v>
      </c>
      <c r="I46" t="s">
        <v>38</v>
      </c>
    </row>
    <row r="47" spans="1:9" ht="29" x14ac:dyDescent="0.35">
      <c r="A47" s="1" t="s">
        <v>13</v>
      </c>
      <c r="B47">
        <v>50</v>
      </c>
      <c r="C47">
        <v>72.693605000000005</v>
      </c>
      <c r="D47">
        <v>0.977267484322349</v>
      </c>
      <c r="E47">
        <v>11.9768247318967</v>
      </c>
      <c r="F47">
        <v>70.563865011043902</v>
      </c>
      <c r="G47">
        <v>74.823344988956094</v>
      </c>
      <c r="H47" t="s">
        <v>40</v>
      </c>
      <c r="I47" t="s">
        <v>38</v>
      </c>
    </row>
    <row r="48" spans="1:9" x14ac:dyDescent="0.35">
      <c r="A48" t="s">
        <v>15</v>
      </c>
      <c r="B48">
        <v>0</v>
      </c>
      <c r="C48">
        <v>73.072718025</v>
      </c>
      <c r="D48">
        <v>0.43202252526685803</v>
      </c>
      <c r="E48">
        <v>11.9988434055642</v>
      </c>
      <c r="F48">
        <v>72.131411740952402</v>
      </c>
      <c r="G48">
        <v>74.014024309047599</v>
      </c>
      <c r="H48" t="s">
        <v>41</v>
      </c>
      <c r="I48" t="s">
        <v>38</v>
      </c>
    </row>
    <row r="49" spans="1:9" ht="29" x14ac:dyDescent="0.35">
      <c r="A49" s="1" t="s">
        <v>13</v>
      </c>
      <c r="B49">
        <v>200</v>
      </c>
      <c r="C49">
        <v>73.108226200000004</v>
      </c>
      <c r="D49">
        <v>0.977267484322349</v>
      </c>
      <c r="E49">
        <v>11.976824738995001</v>
      </c>
      <c r="F49">
        <v>70.978486211184105</v>
      </c>
      <c r="G49">
        <v>75.237966188815804</v>
      </c>
      <c r="H49" t="s">
        <v>42</v>
      </c>
      <c r="I49" t="s">
        <v>38</v>
      </c>
    </row>
    <row r="50" spans="1:9" x14ac:dyDescent="0.35">
      <c r="A50" t="s">
        <v>15</v>
      </c>
      <c r="B50">
        <v>50</v>
      </c>
      <c r="C50">
        <v>75.126602274999996</v>
      </c>
      <c r="D50">
        <v>0.43202252526685803</v>
      </c>
      <c r="E50">
        <v>11.9988434015296</v>
      </c>
      <c r="F50">
        <v>74.185295990917297</v>
      </c>
      <c r="G50">
        <v>76.067908559082696</v>
      </c>
      <c r="H50" t="s">
        <v>43</v>
      </c>
      <c r="I50" t="s">
        <v>38</v>
      </c>
    </row>
    <row r="51" spans="1:9" x14ac:dyDescent="0.35">
      <c r="A51" t="s">
        <v>15</v>
      </c>
      <c r="B51">
        <v>100</v>
      </c>
      <c r="C51">
        <v>76.886379349999999</v>
      </c>
      <c r="D51">
        <v>0.43202252526685703</v>
      </c>
      <c r="E51">
        <v>11.9988434007686</v>
      </c>
      <c r="F51">
        <v>75.945073065910606</v>
      </c>
      <c r="G51">
        <v>77.827685634089306</v>
      </c>
      <c r="H51" t="s">
        <v>44</v>
      </c>
      <c r="I51" t="s">
        <v>38</v>
      </c>
    </row>
    <row r="52" spans="1:9" x14ac:dyDescent="0.35">
      <c r="A52" t="s">
        <v>15</v>
      </c>
      <c r="B52">
        <v>200</v>
      </c>
      <c r="C52">
        <v>80.176620400000004</v>
      </c>
      <c r="D52">
        <v>0.43202252526685803</v>
      </c>
      <c r="E52">
        <v>11.9988434021207</v>
      </c>
      <c r="F52">
        <v>79.235314115922407</v>
      </c>
      <c r="G52">
        <v>81.117926684077503</v>
      </c>
      <c r="H52" t="s">
        <v>45</v>
      </c>
      <c r="I52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07"/>
  <sheetViews>
    <sheetView topLeftCell="F55" workbookViewId="0">
      <selection activeCell="M58" sqref="M58:M70"/>
    </sheetView>
  </sheetViews>
  <sheetFormatPr defaultRowHeight="14.5" x14ac:dyDescent="0.35"/>
  <cols>
    <col min="1" max="1" width="5.36328125" style="8" bestFit="1" customWidth="1"/>
    <col min="2" max="2" width="14.6328125" style="8" bestFit="1" customWidth="1"/>
    <col min="3" max="6" width="8.7265625" style="8"/>
    <col min="7" max="7" width="11" style="8" bestFit="1" customWidth="1"/>
    <col min="8" max="10" width="8.7265625" style="8"/>
    <col min="11" max="11" width="11.81640625" style="8" bestFit="1" customWidth="1"/>
    <col min="12" max="16384" width="8.7265625" style="8"/>
  </cols>
  <sheetData>
    <row r="1" spans="1:12" x14ac:dyDescent="0.35">
      <c r="H1" s="8" t="s">
        <v>56</v>
      </c>
      <c r="I1" s="8" t="s">
        <v>56</v>
      </c>
      <c r="J1" s="8" t="s">
        <v>57</v>
      </c>
      <c r="K1" s="9" t="s">
        <v>58</v>
      </c>
      <c r="L1" s="9" t="s">
        <v>57</v>
      </c>
    </row>
    <row r="2" spans="1:12" x14ac:dyDescent="0.35">
      <c r="A2" s="8" t="s">
        <v>111</v>
      </c>
      <c r="B2" s="8" t="s">
        <v>0</v>
      </c>
      <c r="D2" s="8" t="s">
        <v>2</v>
      </c>
      <c r="E2" s="8" t="s">
        <v>3</v>
      </c>
      <c r="F2" s="8" t="s">
        <v>7</v>
      </c>
      <c r="G2" s="8" t="s">
        <v>8</v>
      </c>
      <c r="H2" s="8" t="s">
        <v>55</v>
      </c>
      <c r="I2" s="8" t="s">
        <v>3</v>
      </c>
      <c r="J2" s="8" t="s">
        <v>177</v>
      </c>
      <c r="K2" s="8" t="s">
        <v>59</v>
      </c>
      <c r="L2" s="8" t="s">
        <v>112</v>
      </c>
    </row>
    <row r="3" spans="1:12" x14ac:dyDescent="0.35">
      <c r="A3" s="8">
        <v>1</v>
      </c>
      <c r="B3" s="8" t="s">
        <v>53</v>
      </c>
      <c r="D3" s="8">
        <v>56.706223374999801</v>
      </c>
      <c r="E3" s="8">
        <v>2.1432461289129501</v>
      </c>
      <c r="F3" s="8" t="s">
        <v>113</v>
      </c>
      <c r="G3" s="8" t="s">
        <v>38</v>
      </c>
      <c r="H3" s="10">
        <f t="shared" ref="H3:H14" si="0">ROUND(D3,1)</f>
        <v>56.7</v>
      </c>
      <c r="I3" s="10">
        <f t="shared" ref="I3:I14" si="1">ROUND(E3,1)</f>
        <v>2.1</v>
      </c>
      <c r="J3" s="8" t="str">
        <f t="shared" ref="J3:J34" si="2">_xlfn.CONCAT(H3," ",$K$1," ",I3)</f>
        <v>56.7 ± 2.1</v>
      </c>
      <c r="K3" s="7" t="s">
        <v>80</v>
      </c>
      <c r="L3" s="8" t="str">
        <f>_xlfn.CONCAT(K3,F3)</f>
        <v>56.7 ± 2.1a</v>
      </c>
    </row>
    <row r="4" spans="1:12" x14ac:dyDescent="0.35">
      <c r="A4" s="8">
        <v>2</v>
      </c>
      <c r="B4" s="8" t="s">
        <v>53</v>
      </c>
      <c r="D4" s="8">
        <v>64.353395599999999</v>
      </c>
      <c r="E4" s="8">
        <v>2.1432461289129701</v>
      </c>
      <c r="F4" s="8" t="s">
        <v>114</v>
      </c>
      <c r="G4" s="8" t="s">
        <v>38</v>
      </c>
      <c r="H4" s="10">
        <f t="shared" si="0"/>
        <v>64.400000000000006</v>
      </c>
      <c r="I4" s="10">
        <f t="shared" si="1"/>
        <v>2.1</v>
      </c>
      <c r="J4" s="8" t="str">
        <f t="shared" si="2"/>
        <v>64.4 ± 2.1</v>
      </c>
      <c r="K4" s="7" t="s">
        <v>82</v>
      </c>
      <c r="L4" s="8" t="str">
        <f t="shared" ref="L4:L53" si="3">_xlfn.CONCAT(K4,F4)</f>
        <v>64.4 ± 2.1ab</v>
      </c>
    </row>
    <row r="5" spans="1:12" x14ac:dyDescent="0.35">
      <c r="A5" s="8">
        <v>3</v>
      </c>
      <c r="B5" s="8" t="s">
        <v>53</v>
      </c>
      <c r="D5" s="8">
        <v>62.271873749999997</v>
      </c>
      <c r="E5" s="8">
        <v>2.1432461289129701</v>
      </c>
      <c r="F5" s="8" t="s">
        <v>113</v>
      </c>
      <c r="G5" s="8" t="s">
        <v>38</v>
      </c>
      <c r="H5" s="10">
        <f t="shared" si="0"/>
        <v>62.3</v>
      </c>
      <c r="I5" s="10">
        <f t="shared" si="1"/>
        <v>2.1</v>
      </c>
      <c r="J5" s="8" t="str">
        <f t="shared" si="2"/>
        <v>62.3 ± 2.1</v>
      </c>
      <c r="K5" s="7" t="s">
        <v>81</v>
      </c>
      <c r="L5" s="8" t="str">
        <f t="shared" si="3"/>
        <v>62.3 ± 2.1a</v>
      </c>
    </row>
    <row r="6" spans="1:12" x14ac:dyDescent="0.35">
      <c r="A6" s="8">
        <v>4</v>
      </c>
      <c r="B6" s="8" t="s">
        <v>53</v>
      </c>
      <c r="D6" s="8">
        <v>61.042835275000002</v>
      </c>
      <c r="E6" s="8">
        <v>2.1432461289129701</v>
      </c>
      <c r="F6" s="8" t="s">
        <v>113</v>
      </c>
      <c r="G6" s="8" t="s">
        <v>38</v>
      </c>
      <c r="H6" s="10">
        <f t="shared" si="0"/>
        <v>61</v>
      </c>
      <c r="I6" s="10">
        <f t="shared" si="1"/>
        <v>2.1</v>
      </c>
      <c r="J6" s="8" t="str">
        <f t="shared" si="2"/>
        <v>61 ± 2.1</v>
      </c>
      <c r="K6" s="7" t="s">
        <v>101</v>
      </c>
      <c r="L6" s="8" t="str">
        <f t="shared" si="3"/>
        <v>61.0 ± 2.1a</v>
      </c>
    </row>
    <row r="7" spans="1:12" x14ac:dyDescent="0.35">
      <c r="A7" s="8">
        <v>5</v>
      </c>
      <c r="B7" s="8" t="s">
        <v>15</v>
      </c>
      <c r="D7" s="8">
        <v>73.072718025</v>
      </c>
      <c r="E7" s="8">
        <v>0.43202252526685803</v>
      </c>
      <c r="F7" s="8" t="s">
        <v>115</v>
      </c>
      <c r="G7" s="8" t="s">
        <v>38</v>
      </c>
      <c r="H7" s="10">
        <f t="shared" si="0"/>
        <v>73.099999999999994</v>
      </c>
      <c r="I7" s="10">
        <f t="shared" si="1"/>
        <v>0.4</v>
      </c>
      <c r="J7" s="8" t="str">
        <f t="shared" si="2"/>
        <v>73.1 ± 0.4</v>
      </c>
      <c r="K7" s="7" t="s">
        <v>76</v>
      </c>
      <c r="L7" s="8" t="str">
        <f t="shared" si="3"/>
        <v>73.1 ± 0.4c</v>
      </c>
    </row>
    <row r="8" spans="1:12" x14ac:dyDescent="0.35">
      <c r="A8" s="8">
        <v>6</v>
      </c>
      <c r="B8" s="8" t="s">
        <v>15</v>
      </c>
      <c r="D8" s="8">
        <v>75.126602274999996</v>
      </c>
      <c r="E8" s="8">
        <v>0.43202252526685803</v>
      </c>
      <c r="F8" s="8" t="s">
        <v>116</v>
      </c>
      <c r="G8" s="8" t="s">
        <v>38</v>
      </c>
      <c r="H8" s="10">
        <f t="shared" si="0"/>
        <v>75.099999999999994</v>
      </c>
      <c r="I8" s="10">
        <f t="shared" si="1"/>
        <v>0.4</v>
      </c>
      <c r="J8" s="8" t="str">
        <f t="shared" si="2"/>
        <v>75.1 ± 0.4</v>
      </c>
      <c r="K8" s="7" t="s">
        <v>77</v>
      </c>
      <c r="L8" s="8" t="str">
        <f t="shared" si="3"/>
        <v>75.1 ± 0.4cd</v>
      </c>
    </row>
    <row r="9" spans="1:12" x14ac:dyDescent="0.35">
      <c r="A9" s="8">
        <v>7</v>
      </c>
      <c r="B9" s="8" t="s">
        <v>15</v>
      </c>
      <c r="D9" s="8">
        <v>76.886379349999999</v>
      </c>
      <c r="E9" s="8">
        <v>0.43202252526685703</v>
      </c>
      <c r="F9" s="8" t="s">
        <v>117</v>
      </c>
      <c r="G9" s="8" t="s">
        <v>38</v>
      </c>
      <c r="H9" s="10">
        <f t="shared" si="0"/>
        <v>76.900000000000006</v>
      </c>
      <c r="I9" s="10">
        <f t="shared" si="1"/>
        <v>0.4</v>
      </c>
      <c r="J9" s="8" t="str">
        <f t="shared" si="2"/>
        <v>76.9 ± 0.4</v>
      </c>
      <c r="K9" s="7" t="s">
        <v>78</v>
      </c>
      <c r="L9" s="8" t="str">
        <f t="shared" si="3"/>
        <v>76.9 ± 0.4d</v>
      </c>
    </row>
    <row r="10" spans="1:12" x14ac:dyDescent="0.35">
      <c r="A10" s="8">
        <v>8</v>
      </c>
      <c r="B10" s="8" t="s">
        <v>15</v>
      </c>
      <c r="D10" s="8">
        <v>80.176620400000004</v>
      </c>
      <c r="E10" s="8">
        <v>0.43202252526685803</v>
      </c>
      <c r="F10" s="8" t="s">
        <v>118</v>
      </c>
      <c r="G10" s="8" t="s">
        <v>38</v>
      </c>
      <c r="H10" s="10">
        <f t="shared" si="0"/>
        <v>80.2</v>
      </c>
      <c r="I10" s="10">
        <f t="shared" si="1"/>
        <v>0.4</v>
      </c>
      <c r="J10" s="8" t="str">
        <f t="shared" si="2"/>
        <v>80.2 ± 0.4</v>
      </c>
      <c r="K10" s="7" t="s">
        <v>79</v>
      </c>
      <c r="L10" s="8" t="str">
        <f t="shared" si="3"/>
        <v>80.2 ± 0.4e</v>
      </c>
    </row>
    <row r="11" spans="1:12" x14ac:dyDescent="0.35">
      <c r="A11" s="8">
        <v>9</v>
      </c>
      <c r="B11" s="8" t="s">
        <v>54</v>
      </c>
      <c r="D11" s="8">
        <v>71.744137850000001</v>
      </c>
      <c r="E11" s="8">
        <v>0.977267484322349</v>
      </c>
      <c r="F11" s="8" t="s">
        <v>119</v>
      </c>
      <c r="G11" s="8" t="s">
        <v>38</v>
      </c>
      <c r="H11" s="10">
        <f t="shared" si="0"/>
        <v>71.7</v>
      </c>
      <c r="I11" s="10">
        <f t="shared" si="1"/>
        <v>1</v>
      </c>
      <c r="J11" s="8" t="str">
        <f t="shared" si="2"/>
        <v>71.7 ± 1</v>
      </c>
      <c r="K11" s="7" t="s">
        <v>108</v>
      </c>
      <c r="L11" s="8" t="str">
        <f t="shared" si="3"/>
        <v>71.7 ± 1.0bc</v>
      </c>
    </row>
    <row r="12" spans="1:12" x14ac:dyDescent="0.35">
      <c r="A12" s="8">
        <v>10</v>
      </c>
      <c r="B12" s="8" t="s">
        <v>54</v>
      </c>
      <c r="D12" s="8">
        <v>72.693605000000005</v>
      </c>
      <c r="E12" s="8">
        <v>0.977267484322349</v>
      </c>
      <c r="F12" s="8" t="s">
        <v>119</v>
      </c>
      <c r="G12" s="8" t="s">
        <v>38</v>
      </c>
      <c r="H12" s="10">
        <f t="shared" si="0"/>
        <v>72.7</v>
      </c>
      <c r="I12" s="10">
        <f t="shared" si="1"/>
        <v>1</v>
      </c>
      <c r="J12" s="8" t="str">
        <f t="shared" si="2"/>
        <v>72.7 ± 1</v>
      </c>
      <c r="K12" s="7" t="s">
        <v>109</v>
      </c>
      <c r="L12" s="8" t="str">
        <f t="shared" si="3"/>
        <v>72.7 ± 1.0bc</v>
      </c>
    </row>
    <row r="13" spans="1:12" x14ac:dyDescent="0.35">
      <c r="A13" s="8">
        <v>11</v>
      </c>
      <c r="B13" s="8" t="s">
        <v>54</v>
      </c>
      <c r="D13" s="8">
        <v>71.427829174999999</v>
      </c>
      <c r="E13" s="8">
        <v>0.977267484322346</v>
      </c>
      <c r="F13" s="8" t="s">
        <v>119</v>
      </c>
      <c r="G13" s="8" t="s">
        <v>38</v>
      </c>
      <c r="H13" s="10">
        <f t="shared" si="0"/>
        <v>71.400000000000006</v>
      </c>
      <c r="I13" s="10">
        <f t="shared" si="1"/>
        <v>1</v>
      </c>
      <c r="J13" s="8" t="str">
        <f t="shared" si="2"/>
        <v>71.4 ± 1</v>
      </c>
      <c r="K13" s="7" t="s">
        <v>107</v>
      </c>
      <c r="L13" s="8" t="str">
        <f t="shared" si="3"/>
        <v>71.4 ± 1.0bc</v>
      </c>
    </row>
    <row r="14" spans="1:12" x14ac:dyDescent="0.35">
      <c r="A14" s="8">
        <v>12</v>
      </c>
      <c r="B14" s="8" t="s">
        <v>54</v>
      </c>
      <c r="D14" s="8">
        <v>73.108226200000004</v>
      </c>
      <c r="E14" s="8">
        <v>0.977267484322349</v>
      </c>
      <c r="F14" s="8" t="s">
        <v>120</v>
      </c>
      <c r="G14" s="8" t="s">
        <v>38</v>
      </c>
      <c r="H14" s="10">
        <f t="shared" si="0"/>
        <v>73.099999999999994</v>
      </c>
      <c r="I14" s="10">
        <f t="shared" si="1"/>
        <v>1</v>
      </c>
      <c r="J14" s="8" t="str">
        <f t="shared" si="2"/>
        <v>73.1 ± 1</v>
      </c>
      <c r="K14" s="7" t="s">
        <v>110</v>
      </c>
      <c r="L14" s="8" t="str">
        <f t="shared" si="3"/>
        <v>73.1 ± 1.0bcd</v>
      </c>
    </row>
    <row r="15" spans="1:12" x14ac:dyDescent="0.35">
      <c r="A15" s="8">
        <v>13</v>
      </c>
      <c r="B15" s="8" t="s">
        <v>53</v>
      </c>
      <c r="D15" s="8">
        <v>7.1974999999999998</v>
      </c>
      <c r="E15" s="8">
        <v>0.29725639271881299</v>
      </c>
      <c r="F15" s="8" t="s">
        <v>116</v>
      </c>
      <c r="G15" s="8" t="s">
        <v>29</v>
      </c>
      <c r="H15" s="11">
        <f t="shared" ref="H15:H26" si="4">ROUND(D15,2)</f>
        <v>7.2</v>
      </c>
      <c r="I15" s="11">
        <f t="shared" ref="I15:I26" si="5">ROUND(E15,2)</f>
        <v>0.3</v>
      </c>
      <c r="J15" s="8" t="str">
        <f t="shared" si="2"/>
        <v>7.2 ± 0.3</v>
      </c>
      <c r="K15" s="7" t="s">
        <v>97</v>
      </c>
      <c r="L15" s="8" t="str">
        <f t="shared" si="3"/>
        <v>7.20 ± 0.30cd</v>
      </c>
    </row>
    <row r="16" spans="1:12" x14ac:dyDescent="0.35">
      <c r="A16" s="8">
        <v>14</v>
      </c>
      <c r="B16" s="8" t="s">
        <v>53</v>
      </c>
      <c r="D16" s="8">
        <v>7.4850000000000003</v>
      </c>
      <c r="E16" s="8">
        <v>0.29725639271881299</v>
      </c>
      <c r="F16" s="8" t="s">
        <v>116</v>
      </c>
      <c r="G16" s="8" t="s">
        <v>29</v>
      </c>
      <c r="H16" s="11">
        <f t="shared" si="4"/>
        <v>7.49</v>
      </c>
      <c r="I16" s="11">
        <f t="shared" si="5"/>
        <v>0.3</v>
      </c>
      <c r="J16" s="8" t="str">
        <f t="shared" si="2"/>
        <v>7.49 ± 0.3</v>
      </c>
      <c r="K16" s="7" t="s">
        <v>98</v>
      </c>
      <c r="L16" s="8" t="str">
        <f t="shared" si="3"/>
        <v>7.49 ± 0.30cd</v>
      </c>
    </row>
    <row r="17" spans="1:12" x14ac:dyDescent="0.35">
      <c r="A17" s="8">
        <v>15</v>
      </c>
      <c r="B17" s="8" t="s">
        <v>53</v>
      </c>
      <c r="D17" s="8">
        <v>8.0449999999999999</v>
      </c>
      <c r="E17" s="8">
        <v>0.29725639271881299</v>
      </c>
      <c r="F17" s="8" t="s">
        <v>121</v>
      </c>
      <c r="G17" s="8" t="s">
        <v>29</v>
      </c>
      <c r="H17" s="11">
        <f t="shared" si="4"/>
        <v>8.0500000000000007</v>
      </c>
      <c r="I17" s="11">
        <f t="shared" si="5"/>
        <v>0.3</v>
      </c>
      <c r="J17" s="8" t="str">
        <f t="shared" si="2"/>
        <v>8.05 ± 0.3</v>
      </c>
      <c r="K17" s="7" t="s">
        <v>99</v>
      </c>
      <c r="L17" s="8" t="str">
        <f t="shared" si="3"/>
        <v>8.05 ± 0.30def</v>
      </c>
    </row>
    <row r="18" spans="1:12" x14ac:dyDescent="0.35">
      <c r="A18" s="8">
        <v>16</v>
      </c>
      <c r="B18" s="8" t="s">
        <v>53</v>
      </c>
      <c r="D18" s="8">
        <v>8.2225000000000001</v>
      </c>
      <c r="E18" s="8">
        <v>0.29725639271881199</v>
      </c>
      <c r="F18" s="8" t="s">
        <v>121</v>
      </c>
      <c r="G18" s="8" t="s">
        <v>29</v>
      </c>
      <c r="H18" s="11">
        <f t="shared" si="4"/>
        <v>8.2200000000000006</v>
      </c>
      <c r="I18" s="11">
        <f t="shared" si="5"/>
        <v>0.3</v>
      </c>
      <c r="J18" s="8" t="str">
        <f t="shared" si="2"/>
        <v>8.22 ± 0.3</v>
      </c>
      <c r="K18" s="7" t="s">
        <v>100</v>
      </c>
      <c r="L18" s="8" t="str">
        <f t="shared" si="3"/>
        <v>8.22 ± 0.30def</v>
      </c>
    </row>
    <row r="19" spans="1:12" x14ac:dyDescent="0.35">
      <c r="A19" s="8">
        <v>17</v>
      </c>
      <c r="B19" s="8" t="s">
        <v>15</v>
      </c>
      <c r="D19" s="8">
        <v>6.55</v>
      </c>
      <c r="E19" s="8">
        <v>0.27606245576226801</v>
      </c>
      <c r="F19" s="8" t="s">
        <v>119</v>
      </c>
      <c r="G19" s="8" t="s">
        <v>29</v>
      </c>
      <c r="H19" s="11">
        <f t="shared" si="4"/>
        <v>6.55</v>
      </c>
      <c r="I19" s="11">
        <f t="shared" si="5"/>
        <v>0.28000000000000003</v>
      </c>
      <c r="J19" s="8" t="str">
        <f t="shared" si="2"/>
        <v>6.55 ± 0.28</v>
      </c>
      <c r="K19" s="7" t="s">
        <v>70</v>
      </c>
      <c r="L19" s="8" t="str">
        <f t="shared" si="3"/>
        <v>6.55 ± 0.28bc</v>
      </c>
    </row>
    <row r="20" spans="1:12" x14ac:dyDescent="0.35">
      <c r="A20" s="8">
        <v>18</v>
      </c>
      <c r="B20" s="8" t="s">
        <v>15</v>
      </c>
      <c r="D20" s="8">
        <v>5.1675000000000004</v>
      </c>
      <c r="E20" s="8">
        <v>0.27606245576226801</v>
      </c>
      <c r="F20" s="8" t="s">
        <v>113</v>
      </c>
      <c r="G20" s="8" t="s">
        <v>29</v>
      </c>
      <c r="H20" s="11">
        <f t="shared" si="4"/>
        <v>5.17</v>
      </c>
      <c r="I20" s="11">
        <f t="shared" si="5"/>
        <v>0.28000000000000003</v>
      </c>
      <c r="J20" s="8" t="str">
        <f t="shared" si="2"/>
        <v>5.17 ± 0.28</v>
      </c>
      <c r="K20" s="7" t="s">
        <v>68</v>
      </c>
      <c r="L20" s="8" t="str">
        <f t="shared" si="3"/>
        <v>5.17 ± 0.28a</v>
      </c>
    </row>
    <row r="21" spans="1:12" x14ac:dyDescent="0.35">
      <c r="A21" s="8">
        <v>19</v>
      </c>
      <c r="B21" s="8" t="s">
        <v>15</v>
      </c>
      <c r="D21" s="8">
        <v>5.5449999999999999</v>
      </c>
      <c r="E21" s="8">
        <v>0.27606245576226801</v>
      </c>
      <c r="F21" s="8" t="s">
        <v>114</v>
      </c>
      <c r="G21" s="8" t="s">
        <v>29</v>
      </c>
      <c r="H21" s="11">
        <f t="shared" si="4"/>
        <v>5.55</v>
      </c>
      <c r="I21" s="11">
        <f t="shared" si="5"/>
        <v>0.28000000000000003</v>
      </c>
      <c r="J21" s="8" t="str">
        <f t="shared" si="2"/>
        <v>5.55 ± 0.28</v>
      </c>
      <c r="K21" s="7" t="s">
        <v>69</v>
      </c>
      <c r="L21" s="8" t="str">
        <f t="shared" si="3"/>
        <v>5.55 ± 0.28ab</v>
      </c>
    </row>
    <row r="22" spans="1:12" x14ac:dyDescent="0.35">
      <c r="A22" s="8">
        <v>20</v>
      </c>
      <c r="B22" s="8" t="s">
        <v>15</v>
      </c>
      <c r="D22" s="8">
        <v>8.4375</v>
      </c>
      <c r="E22" s="8">
        <v>0.27606245576226801</v>
      </c>
      <c r="F22" s="8" t="s">
        <v>121</v>
      </c>
      <c r="G22" s="8" t="s">
        <v>29</v>
      </c>
      <c r="H22" s="11">
        <f t="shared" si="4"/>
        <v>8.44</v>
      </c>
      <c r="I22" s="11">
        <f t="shared" si="5"/>
        <v>0.28000000000000003</v>
      </c>
      <c r="J22" s="8" t="str">
        <f t="shared" si="2"/>
        <v>8.44 ± 0.28</v>
      </c>
      <c r="K22" s="7" t="s">
        <v>71</v>
      </c>
      <c r="L22" s="8" t="str">
        <f t="shared" si="3"/>
        <v>8.44 ± 0.28def</v>
      </c>
    </row>
    <row r="23" spans="1:12" x14ac:dyDescent="0.35">
      <c r="A23" s="8">
        <v>21</v>
      </c>
      <c r="B23" s="8" t="s">
        <v>54</v>
      </c>
      <c r="D23" s="8">
        <v>8.7899999999999991</v>
      </c>
      <c r="E23" s="8">
        <v>9.2240204251051894E-2</v>
      </c>
      <c r="F23" s="8" t="s">
        <v>122</v>
      </c>
      <c r="G23" s="8" t="s">
        <v>29</v>
      </c>
      <c r="H23" s="11">
        <f t="shared" si="4"/>
        <v>8.7899999999999991</v>
      </c>
      <c r="I23" s="11">
        <f t="shared" si="5"/>
        <v>0.09</v>
      </c>
      <c r="J23" s="8" t="str">
        <f t="shared" si="2"/>
        <v>8.79 ± 0.09</v>
      </c>
      <c r="K23" s="7" t="s">
        <v>73</v>
      </c>
      <c r="L23" s="8" t="str">
        <f t="shared" si="3"/>
        <v>8.79 ± 0.09ef</v>
      </c>
    </row>
    <row r="24" spans="1:12" x14ac:dyDescent="0.35">
      <c r="A24" s="8">
        <v>22</v>
      </c>
      <c r="B24" s="8" t="s">
        <v>54</v>
      </c>
      <c r="D24" s="8">
        <v>8.6724999999999994</v>
      </c>
      <c r="E24" s="8">
        <v>9.2240204251051602E-2</v>
      </c>
      <c r="F24" s="8" t="s">
        <v>118</v>
      </c>
      <c r="G24" s="8" t="s">
        <v>29</v>
      </c>
      <c r="H24" s="11">
        <f t="shared" si="4"/>
        <v>8.67</v>
      </c>
      <c r="I24" s="11">
        <f t="shared" si="5"/>
        <v>0.09</v>
      </c>
      <c r="J24" s="8" t="str">
        <f t="shared" si="2"/>
        <v>8.67 ± 0.09</v>
      </c>
      <c r="K24" s="7" t="s">
        <v>72</v>
      </c>
      <c r="L24" s="8" t="str">
        <f t="shared" si="3"/>
        <v>8.67 ± 0.09e</v>
      </c>
    </row>
    <row r="25" spans="1:12" x14ac:dyDescent="0.35">
      <c r="A25" s="8">
        <v>23</v>
      </c>
      <c r="B25" s="8" t="s">
        <v>54</v>
      </c>
      <c r="D25" s="8">
        <v>8.89</v>
      </c>
      <c r="E25" s="8">
        <v>9.2240204251052199E-2</v>
      </c>
      <c r="F25" s="8" t="s">
        <v>122</v>
      </c>
      <c r="G25" s="8" t="s">
        <v>29</v>
      </c>
      <c r="H25" s="11">
        <f t="shared" si="4"/>
        <v>8.89</v>
      </c>
      <c r="I25" s="11">
        <f t="shared" si="5"/>
        <v>0.09</v>
      </c>
      <c r="J25" s="8" t="str">
        <f t="shared" si="2"/>
        <v>8.89 ± 0.09</v>
      </c>
      <c r="K25" s="7" t="s">
        <v>74</v>
      </c>
      <c r="L25" s="8" t="str">
        <f t="shared" si="3"/>
        <v>8.89 ± 0.09ef</v>
      </c>
    </row>
    <row r="26" spans="1:12" x14ac:dyDescent="0.35">
      <c r="A26" s="8">
        <v>24</v>
      </c>
      <c r="B26" s="8" t="s">
        <v>54</v>
      </c>
      <c r="D26" s="8">
        <v>9.0675000000000008</v>
      </c>
      <c r="E26" s="8">
        <v>9.2240204251051894E-2</v>
      </c>
      <c r="F26" s="8" t="s">
        <v>123</v>
      </c>
      <c r="G26" s="8" t="s">
        <v>29</v>
      </c>
      <c r="H26" s="11">
        <f t="shared" si="4"/>
        <v>9.07</v>
      </c>
      <c r="I26" s="11">
        <f t="shared" si="5"/>
        <v>0.09</v>
      </c>
      <c r="J26" s="8" t="str">
        <f t="shared" si="2"/>
        <v>9.07 ± 0.09</v>
      </c>
      <c r="K26" s="7" t="s">
        <v>75</v>
      </c>
      <c r="L26" s="8" t="str">
        <f t="shared" si="3"/>
        <v>9.07 ± 0.09f</v>
      </c>
    </row>
    <row r="27" spans="1:12" x14ac:dyDescent="0.35">
      <c r="A27" s="8">
        <v>25</v>
      </c>
      <c r="B27" s="8" t="s">
        <v>53</v>
      </c>
      <c r="D27" s="8">
        <v>65.8536585250001</v>
      </c>
      <c r="E27" s="8">
        <v>7.50040055441207</v>
      </c>
      <c r="F27" s="8" t="s">
        <v>124</v>
      </c>
      <c r="G27" s="8" t="s">
        <v>11</v>
      </c>
      <c r="H27" s="10">
        <f t="shared" ref="H27:H44" si="6">ROUND(D27,1)</f>
        <v>65.900000000000006</v>
      </c>
      <c r="I27" s="10">
        <f t="shared" ref="I27:I44" si="7">ROUND(E27,1)</f>
        <v>7.5</v>
      </c>
      <c r="J27" s="8" t="str">
        <f t="shared" si="2"/>
        <v>65.9 ± 7.5</v>
      </c>
      <c r="K27" s="7" t="s">
        <v>91</v>
      </c>
      <c r="L27" s="8" t="str">
        <f t="shared" si="3"/>
        <v>65.9 ± 7.5abc</v>
      </c>
    </row>
    <row r="28" spans="1:12" x14ac:dyDescent="0.35">
      <c r="A28" s="8">
        <v>26</v>
      </c>
      <c r="B28" s="8" t="s">
        <v>53</v>
      </c>
      <c r="D28" s="8">
        <v>66.483516475000002</v>
      </c>
      <c r="E28" s="8">
        <v>7.50040055441203</v>
      </c>
      <c r="F28" s="8" t="s">
        <v>124</v>
      </c>
      <c r="G28" s="8" t="s">
        <v>11</v>
      </c>
      <c r="H28" s="10">
        <f t="shared" si="6"/>
        <v>66.5</v>
      </c>
      <c r="I28" s="10">
        <f t="shared" si="7"/>
        <v>7.5</v>
      </c>
      <c r="J28" s="8" t="str">
        <f t="shared" si="2"/>
        <v>66.5 ± 7.5</v>
      </c>
      <c r="K28" s="7" t="s">
        <v>92</v>
      </c>
      <c r="L28" s="8" t="str">
        <f t="shared" si="3"/>
        <v>66.5 ± 7.5abc</v>
      </c>
    </row>
    <row r="29" spans="1:12" x14ac:dyDescent="0.35">
      <c r="A29" s="8">
        <v>27</v>
      </c>
      <c r="B29" s="8" t="s">
        <v>53</v>
      </c>
      <c r="D29" s="8">
        <v>60.374429075000002</v>
      </c>
      <c r="E29" s="8">
        <v>7.5004005544120398</v>
      </c>
      <c r="F29" s="8" t="s">
        <v>114</v>
      </c>
      <c r="G29" s="8" t="s">
        <v>11</v>
      </c>
      <c r="H29" s="10">
        <f t="shared" si="6"/>
        <v>60.4</v>
      </c>
      <c r="I29" s="10">
        <f t="shared" si="7"/>
        <v>7.5</v>
      </c>
      <c r="J29" s="8" t="str">
        <f t="shared" si="2"/>
        <v>60.4 ± 7.5</v>
      </c>
      <c r="K29" s="7" t="s">
        <v>90</v>
      </c>
      <c r="L29" s="8" t="str">
        <f t="shared" si="3"/>
        <v>60.4 ± 7.5ab</v>
      </c>
    </row>
    <row r="30" spans="1:12" x14ac:dyDescent="0.35">
      <c r="A30" s="8">
        <v>28</v>
      </c>
      <c r="B30" s="8" t="s">
        <v>15</v>
      </c>
      <c r="D30" s="8">
        <v>88.414634100000001</v>
      </c>
      <c r="E30" s="8">
        <v>1.61145009935445</v>
      </c>
      <c r="F30" s="8" t="s">
        <v>119</v>
      </c>
      <c r="G30" s="8" t="s">
        <v>11</v>
      </c>
      <c r="H30" s="10">
        <f t="shared" si="6"/>
        <v>88.4</v>
      </c>
      <c r="I30" s="10">
        <f t="shared" si="7"/>
        <v>1.6</v>
      </c>
      <c r="J30" s="8" t="str">
        <f t="shared" si="2"/>
        <v>88.4 ± 1.6</v>
      </c>
      <c r="K30" s="7" t="s">
        <v>87</v>
      </c>
      <c r="L30" s="8" t="str">
        <f t="shared" si="3"/>
        <v>88.4 ± 1.6bc</v>
      </c>
    </row>
    <row r="31" spans="1:12" x14ac:dyDescent="0.35">
      <c r="A31" s="8">
        <v>29</v>
      </c>
      <c r="B31" s="8" t="s">
        <v>15</v>
      </c>
      <c r="D31" s="8">
        <v>91.758241749999996</v>
      </c>
      <c r="E31" s="8">
        <v>1.61145009935445</v>
      </c>
      <c r="F31" s="8" t="s">
        <v>115</v>
      </c>
      <c r="G31" s="8" t="s">
        <v>11</v>
      </c>
      <c r="H31" s="10">
        <f t="shared" si="6"/>
        <v>91.8</v>
      </c>
      <c r="I31" s="10">
        <f t="shared" si="7"/>
        <v>1.6</v>
      </c>
      <c r="J31" s="8" t="str">
        <f t="shared" si="2"/>
        <v>91.8 ± 1.6</v>
      </c>
      <c r="K31" s="7" t="s">
        <v>88</v>
      </c>
      <c r="L31" s="8" t="str">
        <f t="shared" si="3"/>
        <v>91.8 ± 1.6c</v>
      </c>
    </row>
    <row r="32" spans="1:12" x14ac:dyDescent="0.35">
      <c r="A32" s="8">
        <v>30</v>
      </c>
      <c r="B32" s="8" t="s">
        <v>15</v>
      </c>
      <c r="D32" s="8">
        <v>92.372869550000004</v>
      </c>
      <c r="E32" s="8">
        <v>1.61145009935445</v>
      </c>
      <c r="F32" s="8" t="s">
        <v>115</v>
      </c>
      <c r="G32" s="8" t="s">
        <v>11</v>
      </c>
      <c r="H32" s="10">
        <f t="shared" si="6"/>
        <v>92.4</v>
      </c>
      <c r="I32" s="10">
        <f t="shared" si="7"/>
        <v>1.6</v>
      </c>
      <c r="J32" s="8" t="str">
        <f t="shared" si="2"/>
        <v>92.4 ± 1.6</v>
      </c>
      <c r="K32" s="7" t="s">
        <v>89</v>
      </c>
      <c r="L32" s="8" t="str">
        <f t="shared" si="3"/>
        <v>92.4 ± 1.6c</v>
      </c>
    </row>
    <row r="33" spans="1:20" x14ac:dyDescent="0.35">
      <c r="A33" s="8">
        <v>31</v>
      </c>
      <c r="B33" s="8" t="s">
        <v>54</v>
      </c>
      <c r="D33" s="8">
        <v>82.317073149999999</v>
      </c>
      <c r="E33" s="8">
        <v>4.6521323639640997</v>
      </c>
      <c r="F33" s="8" t="s">
        <v>124</v>
      </c>
      <c r="G33" s="8" t="s">
        <v>11</v>
      </c>
      <c r="H33" s="10">
        <f t="shared" si="6"/>
        <v>82.3</v>
      </c>
      <c r="I33" s="10">
        <f t="shared" si="7"/>
        <v>4.7</v>
      </c>
      <c r="J33" s="8" t="str">
        <f t="shared" si="2"/>
        <v>82.3 ± 4.7</v>
      </c>
      <c r="K33" s="7" t="s">
        <v>94</v>
      </c>
      <c r="L33" s="8" t="str">
        <f t="shared" si="3"/>
        <v>82.3 ± 4.7abc</v>
      </c>
    </row>
    <row r="34" spans="1:20" x14ac:dyDescent="0.35">
      <c r="A34" s="8">
        <v>32</v>
      </c>
      <c r="B34" s="8" t="s">
        <v>54</v>
      </c>
      <c r="D34" s="8">
        <v>69.243256724999995</v>
      </c>
      <c r="E34" s="8">
        <v>4.6521323639640997</v>
      </c>
      <c r="F34" s="8" t="s">
        <v>113</v>
      </c>
      <c r="G34" s="8" t="s">
        <v>11</v>
      </c>
      <c r="H34" s="10">
        <f t="shared" si="6"/>
        <v>69.2</v>
      </c>
      <c r="I34" s="10">
        <f t="shared" si="7"/>
        <v>4.7</v>
      </c>
      <c r="J34" s="8" t="str">
        <f t="shared" si="2"/>
        <v>69.2 ± 4.7</v>
      </c>
      <c r="K34" s="7" t="s">
        <v>93</v>
      </c>
      <c r="L34" s="8" t="str">
        <f t="shared" si="3"/>
        <v>69.2 ± 4.7a</v>
      </c>
    </row>
    <row r="35" spans="1:20" x14ac:dyDescent="0.35">
      <c r="A35" s="8">
        <v>33</v>
      </c>
      <c r="B35" s="8" t="s">
        <v>54</v>
      </c>
      <c r="D35" s="8">
        <v>84.162303649999998</v>
      </c>
      <c r="E35" s="8">
        <v>4.6521323639640997</v>
      </c>
      <c r="F35" s="8" t="s">
        <v>124</v>
      </c>
      <c r="G35" s="8" t="s">
        <v>11</v>
      </c>
      <c r="H35" s="10">
        <f t="shared" si="6"/>
        <v>84.2</v>
      </c>
      <c r="I35" s="10">
        <f t="shared" si="7"/>
        <v>4.7</v>
      </c>
      <c r="J35" s="8" t="str">
        <f t="shared" ref="J35:J53" si="8">_xlfn.CONCAT(H35," ",$K$1," ",I35)</f>
        <v>84.2 ± 4.7</v>
      </c>
      <c r="K35" s="7" t="s">
        <v>95</v>
      </c>
      <c r="L35" s="8" t="str">
        <f t="shared" si="3"/>
        <v>84.2 ± 4.7abc</v>
      </c>
    </row>
    <row r="36" spans="1:20" x14ac:dyDescent="0.35">
      <c r="A36" s="8">
        <v>34</v>
      </c>
      <c r="B36" s="8" t="s">
        <v>53</v>
      </c>
      <c r="D36" s="8">
        <v>85.966919049999703</v>
      </c>
      <c r="E36" s="8">
        <v>5.0306511446846001</v>
      </c>
      <c r="F36" s="8" t="s">
        <v>125</v>
      </c>
      <c r="G36" s="8" t="s">
        <v>19</v>
      </c>
      <c r="H36" s="10">
        <f t="shared" si="6"/>
        <v>86</v>
      </c>
      <c r="I36" s="10">
        <f t="shared" si="7"/>
        <v>5</v>
      </c>
      <c r="J36" s="8" t="str">
        <f t="shared" si="8"/>
        <v>86 ± 5</v>
      </c>
      <c r="K36" s="7" t="s">
        <v>104</v>
      </c>
      <c r="L36" s="8" t="str">
        <f t="shared" si="3"/>
        <v>86.0 ± 5.0b</v>
      </c>
    </row>
    <row r="37" spans="1:20" x14ac:dyDescent="0.35">
      <c r="A37" s="8">
        <v>35</v>
      </c>
      <c r="B37" s="8" t="s">
        <v>53</v>
      </c>
      <c r="D37" s="8">
        <v>90.619893050000002</v>
      </c>
      <c r="E37" s="8">
        <v>5.0306511446846196</v>
      </c>
      <c r="F37" s="8" t="s">
        <v>125</v>
      </c>
      <c r="G37" s="8" t="s">
        <v>19</v>
      </c>
      <c r="H37" s="10">
        <f t="shared" si="6"/>
        <v>90.6</v>
      </c>
      <c r="I37" s="10">
        <f t="shared" si="7"/>
        <v>5</v>
      </c>
      <c r="J37" s="8" t="str">
        <f t="shared" si="8"/>
        <v>90.6 ± 5</v>
      </c>
      <c r="K37" s="7" t="s">
        <v>105</v>
      </c>
      <c r="L37" s="8" t="str">
        <f t="shared" si="3"/>
        <v>90.6 ± 5.0b</v>
      </c>
    </row>
    <row r="38" spans="1:20" x14ac:dyDescent="0.35">
      <c r="A38" s="8">
        <v>36</v>
      </c>
      <c r="B38" s="8" t="s">
        <v>53</v>
      </c>
      <c r="D38" s="8">
        <v>97.667108775000003</v>
      </c>
      <c r="E38" s="8">
        <v>5.0306511446846303</v>
      </c>
      <c r="F38" s="8" t="s">
        <v>125</v>
      </c>
      <c r="G38" s="8" t="s">
        <v>19</v>
      </c>
      <c r="H38" s="10">
        <f t="shared" si="6"/>
        <v>97.7</v>
      </c>
      <c r="I38" s="10">
        <f t="shared" si="7"/>
        <v>5</v>
      </c>
      <c r="J38" s="8" t="str">
        <f t="shared" si="8"/>
        <v>97.7 ± 5</v>
      </c>
      <c r="K38" s="7" t="s">
        <v>106</v>
      </c>
      <c r="L38" s="8" t="str">
        <f t="shared" si="3"/>
        <v>97.7 ± 5.0b</v>
      </c>
    </row>
    <row r="39" spans="1:20" x14ac:dyDescent="0.35">
      <c r="A39" s="8">
        <v>37</v>
      </c>
      <c r="B39" s="8" t="s">
        <v>15</v>
      </c>
      <c r="D39" s="8">
        <v>2.02702702499995</v>
      </c>
      <c r="E39" s="8">
        <v>1.38989970527383</v>
      </c>
      <c r="F39" s="8" t="s">
        <v>113</v>
      </c>
      <c r="G39" s="8" t="s">
        <v>19</v>
      </c>
      <c r="H39" s="10">
        <f t="shared" si="6"/>
        <v>2</v>
      </c>
      <c r="I39" s="10">
        <f t="shared" si="7"/>
        <v>1.4</v>
      </c>
      <c r="J39" s="8" t="str">
        <f t="shared" si="8"/>
        <v>2 ± 1.4</v>
      </c>
      <c r="K39" s="7" t="s">
        <v>103</v>
      </c>
      <c r="L39" s="8" t="str">
        <f t="shared" si="3"/>
        <v>2.0 ± 1.4a</v>
      </c>
    </row>
    <row r="40" spans="1:20" x14ac:dyDescent="0.35">
      <c r="A40" s="8">
        <v>38</v>
      </c>
      <c r="B40" s="8" t="s">
        <v>15</v>
      </c>
      <c r="D40" s="8">
        <v>1.2987012999999501</v>
      </c>
      <c r="E40" s="8">
        <v>1.38989970527383</v>
      </c>
      <c r="F40" s="8" t="s">
        <v>113</v>
      </c>
      <c r="G40" s="8" t="s">
        <v>19</v>
      </c>
      <c r="H40" s="10">
        <f t="shared" si="6"/>
        <v>1.3</v>
      </c>
      <c r="I40" s="10">
        <f t="shared" si="7"/>
        <v>1.4</v>
      </c>
      <c r="J40" s="8" t="str">
        <f t="shared" si="8"/>
        <v>1.3 ± 1.4</v>
      </c>
      <c r="K40" s="7" t="s">
        <v>83</v>
      </c>
      <c r="L40" s="8" t="str">
        <f t="shared" si="3"/>
        <v>1.3 ± 1.4a</v>
      </c>
    </row>
    <row r="41" spans="1:20" x14ac:dyDescent="0.35">
      <c r="A41" s="8">
        <v>39</v>
      </c>
      <c r="B41" s="8" t="s">
        <v>15</v>
      </c>
      <c r="D41" s="11">
        <v>-4.6185277824406499E-14</v>
      </c>
      <c r="E41" s="8">
        <v>1.38989970527383</v>
      </c>
      <c r="F41" s="8" t="s">
        <v>113</v>
      </c>
      <c r="G41" s="8" t="s">
        <v>19</v>
      </c>
      <c r="H41" s="10">
        <f t="shared" si="6"/>
        <v>0</v>
      </c>
      <c r="I41" s="10">
        <f t="shared" si="7"/>
        <v>1.4</v>
      </c>
      <c r="J41" s="8" t="str">
        <f t="shared" si="8"/>
        <v>0 ± 1.4</v>
      </c>
      <c r="K41" s="7" t="s">
        <v>102</v>
      </c>
      <c r="L41" s="8" t="str">
        <f t="shared" si="3"/>
        <v>0.0 ± 1.4a</v>
      </c>
    </row>
    <row r="42" spans="1:20" x14ac:dyDescent="0.35">
      <c r="A42" s="8">
        <v>40</v>
      </c>
      <c r="B42" s="8" t="s">
        <v>54</v>
      </c>
      <c r="D42" s="8">
        <v>8.5317460500000006</v>
      </c>
      <c r="E42" s="8">
        <v>5.3060750718841296</v>
      </c>
      <c r="F42" s="8" t="s">
        <v>113</v>
      </c>
      <c r="G42" s="8" t="s">
        <v>19</v>
      </c>
      <c r="H42" s="10">
        <f t="shared" si="6"/>
        <v>8.5</v>
      </c>
      <c r="I42" s="10">
        <f t="shared" si="7"/>
        <v>5.3</v>
      </c>
      <c r="J42" s="8" t="str">
        <f t="shared" si="8"/>
        <v>8.5 ± 5.3</v>
      </c>
      <c r="K42" s="7" t="s">
        <v>84</v>
      </c>
      <c r="L42" s="8" t="str">
        <f t="shared" si="3"/>
        <v>8.5 ± 5.3a</v>
      </c>
    </row>
    <row r="43" spans="1:20" x14ac:dyDescent="0.35">
      <c r="A43" s="8">
        <v>41</v>
      </c>
      <c r="B43" s="8" t="s">
        <v>54</v>
      </c>
      <c r="D43" s="8">
        <v>9.0563725499999901</v>
      </c>
      <c r="E43" s="8">
        <v>5.3060750718841403</v>
      </c>
      <c r="F43" s="8" t="s">
        <v>113</v>
      </c>
      <c r="G43" s="8" t="s">
        <v>19</v>
      </c>
      <c r="H43" s="10">
        <f t="shared" si="6"/>
        <v>9.1</v>
      </c>
      <c r="I43" s="10">
        <f t="shared" si="7"/>
        <v>5.3</v>
      </c>
      <c r="J43" s="8" t="str">
        <f t="shared" si="8"/>
        <v>9.1 ± 5.3</v>
      </c>
      <c r="K43" s="7" t="s">
        <v>85</v>
      </c>
      <c r="L43" s="8" t="str">
        <f t="shared" si="3"/>
        <v>9.1 ± 5.3a</v>
      </c>
    </row>
    <row r="44" spans="1:20" x14ac:dyDescent="0.35">
      <c r="A44" s="8">
        <v>42</v>
      </c>
      <c r="B44" s="8" t="s">
        <v>54</v>
      </c>
      <c r="D44" s="8">
        <v>15.802829450000001</v>
      </c>
      <c r="E44" s="8">
        <v>5.3060750718841403</v>
      </c>
      <c r="F44" s="8" t="s">
        <v>113</v>
      </c>
      <c r="G44" s="8" t="s">
        <v>19</v>
      </c>
      <c r="H44" s="10">
        <f t="shared" si="6"/>
        <v>15.8</v>
      </c>
      <c r="I44" s="10">
        <f t="shared" si="7"/>
        <v>5.3</v>
      </c>
      <c r="J44" s="8" t="str">
        <f t="shared" si="8"/>
        <v>15.8 ± 5.3</v>
      </c>
      <c r="K44" s="7" t="s">
        <v>86</v>
      </c>
      <c r="L44" s="8" t="str">
        <f t="shared" si="3"/>
        <v>15.8 ± 5.3a</v>
      </c>
      <c r="N44" s="8" t="s">
        <v>185</v>
      </c>
      <c r="P44" s="8" t="s">
        <v>186</v>
      </c>
      <c r="R44" s="8" t="s">
        <v>187</v>
      </c>
      <c r="S44" s="8" t="s">
        <v>188</v>
      </c>
      <c r="T44" s="8" t="s">
        <v>189</v>
      </c>
    </row>
    <row r="45" spans="1:20" x14ac:dyDescent="0.35">
      <c r="A45" s="8">
        <v>43</v>
      </c>
      <c r="B45" s="8" t="s">
        <v>53</v>
      </c>
      <c r="D45" s="8">
        <v>8.1340000000000107E-2</v>
      </c>
      <c r="E45" s="8">
        <v>5.6037012153642004E-3</v>
      </c>
      <c r="F45" s="8" t="s">
        <v>117</v>
      </c>
      <c r="G45" s="8" t="s">
        <v>23</v>
      </c>
      <c r="H45" s="8">
        <f t="shared" ref="H45:H53" si="9">ROUND(D45,3)</f>
        <v>8.1000000000000003E-2</v>
      </c>
      <c r="I45" s="8">
        <f t="shared" ref="I45:I53" si="10">ROUND(E45,3)</f>
        <v>6.0000000000000001E-3</v>
      </c>
      <c r="J45" s="8" t="str">
        <f t="shared" si="8"/>
        <v>0.081 ± 0.006</v>
      </c>
      <c r="K45" s="7" t="s">
        <v>65</v>
      </c>
      <c r="L45" s="8" t="str">
        <f t="shared" si="3"/>
        <v>0.081 ± 0.006d</v>
      </c>
      <c r="N45" s="8">
        <f>D45*1000</f>
        <v>81.340000000000103</v>
      </c>
      <c r="O45" s="8">
        <f>E45*1000</f>
        <v>5.6037012153642003</v>
      </c>
      <c r="P45" s="8">
        <f>ROUND(N45,1)</f>
        <v>81.3</v>
      </c>
      <c r="Q45" s="8">
        <f>ROUND(O45,1)</f>
        <v>5.6</v>
      </c>
      <c r="R45" s="8" t="str">
        <f>_xlfn.CONCAT(P45," ", $K$1," ",Q45)</f>
        <v>81.3 ± 5.6</v>
      </c>
      <c r="S45" s="8" t="str">
        <f>_xlfn.CONCAT(R45,F45)</f>
        <v>81.3 ± 5.6d</v>
      </c>
      <c r="T45" s="8" t="s">
        <v>190</v>
      </c>
    </row>
    <row r="46" spans="1:20" x14ac:dyDescent="0.35">
      <c r="A46" s="8">
        <v>44</v>
      </c>
      <c r="B46" s="8" t="s">
        <v>53</v>
      </c>
      <c r="D46" s="8">
        <v>7.2760000000000005E-2</v>
      </c>
      <c r="E46" s="8">
        <v>5.0126051191410597E-3</v>
      </c>
      <c r="F46" s="8" t="s">
        <v>116</v>
      </c>
      <c r="G46" s="8" t="s">
        <v>23</v>
      </c>
      <c r="H46" s="8">
        <f t="shared" si="9"/>
        <v>7.2999999999999995E-2</v>
      </c>
      <c r="I46" s="8">
        <f t="shared" si="10"/>
        <v>5.0000000000000001E-3</v>
      </c>
      <c r="J46" s="8" t="str">
        <f t="shared" si="8"/>
        <v>0.073 ± 0.005</v>
      </c>
      <c r="K46" s="7" t="s">
        <v>64</v>
      </c>
      <c r="L46" s="8" t="str">
        <f t="shared" si="3"/>
        <v>0.073 ± 0.005cd</v>
      </c>
      <c r="N46" s="8">
        <f t="shared" ref="N46:O53" si="11">D46*1000</f>
        <v>72.760000000000005</v>
      </c>
      <c r="O46" s="8">
        <f t="shared" si="11"/>
        <v>5.0126051191410594</v>
      </c>
      <c r="P46" s="8">
        <f t="shared" ref="P46:Q53" si="12">ROUND(N46,1)</f>
        <v>72.8</v>
      </c>
      <c r="Q46" s="8">
        <f t="shared" si="12"/>
        <v>5</v>
      </c>
      <c r="R46" s="8" t="str">
        <f t="shared" ref="R46:R53" si="13">_xlfn.CONCAT(P46," ", $K$1," ",Q46)</f>
        <v>72.8 ± 5</v>
      </c>
      <c r="S46" s="8" t="str">
        <f t="shared" ref="S46:S53" si="14">_xlfn.CONCAT(R46,F46)</f>
        <v>72.8 ± 5cd</v>
      </c>
      <c r="T46" s="8" t="s">
        <v>196</v>
      </c>
    </row>
    <row r="47" spans="1:20" x14ac:dyDescent="0.35">
      <c r="A47" s="8">
        <v>45</v>
      </c>
      <c r="B47" s="8" t="s">
        <v>53</v>
      </c>
      <c r="D47" s="8">
        <v>5.4932500000100602E-2</v>
      </c>
      <c r="E47" s="8">
        <v>3.78442218407293E-3</v>
      </c>
      <c r="F47" s="8" t="s">
        <v>119</v>
      </c>
      <c r="G47" s="8" t="s">
        <v>23</v>
      </c>
      <c r="H47" s="8">
        <f t="shared" si="9"/>
        <v>5.5E-2</v>
      </c>
      <c r="I47" s="8">
        <f t="shared" si="10"/>
        <v>4.0000000000000001E-3</v>
      </c>
      <c r="J47" s="8" t="str">
        <f t="shared" si="8"/>
        <v>0.055 ± 0.004</v>
      </c>
      <c r="K47" s="7" t="s">
        <v>63</v>
      </c>
      <c r="L47" s="8" t="str">
        <f t="shared" si="3"/>
        <v>0.055 ± 0.004bc</v>
      </c>
      <c r="N47" s="8">
        <f t="shared" si="11"/>
        <v>54.932500000100603</v>
      </c>
      <c r="O47" s="8">
        <f t="shared" si="11"/>
        <v>3.78442218407293</v>
      </c>
      <c r="P47" s="8">
        <f t="shared" si="12"/>
        <v>54.9</v>
      </c>
      <c r="Q47" s="8">
        <f t="shared" si="12"/>
        <v>3.8</v>
      </c>
      <c r="R47" s="8" t="str">
        <f t="shared" si="13"/>
        <v>54.9 ± 3.8</v>
      </c>
      <c r="S47" s="8" t="str">
        <f t="shared" si="14"/>
        <v>54.9 ± 3.8bc</v>
      </c>
      <c r="T47" s="8" t="s">
        <v>191</v>
      </c>
    </row>
    <row r="48" spans="1:20" x14ac:dyDescent="0.35">
      <c r="A48" s="8">
        <v>46</v>
      </c>
      <c r="B48" s="8" t="s">
        <v>15</v>
      </c>
      <c r="D48" s="8">
        <v>6.6570000008358596E-2</v>
      </c>
      <c r="E48" s="8">
        <v>4.58611027736428E-3</v>
      </c>
      <c r="F48" s="8" t="s">
        <v>116</v>
      </c>
      <c r="G48" s="8" t="s">
        <v>23</v>
      </c>
      <c r="H48" s="8">
        <f t="shared" si="9"/>
        <v>6.7000000000000004E-2</v>
      </c>
      <c r="I48" s="8">
        <f t="shared" si="10"/>
        <v>5.0000000000000001E-3</v>
      </c>
      <c r="J48" s="8" t="str">
        <f t="shared" si="8"/>
        <v>0.067 ± 0.005</v>
      </c>
      <c r="K48" s="7" t="s">
        <v>61</v>
      </c>
      <c r="L48" s="8" t="str">
        <f t="shared" si="3"/>
        <v>0.067 ± 0.005cd</v>
      </c>
      <c r="N48" s="8">
        <f t="shared" si="11"/>
        <v>66.570000008358591</v>
      </c>
      <c r="O48" s="8">
        <f t="shared" si="11"/>
        <v>4.5861102773642797</v>
      </c>
      <c r="P48" s="8">
        <f t="shared" si="12"/>
        <v>66.599999999999994</v>
      </c>
      <c r="Q48" s="8">
        <f t="shared" si="12"/>
        <v>4.5999999999999996</v>
      </c>
      <c r="R48" s="8" t="str">
        <f t="shared" si="13"/>
        <v>66.6 ± 4.6</v>
      </c>
      <c r="S48" s="8" t="str">
        <f t="shared" si="14"/>
        <v>66.6 ± 4.6cd</v>
      </c>
      <c r="T48" s="8" t="s">
        <v>192</v>
      </c>
    </row>
    <row r="49" spans="1:20" x14ac:dyDescent="0.35">
      <c r="A49" s="8">
        <v>47</v>
      </c>
      <c r="B49" s="8" t="s">
        <v>15</v>
      </c>
      <c r="D49" s="8">
        <v>7.2237499999999996E-2</v>
      </c>
      <c r="E49" s="8">
        <v>4.9766088827691698E-3</v>
      </c>
      <c r="F49" s="8" t="s">
        <v>116</v>
      </c>
      <c r="G49" s="8" t="s">
        <v>23</v>
      </c>
      <c r="H49" s="8">
        <f t="shared" si="9"/>
        <v>7.1999999999999995E-2</v>
      </c>
      <c r="I49" s="8">
        <f t="shared" si="10"/>
        <v>5.0000000000000001E-3</v>
      </c>
      <c r="J49" s="8" t="str">
        <f t="shared" si="8"/>
        <v>0.072 ± 0.005</v>
      </c>
      <c r="K49" s="7" t="s">
        <v>62</v>
      </c>
      <c r="L49" s="8" t="str">
        <f t="shared" si="3"/>
        <v>0.072 ± 0.005cd</v>
      </c>
      <c r="N49" s="8">
        <f t="shared" si="11"/>
        <v>72.237499999999997</v>
      </c>
      <c r="O49" s="8">
        <f t="shared" si="11"/>
        <v>4.9766088827691695</v>
      </c>
      <c r="P49" s="8">
        <f t="shared" si="12"/>
        <v>72.2</v>
      </c>
      <c r="Q49" s="8">
        <f t="shared" si="12"/>
        <v>5</v>
      </c>
      <c r="R49" s="8" t="str">
        <f t="shared" si="13"/>
        <v>72.2 ± 5</v>
      </c>
      <c r="S49" s="8" t="str">
        <f t="shared" si="14"/>
        <v>72.2 ± 5cd</v>
      </c>
      <c r="T49" s="8" t="s">
        <v>197</v>
      </c>
    </row>
    <row r="50" spans="1:20" x14ac:dyDescent="0.35">
      <c r="A50" s="8">
        <v>48</v>
      </c>
      <c r="B50" s="8" t="s">
        <v>15</v>
      </c>
      <c r="D50" s="8">
        <v>6.1705000000000003E-2</v>
      </c>
      <c r="E50" s="8">
        <v>4.25100053472755E-3</v>
      </c>
      <c r="F50" s="8" t="s">
        <v>116</v>
      </c>
      <c r="G50" s="8" t="s">
        <v>23</v>
      </c>
      <c r="H50" s="8">
        <f t="shared" si="9"/>
        <v>6.2E-2</v>
      </c>
      <c r="I50" s="8">
        <f t="shared" si="10"/>
        <v>4.0000000000000001E-3</v>
      </c>
      <c r="J50" s="8" t="str">
        <f t="shared" si="8"/>
        <v>0.062 ± 0.004</v>
      </c>
      <c r="K50" s="7" t="s">
        <v>60</v>
      </c>
      <c r="L50" s="8" t="str">
        <f t="shared" si="3"/>
        <v>0.062 ± 0.004cd</v>
      </c>
      <c r="N50" s="8">
        <f t="shared" si="11"/>
        <v>61.705000000000005</v>
      </c>
      <c r="O50" s="8">
        <f t="shared" si="11"/>
        <v>4.2510005347275497</v>
      </c>
      <c r="P50" s="8">
        <f t="shared" si="12"/>
        <v>61.7</v>
      </c>
      <c r="Q50" s="8">
        <f t="shared" si="12"/>
        <v>4.3</v>
      </c>
      <c r="R50" s="8" t="str">
        <f t="shared" si="13"/>
        <v>61.7 ± 4.3</v>
      </c>
      <c r="S50" s="8" t="str">
        <f t="shared" si="14"/>
        <v>61.7 ± 4.3cd</v>
      </c>
      <c r="T50" s="8" t="s">
        <v>193</v>
      </c>
    </row>
    <row r="51" spans="1:20" x14ac:dyDescent="0.35">
      <c r="A51" s="8">
        <v>49</v>
      </c>
      <c r="B51" s="8" t="s">
        <v>54</v>
      </c>
      <c r="D51" s="8">
        <v>7.0357500000000003E-2</v>
      </c>
      <c r="E51" s="8">
        <v>4.84709127247824E-3</v>
      </c>
      <c r="F51" s="8" t="s">
        <v>116</v>
      </c>
      <c r="G51" s="8" t="s">
        <v>23</v>
      </c>
      <c r="H51" s="11">
        <f t="shared" si="9"/>
        <v>7.0000000000000007E-2</v>
      </c>
      <c r="I51" s="11">
        <f t="shared" si="10"/>
        <v>5.0000000000000001E-3</v>
      </c>
      <c r="J51" s="8" t="str">
        <f t="shared" si="8"/>
        <v>0.07 ± 0.005</v>
      </c>
      <c r="K51" s="7" t="s">
        <v>96</v>
      </c>
      <c r="L51" s="8" t="str">
        <f t="shared" si="3"/>
        <v>0.070 ± 0.005cd</v>
      </c>
      <c r="N51" s="8">
        <f t="shared" si="11"/>
        <v>70.357500000000002</v>
      </c>
      <c r="O51" s="8">
        <f t="shared" si="11"/>
        <v>4.8470912724782398</v>
      </c>
      <c r="P51" s="8">
        <f t="shared" si="12"/>
        <v>70.400000000000006</v>
      </c>
      <c r="Q51" s="8">
        <f t="shared" si="12"/>
        <v>4.8</v>
      </c>
      <c r="R51" s="8" t="str">
        <f t="shared" si="13"/>
        <v>70.4 ± 4.8</v>
      </c>
      <c r="S51" s="8" t="str">
        <f t="shared" si="14"/>
        <v>70.4 ± 4.8cd</v>
      </c>
      <c r="T51" s="8" t="s">
        <v>194</v>
      </c>
    </row>
    <row r="52" spans="1:20" x14ac:dyDescent="0.35">
      <c r="A52" s="8">
        <v>50</v>
      </c>
      <c r="B52" s="8" t="s">
        <v>54</v>
      </c>
      <c r="D52" s="8">
        <v>4.3994999999999999E-2</v>
      </c>
      <c r="E52" s="8">
        <v>3.0309175677614699E-3</v>
      </c>
      <c r="F52" s="8" t="s">
        <v>125</v>
      </c>
      <c r="G52" s="8" t="s">
        <v>23</v>
      </c>
      <c r="H52" s="8">
        <f t="shared" si="9"/>
        <v>4.3999999999999997E-2</v>
      </c>
      <c r="I52" s="8">
        <f t="shared" si="10"/>
        <v>3.0000000000000001E-3</v>
      </c>
      <c r="J52" s="8" t="str">
        <f t="shared" si="8"/>
        <v>0.044 ± 0.003</v>
      </c>
      <c r="K52" s="7" t="s">
        <v>67</v>
      </c>
      <c r="L52" s="8" t="str">
        <f t="shared" si="3"/>
        <v>0.044 ± 0.003b</v>
      </c>
      <c r="N52" s="8">
        <f t="shared" si="11"/>
        <v>43.994999999999997</v>
      </c>
      <c r="O52" s="8">
        <f t="shared" si="11"/>
        <v>3.0309175677614699</v>
      </c>
      <c r="P52" s="8">
        <f t="shared" si="12"/>
        <v>44</v>
      </c>
      <c r="Q52" s="8">
        <f t="shared" si="12"/>
        <v>3</v>
      </c>
      <c r="R52" s="8" t="str">
        <f t="shared" si="13"/>
        <v>44 ± 3</v>
      </c>
      <c r="S52" s="8" t="str">
        <f t="shared" si="14"/>
        <v>44 ± 3b</v>
      </c>
      <c r="T52" s="8" t="s">
        <v>198</v>
      </c>
    </row>
    <row r="53" spans="1:20" x14ac:dyDescent="0.35">
      <c r="A53" s="8">
        <v>51</v>
      </c>
      <c r="B53" s="8" t="s">
        <v>54</v>
      </c>
      <c r="D53" s="8">
        <v>2.4469999999999999E-2</v>
      </c>
      <c r="E53" s="8">
        <v>1.6857950226636901E-3</v>
      </c>
      <c r="F53" s="8" t="s">
        <v>113</v>
      </c>
      <c r="G53" s="8" t="s">
        <v>23</v>
      </c>
      <c r="H53" s="8">
        <f t="shared" si="9"/>
        <v>2.4E-2</v>
      </c>
      <c r="I53" s="8">
        <f t="shared" si="10"/>
        <v>2E-3</v>
      </c>
      <c r="J53" s="8" t="str">
        <f t="shared" si="8"/>
        <v>0.024 ± 0.002</v>
      </c>
      <c r="K53" s="7" t="s">
        <v>66</v>
      </c>
      <c r="L53" s="8" t="str">
        <f t="shared" si="3"/>
        <v>0.024 ± 0.002a</v>
      </c>
      <c r="N53" s="8">
        <f t="shared" si="11"/>
        <v>24.47</v>
      </c>
      <c r="O53" s="8">
        <f t="shared" si="11"/>
        <v>1.68579502266369</v>
      </c>
      <c r="P53" s="8">
        <f t="shared" si="12"/>
        <v>24.5</v>
      </c>
      <c r="Q53" s="8">
        <f t="shared" si="12"/>
        <v>1.7</v>
      </c>
      <c r="R53" s="8" t="str">
        <f t="shared" si="13"/>
        <v>24.5 ± 1.7</v>
      </c>
      <c r="S53" s="8" t="str">
        <f t="shared" si="14"/>
        <v>24.5 ± 1.7a</v>
      </c>
      <c r="T53" s="8" t="s">
        <v>195</v>
      </c>
    </row>
    <row r="56" spans="1:20" x14ac:dyDescent="0.35">
      <c r="A56" s="8" t="s">
        <v>111</v>
      </c>
      <c r="B56" s="8" t="s">
        <v>0</v>
      </c>
      <c r="C56" s="8" t="s">
        <v>1</v>
      </c>
      <c r="D56" s="8" t="s">
        <v>8</v>
      </c>
      <c r="E56" s="8" t="s">
        <v>178</v>
      </c>
      <c r="G56" s="8" t="s">
        <v>179</v>
      </c>
    </row>
    <row r="57" spans="1:20" x14ac:dyDescent="0.35">
      <c r="A57" s="8">
        <v>1</v>
      </c>
      <c r="B57" s="8" t="s">
        <v>53</v>
      </c>
      <c r="C57" s="8">
        <v>0</v>
      </c>
      <c r="D57" s="8" t="s">
        <v>38</v>
      </c>
      <c r="E57" s="8" t="s">
        <v>126</v>
      </c>
    </row>
    <row r="58" spans="1:20" x14ac:dyDescent="0.35">
      <c r="A58" s="8">
        <v>2</v>
      </c>
      <c r="B58" s="8" t="s">
        <v>53</v>
      </c>
      <c r="C58" s="8">
        <v>50</v>
      </c>
      <c r="D58" s="8" t="s">
        <v>38</v>
      </c>
      <c r="E58" s="8" t="s">
        <v>127</v>
      </c>
      <c r="G58" s="8" t="s">
        <v>0</v>
      </c>
      <c r="H58" s="8" t="s">
        <v>1</v>
      </c>
      <c r="I58" s="8" t="s">
        <v>181</v>
      </c>
      <c r="J58" s="8" t="s">
        <v>180</v>
      </c>
      <c r="K58" s="8" t="s">
        <v>182</v>
      </c>
      <c r="L58" s="8" t="s">
        <v>183</v>
      </c>
      <c r="M58" s="8" t="s">
        <v>199</v>
      </c>
    </row>
    <row r="59" spans="1:20" x14ac:dyDescent="0.35">
      <c r="A59" s="8">
        <v>3</v>
      </c>
      <c r="B59" s="8" t="s">
        <v>53</v>
      </c>
      <c r="C59" s="8">
        <v>100</v>
      </c>
      <c r="D59" s="8" t="s">
        <v>38</v>
      </c>
      <c r="E59" s="8" t="s">
        <v>128</v>
      </c>
      <c r="G59" s="8" t="s">
        <v>53</v>
      </c>
      <c r="H59" s="8">
        <v>0</v>
      </c>
      <c r="I59" s="8" t="s">
        <v>126</v>
      </c>
      <c r="J59" s="8" t="s">
        <v>138</v>
      </c>
    </row>
    <row r="60" spans="1:20" x14ac:dyDescent="0.35">
      <c r="A60" s="8">
        <v>4</v>
      </c>
      <c r="B60" s="8" t="s">
        <v>53</v>
      </c>
      <c r="C60" s="8">
        <v>200</v>
      </c>
      <c r="D60" s="8" t="s">
        <v>38</v>
      </c>
      <c r="E60" s="8" t="s">
        <v>129</v>
      </c>
      <c r="G60" s="8" t="s">
        <v>53</v>
      </c>
      <c r="H60" s="8">
        <v>50</v>
      </c>
      <c r="I60" s="8" t="s">
        <v>127</v>
      </c>
      <c r="J60" s="8" t="s">
        <v>139</v>
      </c>
      <c r="K60" s="8" t="s">
        <v>150</v>
      </c>
      <c r="L60" s="8" t="s">
        <v>159</v>
      </c>
      <c r="M60" s="8" t="s">
        <v>190</v>
      </c>
    </row>
    <row r="61" spans="1:20" x14ac:dyDescent="0.35">
      <c r="A61" s="8">
        <v>5</v>
      </c>
      <c r="B61" s="8" t="s">
        <v>15</v>
      </c>
      <c r="C61" s="8">
        <v>0</v>
      </c>
      <c r="D61" s="8" t="s">
        <v>38</v>
      </c>
      <c r="E61" s="8" t="s">
        <v>130</v>
      </c>
      <c r="G61" s="8" t="s">
        <v>53</v>
      </c>
      <c r="H61" s="8">
        <v>100</v>
      </c>
      <c r="I61" s="8" t="s">
        <v>128</v>
      </c>
      <c r="J61" s="8" t="s">
        <v>140</v>
      </c>
      <c r="K61" s="8" t="s">
        <v>151</v>
      </c>
      <c r="L61" s="8" t="s">
        <v>160</v>
      </c>
      <c r="M61" s="8" t="s">
        <v>196</v>
      </c>
    </row>
    <row r="62" spans="1:20" x14ac:dyDescent="0.35">
      <c r="A62" s="8">
        <v>6</v>
      </c>
      <c r="B62" s="8" t="s">
        <v>15</v>
      </c>
      <c r="C62" s="8">
        <v>50</v>
      </c>
      <c r="D62" s="8" t="s">
        <v>38</v>
      </c>
      <c r="E62" s="8" t="s">
        <v>131</v>
      </c>
      <c r="G62" s="8" t="s">
        <v>53</v>
      </c>
      <c r="H62" s="8">
        <v>200</v>
      </c>
      <c r="I62" s="8" t="s">
        <v>129</v>
      </c>
      <c r="J62" s="8" t="s">
        <v>141</v>
      </c>
      <c r="K62" s="8" t="s">
        <v>152</v>
      </c>
      <c r="L62" s="8" t="s">
        <v>161</v>
      </c>
      <c r="M62" s="8" t="s">
        <v>191</v>
      </c>
    </row>
    <row r="63" spans="1:20" x14ac:dyDescent="0.35">
      <c r="A63" s="8">
        <v>7</v>
      </c>
      <c r="B63" s="8" t="s">
        <v>15</v>
      </c>
      <c r="C63" s="8">
        <v>100</v>
      </c>
      <c r="D63" s="8" t="s">
        <v>38</v>
      </c>
      <c r="E63" s="8" t="s">
        <v>132</v>
      </c>
      <c r="G63" s="8" t="s">
        <v>15</v>
      </c>
      <c r="H63" s="8">
        <v>0</v>
      </c>
      <c r="I63" s="8" t="s">
        <v>130</v>
      </c>
      <c r="J63" s="8" t="s">
        <v>142</v>
      </c>
    </row>
    <row r="64" spans="1:20" x14ac:dyDescent="0.35">
      <c r="A64" s="8">
        <v>8</v>
      </c>
      <c r="B64" s="8" t="s">
        <v>15</v>
      </c>
      <c r="C64" s="8">
        <v>200</v>
      </c>
      <c r="D64" s="8" t="s">
        <v>38</v>
      </c>
      <c r="E64" s="8" t="s">
        <v>133</v>
      </c>
      <c r="G64" s="8" t="s">
        <v>15</v>
      </c>
      <c r="H64" s="8">
        <v>50</v>
      </c>
      <c r="I64" s="8" t="s">
        <v>131</v>
      </c>
      <c r="J64" s="8" t="s">
        <v>143</v>
      </c>
      <c r="K64" s="8" t="s">
        <v>153</v>
      </c>
      <c r="L64" s="8" t="s">
        <v>162</v>
      </c>
      <c r="M64" s="8" t="s">
        <v>192</v>
      </c>
    </row>
    <row r="65" spans="1:13" x14ac:dyDescent="0.35">
      <c r="A65" s="8">
        <v>9</v>
      </c>
      <c r="B65" s="8" t="s">
        <v>54</v>
      </c>
      <c r="C65" s="8">
        <v>0</v>
      </c>
      <c r="D65" s="8" t="s">
        <v>38</v>
      </c>
      <c r="E65" s="8" t="s">
        <v>134</v>
      </c>
      <c r="G65" s="8" t="s">
        <v>15</v>
      </c>
      <c r="H65" s="8">
        <v>100</v>
      </c>
      <c r="I65" s="8" t="s">
        <v>132</v>
      </c>
      <c r="J65" s="8" t="s">
        <v>144</v>
      </c>
      <c r="K65" s="8" t="s">
        <v>154</v>
      </c>
      <c r="L65" s="8" t="s">
        <v>163</v>
      </c>
      <c r="M65" s="8" t="s">
        <v>197</v>
      </c>
    </row>
    <row r="66" spans="1:13" x14ac:dyDescent="0.35">
      <c r="A66" s="8">
        <v>10</v>
      </c>
      <c r="B66" s="8" t="s">
        <v>54</v>
      </c>
      <c r="C66" s="8">
        <v>50</v>
      </c>
      <c r="D66" s="8" t="s">
        <v>38</v>
      </c>
      <c r="E66" s="8" t="s">
        <v>135</v>
      </c>
      <c r="G66" s="8" t="s">
        <v>15</v>
      </c>
      <c r="H66" s="8">
        <v>200</v>
      </c>
      <c r="I66" s="8" t="s">
        <v>133</v>
      </c>
      <c r="J66" s="8" t="s">
        <v>145</v>
      </c>
      <c r="K66" s="8" t="s">
        <v>155</v>
      </c>
      <c r="L66" s="8" t="s">
        <v>164</v>
      </c>
      <c r="M66" s="8" t="s">
        <v>193</v>
      </c>
    </row>
    <row r="67" spans="1:13" x14ac:dyDescent="0.35">
      <c r="A67" s="8">
        <v>11</v>
      </c>
      <c r="B67" s="8" t="s">
        <v>54</v>
      </c>
      <c r="C67" s="8">
        <v>100</v>
      </c>
      <c r="D67" s="8" t="s">
        <v>38</v>
      </c>
      <c r="E67" s="8" t="s">
        <v>136</v>
      </c>
      <c r="G67" s="8" t="s">
        <v>54</v>
      </c>
      <c r="H67" s="8">
        <v>0</v>
      </c>
      <c r="I67" s="8" t="s">
        <v>134</v>
      </c>
      <c r="J67" s="8" t="s">
        <v>146</v>
      </c>
    </row>
    <row r="68" spans="1:13" x14ac:dyDescent="0.35">
      <c r="A68" s="8">
        <v>12</v>
      </c>
      <c r="B68" s="8" t="s">
        <v>54</v>
      </c>
      <c r="C68" s="8">
        <v>200</v>
      </c>
      <c r="D68" s="8" t="s">
        <v>38</v>
      </c>
      <c r="E68" s="8" t="s">
        <v>137</v>
      </c>
      <c r="G68" s="8" t="s">
        <v>54</v>
      </c>
      <c r="H68" s="8">
        <v>50</v>
      </c>
      <c r="I68" s="8" t="s">
        <v>135</v>
      </c>
      <c r="J68" s="8" t="s">
        <v>147</v>
      </c>
      <c r="K68" s="8" t="s">
        <v>156</v>
      </c>
      <c r="L68" s="8" t="s">
        <v>165</v>
      </c>
      <c r="M68" s="8" t="s">
        <v>194</v>
      </c>
    </row>
    <row r="69" spans="1:13" x14ac:dyDescent="0.35">
      <c r="A69" s="8">
        <v>13</v>
      </c>
      <c r="B69" s="8" t="s">
        <v>53</v>
      </c>
      <c r="C69" s="8">
        <v>0</v>
      </c>
      <c r="D69" s="8" t="s">
        <v>29</v>
      </c>
      <c r="E69" s="8" t="s">
        <v>138</v>
      </c>
      <c r="G69" s="8" t="s">
        <v>54</v>
      </c>
      <c r="H69" s="8">
        <v>100</v>
      </c>
      <c r="I69" s="8" t="s">
        <v>136</v>
      </c>
      <c r="J69" s="8" t="s">
        <v>148</v>
      </c>
      <c r="K69" s="8" t="s">
        <v>157</v>
      </c>
      <c r="L69" s="8" t="s">
        <v>166</v>
      </c>
      <c r="M69" s="8" t="s">
        <v>198</v>
      </c>
    </row>
    <row r="70" spans="1:13" x14ac:dyDescent="0.35">
      <c r="A70" s="8">
        <v>14</v>
      </c>
      <c r="B70" s="8" t="s">
        <v>53</v>
      </c>
      <c r="C70" s="8">
        <v>50</v>
      </c>
      <c r="D70" s="8" t="s">
        <v>29</v>
      </c>
      <c r="E70" s="8" t="s">
        <v>139</v>
      </c>
      <c r="G70" s="8" t="s">
        <v>54</v>
      </c>
      <c r="H70" s="8">
        <v>200</v>
      </c>
      <c r="I70" s="8" t="s">
        <v>137</v>
      </c>
      <c r="J70" s="8" t="s">
        <v>149</v>
      </c>
      <c r="K70" s="8" t="s">
        <v>158</v>
      </c>
      <c r="L70" s="8" t="s">
        <v>167</v>
      </c>
      <c r="M70" s="8" t="s">
        <v>195</v>
      </c>
    </row>
    <row r="71" spans="1:13" x14ac:dyDescent="0.35">
      <c r="A71" s="8">
        <v>15</v>
      </c>
      <c r="B71" s="8" t="s">
        <v>53</v>
      </c>
      <c r="C71" s="8">
        <v>100</v>
      </c>
      <c r="D71" s="8" t="s">
        <v>29</v>
      </c>
      <c r="E71" s="8" t="s">
        <v>140</v>
      </c>
    </row>
    <row r="72" spans="1:13" x14ac:dyDescent="0.35">
      <c r="A72" s="8">
        <v>16</v>
      </c>
      <c r="B72" s="8" t="s">
        <v>53</v>
      </c>
      <c r="C72" s="8">
        <v>200</v>
      </c>
      <c r="D72" s="8" t="s">
        <v>29</v>
      </c>
      <c r="E72" s="8" t="s">
        <v>141</v>
      </c>
    </row>
    <row r="73" spans="1:13" x14ac:dyDescent="0.35">
      <c r="A73" s="8">
        <v>17</v>
      </c>
      <c r="B73" s="8" t="s">
        <v>15</v>
      </c>
      <c r="C73" s="8">
        <v>0</v>
      </c>
      <c r="D73" s="8" t="s">
        <v>29</v>
      </c>
      <c r="E73" s="8" t="s">
        <v>142</v>
      </c>
    </row>
    <row r="74" spans="1:13" x14ac:dyDescent="0.35">
      <c r="A74" s="8">
        <v>18</v>
      </c>
      <c r="B74" s="8" t="s">
        <v>15</v>
      </c>
      <c r="C74" s="8">
        <v>50</v>
      </c>
      <c r="D74" s="8" t="s">
        <v>29</v>
      </c>
      <c r="E74" s="8" t="s">
        <v>143</v>
      </c>
    </row>
    <row r="75" spans="1:13" x14ac:dyDescent="0.35">
      <c r="A75" s="8">
        <v>19</v>
      </c>
      <c r="B75" s="8" t="s">
        <v>15</v>
      </c>
      <c r="C75" s="8">
        <v>100</v>
      </c>
      <c r="D75" s="8" t="s">
        <v>29</v>
      </c>
      <c r="E75" s="8" t="s">
        <v>144</v>
      </c>
    </row>
    <row r="76" spans="1:13" x14ac:dyDescent="0.35">
      <c r="A76" s="8">
        <v>20</v>
      </c>
      <c r="B76" s="8" t="s">
        <v>15</v>
      </c>
      <c r="C76" s="8">
        <v>200</v>
      </c>
      <c r="D76" s="8" t="s">
        <v>29</v>
      </c>
      <c r="E76" s="8" t="s">
        <v>145</v>
      </c>
    </row>
    <row r="77" spans="1:13" x14ac:dyDescent="0.35">
      <c r="A77" s="8">
        <v>21</v>
      </c>
      <c r="B77" s="8" t="s">
        <v>54</v>
      </c>
      <c r="C77" s="8">
        <v>0</v>
      </c>
      <c r="D77" s="8" t="s">
        <v>29</v>
      </c>
      <c r="E77" s="8" t="s">
        <v>146</v>
      </c>
    </row>
    <row r="78" spans="1:13" x14ac:dyDescent="0.35">
      <c r="A78" s="8">
        <v>22</v>
      </c>
      <c r="B78" s="8" t="s">
        <v>54</v>
      </c>
      <c r="C78" s="8">
        <v>50</v>
      </c>
      <c r="D78" s="8" t="s">
        <v>29</v>
      </c>
      <c r="E78" s="8" t="s">
        <v>147</v>
      </c>
    </row>
    <row r="79" spans="1:13" x14ac:dyDescent="0.35">
      <c r="A79" s="8">
        <v>23</v>
      </c>
      <c r="B79" s="8" t="s">
        <v>54</v>
      </c>
      <c r="C79" s="8">
        <v>100</v>
      </c>
      <c r="D79" s="8" t="s">
        <v>29</v>
      </c>
      <c r="E79" s="8" t="s">
        <v>148</v>
      </c>
    </row>
    <row r="80" spans="1:13" x14ac:dyDescent="0.35">
      <c r="A80" s="8">
        <v>24</v>
      </c>
      <c r="B80" s="8" t="s">
        <v>54</v>
      </c>
      <c r="C80" s="8">
        <v>200</v>
      </c>
      <c r="D80" s="8" t="s">
        <v>29</v>
      </c>
      <c r="E80" s="8" t="s">
        <v>149</v>
      </c>
    </row>
    <row r="81" spans="1:5" x14ac:dyDescent="0.35">
      <c r="A81" s="8">
        <v>25</v>
      </c>
      <c r="B81" s="8" t="s">
        <v>53</v>
      </c>
      <c r="C81" s="8">
        <v>50</v>
      </c>
      <c r="D81" s="8" t="s">
        <v>11</v>
      </c>
      <c r="E81" s="8" t="s">
        <v>150</v>
      </c>
    </row>
    <row r="82" spans="1:5" x14ac:dyDescent="0.35">
      <c r="A82" s="8">
        <v>26</v>
      </c>
      <c r="B82" s="8" t="s">
        <v>53</v>
      </c>
      <c r="C82" s="8">
        <v>100</v>
      </c>
      <c r="D82" s="8" t="s">
        <v>11</v>
      </c>
      <c r="E82" s="8" t="s">
        <v>151</v>
      </c>
    </row>
    <row r="83" spans="1:5" x14ac:dyDescent="0.35">
      <c r="A83" s="8">
        <v>27</v>
      </c>
      <c r="B83" s="8" t="s">
        <v>53</v>
      </c>
      <c r="C83" s="8">
        <v>200</v>
      </c>
      <c r="D83" s="8" t="s">
        <v>11</v>
      </c>
      <c r="E83" s="8" t="s">
        <v>152</v>
      </c>
    </row>
    <row r="84" spans="1:5" x14ac:dyDescent="0.35">
      <c r="A84" s="8">
        <v>28</v>
      </c>
      <c r="B84" s="8" t="s">
        <v>15</v>
      </c>
      <c r="C84" s="8">
        <v>50</v>
      </c>
      <c r="D84" s="8" t="s">
        <v>11</v>
      </c>
      <c r="E84" s="8" t="s">
        <v>153</v>
      </c>
    </row>
    <row r="85" spans="1:5" x14ac:dyDescent="0.35">
      <c r="A85" s="8">
        <v>29</v>
      </c>
      <c r="B85" s="8" t="s">
        <v>15</v>
      </c>
      <c r="C85" s="8">
        <v>100</v>
      </c>
      <c r="D85" s="8" t="s">
        <v>11</v>
      </c>
      <c r="E85" s="8" t="s">
        <v>154</v>
      </c>
    </row>
    <row r="86" spans="1:5" x14ac:dyDescent="0.35">
      <c r="A86" s="8">
        <v>30</v>
      </c>
      <c r="B86" s="8" t="s">
        <v>15</v>
      </c>
      <c r="C86" s="8">
        <v>200</v>
      </c>
      <c r="D86" s="8" t="s">
        <v>11</v>
      </c>
      <c r="E86" s="8" t="s">
        <v>155</v>
      </c>
    </row>
    <row r="87" spans="1:5" x14ac:dyDescent="0.35">
      <c r="A87" s="8">
        <v>31</v>
      </c>
      <c r="B87" s="8" t="s">
        <v>54</v>
      </c>
      <c r="C87" s="8">
        <v>50</v>
      </c>
      <c r="D87" s="8" t="s">
        <v>11</v>
      </c>
      <c r="E87" s="8" t="s">
        <v>156</v>
      </c>
    </row>
    <row r="88" spans="1:5" x14ac:dyDescent="0.35">
      <c r="A88" s="8">
        <v>32</v>
      </c>
      <c r="B88" s="8" t="s">
        <v>54</v>
      </c>
      <c r="C88" s="8">
        <v>100</v>
      </c>
      <c r="D88" s="8" t="s">
        <v>11</v>
      </c>
      <c r="E88" s="8" t="s">
        <v>157</v>
      </c>
    </row>
    <row r="89" spans="1:5" x14ac:dyDescent="0.35">
      <c r="A89" s="8">
        <v>33</v>
      </c>
      <c r="B89" s="8" t="s">
        <v>54</v>
      </c>
      <c r="C89" s="8">
        <v>200</v>
      </c>
      <c r="D89" s="8" t="s">
        <v>11</v>
      </c>
      <c r="E89" s="8" t="s">
        <v>158</v>
      </c>
    </row>
    <row r="90" spans="1:5" x14ac:dyDescent="0.35">
      <c r="A90" s="8">
        <v>34</v>
      </c>
      <c r="B90" s="8" t="s">
        <v>53</v>
      </c>
      <c r="C90" s="8">
        <v>50</v>
      </c>
      <c r="D90" s="8" t="s">
        <v>19</v>
      </c>
      <c r="E90" s="8" t="s">
        <v>159</v>
      </c>
    </row>
    <row r="91" spans="1:5" x14ac:dyDescent="0.35">
      <c r="A91" s="8">
        <v>35</v>
      </c>
      <c r="B91" s="8" t="s">
        <v>53</v>
      </c>
      <c r="C91" s="8">
        <v>100</v>
      </c>
      <c r="D91" s="8" t="s">
        <v>19</v>
      </c>
      <c r="E91" s="8" t="s">
        <v>160</v>
      </c>
    </row>
    <row r="92" spans="1:5" x14ac:dyDescent="0.35">
      <c r="A92" s="8">
        <v>36</v>
      </c>
      <c r="B92" s="8" t="s">
        <v>53</v>
      </c>
      <c r="C92" s="8">
        <v>200</v>
      </c>
      <c r="D92" s="8" t="s">
        <v>19</v>
      </c>
      <c r="E92" s="8" t="s">
        <v>161</v>
      </c>
    </row>
    <row r="93" spans="1:5" x14ac:dyDescent="0.35">
      <c r="A93" s="8">
        <v>37</v>
      </c>
      <c r="B93" s="8" t="s">
        <v>15</v>
      </c>
      <c r="C93" s="8">
        <v>50</v>
      </c>
      <c r="D93" s="8" t="s">
        <v>19</v>
      </c>
      <c r="E93" s="8" t="s">
        <v>162</v>
      </c>
    </row>
    <row r="94" spans="1:5" x14ac:dyDescent="0.35">
      <c r="A94" s="8">
        <v>38</v>
      </c>
      <c r="B94" s="8" t="s">
        <v>15</v>
      </c>
      <c r="C94" s="8">
        <v>100</v>
      </c>
      <c r="D94" s="8" t="s">
        <v>19</v>
      </c>
      <c r="E94" s="8" t="s">
        <v>163</v>
      </c>
    </row>
    <row r="95" spans="1:5" x14ac:dyDescent="0.35">
      <c r="A95" s="8">
        <v>39</v>
      </c>
      <c r="B95" s="8" t="s">
        <v>15</v>
      </c>
      <c r="C95" s="8">
        <v>200</v>
      </c>
      <c r="D95" s="8" t="s">
        <v>19</v>
      </c>
      <c r="E95" s="8" t="s">
        <v>164</v>
      </c>
    </row>
    <row r="96" spans="1:5" x14ac:dyDescent="0.35">
      <c r="A96" s="8">
        <v>40</v>
      </c>
      <c r="B96" s="8" t="s">
        <v>54</v>
      </c>
      <c r="C96" s="8">
        <v>50</v>
      </c>
      <c r="D96" s="8" t="s">
        <v>19</v>
      </c>
      <c r="E96" s="8" t="s">
        <v>165</v>
      </c>
    </row>
    <row r="97" spans="1:5" x14ac:dyDescent="0.35">
      <c r="A97" s="8">
        <v>41</v>
      </c>
      <c r="B97" s="8" t="s">
        <v>54</v>
      </c>
      <c r="C97" s="8">
        <v>100</v>
      </c>
      <c r="D97" s="8" t="s">
        <v>19</v>
      </c>
      <c r="E97" s="8" t="s">
        <v>166</v>
      </c>
    </row>
    <row r="98" spans="1:5" x14ac:dyDescent="0.35">
      <c r="A98" s="8">
        <v>42</v>
      </c>
      <c r="B98" s="8" t="s">
        <v>54</v>
      </c>
      <c r="C98" s="8">
        <v>200</v>
      </c>
      <c r="D98" s="8" t="s">
        <v>19</v>
      </c>
      <c r="E98" s="8" t="s">
        <v>167</v>
      </c>
    </row>
    <row r="99" spans="1:5" x14ac:dyDescent="0.35">
      <c r="A99" s="8">
        <v>43</v>
      </c>
      <c r="B99" s="8" t="s">
        <v>53</v>
      </c>
      <c r="C99" s="8">
        <v>50</v>
      </c>
      <c r="D99" s="8" t="s">
        <v>23</v>
      </c>
      <c r="E99" s="8" t="s">
        <v>168</v>
      </c>
    </row>
    <row r="100" spans="1:5" x14ac:dyDescent="0.35">
      <c r="A100" s="8">
        <v>44</v>
      </c>
      <c r="B100" s="8" t="s">
        <v>53</v>
      </c>
      <c r="C100" s="8">
        <v>100</v>
      </c>
      <c r="D100" s="8" t="s">
        <v>23</v>
      </c>
      <c r="E100" s="8" t="s">
        <v>169</v>
      </c>
    </row>
    <row r="101" spans="1:5" x14ac:dyDescent="0.35">
      <c r="A101" s="8">
        <v>45</v>
      </c>
      <c r="B101" s="8" t="s">
        <v>53</v>
      </c>
      <c r="C101" s="8">
        <v>200</v>
      </c>
      <c r="D101" s="8" t="s">
        <v>23</v>
      </c>
      <c r="E101" s="8" t="s">
        <v>170</v>
      </c>
    </row>
    <row r="102" spans="1:5" x14ac:dyDescent="0.35">
      <c r="A102" s="8">
        <v>46</v>
      </c>
      <c r="B102" s="8" t="s">
        <v>15</v>
      </c>
      <c r="C102" s="8">
        <v>50</v>
      </c>
      <c r="D102" s="8" t="s">
        <v>23</v>
      </c>
      <c r="E102" s="8" t="s">
        <v>171</v>
      </c>
    </row>
    <row r="103" spans="1:5" x14ac:dyDescent="0.35">
      <c r="A103" s="8">
        <v>47</v>
      </c>
      <c r="B103" s="8" t="s">
        <v>15</v>
      </c>
      <c r="C103" s="8">
        <v>100</v>
      </c>
      <c r="D103" s="8" t="s">
        <v>23</v>
      </c>
      <c r="E103" s="8" t="s">
        <v>172</v>
      </c>
    </row>
    <row r="104" spans="1:5" x14ac:dyDescent="0.35">
      <c r="A104" s="8">
        <v>48</v>
      </c>
      <c r="B104" s="8" t="s">
        <v>15</v>
      </c>
      <c r="C104" s="8">
        <v>200</v>
      </c>
      <c r="D104" s="8" t="s">
        <v>23</v>
      </c>
      <c r="E104" s="8" t="s">
        <v>173</v>
      </c>
    </row>
    <row r="105" spans="1:5" x14ac:dyDescent="0.35">
      <c r="A105" s="8">
        <v>49</v>
      </c>
      <c r="B105" s="8" t="s">
        <v>54</v>
      </c>
      <c r="C105" s="8">
        <v>50</v>
      </c>
      <c r="D105" s="8" t="s">
        <v>23</v>
      </c>
      <c r="E105" s="8" t="s">
        <v>174</v>
      </c>
    </row>
    <row r="106" spans="1:5" x14ac:dyDescent="0.35">
      <c r="A106" s="8">
        <v>50</v>
      </c>
      <c r="B106" s="8" t="s">
        <v>54</v>
      </c>
      <c r="C106" s="8">
        <v>100</v>
      </c>
      <c r="D106" s="8" t="s">
        <v>23</v>
      </c>
      <c r="E106" s="8" t="s">
        <v>175</v>
      </c>
    </row>
    <row r="107" spans="1:5" x14ac:dyDescent="0.35">
      <c r="A107" s="8">
        <v>51</v>
      </c>
      <c r="B107" s="8" t="s">
        <v>54</v>
      </c>
      <c r="C107" s="8">
        <v>200</v>
      </c>
      <c r="D107" s="8" t="s">
        <v>23</v>
      </c>
      <c r="E107" s="8" t="s">
        <v>176</v>
      </c>
    </row>
  </sheetData>
  <sortState xmlns:xlrd2="http://schemas.microsoft.com/office/spreadsheetml/2017/richdata2" ref="B3:K53">
    <sortCondition ref="G48:G53"/>
    <sortCondition ref="B48:B53"/>
    <sortCondition ref="C48:C5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tabSelected="1" workbookViewId="0">
      <selection activeCell="H5" sqref="H5"/>
    </sheetView>
  </sheetViews>
  <sheetFormatPr defaultRowHeight="14.5" x14ac:dyDescent="0.35"/>
  <cols>
    <col min="1" max="1" width="14.08984375" bestFit="1" customWidth="1"/>
    <col min="2" max="2" width="7.08984375" bestFit="1" customWidth="1"/>
    <col min="3" max="3" width="17.08984375" customWidth="1"/>
    <col min="4" max="4" width="12.54296875" bestFit="1" customWidth="1"/>
    <col min="5" max="5" width="11.7265625" bestFit="1" customWidth="1"/>
    <col min="6" max="6" width="12" bestFit="1" customWidth="1"/>
    <col min="7" max="7" width="14.81640625" customWidth="1"/>
  </cols>
  <sheetData>
    <row r="1" spans="1:9" s="14" customFormat="1" ht="43.5" x14ac:dyDescent="0.35">
      <c r="A1" s="12" t="s">
        <v>184</v>
      </c>
      <c r="B1" s="13" t="s">
        <v>205</v>
      </c>
      <c r="C1" s="13" t="s">
        <v>200</v>
      </c>
      <c r="D1" s="13" t="s">
        <v>180</v>
      </c>
      <c r="E1" s="13" t="s">
        <v>202</v>
      </c>
      <c r="F1" s="13" t="s">
        <v>203</v>
      </c>
      <c r="G1" s="13" t="s">
        <v>201</v>
      </c>
    </row>
    <row r="2" spans="1:9" x14ac:dyDescent="0.35">
      <c r="A2" s="8" t="s">
        <v>53</v>
      </c>
      <c r="B2" s="15">
        <v>0</v>
      </c>
      <c r="C2" s="4" t="s">
        <v>126</v>
      </c>
      <c r="D2" s="4" t="s">
        <v>138</v>
      </c>
      <c r="E2" s="4"/>
      <c r="F2" s="4"/>
      <c r="G2" s="4"/>
    </row>
    <row r="3" spans="1:9" x14ac:dyDescent="0.35">
      <c r="A3" s="8" t="s">
        <v>53</v>
      </c>
      <c r="B3" s="15">
        <v>50</v>
      </c>
      <c r="C3" s="4" t="s">
        <v>127</v>
      </c>
      <c r="D3" s="4" t="s">
        <v>139</v>
      </c>
      <c r="E3" s="4" t="s">
        <v>150</v>
      </c>
      <c r="F3" s="4" t="s">
        <v>159</v>
      </c>
      <c r="G3" s="4" t="s">
        <v>190</v>
      </c>
      <c r="I3" s="4"/>
    </row>
    <row r="4" spans="1:9" x14ac:dyDescent="0.35">
      <c r="A4" s="8" t="s">
        <v>53</v>
      </c>
      <c r="B4" s="15">
        <v>100</v>
      </c>
      <c r="C4" s="4" t="s">
        <v>128</v>
      </c>
      <c r="D4" s="4" t="s">
        <v>140</v>
      </c>
      <c r="E4" s="4" t="s">
        <v>151</v>
      </c>
      <c r="F4" s="4" t="s">
        <v>160</v>
      </c>
      <c r="G4" s="4" t="s">
        <v>196</v>
      </c>
    </row>
    <row r="5" spans="1:9" x14ac:dyDescent="0.35">
      <c r="A5" s="8" t="s">
        <v>53</v>
      </c>
      <c r="B5" s="15">
        <v>200</v>
      </c>
      <c r="C5" s="4" t="s">
        <v>129</v>
      </c>
      <c r="D5" s="4" t="s">
        <v>141</v>
      </c>
      <c r="E5" s="4" t="s">
        <v>152</v>
      </c>
      <c r="F5" s="4" t="s">
        <v>161</v>
      </c>
      <c r="G5" s="4" t="s">
        <v>191</v>
      </c>
    </row>
    <row r="6" spans="1:9" x14ac:dyDescent="0.35">
      <c r="A6" s="8" t="s">
        <v>15</v>
      </c>
      <c r="B6" s="15">
        <v>0</v>
      </c>
      <c r="C6" s="4" t="s">
        <v>130</v>
      </c>
      <c r="D6" s="4" t="s">
        <v>142</v>
      </c>
      <c r="E6" s="4"/>
      <c r="F6" s="4"/>
      <c r="G6" s="4"/>
    </row>
    <row r="7" spans="1:9" x14ac:dyDescent="0.35">
      <c r="A7" s="8" t="s">
        <v>15</v>
      </c>
      <c r="B7" s="15">
        <v>50</v>
      </c>
      <c r="C7" s="4" t="s">
        <v>131</v>
      </c>
      <c r="D7" s="4" t="s">
        <v>143</v>
      </c>
      <c r="E7" s="4" t="s">
        <v>153</v>
      </c>
      <c r="F7" s="4" t="s">
        <v>162</v>
      </c>
      <c r="G7" s="4" t="s">
        <v>192</v>
      </c>
    </row>
    <row r="8" spans="1:9" x14ac:dyDescent="0.35">
      <c r="A8" s="8" t="s">
        <v>15</v>
      </c>
      <c r="B8" s="15">
        <v>100</v>
      </c>
      <c r="C8" s="4" t="s">
        <v>132</v>
      </c>
      <c r="D8" s="4" t="s">
        <v>144</v>
      </c>
      <c r="E8" s="4" t="s">
        <v>154</v>
      </c>
      <c r="F8" s="4" t="s">
        <v>163</v>
      </c>
      <c r="G8" s="4" t="s">
        <v>197</v>
      </c>
    </row>
    <row r="9" spans="1:9" x14ac:dyDescent="0.35">
      <c r="A9" s="8" t="s">
        <v>15</v>
      </c>
      <c r="B9" s="15">
        <v>200</v>
      </c>
      <c r="C9" s="4" t="s">
        <v>133</v>
      </c>
      <c r="D9" s="4" t="s">
        <v>145</v>
      </c>
      <c r="E9" s="4" t="s">
        <v>155</v>
      </c>
      <c r="F9" s="4" t="s">
        <v>164</v>
      </c>
      <c r="G9" s="4" t="s">
        <v>193</v>
      </c>
    </row>
    <row r="10" spans="1:9" x14ac:dyDescent="0.35">
      <c r="A10" s="8" t="s">
        <v>54</v>
      </c>
      <c r="B10" s="15">
        <v>0</v>
      </c>
      <c r="C10" s="4" t="s">
        <v>134</v>
      </c>
      <c r="D10" s="4" t="s">
        <v>146</v>
      </c>
      <c r="E10" s="4"/>
      <c r="F10" s="4"/>
      <c r="G10" s="4"/>
    </row>
    <row r="11" spans="1:9" x14ac:dyDescent="0.35">
      <c r="A11" s="8" t="s">
        <v>54</v>
      </c>
      <c r="B11" s="15">
        <v>50</v>
      </c>
      <c r="C11" s="4" t="s">
        <v>135</v>
      </c>
      <c r="D11" s="4" t="s">
        <v>147</v>
      </c>
      <c r="E11" s="4" t="s">
        <v>156</v>
      </c>
      <c r="F11" s="4" t="s">
        <v>165</v>
      </c>
      <c r="G11" s="4" t="s">
        <v>194</v>
      </c>
    </row>
    <row r="12" spans="1:9" x14ac:dyDescent="0.35">
      <c r="A12" s="8" t="s">
        <v>54</v>
      </c>
      <c r="B12" s="15">
        <v>100</v>
      </c>
      <c r="C12" s="4" t="s">
        <v>136</v>
      </c>
      <c r="D12" s="4" t="s">
        <v>148</v>
      </c>
      <c r="E12" s="4" t="s">
        <v>157</v>
      </c>
      <c r="F12" s="4" t="s">
        <v>166</v>
      </c>
      <c r="G12" s="4" t="s">
        <v>198</v>
      </c>
    </row>
    <row r="13" spans="1:9" x14ac:dyDescent="0.35">
      <c r="A13" s="8" t="s">
        <v>54</v>
      </c>
      <c r="B13" s="15">
        <v>200</v>
      </c>
      <c r="C13" s="4" t="s">
        <v>137</v>
      </c>
      <c r="D13" s="4" t="s">
        <v>149</v>
      </c>
      <c r="E13" s="4" t="s">
        <v>158</v>
      </c>
      <c r="F13" s="4" t="s">
        <v>167</v>
      </c>
      <c r="G13" s="4" t="s">
        <v>195</v>
      </c>
    </row>
    <row r="16" spans="1:9" x14ac:dyDescent="0.35">
      <c r="A16" t="s">
        <v>204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Summary_Performance_pH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Stijn</cp:lastModifiedBy>
  <dcterms:created xsi:type="dcterms:W3CDTF">2021-03-09T13:54:45Z</dcterms:created>
  <dcterms:modified xsi:type="dcterms:W3CDTF">2021-03-10T10:03:36Z</dcterms:modified>
</cp:coreProperties>
</file>