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mc:AlternateContent xmlns:mc="http://schemas.openxmlformats.org/markup-compatibility/2006">
    <mc:Choice Requires="x15">
      <x15ac:absPath xmlns:x15ac="http://schemas.microsoft.com/office/spreadsheetml/2010/11/ac" url="D:\Doctorate\Shared\research\1_sqlr\data\5_metaanalysis\"/>
    </mc:Choice>
  </mc:AlternateContent>
  <xr:revisionPtr revIDLastSave="0" documentId="8_{B6DF33A4-2C98-4001-A012-1E20F50CDDE7}" xr6:coauthVersionLast="36" xr6:coauthVersionMax="36" xr10:uidLastSave="{00000000-0000-0000-0000-000000000000}"/>
  <bookViews>
    <workbookView xWindow="0" yWindow="0" windowWidth="28800" windowHeight="12225" xr2:uid="{00000000-000D-0000-FFFF-FFFF00000000}"/>
  </bookViews>
  <sheets>
    <sheet name="RMSE" sheetId="1" r:id="rId1"/>
    <sheet name="Columns" sheetId="5" r:id="rId2"/>
    <sheet name="Protocol" sheetId="2" r:id="rId3"/>
    <sheet name="Unit_conversion" sheetId="4" r:id="rId4"/>
    <sheet name="IGBP_class" sheetId="3" r:id="rId5"/>
  </sheets>
  <definedNames>
    <definedName name="Z_1AC3266C_1B90_424E_89F6_60F43D1D5DF6_.wvu.FilterData" localSheetId="0" hidden="1">RMSE!$A$2:$AC$4452</definedName>
  </definedNames>
  <calcPr calcId="191029"/>
  <customWorkbookViews>
    <customWorkbookView name="Filter 1" guid="{1AC3266C-1B90-424E-89F6-60F43D1D5DF6}" maximized="1" windowWidth="0" windowHeight="0" activeSheetId="0"/>
  </customWorkbookViews>
  <extLst>
    <ext uri="GoogleSheetsCustomDataVersion1">
      <go:sheetsCustomData xmlns:go="http://customooxmlschemas.google.com/" r:id="rId8" roundtripDataSignature="AMtx7mj+GoQHbjktmOel9zB2s+6vv+t5UQ=="/>
    </ext>
  </extLst>
</workbook>
</file>

<file path=xl/calcChain.xml><?xml version="1.0" encoding="utf-8"?>
<calcChain xmlns="http://schemas.openxmlformats.org/spreadsheetml/2006/main">
  <c r="C4" i="4" l="1"/>
  <c r="C3" i="4"/>
  <c r="C5" i="4" s="1"/>
  <c r="N4431" i="1" s="1"/>
  <c r="H4450" i="1"/>
  <c r="H4449" i="1"/>
  <c r="H4448" i="1"/>
  <c r="H4447" i="1"/>
  <c r="H4446" i="1"/>
  <c r="H4445" i="1"/>
  <c r="H4444" i="1"/>
  <c r="H4443" i="1"/>
  <c r="H4442" i="1"/>
  <c r="H4441" i="1"/>
  <c r="H4440" i="1"/>
  <c r="N4439" i="1"/>
  <c r="H4439" i="1"/>
  <c r="H4438" i="1"/>
  <c r="H4437" i="1"/>
  <c r="H4436" i="1"/>
  <c r="H4435" i="1"/>
  <c r="H4434" i="1"/>
  <c r="H4433" i="1"/>
  <c r="H4432" i="1"/>
  <c r="H4431" i="1"/>
  <c r="H4430" i="1"/>
  <c r="H4429" i="1"/>
  <c r="H4428" i="1"/>
  <c r="H4427" i="1"/>
  <c r="Q4426" i="1"/>
  <c r="O4426" i="1" s="1"/>
  <c r="N4426" i="1"/>
  <c r="H4426" i="1"/>
  <c r="Q4425" i="1"/>
  <c r="O4425" i="1" s="1"/>
  <c r="N4425" i="1"/>
  <c r="H4425" i="1"/>
  <c r="Q4424" i="1"/>
  <c r="O4424" i="1"/>
  <c r="N4424" i="1"/>
  <c r="H4424" i="1"/>
  <c r="Q4423" i="1"/>
  <c r="O4423" i="1" s="1"/>
  <c r="N4423" i="1"/>
  <c r="H4423" i="1"/>
  <c r="Q4422" i="1"/>
  <c r="O4422" i="1" s="1"/>
  <c r="N4422" i="1"/>
  <c r="H4422" i="1"/>
  <c r="Q4421" i="1"/>
  <c r="O4421" i="1" s="1"/>
  <c r="N4421" i="1"/>
  <c r="H4421" i="1"/>
  <c r="Q4420" i="1"/>
  <c r="O4420" i="1"/>
  <c r="N4420" i="1"/>
  <c r="H4420" i="1"/>
  <c r="Q4419" i="1"/>
  <c r="O4419" i="1" s="1"/>
  <c r="N4419" i="1"/>
  <c r="H4419" i="1"/>
  <c r="H4418" i="1"/>
  <c r="H4417" i="1"/>
  <c r="H4416" i="1"/>
  <c r="H4415" i="1"/>
  <c r="H4414" i="1"/>
  <c r="H4413" i="1"/>
  <c r="H4412" i="1"/>
  <c r="H4411" i="1"/>
  <c r="H4410" i="1"/>
  <c r="H4409" i="1"/>
  <c r="H4408" i="1"/>
  <c r="H4407" i="1"/>
  <c r="H4406" i="1"/>
  <c r="H4405" i="1"/>
  <c r="H4404" i="1"/>
  <c r="H4403" i="1"/>
  <c r="H4402" i="1"/>
  <c r="H4401" i="1"/>
  <c r="H4400" i="1"/>
  <c r="H4399" i="1"/>
  <c r="H4398" i="1"/>
  <c r="H4397" i="1"/>
  <c r="H4396" i="1"/>
  <c r="H4395" i="1"/>
  <c r="H4394" i="1"/>
  <c r="H4393" i="1"/>
  <c r="H4392" i="1"/>
  <c r="H4391" i="1"/>
  <c r="H4390" i="1"/>
  <c r="H4389" i="1"/>
  <c r="H4388" i="1"/>
  <c r="H4387" i="1"/>
  <c r="H4386" i="1"/>
  <c r="H4385" i="1"/>
  <c r="H4384" i="1"/>
  <c r="H4383" i="1"/>
  <c r="H4382" i="1"/>
  <c r="H4381" i="1"/>
  <c r="H4380" i="1"/>
  <c r="H4379" i="1"/>
  <c r="H4378" i="1"/>
  <c r="H4377" i="1"/>
  <c r="H4376" i="1"/>
  <c r="H4375" i="1"/>
  <c r="H4374" i="1"/>
  <c r="H4373" i="1"/>
  <c r="H4372" i="1"/>
  <c r="H4371" i="1"/>
  <c r="H4370" i="1"/>
  <c r="H4369" i="1"/>
  <c r="H4368" i="1"/>
  <c r="H4367" i="1"/>
  <c r="H4366" i="1"/>
  <c r="H4365" i="1"/>
  <c r="H4364" i="1"/>
  <c r="H4363" i="1"/>
  <c r="H4362" i="1"/>
  <c r="H4361" i="1"/>
  <c r="H4360" i="1"/>
  <c r="N4359" i="1"/>
  <c r="H4359" i="1"/>
  <c r="N4358" i="1"/>
  <c r="H4358" i="1"/>
  <c r="N4357" i="1"/>
  <c r="H4357" i="1"/>
  <c r="N4356" i="1"/>
  <c r="H4356" i="1"/>
  <c r="N4355" i="1"/>
  <c r="H4355" i="1"/>
  <c r="N4354" i="1"/>
  <c r="H4354" i="1"/>
  <c r="N4353" i="1"/>
  <c r="H4353" i="1"/>
  <c r="N4352" i="1"/>
  <c r="H4352" i="1"/>
  <c r="N4351" i="1"/>
  <c r="H4351" i="1"/>
  <c r="N4350" i="1"/>
  <c r="H4350" i="1"/>
  <c r="N4349" i="1"/>
  <c r="H4349" i="1"/>
  <c r="N4348" i="1"/>
  <c r="H4348" i="1"/>
  <c r="N4347" i="1"/>
  <c r="H4347" i="1"/>
  <c r="N4346" i="1"/>
  <c r="H4346" i="1"/>
  <c r="N4345" i="1"/>
  <c r="H4345" i="1"/>
  <c r="N4344" i="1"/>
  <c r="H4344" i="1"/>
  <c r="N4343" i="1"/>
  <c r="H4343" i="1"/>
  <c r="N4342" i="1"/>
  <c r="H4342" i="1"/>
  <c r="N4341" i="1"/>
  <c r="H4341" i="1"/>
  <c r="N4340" i="1"/>
  <c r="H4340" i="1"/>
  <c r="N4339" i="1"/>
  <c r="H4339" i="1"/>
  <c r="N4338" i="1"/>
  <c r="H4338" i="1"/>
  <c r="N4337" i="1"/>
  <c r="H4337" i="1"/>
  <c r="N4336" i="1"/>
  <c r="H4336" i="1"/>
  <c r="H4335" i="1"/>
  <c r="H4334" i="1"/>
  <c r="H4333" i="1"/>
  <c r="H4332" i="1"/>
  <c r="R4331" i="1"/>
  <c r="N4331" i="1" s="1"/>
  <c r="H4331" i="1"/>
  <c r="N4330" i="1"/>
  <c r="H4330" i="1"/>
  <c r="H4329" i="1"/>
  <c r="H4328" i="1"/>
  <c r="H4327" i="1"/>
  <c r="H4326" i="1"/>
  <c r="H4325" i="1"/>
  <c r="H4324" i="1"/>
  <c r="H4323" i="1"/>
  <c r="H4322" i="1"/>
  <c r="H4321" i="1"/>
  <c r="H4320" i="1"/>
  <c r="H4319" i="1"/>
  <c r="H4318" i="1"/>
  <c r="H4317" i="1"/>
  <c r="H4316" i="1"/>
  <c r="H4315" i="1"/>
  <c r="H4314" i="1"/>
  <c r="H4313" i="1"/>
  <c r="H4312" i="1"/>
  <c r="H4311" i="1"/>
  <c r="H4310" i="1"/>
  <c r="H4309" i="1"/>
  <c r="H4308" i="1"/>
  <c r="H4307" i="1"/>
  <c r="H4306" i="1"/>
  <c r="H4305" i="1"/>
  <c r="H4304" i="1"/>
  <c r="H4303" i="1"/>
  <c r="H4302" i="1"/>
  <c r="H4301" i="1"/>
  <c r="H4300" i="1"/>
  <c r="H4299" i="1"/>
  <c r="H4298" i="1"/>
  <c r="H4297" i="1"/>
  <c r="H4296" i="1"/>
  <c r="H4295" i="1"/>
  <c r="S4294" i="1"/>
  <c r="N4294" i="1" s="1"/>
  <c r="H4294" i="1"/>
  <c r="H4293" i="1"/>
  <c r="H4292" i="1"/>
  <c r="H4291" i="1"/>
  <c r="H4290" i="1"/>
  <c r="R4289" i="1"/>
  <c r="N4289" i="1"/>
  <c r="H4289" i="1"/>
  <c r="R4288" i="1"/>
  <c r="N4288" i="1"/>
  <c r="H4288" i="1"/>
  <c r="R4287" i="1"/>
  <c r="N4287" i="1"/>
  <c r="H4287" i="1"/>
  <c r="R4286" i="1"/>
  <c r="N4286" i="1"/>
  <c r="H4286" i="1"/>
  <c r="R4285" i="1"/>
  <c r="N4285" i="1"/>
  <c r="H4285" i="1"/>
  <c r="R4284" i="1"/>
  <c r="N4284" i="1"/>
  <c r="H4284" i="1"/>
  <c r="R4283" i="1"/>
  <c r="N4283" i="1"/>
  <c r="H4283" i="1"/>
  <c r="R4282" i="1"/>
  <c r="N4282" i="1"/>
  <c r="H4282" i="1"/>
  <c r="R4281" i="1"/>
  <c r="N4281" i="1"/>
  <c r="H4281" i="1"/>
  <c r="R4280" i="1"/>
  <c r="N4280" i="1"/>
  <c r="H4280" i="1"/>
  <c r="R4279" i="1"/>
  <c r="N4279" i="1"/>
  <c r="H4279" i="1"/>
  <c r="R4278" i="1"/>
  <c r="N4278" i="1"/>
  <c r="H4278" i="1"/>
  <c r="R4277" i="1"/>
  <c r="N4277" i="1"/>
  <c r="H4277" i="1"/>
  <c r="R4276" i="1"/>
  <c r="N4276" i="1"/>
  <c r="H4276" i="1"/>
  <c r="R4275" i="1"/>
  <c r="N4275" i="1"/>
  <c r="H4275" i="1"/>
  <c r="R4274" i="1"/>
  <c r="N4274" i="1"/>
  <c r="H4274" i="1"/>
  <c r="R4273" i="1"/>
  <c r="N4273" i="1"/>
  <c r="H4273" i="1"/>
  <c r="R4272" i="1"/>
  <c r="N4272" i="1"/>
  <c r="H4272" i="1"/>
  <c r="N4270" i="1"/>
  <c r="N4254" i="1"/>
  <c r="N4242" i="1"/>
  <c r="N4238" i="1"/>
  <c r="H4227" i="1"/>
  <c r="H4226" i="1"/>
  <c r="H4225" i="1"/>
  <c r="H4224" i="1"/>
  <c r="H4223" i="1"/>
  <c r="H4222" i="1"/>
  <c r="R4221" i="1"/>
  <c r="N4221" i="1" s="1"/>
  <c r="H4221" i="1"/>
  <c r="R4220" i="1"/>
  <c r="N4220" i="1" s="1"/>
  <c r="H4220" i="1"/>
  <c r="R4219" i="1"/>
  <c r="N4219" i="1" s="1"/>
  <c r="H4219" i="1"/>
  <c r="R4218" i="1"/>
  <c r="N4218" i="1" s="1"/>
  <c r="H4218" i="1"/>
  <c r="R4217" i="1"/>
  <c r="N4217" i="1" s="1"/>
  <c r="H4217" i="1"/>
  <c r="R4216" i="1"/>
  <c r="N4216" i="1" s="1"/>
  <c r="H4216" i="1"/>
  <c r="R4215" i="1"/>
  <c r="N4215" i="1" s="1"/>
  <c r="H4215" i="1"/>
  <c r="R4214" i="1"/>
  <c r="N4214" i="1" s="1"/>
  <c r="H4214" i="1"/>
  <c r="R4213" i="1"/>
  <c r="N4213" i="1" s="1"/>
  <c r="H4213" i="1"/>
  <c r="R4212" i="1"/>
  <c r="N4212" i="1" s="1"/>
  <c r="H4212" i="1"/>
  <c r="R4211" i="1"/>
  <c r="N4211" i="1" s="1"/>
  <c r="H4211" i="1"/>
  <c r="R4210" i="1"/>
  <c r="N4210" i="1" s="1"/>
  <c r="H4210" i="1"/>
  <c r="R4209" i="1"/>
  <c r="N4209" i="1" s="1"/>
  <c r="H4209" i="1"/>
  <c r="R4208" i="1"/>
  <c r="N4208" i="1" s="1"/>
  <c r="H4208" i="1"/>
  <c r="R4207" i="1"/>
  <c r="N4207" i="1" s="1"/>
  <c r="H4207" i="1"/>
  <c r="H4206" i="1"/>
  <c r="H4205" i="1"/>
  <c r="H4204" i="1"/>
  <c r="H4203" i="1"/>
  <c r="H4202" i="1"/>
  <c r="H4201" i="1"/>
  <c r="H4200" i="1"/>
  <c r="H4199" i="1"/>
  <c r="H4198" i="1"/>
  <c r="H4197" i="1"/>
  <c r="H4196" i="1"/>
  <c r="N4195" i="1"/>
  <c r="H4195" i="1"/>
  <c r="H4194" i="1"/>
  <c r="H4193" i="1"/>
  <c r="H4192" i="1"/>
  <c r="H4191" i="1"/>
  <c r="H4190" i="1"/>
  <c r="H4189" i="1"/>
  <c r="H4188" i="1"/>
  <c r="N4187" i="1"/>
  <c r="H4187" i="1"/>
  <c r="N4186" i="1"/>
  <c r="H4186" i="1"/>
  <c r="N4185" i="1"/>
  <c r="H4185" i="1"/>
  <c r="N4184" i="1"/>
  <c r="H4184" i="1"/>
  <c r="N4183" i="1"/>
  <c r="H4183" i="1"/>
  <c r="N4182" i="1"/>
  <c r="H4182" i="1"/>
  <c r="N4181" i="1"/>
  <c r="H4181" i="1"/>
  <c r="N4180" i="1"/>
  <c r="H4180" i="1"/>
  <c r="N4179" i="1"/>
  <c r="H4179" i="1"/>
  <c r="N4178" i="1"/>
  <c r="H4178" i="1"/>
  <c r="N4177" i="1"/>
  <c r="H4177" i="1"/>
  <c r="N4176" i="1"/>
  <c r="H4176" i="1"/>
  <c r="N4175" i="1"/>
  <c r="H4175" i="1"/>
  <c r="N4174" i="1"/>
  <c r="H4174" i="1"/>
  <c r="N4173" i="1"/>
  <c r="H4173" i="1"/>
  <c r="N4172" i="1"/>
  <c r="H4172" i="1"/>
  <c r="N4171" i="1"/>
  <c r="H4171" i="1"/>
  <c r="N4170" i="1"/>
  <c r="H4170" i="1"/>
  <c r="N4169" i="1"/>
  <c r="H4169" i="1"/>
  <c r="N4168" i="1"/>
  <c r="H4168" i="1"/>
  <c r="N4167" i="1"/>
  <c r="H4167" i="1"/>
  <c r="N4166" i="1"/>
  <c r="H4166" i="1"/>
  <c r="N4165" i="1"/>
  <c r="H4165" i="1"/>
  <c r="N4164" i="1"/>
  <c r="H4164" i="1"/>
  <c r="N4163" i="1"/>
  <c r="H4163" i="1"/>
  <c r="N4162" i="1"/>
  <c r="H4162" i="1"/>
  <c r="N4161" i="1"/>
  <c r="H4161" i="1"/>
  <c r="N4160" i="1"/>
  <c r="H4160" i="1"/>
  <c r="N4159" i="1"/>
  <c r="H4159" i="1"/>
  <c r="N4158" i="1"/>
  <c r="H4158" i="1"/>
  <c r="N4157" i="1"/>
  <c r="H4157" i="1"/>
  <c r="N4156" i="1"/>
  <c r="H4156" i="1"/>
  <c r="N4155" i="1"/>
  <c r="H4155" i="1"/>
  <c r="N4154" i="1"/>
  <c r="H4154" i="1"/>
  <c r="N4153" i="1"/>
  <c r="H4153" i="1"/>
  <c r="N4152" i="1"/>
  <c r="H4152" i="1"/>
  <c r="N4151" i="1"/>
  <c r="H4151" i="1"/>
  <c r="N4150" i="1"/>
  <c r="H4150" i="1"/>
  <c r="N4149" i="1"/>
  <c r="H4149" i="1"/>
  <c r="N4148" i="1"/>
  <c r="H4148" i="1"/>
  <c r="N4147" i="1"/>
  <c r="H4147" i="1"/>
  <c r="N4146" i="1"/>
  <c r="H4146" i="1"/>
  <c r="N4145" i="1"/>
  <c r="H4145" i="1"/>
  <c r="N4144" i="1"/>
  <c r="H4144" i="1"/>
  <c r="N4143" i="1"/>
  <c r="H4143" i="1"/>
  <c r="N4142" i="1"/>
  <c r="H4142" i="1"/>
  <c r="N4141" i="1"/>
  <c r="H4141" i="1"/>
  <c r="N4140" i="1"/>
  <c r="H4140" i="1"/>
  <c r="N4139" i="1"/>
  <c r="H4139" i="1"/>
  <c r="N4138" i="1"/>
  <c r="H4138" i="1"/>
  <c r="N4137" i="1"/>
  <c r="H4137" i="1"/>
  <c r="N4136" i="1"/>
  <c r="H4136" i="1"/>
  <c r="N4135" i="1"/>
  <c r="H4135" i="1"/>
  <c r="N4134" i="1"/>
  <c r="H4134" i="1"/>
  <c r="N4133" i="1"/>
  <c r="H4133" i="1"/>
  <c r="N4132" i="1"/>
  <c r="H4132" i="1"/>
  <c r="N4131" i="1"/>
  <c r="H4131" i="1"/>
  <c r="N4130" i="1"/>
  <c r="H4130" i="1"/>
  <c r="N4129" i="1"/>
  <c r="H4129" i="1"/>
  <c r="N4128" i="1"/>
  <c r="H4128" i="1"/>
  <c r="N4127" i="1"/>
  <c r="H4127" i="1"/>
  <c r="N4126" i="1"/>
  <c r="H4126" i="1"/>
  <c r="N4125" i="1"/>
  <c r="H4125" i="1"/>
  <c r="N4124" i="1"/>
  <c r="H4124" i="1"/>
  <c r="N4123" i="1"/>
  <c r="H4123" i="1"/>
  <c r="N4122" i="1"/>
  <c r="H4122" i="1"/>
  <c r="N4121" i="1"/>
  <c r="H4121" i="1"/>
  <c r="N4120" i="1"/>
  <c r="H4120" i="1"/>
  <c r="N4119" i="1"/>
  <c r="H4119" i="1"/>
  <c r="N4118" i="1"/>
  <c r="H4118" i="1"/>
  <c r="N4117" i="1"/>
  <c r="H4117" i="1"/>
  <c r="N4116" i="1"/>
  <c r="H4116" i="1"/>
  <c r="N4115" i="1"/>
  <c r="H4115" i="1"/>
  <c r="N4114" i="1"/>
  <c r="H4114" i="1"/>
  <c r="N4113" i="1"/>
  <c r="H4113" i="1"/>
  <c r="N4112" i="1"/>
  <c r="H4112" i="1"/>
  <c r="N4111" i="1"/>
  <c r="H4111" i="1"/>
  <c r="N4110" i="1"/>
  <c r="H4110" i="1"/>
  <c r="N4109" i="1"/>
  <c r="H4109" i="1"/>
  <c r="N4108" i="1"/>
  <c r="H4108" i="1"/>
  <c r="N4107" i="1"/>
  <c r="H4107" i="1"/>
  <c r="N4106" i="1"/>
  <c r="H4106" i="1"/>
  <c r="N4105" i="1"/>
  <c r="H4105" i="1"/>
  <c r="H4104" i="1"/>
  <c r="H4103" i="1"/>
  <c r="H4102" i="1"/>
  <c r="H4101" i="1"/>
  <c r="H4100" i="1"/>
  <c r="N4099" i="1"/>
  <c r="H4099" i="1"/>
  <c r="H4098" i="1"/>
  <c r="H4097" i="1"/>
  <c r="H4096" i="1"/>
  <c r="H4095" i="1"/>
  <c r="H4094" i="1"/>
  <c r="H4093" i="1"/>
  <c r="H4092" i="1"/>
  <c r="H4091" i="1"/>
  <c r="H4090" i="1"/>
  <c r="H4089" i="1"/>
  <c r="H4088" i="1"/>
  <c r="H4087" i="1"/>
  <c r="H4086" i="1"/>
  <c r="H4085" i="1"/>
  <c r="H4084" i="1"/>
  <c r="H4083" i="1"/>
  <c r="H4082" i="1"/>
  <c r="H4081" i="1"/>
  <c r="H4080" i="1"/>
  <c r="H4079" i="1"/>
  <c r="H4078" i="1"/>
  <c r="H4077" i="1"/>
  <c r="H4076" i="1"/>
  <c r="H4075" i="1"/>
  <c r="H4074" i="1"/>
  <c r="H4073" i="1"/>
  <c r="H4072" i="1"/>
  <c r="H4071" i="1"/>
  <c r="H4070" i="1"/>
  <c r="H4069" i="1"/>
  <c r="H4068" i="1"/>
  <c r="H4067" i="1"/>
  <c r="H4066" i="1"/>
  <c r="H4065" i="1"/>
  <c r="H4064" i="1"/>
  <c r="H4063" i="1"/>
  <c r="H4062" i="1"/>
  <c r="H4061" i="1"/>
  <c r="H4060" i="1"/>
  <c r="H4059" i="1"/>
  <c r="H4058" i="1"/>
  <c r="H4057" i="1"/>
  <c r="H4056" i="1"/>
  <c r="H4055" i="1"/>
  <c r="H4054" i="1"/>
  <c r="N4053" i="1"/>
  <c r="H4053" i="1"/>
  <c r="N4052" i="1"/>
  <c r="H4052" i="1"/>
  <c r="N4051" i="1"/>
  <c r="H4051" i="1"/>
  <c r="N4050" i="1"/>
  <c r="H4050" i="1"/>
  <c r="N4049" i="1"/>
  <c r="H4049" i="1"/>
  <c r="N4048" i="1"/>
  <c r="H4048" i="1"/>
  <c r="N4047" i="1"/>
  <c r="H4047" i="1"/>
  <c r="N4046" i="1"/>
  <c r="H4046" i="1"/>
  <c r="N4045" i="1"/>
  <c r="H4045" i="1"/>
  <c r="N4044" i="1"/>
  <c r="H4044" i="1"/>
  <c r="R4043" i="1"/>
  <c r="N4043" i="1" s="1"/>
  <c r="H4043" i="1"/>
  <c r="H4042" i="1"/>
  <c r="H4041" i="1"/>
  <c r="H4040" i="1"/>
  <c r="H4039" i="1"/>
  <c r="H4038" i="1"/>
  <c r="H4037" i="1"/>
  <c r="H4036" i="1"/>
  <c r="H4035" i="1"/>
  <c r="H4034" i="1"/>
  <c r="H4033" i="1"/>
  <c r="H4032" i="1"/>
  <c r="H4031" i="1"/>
  <c r="H4030" i="1"/>
  <c r="H4029" i="1"/>
  <c r="H4028" i="1"/>
  <c r="H4027" i="1"/>
  <c r="H4026" i="1"/>
  <c r="H4025" i="1"/>
  <c r="N4024" i="1"/>
  <c r="H4024" i="1"/>
  <c r="H4023" i="1"/>
  <c r="H4022" i="1"/>
  <c r="H4021" i="1"/>
  <c r="N4020" i="1"/>
  <c r="H4020" i="1"/>
  <c r="O4019" i="1"/>
  <c r="N4019" i="1"/>
  <c r="H4019" i="1"/>
  <c r="O4018" i="1"/>
  <c r="N4018" i="1"/>
  <c r="H4018" i="1"/>
  <c r="O4017" i="1"/>
  <c r="N4017" i="1"/>
  <c r="H4017" i="1"/>
  <c r="O4016" i="1"/>
  <c r="N4016" i="1"/>
  <c r="H4016" i="1"/>
  <c r="O4015" i="1"/>
  <c r="N4015" i="1"/>
  <c r="H4015" i="1"/>
  <c r="O4014" i="1"/>
  <c r="N4014" i="1"/>
  <c r="H4014" i="1"/>
  <c r="O4013" i="1"/>
  <c r="N4013" i="1"/>
  <c r="H4013" i="1"/>
  <c r="O4012" i="1"/>
  <c r="N4012" i="1"/>
  <c r="H4012" i="1"/>
  <c r="O4011" i="1"/>
  <c r="N4011" i="1"/>
  <c r="H4011" i="1"/>
  <c r="O4010" i="1"/>
  <c r="N4010" i="1"/>
  <c r="H4010" i="1"/>
  <c r="O4009" i="1"/>
  <c r="N4009" i="1"/>
  <c r="H4009" i="1"/>
  <c r="O4008" i="1"/>
  <c r="N4008" i="1"/>
  <c r="H4008" i="1"/>
  <c r="H4007" i="1"/>
  <c r="H4006" i="1"/>
  <c r="H4005" i="1"/>
  <c r="H4004" i="1"/>
  <c r="H4003" i="1"/>
  <c r="N4002" i="1"/>
  <c r="H4002" i="1"/>
  <c r="H4001" i="1"/>
  <c r="H4000" i="1"/>
  <c r="H3999" i="1"/>
  <c r="H3998" i="1"/>
  <c r="H3997" i="1"/>
  <c r="H3996" i="1"/>
  <c r="H3995" i="1"/>
  <c r="H3994" i="1"/>
  <c r="H3993" i="1"/>
  <c r="H3992" i="1"/>
  <c r="H3991" i="1"/>
  <c r="N3990" i="1"/>
  <c r="H3990" i="1"/>
  <c r="H3989" i="1"/>
  <c r="H3988" i="1"/>
  <c r="H3987" i="1"/>
  <c r="N3986" i="1"/>
  <c r="H3986" i="1"/>
  <c r="H3985" i="1"/>
  <c r="H3984" i="1"/>
  <c r="H3983" i="1"/>
  <c r="H3982" i="1"/>
  <c r="H3981" i="1"/>
  <c r="H3980" i="1"/>
  <c r="H3979" i="1"/>
  <c r="H3978" i="1"/>
  <c r="H3977" i="1"/>
  <c r="H3976" i="1"/>
  <c r="H3975" i="1"/>
  <c r="H3974" i="1"/>
  <c r="H3973" i="1"/>
  <c r="H3972" i="1"/>
  <c r="H3971" i="1"/>
  <c r="N3970" i="1"/>
  <c r="H3970" i="1"/>
  <c r="H3969" i="1"/>
  <c r="H3968" i="1"/>
  <c r="H3967" i="1"/>
  <c r="H3966" i="1"/>
  <c r="H3965" i="1"/>
  <c r="H3964" i="1"/>
  <c r="H3963" i="1"/>
  <c r="H3962" i="1"/>
  <c r="H3961" i="1"/>
  <c r="H3960" i="1"/>
  <c r="H3959" i="1"/>
  <c r="N3958" i="1"/>
  <c r="H3958" i="1"/>
  <c r="H3957" i="1"/>
  <c r="H3956" i="1"/>
  <c r="H3955" i="1"/>
  <c r="N3954" i="1"/>
  <c r="H3954" i="1"/>
  <c r="H3953" i="1"/>
  <c r="H3952" i="1"/>
  <c r="H3951" i="1"/>
  <c r="H3950" i="1"/>
  <c r="H3949" i="1"/>
  <c r="H3948" i="1"/>
  <c r="H3947" i="1"/>
  <c r="H3946" i="1"/>
  <c r="H3945" i="1"/>
  <c r="H3944" i="1"/>
  <c r="H3943" i="1"/>
  <c r="H3942" i="1"/>
  <c r="H3941" i="1"/>
  <c r="N3940" i="1"/>
  <c r="H3940" i="1"/>
  <c r="N3939" i="1"/>
  <c r="H3939" i="1"/>
  <c r="N3938" i="1"/>
  <c r="H3938" i="1"/>
  <c r="N3937" i="1"/>
  <c r="H3937" i="1"/>
  <c r="N3936" i="1"/>
  <c r="H3936" i="1"/>
  <c r="N3935" i="1"/>
  <c r="H3935" i="1"/>
  <c r="N3934" i="1"/>
  <c r="H3934" i="1"/>
  <c r="N3933" i="1"/>
  <c r="H3933" i="1"/>
  <c r="N3932" i="1"/>
  <c r="H3932" i="1"/>
  <c r="N3931" i="1"/>
  <c r="H3931" i="1"/>
  <c r="N3930" i="1"/>
  <c r="H3930" i="1"/>
  <c r="N3929" i="1"/>
  <c r="H3929" i="1"/>
  <c r="H3928" i="1"/>
  <c r="H3927" i="1"/>
  <c r="H3926" i="1"/>
  <c r="H3925" i="1"/>
  <c r="H3924" i="1"/>
  <c r="H3923" i="1"/>
  <c r="H3922" i="1"/>
  <c r="H3921" i="1"/>
  <c r="H3920" i="1"/>
  <c r="H3919" i="1"/>
  <c r="H3918" i="1"/>
  <c r="H3917" i="1"/>
  <c r="H3916" i="1"/>
  <c r="H3915" i="1"/>
  <c r="H3914" i="1"/>
  <c r="H3913" i="1"/>
  <c r="H3912" i="1"/>
  <c r="H3911" i="1"/>
  <c r="H3910" i="1"/>
  <c r="H3909" i="1"/>
  <c r="H3908" i="1"/>
  <c r="H3907" i="1"/>
  <c r="H3906" i="1"/>
  <c r="H3905" i="1"/>
  <c r="H3904" i="1"/>
  <c r="H3903" i="1"/>
  <c r="H3902" i="1"/>
  <c r="H3901" i="1"/>
  <c r="H3900" i="1"/>
  <c r="H3899" i="1"/>
  <c r="H3898" i="1"/>
  <c r="H3897" i="1"/>
  <c r="H3896" i="1"/>
  <c r="R3895" i="1"/>
  <c r="N3895" i="1" s="1"/>
  <c r="H3895" i="1"/>
  <c r="R3894" i="1"/>
  <c r="N3894" i="1" s="1"/>
  <c r="H3894" i="1"/>
  <c r="R3893" i="1"/>
  <c r="N3893" i="1" s="1"/>
  <c r="H3893" i="1"/>
  <c r="R3892" i="1"/>
  <c r="N3892" i="1" s="1"/>
  <c r="H3892" i="1"/>
  <c r="R3891" i="1"/>
  <c r="N3891" i="1" s="1"/>
  <c r="H3891" i="1"/>
  <c r="R3890" i="1"/>
  <c r="N3890" i="1" s="1"/>
  <c r="H3890" i="1"/>
  <c r="R3889" i="1"/>
  <c r="N3889" i="1" s="1"/>
  <c r="H3889" i="1"/>
  <c r="R3888" i="1"/>
  <c r="N3888" i="1" s="1"/>
  <c r="H3888" i="1"/>
  <c r="H3887" i="1"/>
  <c r="H3886" i="1"/>
  <c r="H3885" i="1"/>
  <c r="H3884" i="1"/>
  <c r="H3883" i="1"/>
  <c r="H3882" i="1"/>
  <c r="H3881" i="1"/>
  <c r="H3880" i="1"/>
  <c r="H3879" i="1"/>
  <c r="H3878" i="1"/>
  <c r="H3877" i="1"/>
  <c r="H3876" i="1"/>
  <c r="H3875" i="1"/>
  <c r="H3874" i="1"/>
  <c r="H3873" i="1"/>
  <c r="H3872" i="1"/>
  <c r="H3871" i="1"/>
  <c r="H3870" i="1"/>
  <c r="H3869" i="1"/>
  <c r="H3868" i="1"/>
  <c r="H3867" i="1"/>
  <c r="H3866" i="1"/>
  <c r="H3865" i="1"/>
  <c r="H3864" i="1"/>
  <c r="H3863" i="1"/>
  <c r="H3862" i="1"/>
  <c r="H3861" i="1"/>
  <c r="H3860" i="1"/>
  <c r="H3859" i="1"/>
  <c r="H3858" i="1"/>
  <c r="H3857" i="1"/>
  <c r="H3856" i="1"/>
  <c r="H3855" i="1"/>
  <c r="H3854" i="1"/>
  <c r="H3853" i="1"/>
  <c r="N3852" i="1"/>
  <c r="H3852" i="1"/>
  <c r="H3851" i="1"/>
  <c r="H3850" i="1"/>
  <c r="H3849" i="1"/>
  <c r="H3848" i="1"/>
  <c r="H3847" i="1"/>
  <c r="H3846" i="1"/>
  <c r="H3845" i="1"/>
  <c r="H3844" i="1"/>
  <c r="H3843" i="1"/>
  <c r="H3842" i="1"/>
  <c r="H3841" i="1"/>
  <c r="N3840" i="1"/>
  <c r="H3840" i="1"/>
  <c r="H3839" i="1"/>
  <c r="H3838" i="1"/>
  <c r="H3837" i="1"/>
  <c r="N3836" i="1"/>
  <c r="H3836" i="1"/>
  <c r="H3835" i="1"/>
  <c r="H3834" i="1"/>
  <c r="H3833" i="1"/>
  <c r="H3832" i="1"/>
  <c r="H3831" i="1"/>
  <c r="H3830" i="1"/>
  <c r="H3829" i="1"/>
  <c r="N3828" i="1"/>
  <c r="H3828" i="1"/>
  <c r="H3827" i="1"/>
  <c r="H3826" i="1"/>
  <c r="H3825" i="1"/>
  <c r="N3824" i="1"/>
  <c r="H3824" i="1"/>
  <c r="H3823" i="1"/>
  <c r="H3822" i="1"/>
  <c r="H3821" i="1"/>
  <c r="L3820" i="1"/>
  <c r="H3820" i="1"/>
  <c r="L3819" i="1"/>
  <c r="H3819" i="1"/>
  <c r="L3818" i="1"/>
  <c r="H3818" i="1"/>
  <c r="H3817" i="1"/>
  <c r="H3816" i="1"/>
  <c r="H3815" i="1"/>
  <c r="H3814" i="1"/>
  <c r="H3813" i="1"/>
  <c r="H3812" i="1"/>
  <c r="H3811" i="1"/>
  <c r="H3810" i="1"/>
  <c r="H3809" i="1"/>
  <c r="H3808" i="1"/>
  <c r="H3807" i="1"/>
  <c r="H3806" i="1"/>
  <c r="H3805" i="1"/>
  <c r="L3804" i="1"/>
  <c r="L3807" i="1" s="1"/>
  <c r="H3804" i="1"/>
  <c r="L3803" i="1"/>
  <c r="L3806" i="1" s="1"/>
  <c r="H3803" i="1"/>
  <c r="L3802" i="1"/>
  <c r="L3805" i="1" s="1"/>
  <c r="H3802" i="1"/>
  <c r="H3801" i="1"/>
  <c r="H3800" i="1"/>
  <c r="H3799" i="1"/>
  <c r="N3798" i="1"/>
  <c r="L3798" i="1"/>
  <c r="H3798" i="1"/>
  <c r="N3797" i="1"/>
  <c r="L3797" i="1"/>
  <c r="H3797" i="1"/>
  <c r="N3796" i="1"/>
  <c r="L3796" i="1"/>
  <c r="H3796" i="1"/>
  <c r="N3795" i="1"/>
  <c r="L3795" i="1"/>
  <c r="H3795" i="1"/>
  <c r="N3794" i="1"/>
  <c r="L3794" i="1"/>
  <c r="H3794" i="1"/>
  <c r="N3793" i="1"/>
  <c r="L3793" i="1"/>
  <c r="H3793" i="1"/>
  <c r="N3792" i="1"/>
  <c r="L3792" i="1"/>
  <c r="H3792" i="1"/>
  <c r="N3791" i="1"/>
  <c r="L3791" i="1"/>
  <c r="H3791" i="1"/>
  <c r="N3790" i="1"/>
  <c r="H3790" i="1"/>
  <c r="N3789" i="1"/>
  <c r="H3789" i="1"/>
  <c r="N3788" i="1"/>
  <c r="H3788" i="1"/>
  <c r="N3787" i="1"/>
  <c r="H3787" i="1"/>
  <c r="N3786" i="1"/>
  <c r="H3786" i="1"/>
  <c r="N3785" i="1"/>
  <c r="H3785" i="1"/>
  <c r="N3784" i="1"/>
  <c r="H3784" i="1"/>
  <c r="N3783" i="1"/>
  <c r="H3783" i="1"/>
  <c r="N3782" i="1"/>
  <c r="H3782" i="1"/>
  <c r="N3781" i="1"/>
  <c r="H3781" i="1"/>
  <c r="N3780" i="1"/>
  <c r="H3780" i="1"/>
  <c r="N3779" i="1"/>
  <c r="H3779" i="1"/>
  <c r="N3778" i="1"/>
  <c r="H3778" i="1"/>
  <c r="N3777" i="1"/>
  <c r="H3777" i="1"/>
  <c r="N3776" i="1"/>
  <c r="H3776" i="1"/>
  <c r="N3775" i="1"/>
  <c r="H3775" i="1"/>
  <c r="N3774" i="1"/>
  <c r="H3774" i="1"/>
  <c r="H3773" i="1"/>
  <c r="H3772" i="1"/>
  <c r="N3771" i="1"/>
  <c r="H3771" i="1"/>
  <c r="H3770" i="1"/>
  <c r="H3769" i="1"/>
  <c r="H3768" i="1"/>
  <c r="N3767" i="1"/>
  <c r="H3767" i="1"/>
  <c r="H3766" i="1"/>
  <c r="H3765" i="1"/>
  <c r="H3764" i="1"/>
  <c r="H3763" i="1"/>
  <c r="H3762" i="1"/>
  <c r="H3761" i="1"/>
  <c r="H3760" i="1"/>
  <c r="H3759" i="1"/>
  <c r="H3758" i="1"/>
  <c r="H3757" i="1"/>
  <c r="H3756" i="1"/>
  <c r="N3755" i="1"/>
  <c r="H3755" i="1"/>
  <c r="H3754" i="1"/>
  <c r="H3753" i="1"/>
  <c r="H3752" i="1"/>
  <c r="N3751" i="1"/>
  <c r="H3751" i="1"/>
  <c r="H3750" i="1"/>
  <c r="N3749" i="1"/>
  <c r="H3749" i="1"/>
  <c r="H3748" i="1"/>
  <c r="H3747" i="1"/>
  <c r="H3746" i="1"/>
  <c r="H3745" i="1"/>
  <c r="H3744" i="1"/>
  <c r="N3743" i="1"/>
  <c r="H3743" i="1"/>
  <c r="H3742" i="1"/>
  <c r="N3741" i="1"/>
  <c r="H3741" i="1"/>
  <c r="H3740" i="1"/>
  <c r="N3739" i="1"/>
  <c r="H3739" i="1"/>
  <c r="H3738" i="1"/>
  <c r="H3737" i="1"/>
  <c r="H3736" i="1"/>
  <c r="N3735" i="1"/>
  <c r="H3735" i="1"/>
  <c r="H3734" i="1"/>
  <c r="N3733" i="1"/>
  <c r="H3733" i="1"/>
  <c r="H3732" i="1"/>
  <c r="H3731" i="1"/>
  <c r="H3730" i="1"/>
  <c r="H3729" i="1"/>
  <c r="H3728" i="1"/>
  <c r="N3727" i="1"/>
  <c r="H3727" i="1"/>
  <c r="H3726" i="1"/>
  <c r="N3725" i="1"/>
  <c r="H3725" i="1"/>
  <c r="H3724" i="1"/>
  <c r="N3723" i="1"/>
  <c r="H3723" i="1"/>
  <c r="H3722" i="1"/>
  <c r="H3721" i="1"/>
  <c r="H3720" i="1"/>
  <c r="N3719" i="1"/>
  <c r="H3719" i="1"/>
  <c r="H3718" i="1"/>
  <c r="N3717" i="1"/>
  <c r="H3717" i="1"/>
  <c r="H3716" i="1"/>
  <c r="H3715" i="1"/>
  <c r="H3714" i="1"/>
  <c r="H3713" i="1"/>
  <c r="H3712" i="1"/>
  <c r="N3711" i="1"/>
  <c r="H3711" i="1"/>
  <c r="H3710" i="1"/>
  <c r="N3709" i="1"/>
  <c r="H3709" i="1"/>
  <c r="H3708" i="1"/>
  <c r="N3707" i="1"/>
  <c r="H3707" i="1"/>
  <c r="H3706" i="1"/>
  <c r="H3705" i="1"/>
  <c r="H3704" i="1"/>
  <c r="N3703" i="1"/>
  <c r="H3703" i="1"/>
  <c r="H3702" i="1"/>
  <c r="N3701" i="1"/>
  <c r="H3701" i="1"/>
  <c r="H3700" i="1"/>
  <c r="H3699" i="1"/>
  <c r="H3698" i="1"/>
  <c r="H3697" i="1"/>
  <c r="H3696" i="1"/>
  <c r="N3695" i="1"/>
  <c r="H3695" i="1"/>
  <c r="H3694" i="1"/>
  <c r="N3693" i="1"/>
  <c r="H3693" i="1"/>
  <c r="H3692" i="1"/>
  <c r="N3691" i="1"/>
  <c r="H3691" i="1"/>
  <c r="H3690" i="1"/>
  <c r="H3689" i="1"/>
  <c r="H3688" i="1"/>
  <c r="H3687" i="1"/>
  <c r="H3686" i="1"/>
  <c r="H3685" i="1"/>
  <c r="H3684" i="1"/>
  <c r="H3683" i="1"/>
  <c r="H3682" i="1"/>
  <c r="H3681" i="1"/>
  <c r="H3680" i="1"/>
  <c r="H3679" i="1"/>
  <c r="H3678" i="1"/>
  <c r="H3677" i="1"/>
  <c r="H3676" i="1"/>
  <c r="H3675" i="1"/>
  <c r="H3674" i="1"/>
  <c r="H3673" i="1"/>
  <c r="H3672" i="1"/>
  <c r="H3671" i="1"/>
  <c r="H3670" i="1"/>
  <c r="H3669" i="1"/>
  <c r="H3668" i="1"/>
  <c r="H3667" i="1"/>
  <c r="N3666" i="1"/>
  <c r="H3666" i="1"/>
  <c r="N3665" i="1"/>
  <c r="H3665" i="1"/>
  <c r="N3664" i="1"/>
  <c r="H3664" i="1"/>
  <c r="N3663" i="1"/>
  <c r="H3663" i="1"/>
  <c r="N3662" i="1"/>
  <c r="H3662" i="1"/>
  <c r="N3661" i="1"/>
  <c r="H3661" i="1"/>
  <c r="N3660" i="1"/>
  <c r="H3660" i="1"/>
  <c r="N3659" i="1"/>
  <c r="H3659" i="1"/>
  <c r="N3658" i="1"/>
  <c r="H3658" i="1"/>
  <c r="N3657" i="1"/>
  <c r="H3657" i="1"/>
  <c r="N3656" i="1"/>
  <c r="H3656" i="1"/>
  <c r="N3655" i="1"/>
  <c r="H3655" i="1"/>
  <c r="N3654" i="1"/>
  <c r="H3654" i="1"/>
  <c r="N3653" i="1"/>
  <c r="H3653" i="1"/>
  <c r="N3652" i="1"/>
  <c r="H3652" i="1"/>
  <c r="N3651" i="1"/>
  <c r="H3651" i="1"/>
  <c r="N3650" i="1"/>
  <c r="H3650" i="1"/>
  <c r="N3649" i="1"/>
  <c r="H3649" i="1"/>
  <c r="N3648" i="1"/>
  <c r="H3648" i="1"/>
  <c r="N3647" i="1"/>
  <c r="H3647" i="1"/>
  <c r="N3646" i="1"/>
  <c r="H3646" i="1"/>
  <c r="N3645" i="1"/>
  <c r="H3645" i="1"/>
  <c r="N3644" i="1"/>
  <c r="H3644" i="1"/>
  <c r="N3643" i="1"/>
  <c r="H3643" i="1"/>
  <c r="N3642" i="1"/>
  <c r="H3642" i="1"/>
  <c r="N3641" i="1"/>
  <c r="H3641" i="1"/>
  <c r="N3640" i="1"/>
  <c r="H3640" i="1"/>
  <c r="N3639" i="1"/>
  <c r="H3639" i="1"/>
  <c r="N3638" i="1"/>
  <c r="H3638" i="1"/>
  <c r="N3637" i="1"/>
  <c r="H3637" i="1"/>
  <c r="N3636" i="1"/>
  <c r="H3636" i="1"/>
  <c r="N3635" i="1"/>
  <c r="H3635" i="1"/>
  <c r="N3634" i="1"/>
  <c r="H3634" i="1"/>
  <c r="N3633" i="1"/>
  <c r="H3633" i="1"/>
  <c r="N3632" i="1"/>
  <c r="H3632" i="1"/>
  <c r="N3631" i="1"/>
  <c r="H3631" i="1"/>
  <c r="N3630" i="1"/>
  <c r="H3630" i="1"/>
  <c r="N3629" i="1"/>
  <c r="H3629" i="1"/>
  <c r="N3628" i="1"/>
  <c r="H3628" i="1"/>
  <c r="N3627" i="1"/>
  <c r="H3627" i="1"/>
  <c r="N3626" i="1"/>
  <c r="H3626" i="1"/>
  <c r="N3625" i="1"/>
  <c r="H3625" i="1"/>
  <c r="N3624" i="1"/>
  <c r="H3624" i="1"/>
  <c r="N3623" i="1"/>
  <c r="H3623" i="1"/>
  <c r="N3622" i="1"/>
  <c r="H3622" i="1"/>
  <c r="N3621" i="1"/>
  <c r="H3621" i="1"/>
  <c r="N3620" i="1"/>
  <c r="H3620" i="1"/>
  <c r="N3619" i="1"/>
  <c r="H3619" i="1"/>
  <c r="N3618" i="1"/>
  <c r="H3618" i="1"/>
  <c r="N3617" i="1"/>
  <c r="H3617" i="1"/>
  <c r="N3616" i="1"/>
  <c r="H3616" i="1"/>
  <c r="N3615" i="1"/>
  <c r="H3615" i="1"/>
  <c r="N3614" i="1"/>
  <c r="H3614" i="1"/>
  <c r="N3613" i="1"/>
  <c r="H3613" i="1"/>
  <c r="N3612" i="1"/>
  <c r="H3612" i="1"/>
  <c r="N3611" i="1"/>
  <c r="H3611" i="1"/>
  <c r="N3610" i="1"/>
  <c r="H3610" i="1"/>
  <c r="N3609" i="1"/>
  <c r="H3609" i="1"/>
  <c r="N3608" i="1"/>
  <c r="H3608" i="1"/>
  <c r="N3607" i="1"/>
  <c r="H3607" i="1"/>
  <c r="N3606" i="1"/>
  <c r="H3606" i="1"/>
  <c r="N3605" i="1"/>
  <c r="H3605" i="1"/>
  <c r="N3604" i="1"/>
  <c r="H3604" i="1"/>
  <c r="N3603" i="1"/>
  <c r="H3603" i="1"/>
  <c r="N3602" i="1"/>
  <c r="H3602" i="1"/>
  <c r="N3601" i="1"/>
  <c r="H3601" i="1"/>
  <c r="N3600" i="1"/>
  <c r="H3600" i="1"/>
  <c r="N3599" i="1"/>
  <c r="H3599" i="1"/>
  <c r="L3598" i="1"/>
  <c r="H3598" i="1"/>
  <c r="H3597" i="1"/>
  <c r="H3596" i="1"/>
  <c r="H3595" i="1"/>
  <c r="H3594" i="1"/>
  <c r="H3593" i="1"/>
  <c r="H3592" i="1"/>
  <c r="H3591" i="1"/>
  <c r="H3590" i="1"/>
  <c r="H3589" i="1"/>
  <c r="H3588" i="1"/>
  <c r="H3587" i="1"/>
  <c r="H3586" i="1"/>
  <c r="H3585" i="1"/>
  <c r="H3584" i="1"/>
  <c r="H3583" i="1"/>
  <c r="H3582" i="1"/>
  <c r="H3581" i="1"/>
  <c r="H3580" i="1"/>
  <c r="H3579" i="1"/>
  <c r="H3578" i="1"/>
  <c r="H3577" i="1"/>
  <c r="H3576" i="1"/>
  <c r="H3575" i="1"/>
  <c r="H3574" i="1"/>
  <c r="H3573" i="1"/>
  <c r="H3572" i="1"/>
  <c r="H3571" i="1"/>
  <c r="H3570" i="1"/>
  <c r="H3569" i="1"/>
  <c r="H3568" i="1"/>
  <c r="H3567" i="1"/>
  <c r="H3566" i="1"/>
  <c r="H3565" i="1"/>
  <c r="H3564" i="1"/>
  <c r="H3563" i="1"/>
  <c r="H3562" i="1"/>
  <c r="H3561" i="1"/>
  <c r="H3560" i="1"/>
  <c r="H3559" i="1"/>
  <c r="H3558" i="1"/>
  <c r="H3557" i="1"/>
  <c r="H3556" i="1"/>
  <c r="H3555" i="1"/>
  <c r="H3554" i="1"/>
  <c r="H3553" i="1"/>
  <c r="H3552" i="1"/>
  <c r="H3551" i="1"/>
  <c r="H3550" i="1"/>
  <c r="H3549" i="1"/>
  <c r="N3548" i="1"/>
  <c r="H3548" i="1"/>
  <c r="N3547" i="1"/>
  <c r="H3547" i="1"/>
  <c r="N3546" i="1"/>
  <c r="H3546" i="1"/>
  <c r="N3545" i="1"/>
  <c r="H3545" i="1"/>
  <c r="N3544" i="1"/>
  <c r="H3544" i="1"/>
  <c r="N3543" i="1"/>
  <c r="H3543" i="1"/>
  <c r="N3542" i="1"/>
  <c r="H3542" i="1"/>
  <c r="N3541" i="1"/>
  <c r="H3541" i="1"/>
  <c r="N3540" i="1"/>
  <c r="H3540" i="1"/>
  <c r="N3539" i="1"/>
  <c r="H3539" i="1"/>
  <c r="N3538" i="1"/>
  <c r="H3538" i="1"/>
  <c r="N3537" i="1"/>
  <c r="H3537" i="1"/>
  <c r="N3536" i="1"/>
  <c r="H3536" i="1"/>
  <c r="N3535" i="1"/>
  <c r="H3535" i="1"/>
  <c r="N3534" i="1"/>
  <c r="H3534" i="1"/>
  <c r="N3533" i="1"/>
  <c r="H3533" i="1"/>
  <c r="N3532" i="1"/>
  <c r="H3532" i="1"/>
  <c r="N3531" i="1"/>
  <c r="H3531" i="1"/>
  <c r="N3530" i="1"/>
  <c r="H3530" i="1"/>
  <c r="N3529" i="1"/>
  <c r="H3529" i="1"/>
  <c r="N3528" i="1"/>
  <c r="H3528" i="1"/>
  <c r="N3527" i="1"/>
  <c r="H3527" i="1"/>
  <c r="N3526" i="1"/>
  <c r="H3526" i="1"/>
  <c r="O3525" i="1"/>
  <c r="H3525" i="1"/>
  <c r="O3524" i="1"/>
  <c r="H3524" i="1"/>
  <c r="O3523" i="1"/>
  <c r="H3523" i="1"/>
  <c r="O3522" i="1"/>
  <c r="H3522" i="1"/>
  <c r="T3521" i="1"/>
  <c r="N3521" i="1"/>
  <c r="H3521" i="1"/>
  <c r="T3520" i="1"/>
  <c r="O3520" i="1" s="1"/>
  <c r="H3520" i="1"/>
  <c r="T3519" i="1"/>
  <c r="O3519" i="1" s="1"/>
  <c r="N3519" i="1"/>
  <c r="H3519" i="1"/>
  <c r="T3518" i="1"/>
  <c r="H3518" i="1"/>
  <c r="H3517" i="1"/>
  <c r="H3516" i="1"/>
  <c r="H3515" i="1"/>
  <c r="H3514" i="1"/>
  <c r="N3513" i="1"/>
  <c r="H3513" i="1"/>
  <c r="N3512" i="1"/>
  <c r="H3512" i="1"/>
  <c r="N3511" i="1"/>
  <c r="H3511" i="1"/>
  <c r="N3510" i="1"/>
  <c r="H3510" i="1"/>
  <c r="H3509" i="1"/>
  <c r="H3508" i="1"/>
  <c r="H3507" i="1"/>
  <c r="N3506" i="1"/>
  <c r="H3506" i="1"/>
  <c r="H3505" i="1"/>
  <c r="H3504" i="1"/>
  <c r="H3503" i="1"/>
  <c r="H3502" i="1"/>
  <c r="H3501" i="1"/>
  <c r="N3500" i="1"/>
  <c r="H3500" i="1"/>
  <c r="H3499" i="1"/>
  <c r="H3498" i="1"/>
  <c r="N3497" i="1"/>
  <c r="H3497" i="1"/>
  <c r="H3496" i="1"/>
  <c r="H3495" i="1"/>
  <c r="N3494" i="1"/>
  <c r="H3494" i="1"/>
  <c r="N3493" i="1"/>
  <c r="H3493" i="1"/>
  <c r="N3492" i="1"/>
  <c r="H3492" i="1"/>
  <c r="H3491" i="1"/>
  <c r="N3490" i="1"/>
  <c r="H3490" i="1"/>
  <c r="N3489" i="1"/>
  <c r="H3489" i="1"/>
  <c r="N3488" i="1"/>
  <c r="H3488" i="1"/>
  <c r="H3487" i="1"/>
  <c r="N3486" i="1"/>
  <c r="H3486" i="1"/>
  <c r="N3485" i="1"/>
  <c r="H3485" i="1"/>
  <c r="N3484" i="1"/>
  <c r="H3484" i="1"/>
  <c r="H3483" i="1"/>
  <c r="N3482" i="1"/>
  <c r="H3482" i="1"/>
  <c r="N3481" i="1"/>
  <c r="H3481" i="1"/>
  <c r="N3480" i="1"/>
  <c r="H3480" i="1"/>
  <c r="H3479" i="1"/>
  <c r="N3478" i="1"/>
  <c r="H3478" i="1"/>
  <c r="N3477" i="1"/>
  <c r="H3477" i="1"/>
  <c r="N3476" i="1"/>
  <c r="H3476" i="1"/>
  <c r="H3475" i="1"/>
  <c r="N3474" i="1"/>
  <c r="H3474" i="1"/>
  <c r="N3473" i="1"/>
  <c r="H3473" i="1"/>
  <c r="N3472" i="1"/>
  <c r="H3472" i="1"/>
  <c r="H3471" i="1"/>
  <c r="N3470" i="1"/>
  <c r="H3470" i="1"/>
  <c r="H3469" i="1"/>
  <c r="H3468" i="1"/>
  <c r="H3467" i="1"/>
  <c r="H3466" i="1"/>
  <c r="H3465" i="1"/>
  <c r="H3464" i="1"/>
  <c r="H3463" i="1"/>
  <c r="H3462" i="1"/>
  <c r="H3461" i="1"/>
  <c r="H3460" i="1"/>
  <c r="H3459" i="1"/>
  <c r="H3458" i="1"/>
  <c r="H3457" i="1"/>
  <c r="H3456" i="1"/>
  <c r="H3455" i="1"/>
  <c r="H3454" i="1"/>
  <c r="H3453" i="1"/>
  <c r="H3452" i="1"/>
  <c r="H3451" i="1"/>
  <c r="H3450" i="1"/>
  <c r="H3449" i="1"/>
  <c r="H3448" i="1"/>
  <c r="H3447" i="1"/>
  <c r="H3446" i="1"/>
  <c r="H3445" i="1"/>
  <c r="H3444" i="1"/>
  <c r="H3443" i="1"/>
  <c r="H3442" i="1"/>
  <c r="H3441" i="1"/>
  <c r="H3440" i="1"/>
  <c r="H3439" i="1"/>
  <c r="H3438" i="1"/>
  <c r="H3437" i="1"/>
  <c r="H3436" i="1"/>
  <c r="H3435" i="1"/>
  <c r="H3434" i="1"/>
  <c r="H3433" i="1"/>
  <c r="H3432" i="1"/>
  <c r="H3431" i="1"/>
  <c r="H3430" i="1"/>
  <c r="H3429" i="1"/>
  <c r="H3428" i="1"/>
  <c r="H3427" i="1"/>
  <c r="H3426" i="1"/>
  <c r="H3425" i="1"/>
  <c r="H3424" i="1"/>
  <c r="H3423" i="1"/>
  <c r="H3422" i="1"/>
  <c r="H3421" i="1"/>
  <c r="H3420" i="1"/>
  <c r="H3419" i="1"/>
  <c r="H3418" i="1"/>
  <c r="H3417" i="1"/>
  <c r="H3416" i="1"/>
  <c r="H3415" i="1"/>
  <c r="H3414" i="1"/>
  <c r="H3413" i="1"/>
  <c r="H3412" i="1"/>
  <c r="H3411" i="1"/>
  <c r="H3410" i="1"/>
  <c r="H3409" i="1"/>
  <c r="H3408" i="1"/>
  <c r="H3407" i="1"/>
  <c r="H3406" i="1"/>
  <c r="H3405" i="1"/>
  <c r="H3404" i="1"/>
  <c r="H3403" i="1"/>
  <c r="H3402" i="1"/>
  <c r="H3401" i="1"/>
  <c r="H3400" i="1"/>
  <c r="H3399" i="1"/>
  <c r="H3398" i="1"/>
  <c r="H3397" i="1"/>
  <c r="H3396" i="1"/>
  <c r="H3395" i="1"/>
  <c r="H3394" i="1"/>
  <c r="H3393" i="1"/>
  <c r="N3392" i="1"/>
  <c r="H3392" i="1"/>
  <c r="N3391" i="1"/>
  <c r="H3391" i="1"/>
  <c r="N3390" i="1"/>
  <c r="H3390" i="1"/>
  <c r="H3389" i="1"/>
  <c r="N3388" i="1"/>
  <c r="H3388" i="1"/>
  <c r="N3387" i="1"/>
  <c r="H3387" i="1"/>
  <c r="N3386" i="1"/>
  <c r="H3386" i="1"/>
  <c r="H3385" i="1"/>
  <c r="N3384" i="1"/>
  <c r="H3384" i="1"/>
  <c r="N3383" i="1"/>
  <c r="H3383" i="1"/>
  <c r="N3382" i="1"/>
  <c r="H3382" i="1"/>
  <c r="H3381" i="1"/>
  <c r="N3380" i="1"/>
  <c r="H3380" i="1"/>
  <c r="N3379" i="1"/>
  <c r="H3379" i="1"/>
  <c r="N3378" i="1"/>
  <c r="H3378" i="1"/>
  <c r="H3377" i="1"/>
  <c r="N3376" i="1"/>
  <c r="H3376" i="1"/>
  <c r="N3375" i="1"/>
  <c r="H3375" i="1"/>
  <c r="N3374" i="1"/>
  <c r="H3374" i="1"/>
  <c r="H3373" i="1"/>
  <c r="N3372" i="1"/>
  <c r="H3372" i="1"/>
  <c r="N3371" i="1"/>
  <c r="H3371" i="1"/>
  <c r="N3370" i="1"/>
  <c r="H3370" i="1"/>
  <c r="H3369" i="1"/>
  <c r="N3368" i="1"/>
  <c r="H3368" i="1"/>
  <c r="N3367" i="1"/>
  <c r="H3367" i="1"/>
  <c r="N3366" i="1"/>
  <c r="H3366" i="1"/>
  <c r="H3365" i="1"/>
  <c r="N3364" i="1"/>
  <c r="H3364" i="1"/>
  <c r="N3363" i="1"/>
  <c r="H3363" i="1"/>
  <c r="N3362" i="1"/>
  <c r="H3362" i="1"/>
  <c r="H3361" i="1"/>
  <c r="N3360" i="1"/>
  <c r="H3360" i="1"/>
  <c r="N3359" i="1"/>
  <c r="H3359" i="1"/>
  <c r="N3358" i="1"/>
  <c r="H3358" i="1"/>
  <c r="H3357" i="1"/>
  <c r="H3356" i="1"/>
  <c r="H3355" i="1"/>
  <c r="H3354" i="1"/>
  <c r="H3353" i="1"/>
  <c r="H3352" i="1"/>
  <c r="H3351" i="1"/>
  <c r="H3350" i="1"/>
  <c r="H3349" i="1"/>
  <c r="H3348" i="1"/>
  <c r="H3347" i="1"/>
  <c r="H3346" i="1"/>
  <c r="H3345" i="1"/>
  <c r="H3344" i="1"/>
  <c r="H3343" i="1"/>
  <c r="H3342" i="1"/>
  <c r="H3341" i="1"/>
  <c r="H3340" i="1"/>
  <c r="H3339" i="1"/>
  <c r="H3338" i="1"/>
  <c r="H3337" i="1"/>
  <c r="H3336" i="1"/>
  <c r="H3335" i="1"/>
  <c r="H3334" i="1"/>
  <c r="H3333" i="1"/>
  <c r="H3332" i="1"/>
  <c r="H3331" i="1"/>
  <c r="H3330" i="1"/>
  <c r="H3329" i="1"/>
  <c r="H3328" i="1"/>
  <c r="H3327" i="1"/>
  <c r="H3326" i="1"/>
  <c r="H3325" i="1"/>
  <c r="H3324" i="1"/>
  <c r="H3323" i="1"/>
  <c r="H3322" i="1"/>
  <c r="H3321" i="1"/>
  <c r="H3320" i="1"/>
  <c r="H3319" i="1"/>
  <c r="H3318" i="1"/>
  <c r="H3317" i="1"/>
  <c r="H3316" i="1"/>
  <c r="H3315" i="1"/>
  <c r="N3314" i="1"/>
  <c r="H3314" i="1"/>
  <c r="N3313" i="1"/>
  <c r="H3313" i="1"/>
  <c r="N3312" i="1"/>
  <c r="H3312" i="1"/>
  <c r="N3311" i="1"/>
  <c r="H3311" i="1"/>
  <c r="N3310" i="1"/>
  <c r="H3310" i="1"/>
  <c r="N3309" i="1"/>
  <c r="H3309" i="1"/>
  <c r="N3308" i="1"/>
  <c r="H3308" i="1"/>
  <c r="N3307" i="1"/>
  <c r="H3307" i="1"/>
  <c r="N3306" i="1"/>
  <c r="H3306" i="1"/>
  <c r="N3305" i="1"/>
  <c r="H3305" i="1"/>
  <c r="N3304" i="1"/>
  <c r="H3304" i="1"/>
  <c r="N3303" i="1"/>
  <c r="H3303" i="1"/>
  <c r="N3302" i="1"/>
  <c r="H3302" i="1"/>
  <c r="N3301" i="1"/>
  <c r="H3301" i="1"/>
  <c r="N3300" i="1"/>
  <c r="H3300" i="1"/>
  <c r="N3299" i="1"/>
  <c r="H3299" i="1"/>
  <c r="N3298" i="1"/>
  <c r="H3298" i="1"/>
  <c r="N3297" i="1"/>
  <c r="H3297" i="1"/>
  <c r="N3296" i="1"/>
  <c r="H3296" i="1"/>
  <c r="N3295" i="1"/>
  <c r="H3295" i="1"/>
  <c r="N3294" i="1"/>
  <c r="H3294" i="1"/>
  <c r="N3293" i="1"/>
  <c r="H3293" i="1"/>
  <c r="N3292" i="1"/>
  <c r="H3292" i="1"/>
  <c r="N3291" i="1"/>
  <c r="H3291" i="1"/>
  <c r="N3290" i="1"/>
  <c r="H3290" i="1"/>
  <c r="N3289" i="1"/>
  <c r="H3289" i="1"/>
  <c r="N3288" i="1"/>
  <c r="H3288" i="1"/>
  <c r="N3287" i="1"/>
  <c r="H3287" i="1"/>
  <c r="N3286" i="1"/>
  <c r="H3286" i="1"/>
  <c r="N3285" i="1"/>
  <c r="H3285" i="1"/>
  <c r="N3284" i="1"/>
  <c r="H3284" i="1"/>
  <c r="N3283" i="1"/>
  <c r="H3283" i="1"/>
  <c r="N3282" i="1"/>
  <c r="H3282" i="1"/>
  <c r="N3281" i="1"/>
  <c r="H3281" i="1"/>
  <c r="N3280" i="1"/>
  <c r="H3280" i="1"/>
  <c r="N3279" i="1"/>
  <c r="H3279" i="1"/>
  <c r="N3278" i="1"/>
  <c r="H3278" i="1"/>
  <c r="N3277" i="1"/>
  <c r="H3277" i="1"/>
  <c r="N3276" i="1"/>
  <c r="H3276" i="1"/>
  <c r="N3275" i="1"/>
  <c r="H3275" i="1"/>
  <c r="N3274" i="1"/>
  <c r="H3274" i="1"/>
  <c r="N3273" i="1"/>
  <c r="H3273" i="1"/>
  <c r="N3272" i="1"/>
  <c r="H3272" i="1"/>
  <c r="N3271" i="1"/>
  <c r="H3271" i="1"/>
  <c r="N3270" i="1"/>
  <c r="H3270" i="1"/>
  <c r="H3269" i="1"/>
  <c r="N3268" i="1"/>
  <c r="H3268" i="1"/>
  <c r="N3267" i="1"/>
  <c r="H3267" i="1"/>
  <c r="N3266" i="1"/>
  <c r="H3266" i="1"/>
  <c r="N3265" i="1"/>
  <c r="H3265" i="1"/>
  <c r="N3264" i="1"/>
  <c r="H3264" i="1"/>
  <c r="N3263" i="1"/>
  <c r="H3263" i="1"/>
  <c r="N3262" i="1"/>
  <c r="H3262" i="1"/>
  <c r="N3261" i="1"/>
  <c r="H3261" i="1"/>
  <c r="N3260" i="1"/>
  <c r="H3260" i="1"/>
  <c r="N3259" i="1"/>
  <c r="H3259" i="1"/>
  <c r="N3258" i="1"/>
  <c r="H3258" i="1"/>
  <c r="N3257" i="1"/>
  <c r="H3257" i="1"/>
  <c r="N3256" i="1"/>
  <c r="H3256" i="1"/>
  <c r="N3255" i="1"/>
  <c r="H3255" i="1"/>
  <c r="N3254" i="1"/>
  <c r="H3254" i="1"/>
  <c r="N3253" i="1"/>
  <c r="H3253" i="1"/>
  <c r="N3252" i="1"/>
  <c r="H3252" i="1"/>
  <c r="N3251" i="1"/>
  <c r="H3251" i="1"/>
  <c r="N3250" i="1"/>
  <c r="H3250" i="1"/>
  <c r="N3249" i="1"/>
  <c r="H3249" i="1"/>
  <c r="N3248" i="1"/>
  <c r="H3248" i="1"/>
  <c r="N3247" i="1"/>
  <c r="H3247" i="1"/>
  <c r="N3246" i="1"/>
  <c r="H3246" i="1"/>
  <c r="N3245" i="1"/>
  <c r="H3245" i="1"/>
  <c r="N3244" i="1"/>
  <c r="H3244" i="1"/>
  <c r="N3243" i="1"/>
  <c r="H3243" i="1"/>
  <c r="N3242" i="1"/>
  <c r="H3242" i="1"/>
  <c r="N3241" i="1"/>
  <c r="H3241" i="1"/>
  <c r="N3240" i="1"/>
  <c r="H3240" i="1"/>
  <c r="N3239" i="1"/>
  <c r="H3239" i="1"/>
  <c r="N3238" i="1"/>
  <c r="H3238" i="1"/>
  <c r="N3237" i="1"/>
  <c r="H3237" i="1"/>
  <c r="N3236" i="1"/>
  <c r="H3236" i="1"/>
  <c r="N3235" i="1"/>
  <c r="H3235" i="1"/>
  <c r="N3234" i="1"/>
  <c r="H3234" i="1"/>
  <c r="N3233" i="1"/>
  <c r="H3233" i="1"/>
  <c r="N3232" i="1"/>
  <c r="H3232" i="1"/>
  <c r="N3231" i="1"/>
  <c r="H3231" i="1"/>
  <c r="N3230" i="1"/>
  <c r="H3230" i="1"/>
  <c r="N3229" i="1"/>
  <c r="H3229" i="1"/>
  <c r="N3228" i="1"/>
  <c r="H3228" i="1"/>
  <c r="N3227" i="1"/>
  <c r="H3227" i="1"/>
  <c r="N3226" i="1"/>
  <c r="H3226" i="1"/>
  <c r="N3225" i="1"/>
  <c r="H3225" i="1"/>
  <c r="N3224" i="1"/>
  <c r="H3224" i="1"/>
  <c r="N3223" i="1"/>
  <c r="H3223" i="1"/>
  <c r="N3222" i="1"/>
  <c r="H3222" i="1"/>
  <c r="N3221" i="1"/>
  <c r="H3221" i="1"/>
  <c r="N3220" i="1"/>
  <c r="H3220" i="1"/>
  <c r="N3219" i="1"/>
  <c r="H3219" i="1"/>
  <c r="N3218" i="1"/>
  <c r="H3218" i="1"/>
  <c r="N3217" i="1"/>
  <c r="H3217" i="1"/>
  <c r="N3216" i="1"/>
  <c r="H3216" i="1"/>
  <c r="N3215" i="1"/>
  <c r="H3215" i="1"/>
  <c r="N3214" i="1"/>
  <c r="H3214" i="1"/>
  <c r="N3213" i="1"/>
  <c r="H3213" i="1"/>
  <c r="N3212" i="1"/>
  <c r="H3212" i="1"/>
  <c r="N3211" i="1"/>
  <c r="H3211" i="1"/>
  <c r="N3210" i="1"/>
  <c r="H3210" i="1"/>
  <c r="N3209" i="1"/>
  <c r="H3209" i="1"/>
  <c r="N3208" i="1"/>
  <c r="H3208" i="1"/>
  <c r="N3207" i="1"/>
  <c r="H3207" i="1"/>
  <c r="H3206" i="1"/>
  <c r="H3205" i="1"/>
  <c r="H3204" i="1"/>
  <c r="H3203" i="1"/>
  <c r="H3202" i="1"/>
  <c r="H3201" i="1"/>
  <c r="H3200" i="1"/>
  <c r="H3199" i="1"/>
  <c r="H3198" i="1"/>
  <c r="H3197" i="1"/>
  <c r="H3196" i="1"/>
  <c r="H3195" i="1"/>
  <c r="H3194" i="1"/>
  <c r="H3193" i="1"/>
  <c r="O3192" i="1"/>
  <c r="N3192" i="1"/>
  <c r="H3192" i="1"/>
  <c r="O3191" i="1"/>
  <c r="N3191" i="1"/>
  <c r="H3191" i="1"/>
  <c r="O3190" i="1"/>
  <c r="N3190" i="1"/>
  <c r="H3190" i="1"/>
  <c r="O3189" i="1"/>
  <c r="N3189" i="1"/>
  <c r="H3189" i="1"/>
  <c r="O3188" i="1"/>
  <c r="N3188" i="1"/>
  <c r="H3188" i="1"/>
  <c r="O3187" i="1"/>
  <c r="N3187" i="1"/>
  <c r="H3187" i="1"/>
  <c r="N3186" i="1"/>
  <c r="H3186" i="1"/>
  <c r="N3185" i="1"/>
  <c r="H3185" i="1"/>
  <c r="N3184" i="1"/>
  <c r="H3184" i="1"/>
  <c r="N3183" i="1"/>
  <c r="H3183" i="1"/>
  <c r="N3182" i="1"/>
  <c r="H3182" i="1"/>
  <c r="N3181" i="1"/>
  <c r="H3181" i="1"/>
  <c r="N3180" i="1"/>
  <c r="H3180" i="1"/>
  <c r="N3179" i="1"/>
  <c r="H3179" i="1"/>
  <c r="N3178" i="1"/>
  <c r="H3178" i="1"/>
  <c r="N3177" i="1"/>
  <c r="H3177" i="1"/>
  <c r="N3176" i="1"/>
  <c r="H3176" i="1"/>
  <c r="N3175" i="1"/>
  <c r="H3175" i="1"/>
  <c r="N3174" i="1"/>
  <c r="H3174" i="1"/>
  <c r="N3173" i="1"/>
  <c r="H3173" i="1"/>
  <c r="N3172" i="1"/>
  <c r="H3172" i="1"/>
  <c r="N3171" i="1"/>
  <c r="H3171" i="1"/>
  <c r="N3170" i="1"/>
  <c r="H3170" i="1"/>
  <c r="H3169" i="1"/>
  <c r="H3168" i="1"/>
  <c r="H3167" i="1"/>
  <c r="H3166" i="1"/>
  <c r="H3165" i="1"/>
  <c r="H3164" i="1"/>
  <c r="H3163" i="1"/>
  <c r="H3162" i="1"/>
  <c r="H3161" i="1"/>
  <c r="H3160" i="1"/>
  <c r="H3159" i="1"/>
  <c r="H3158" i="1"/>
  <c r="H3157" i="1"/>
  <c r="H3156" i="1"/>
  <c r="H3155" i="1"/>
  <c r="H3154" i="1"/>
  <c r="H3153" i="1"/>
  <c r="H3152" i="1"/>
  <c r="H3151" i="1"/>
  <c r="H3150" i="1"/>
  <c r="H3149" i="1"/>
  <c r="H3148" i="1"/>
  <c r="H3147" i="1"/>
  <c r="H3146" i="1"/>
  <c r="H3145" i="1"/>
  <c r="H3144" i="1"/>
  <c r="H3143" i="1"/>
  <c r="H3142" i="1"/>
  <c r="H3141" i="1"/>
  <c r="H3140" i="1"/>
  <c r="H3139" i="1"/>
  <c r="H3138" i="1"/>
  <c r="H3137" i="1"/>
  <c r="O3136" i="1"/>
  <c r="N3136" i="1"/>
  <c r="H3136" i="1"/>
  <c r="O3135" i="1"/>
  <c r="N3135" i="1"/>
  <c r="H3135" i="1"/>
  <c r="H3134" i="1"/>
  <c r="H3133" i="1"/>
  <c r="H3132" i="1"/>
  <c r="H3131" i="1"/>
  <c r="H3130" i="1"/>
  <c r="H3129" i="1"/>
  <c r="H3128" i="1"/>
  <c r="H3127" i="1"/>
  <c r="H3126" i="1"/>
  <c r="H3125" i="1"/>
  <c r="H3124" i="1"/>
  <c r="H3123" i="1"/>
  <c r="H3122" i="1"/>
  <c r="H3121" i="1"/>
  <c r="H3120" i="1"/>
  <c r="N3119" i="1"/>
  <c r="H3119" i="1"/>
  <c r="N3118" i="1"/>
  <c r="H3118" i="1"/>
  <c r="N3117" i="1"/>
  <c r="H3117" i="1"/>
  <c r="N3116" i="1"/>
  <c r="H3116" i="1"/>
  <c r="N3115" i="1"/>
  <c r="H3115" i="1"/>
  <c r="N3114" i="1"/>
  <c r="H3114" i="1"/>
  <c r="N3113" i="1"/>
  <c r="H3113" i="1"/>
  <c r="N3112" i="1"/>
  <c r="H3112" i="1"/>
  <c r="N3111" i="1"/>
  <c r="H3111" i="1"/>
  <c r="N3110" i="1"/>
  <c r="H3110" i="1"/>
  <c r="N3109" i="1"/>
  <c r="H3109" i="1"/>
  <c r="N3108" i="1"/>
  <c r="H3108" i="1"/>
  <c r="N3107" i="1"/>
  <c r="H3107" i="1"/>
  <c r="N3106" i="1"/>
  <c r="H3106" i="1"/>
  <c r="N3105" i="1"/>
  <c r="H3105" i="1"/>
  <c r="N3104" i="1"/>
  <c r="H3104" i="1"/>
  <c r="N3103" i="1"/>
  <c r="H3103" i="1"/>
  <c r="N3102" i="1"/>
  <c r="H3102" i="1"/>
  <c r="N3101" i="1"/>
  <c r="H3101" i="1"/>
  <c r="N3100" i="1"/>
  <c r="H3100" i="1"/>
  <c r="N3099" i="1"/>
  <c r="H3099" i="1"/>
  <c r="N3098" i="1"/>
  <c r="H3098" i="1"/>
  <c r="N3097" i="1"/>
  <c r="H3097" i="1"/>
  <c r="N3096" i="1"/>
  <c r="H3096" i="1"/>
  <c r="N3095" i="1"/>
  <c r="H3095" i="1"/>
  <c r="N3094" i="1"/>
  <c r="H3094" i="1"/>
  <c r="N3093" i="1"/>
  <c r="H3093" i="1"/>
  <c r="N3092" i="1"/>
  <c r="H3092" i="1"/>
  <c r="N3091" i="1"/>
  <c r="H3091" i="1"/>
  <c r="N3090" i="1"/>
  <c r="H3090" i="1"/>
  <c r="N3089" i="1"/>
  <c r="H3089" i="1"/>
  <c r="N3088" i="1"/>
  <c r="H3088" i="1"/>
  <c r="N3087" i="1"/>
  <c r="H3087" i="1"/>
  <c r="N3086" i="1"/>
  <c r="H3086" i="1"/>
  <c r="N3085" i="1"/>
  <c r="H3085" i="1"/>
  <c r="N3084" i="1"/>
  <c r="H3084" i="1"/>
  <c r="N3083" i="1"/>
  <c r="H3083" i="1"/>
  <c r="N3082" i="1"/>
  <c r="H3082" i="1"/>
  <c r="N3081" i="1"/>
  <c r="H3081" i="1"/>
  <c r="N3080" i="1"/>
  <c r="H3080" i="1"/>
  <c r="N3079" i="1"/>
  <c r="H3079" i="1"/>
  <c r="N3078" i="1"/>
  <c r="H3078" i="1"/>
  <c r="N3077" i="1"/>
  <c r="H3077" i="1"/>
  <c r="N3076" i="1"/>
  <c r="H3076" i="1"/>
  <c r="H3075" i="1"/>
  <c r="H3074" i="1"/>
  <c r="H3073" i="1"/>
  <c r="H3072" i="1"/>
  <c r="H3071" i="1"/>
  <c r="H3070" i="1"/>
  <c r="H3069" i="1"/>
  <c r="H3068" i="1"/>
  <c r="N3067" i="1"/>
  <c r="H3067" i="1"/>
  <c r="N3066" i="1"/>
  <c r="H3066" i="1"/>
  <c r="N3065" i="1"/>
  <c r="H3065" i="1"/>
  <c r="N3064" i="1"/>
  <c r="H3064" i="1"/>
  <c r="N3063" i="1"/>
  <c r="H3063" i="1"/>
  <c r="N3062" i="1"/>
  <c r="H3062" i="1"/>
  <c r="N3061" i="1"/>
  <c r="H3061" i="1"/>
  <c r="N3060" i="1"/>
  <c r="H3060" i="1"/>
  <c r="N3059" i="1"/>
  <c r="H3059" i="1"/>
  <c r="N3058" i="1"/>
  <c r="H3058" i="1"/>
  <c r="H3057" i="1"/>
  <c r="H3056" i="1"/>
  <c r="H3055" i="1"/>
  <c r="H3054" i="1"/>
  <c r="H3053" i="1"/>
  <c r="H3052" i="1"/>
  <c r="H3051" i="1"/>
  <c r="H3050" i="1"/>
  <c r="N3049" i="1"/>
  <c r="H3049" i="1"/>
  <c r="N3048" i="1"/>
  <c r="H3048" i="1"/>
  <c r="N3047" i="1"/>
  <c r="H3047" i="1"/>
  <c r="N3046" i="1"/>
  <c r="H3046" i="1"/>
  <c r="N3045" i="1"/>
  <c r="H3045" i="1"/>
  <c r="N3044" i="1"/>
  <c r="H3044" i="1"/>
  <c r="N3043" i="1"/>
  <c r="H3043" i="1"/>
  <c r="N3042" i="1"/>
  <c r="H3042" i="1"/>
  <c r="N3041" i="1"/>
  <c r="H3041" i="1"/>
  <c r="H3040" i="1"/>
  <c r="H3039" i="1"/>
  <c r="H3038" i="1"/>
  <c r="H3037" i="1"/>
  <c r="H3036" i="1"/>
  <c r="H3035" i="1"/>
  <c r="H3034" i="1"/>
  <c r="H3033" i="1"/>
  <c r="H3032" i="1"/>
  <c r="H3031" i="1"/>
  <c r="H3030" i="1"/>
  <c r="H3029" i="1"/>
  <c r="H3028" i="1"/>
  <c r="H3027" i="1"/>
  <c r="R3026" i="1"/>
  <c r="N3026" i="1" s="1"/>
  <c r="H3026" i="1"/>
  <c r="H3025" i="1"/>
  <c r="H3024" i="1"/>
  <c r="H3023" i="1"/>
  <c r="H3022" i="1"/>
  <c r="H3021" i="1"/>
  <c r="H3020" i="1"/>
  <c r="H3019" i="1"/>
  <c r="H3018" i="1"/>
  <c r="N3017" i="1"/>
  <c r="H3017" i="1"/>
  <c r="N3016" i="1"/>
  <c r="H3016" i="1"/>
  <c r="H3015" i="1"/>
  <c r="H3014" i="1"/>
  <c r="N3013" i="1"/>
  <c r="H3013" i="1"/>
  <c r="N3012" i="1"/>
  <c r="H3012" i="1"/>
  <c r="N3011" i="1"/>
  <c r="H3011" i="1"/>
  <c r="N3010" i="1"/>
  <c r="H3010" i="1"/>
  <c r="N3009" i="1"/>
  <c r="H3009" i="1"/>
  <c r="N3008" i="1"/>
  <c r="H3008" i="1"/>
  <c r="N3007" i="1"/>
  <c r="H3007" i="1"/>
  <c r="N3006" i="1"/>
  <c r="H3006" i="1"/>
  <c r="N3005" i="1"/>
  <c r="H3005" i="1"/>
  <c r="N3004" i="1"/>
  <c r="H3004" i="1"/>
  <c r="N3003" i="1"/>
  <c r="H3003" i="1"/>
  <c r="N3002" i="1"/>
  <c r="H3002" i="1"/>
  <c r="N3001" i="1"/>
  <c r="H3001" i="1"/>
  <c r="N3000" i="1"/>
  <c r="H3000" i="1"/>
  <c r="N2999" i="1"/>
  <c r="H2999" i="1"/>
  <c r="N2998" i="1"/>
  <c r="H2998" i="1"/>
  <c r="N2997" i="1"/>
  <c r="H2997" i="1"/>
  <c r="N2996" i="1"/>
  <c r="H2996" i="1"/>
  <c r="N2995" i="1"/>
  <c r="H2995" i="1"/>
  <c r="N2994" i="1"/>
  <c r="H2994" i="1"/>
  <c r="N2993" i="1"/>
  <c r="H2993" i="1"/>
  <c r="N2992" i="1"/>
  <c r="H2992" i="1"/>
  <c r="N2991" i="1"/>
  <c r="H2991" i="1"/>
  <c r="N2990" i="1"/>
  <c r="H2990" i="1"/>
  <c r="N2989" i="1"/>
  <c r="H2989" i="1"/>
  <c r="N2988" i="1"/>
  <c r="H2988" i="1"/>
  <c r="N2987" i="1"/>
  <c r="H2987" i="1"/>
  <c r="N2986" i="1"/>
  <c r="H2986" i="1"/>
  <c r="N2985" i="1"/>
  <c r="H2985" i="1"/>
  <c r="N2984" i="1"/>
  <c r="H2984" i="1"/>
  <c r="N2983" i="1"/>
  <c r="H2983" i="1"/>
  <c r="N2982" i="1"/>
  <c r="H2982" i="1"/>
  <c r="N2981" i="1"/>
  <c r="H2981" i="1"/>
  <c r="N2980" i="1"/>
  <c r="H2980" i="1"/>
  <c r="N2979" i="1"/>
  <c r="H2979" i="1"/>
  <c r="N2978" i="1"/>
  <c r="H2978" i="1"/>
  <c r="N2977" i="1"/>
  <c r="H2977" i="1"/>
  <c r="N2976" i="1"/>
  <c r="H2976" i="1"/>
  <c r="N2975" i="1"/>
  <c r="H2975" i="1"/>
  <c r="N2974" i="1"/>
  <c r="H2974" i="1"/>
  <c r="N2973" i="1"/>
  <c r="H2973" i="1"/>
  <c r="N2972" i="1"/>
  <c r="H2972" i="1"/>
  <c r="N2971" i="1"/>
  <c r="H2971" i="1"/>
  <c r="N2970" i="1"/>
  <c r="H2970" i="1"/>
  <c r="N2969" i="1"/>
  <c r="H2969" i="1"/>
  <c r="N2968" i="1"/>
  <c r="H2968" i="1"/>
  <c r="N2967" i="1"/>
  <c r="H2967" i="1"/>
  <c r="N2966" i="1"/>
  <c r="H2966" i="1"/>
  <c r="N2965" i="1"/>
  <c r="H2965" i="1"/>
  <c r="N2964" i="1"/>
  <c r="H2964" i="1"/>
  <c r="N2963" i="1"/>
  <c r="H2963" i="1"/>
  <c r="N2962" i="1"/>
  <c r="H2962" i="1"/>
  <c r="N2961" i="1"/>
  <c r="H2961" i="1"/>
  <c r="N2960" i="1"/>
  <c r="H2960" i="1"/>
  <c r="N2959" i="1"/>
  <c r="H2959" i="1"/>
  <c r="N2958" i="1"/>
  <c r="H2958" i="1"/>
  <c r="N2957" i="1"/>
  <c r="H2957" i="1"/>
  <c r="N2956" i="1"/>
  <c r="H2956" i="1"/>
  <c r="N2955" i="1"/>
  <c r="H2955" i="1"/>
  <c r="N2954" i="1"/>
  <c r="H2954" i="1"/>
  <c r="N2953" i="1"/>
  <c r="H2953" i="1"/>
  <c r="N2952" i="1"/>
  <c r="H2952" i="1"/>
  <c r="N2951" i="1"/>
  <c r="H2951" i="1"/>
  <c r="N2950" i="1"/>
  <c r="H2950" i="1"/>
  <c r="N2949" i="1"/>
  <c r="H2949" i="1"/>
  <c r="N2948" i="1"/>
  <c r="H2948" i="1"/>
  <c r="N2947" i="1"/>
  <c r="H2947" i="1"/>
  <c r="N2946" i="1"/>
  <c r="H2946" i="1"/>
  <c r="N2945" i="1"/>
  <c r="H2945" i="1"/>
  <c r="N2944" i="1"/>
  <c r="H2944" i="1"/>
  <c r="N2943" i="1"/>
  <c r="H2943" i="1"/>
  <c r="N2942" i="1"/>
  <c r="H2942" i="1"/>
  <c r="N2941" i="1"/>
  <c r="H2941" i="1"/>
  <c r="N2940" i="1"/>
  <c r="H2940" i="1"/>
  <c r="N2939" i="1"/>
  <c r="H2939" i="1"/>
  <c r="N2938" i="1"/>
  <c r="H2938" i="1"/>
  <c r="N2937" i="1"/>
  <c r="H2937" i="1"/>
  <c r="N2936" i="1"/>
  <c r="H2936" i="1"/>
  <c r="N2935" i="1"/>
  <c r="H2935" i="1"/>
  <c r="N2934" i="1"/>
  <c r="H2934" i="1"/>
  <c r="N2933" i="1"/>
  <c r="H2933" i="1"/>
  <c r="N2932" i="1"/>
  <c r="H2932" i="1"/>
  <c r="N2931" i="1"/>
  <c r="H2931" i="1"/>
  <c r="N2930" i="1"/>
  <c r="H2930" i="1"/>
  <c r="N2929" i="1"/>
  <c r="H2929" i="1"/>
  <c r="N2928" i="1"/>
  <c r="H2928" i="1"/>
  <c r="N2927" i="1"/>
  <c r="H2927" i="1"/>
  <c r="N2926" i="1"/>
  <c r="H2926" i="1"/>
  <c r="N2925" i="1"/>
  <c r="H2925" i="1"/>
  <c r="N2924" i="1"/>
  <c r="H2924" i="1"/>
  <c r="N2923" i="1"/>
  <c r="H2923" i="1"/>
  <c r="N2922" i="1"/>
  <c r="H2922" i="1"/>
  <c r="N2921" i="1"/>
  <c r="H2921" i="1"/>
  <c r="N2920" i="1"/>
  <c r="H2920" i="1"/>
  <c r="N2919" i="1"/>
  <c r="H2919" i="1"/>
  <c r="N2918" i="1"/>
  <c r="H2918" i="1"/>
  <c r="N2917" i="1"/>
  <c r="H2917" i="1"/>
  <c r="N2916" i="1"/>
  <c r="H2916" i="1"/>
  <c r="N2915" i="1"/>
  <c r="H2915" i="1"/>
  <c r="N2914" i="1"/>
  <c r="H2914" i="1"/>
  <c r="N2913" i="1"/>
  <c r="H2913" i="1"/>
  <c r="N2912" i="1"/>
  <c r="H2912" i="1"/>
  <c r="N2911" i="1"/>
  <c r="H2911" i="1"/>
  <c r="N2910" i="1"/>
  <c r="H2910" i="1"/>
  <c r="N2909" i="1"/>
  <c r="H2909" i="1"/>
  <c r="N2908" i="1"/>
  <c r="H2908" i="1"/>
  <c r="N2907" i="1"/>
  <c r="H2907" i="1"/>
  <c r="N2906" i="1"/>
  <c r="H2906" i="1"/>
  <c r="N2905" i="1"/>
  <c r="H2905" i="1"/>
  <c r="N2904" i="1"/>
  <c r="H2904" i="1"/>
  <c r="N2903" i="1"/>
  <c r="H2903" i="1"/>
  <c r="N2902" i="1"/>
  <c r="H2902" i="1"/>
  <c r="N2901" i="1"/>
  <c r="H2901" i="1"/>
  <c r="N2900" i="1"/>
  <c r="H2900" i="1"/>
  <c r="N2899" i="1"/>
  <c r="H2899" i="1"/>
  <c r="N2898" i="1"/>
  <c r="H2898" i="1"/>
  <c r="N2897" i="1"/>
  <c r="H2897" i="1"/>
  <c r="N2896" i="1"/>
  <c r="H2896" i="1"/>
  <c r="N2895" i="1"/>
  <c r="H2895" i="1"/>
  <c r="N2894" i="1"/>
  <c r="H2894" i="1"/>
  <c r="N2893" i="1"/>
  <c r="H2893" i="1"/>
  <c r="N2892" i="1"/>
  <c r="H2892" i="1"/>
  <c r="N2891" i="1"/>
  <c r="H2891" i="1"/>
  <c r="N2890" i="1"/>
  <c r="H2890" i="1"/>
  <c r="N2889" i="1"/>
  <c r="H2889" i="1"/>
  <c r="N2888" i="1"/>
  <c r="H2888" i="1"/>
  <c r="N2887" i="1"/>
  <c r="H2887" i="1"/>
  <c r="N2886" i="1"/>
  <c r="H2886" i="1"/>
  <c r="N2885" i="1"/>
  <c r="H2885" i="1"/>
  <c r="N2884" i="1"/>
  <c r="H2884" i="1"/>
  <c r="N2883" i="1"/>
  <c r="H2883" i="1"/>
  <c r="N2882" i="1"/>
  <c r="H2882" i="1"/>
  <c r="N2881" i="1"/>
  <c r="H2881" i="1"/>
  <c r="N2880" i="1"/>
  <c r="H2880" i="1"/>
  <c r="N2879" i="1"/>
  <c r="H2879" i="1"/>
  <c r="N2878" i="1"/>
  <c r="H2878" i="1"/>
  <c r="N2877" i="1"/>
  <c r="H2877" i="1"/>
  <c r="N2876" i="1"/>
  <c r="H2876" i="1"/>
  <c r="N2875" i="1"/>
  <c r="H2875" i="1"/>
  <c r="N2874" i="1"/>
  <c r="H2874" i="1"/>
  <c r="N2873" i="1"/>
  <c r="H2873" i="1"/>
  <c r="N2872" i="1"/>
  <c r="H2872" i="1"/>
  <c r="N2871" i="1"/>
  <c r="H2871" i="1"/>
  <c r="N2870" i="1"/>
  <c r="H2870" i="1"/>
  <c r="N2869" i="1"/>
  <c r="H2869" i="1"/>
  <c r="N2868" i="1"/>
  <c r="H2868" i="1"/>
  <c r="N2867" i="1"/>
  <c r="H2867" i="1"/>
  <c r="N2866" i="1"/>
  <c r="H2866" i="1"/>
  <c r="N2865" i="1"/>
  <c r="H2865" i="1"/>
  <c r="N2864" i="1"/>
  <c r="H2864" i="1"/>
  <c r="N2863" i="1"/>
  <c r="H2863" i="1"/>
  <c r="N2862" i="1"/>
  <c r="H2862" i="1"/>
  <c r="N2861" i="1"/>
  <c r="H2861" i="1"/>
  <c r="N2860" i="1"/>
  <c r="H2860" i="1"/>
  <c r="N2859" i="1"/>
  <c r="H2859" i="1"/>
  <c r="N2858" i="1"/>
  <c r="H2858" i="1"/>
  <c r="N2857" i="1"/>
  <c r="H2857" i="1"/>
  <c r="N2856" i="1"/>
  <c r="H2856" i="1"/>
  <c r="N2855" i="1"/>
  <c r="H2855" i="1"/>
  <c r="N2854" i="1"/>
  <c r="H2854" i="1"/>
  <c r="N2853" i="1"/>
  <c r="H2853" i="1"/>
  <c r="N2852" i="1"/>
  <c r="H2852" i="1"/>
  <c r="N2851" i="1"/>
  <c r="H2851" i="1"/>
  <c r="N2850" i="1"/>
  <c r="H2850" i="1"/>
  <c r="N2849" i="1"/>
  <c r="H2849" i="1"/>
  <c r="N2848" i="1"/>
  <c r="H2848" i="1"/>
  <c r="N2847" i="1"/>
  <c r="H2847" i="1"/>
  <c r="N2846" i="1"/>
  <c r="H2846" i="1"/>
  <c r="N2845" i="1"/>
  <c r="H2845" i="1"/>
  <c r="H2844" i="1"/>
  <c r="H2843" i="1"/>
  <c r="H2842" i="1"/>
  <c r="H2841" i="1"/>
  <c r="H2840" i="1"/>
  <c r="R2839" i="1"/>
  <c r="N2839" i="1" s="1"/>
  <c r="H2839" i="1"/>
  <c r="R2838" i="1"/>
  <c r="N2838" i="1"/>
  <c r="H2838" i="1"/>
  <c r="R2837" i="1"/>
  <c r="N2837" i="1" s="1"/>
  <c r="H2837" i="1"/>
  <c r="R2836" i="1"/>
  <c r="N2836" i="1"/>
  <c r="H2836" i="1"/>
  <c r="R2835" i="1"/>
  <c r="N2835" i="1" s="1"/>
  <c r="H2835" i="1"/>
  <c r="H2834" i="1"/>
  <c r="H2833" i="1"/>
  <c r="H2832" i="1"/>
  <c r="H2831" i="1"/>
  <c r="H2830" i="1"/>
  <c r="H2829" i="1"/>
  <c r="H2828" i="1"/>
  <c r="H2827" i="1"/>
  <c r="H2826" i="1"/>
  <c r="H2825" i="1"/>
  <c r="H2824" i="1"/>
  <c r="H2823" i="1"/>
  <c r="H2822" i="1"/>
  <c r="H2821" i="1"/>
  <c r="H2820" i="1"/>
  <c r="H2819" i="1"/>
  <c r="H2818" i="1"/>
  <c r="H2817" i="1"/>
  <c r="H2816" i="1"/>
  <c r="H2815" i="1"/>
  <c r="H2814" i="1"/>
  <c r="H2813" i="1"/>
  <c r="H2812" i="1"/>
  <c r="H2811" i="1"/>
  <c r="H2810" i="1"/>
  <c r="H2809" i="1"/>
  <c r="H2808" i="1"/>
  <c r="H2807" i="1"/>
  <c r="H2806" i="1"/>
  <c r="H2805" i="1"/>
  <c r="H2804" i="1"/>
  <c r="H2803" i="1"/>
  <c r="H2802" i="1"/>
  <c r="H2801" i="1"/>
  <c r="H2800" i="1"/>
  <c r="H2799" i="1"/>
  <c r="H2798" i="1"/>
  <c r="H2797" i="1"/>
  <c r="H2796" i="1"/>
  <c r="H2795" i="1"/>
  <c r="H2794" i="1"/>
  <c r="H2793" i="1"/>
  <c r="H2792" i="1"/>
  <c r="H2791" i="1"/>
  <c r="H2790" i="1"/>
  <c r="H2789" i="1"/>
  <c r="H2788" i="1"/>
  <c r="H2787" i="1"/>
  <c r="H2786" i="1"/>
  <c r="H2785" i="1"/>
  <c r="H2784" i="1"/>
  <c r="H2783" i="1"/>
  <c r="H2782" i="1"/>
  <c r="H2781" i="1"/>
  <c r="H2780" i="1"/>
  <c r="H2779" i="1"/>
  <c r="O2778" i="1"/>
  <c r="N2778" i="1"/>
  <c r="H2778" i="1"/>
  <c r="O2777" i="1"/>
  <c r="N2777" i="1"/>
  <c r="H2777" i="1"/>
  <c r="O2776" i="1"/>
  <c r="N2776" i="1"/>
  <c r="H2776" i="1"/>
  <c r="O2775" i="1"/>
  <c r="N2775" i="1"/>
  <c r="H2775" i="1"/>
  <c r="O2774" i="1"/>
  <c r="N2774" i="1"/>
  <c r="H2774" i="1"/>
  <c r="O2773" i="1"/>
  <c r="N2773" i="1"/>
  <c r="H2773" i="1"/>
  <c r="O2772" i="1"/>
  <c r="N2772" i="1"/>
  <c r="H2772" i="1"/>
  <c r="O2771" i="1"/>
  <c r="N2771" i="1"/>
  <c r="H2771" i="1"/>
  <c r="O2770" i="1"/>
  <c r="N2770" i="1"/>
  <c r="H2770" i="1"/>
  <c r="O2769" i="1"/>
  <c r="N2769" i="1"/>
  <c r="H2769" i="1"/>
  <c r="O2768" i="1"/>
  <c r="N2768" i="1"/>
  <c r="H2768" i="1"/>
  <c r="O2767" i="1"/>
  <c r="N2767" i="1"/>
  <c r="H2767" i="1"/>
  <c r="O2766" i="1"/>
  <c r="N2766" i="1"/>
  <c r="H2766" i="1"/>
  <c r="O2765" i="1"/>
  <c r="N2765" i="1"/>
  <c r="H2765" i="1"/>
  <c r="O2764" i="1"/>
  <c r="N2764" i="1"/>
  <c r="H2764" i="1"/>
  <c r="O2763" i="1"/>
  <c r="N2763" i="1"/>
  <c r="H2763" i="1"/>
  <c r="N2762" i="1"/>
  <c r="H2762" i="1"/>
  <c r="N2761" i="1"/>
  <c r="H2761" i="1"/>
  <c r="N2760" i="1"/>
  <c r="H2760" i="1"/>
  <c r="N2759" i="1"/>
  <c r="H2759" i="1"/>
  <c r="N2758" i="1"/>
  <c r="H2758" i="1"/>
  <c r="N2757" i="1"/>
  <c r="H2757" i="1"/>
  <c r="N2756" i="1"/>
  <c r="H2756" i="1"/>
  <c r="N2755" i="1"/>
  <c r="H2755" i="1"/>
  <c r="N2754" i="1"/>
  <c r="H2754" i="1"/>
  <c r="N2753" i="1"/>
  <c r="H2753" i="1"/>
  <c r="N2752" i="1"/>
  <c r="H2752" i="1"/>
  <c r="N2751" i="1"/>
  <c r="H2751" i="1"/>
  <c r="O2750" i="1"/>
  <c r="N2750" i="1"/>
  <c r="H2750" i="1"/>
  <c r="O2749" i="1"/>
  <c r="N2749" i="1"/>
  <c r="H2749" i="1"/>
  <c r="O2748" i="1"/>
  <c r="N2748" i="1"/>
  <c r="H2748" i="1"/>
  <c r="O2747" i="1"/>
  <c r="N2747" i="1"/>
  <c r="H2747" i="1"/>
  <c r="N2746" i="1"/>
  <c r="H2746" i="1"/>
  <c r="N2745" i="1"/>
  <c r="H2745" i="1"/>
  <c r="N2744" i="1"/>
  <c r="H2744" i="1"/>
  <c r="N2743" i="1"/>
  <c r="H2743" i="1"/>
  <c r="N2742" i="1"/>
  <c r="H2742" i="1"/>
  <c r="N2741" i="1"/>
  <c r="H2741" i="1"/>
  <c r="N2740" i="1"/>
  <c r="H2740" i="1"/>
  <c r="N2739" i="1"/>
  <c r="H2739" i="1"/>
  <c r="N2738" i="1"/>
  <c r="H2738" i="1"/>
  <c r="N2737" i="1"/>
  <c r="H2737" i="1"/>
  <c r="N2736" i="1"/>
  <c r="H2736" i="1"/>
  <c r="N2735" i="1"/>
  <c r="H2735" i="1"/>
  <c r="N2734" i="1"/>
  <c r="H2734" i="1"/>
  <c r="N2733" i="1"/>
  <c r="H2733" i="1"/>
  <c r="N2732" i="1"/>
  <c r="H2732" i="1"/>
  <c r="N2731" i="1"/>
  <c r="H2731" i="1"/>
  <c r="H2730" i="1"/>
  <c r="H2729" i="1"/>
  <c r="H2728" i="1"/>
  <c r="N2727" i="1"/>
  <c r="H2727" i="1"/>
  <c r="N2726" i="1"/>
  <c r="H2726" i="1"/>
  <c r="N2725" i="1"/>
  <c r="H2725" i="1"/>
  <c r="N2724" i="1"/>
  <c r="H2724" i="1"/>
  <c r="N2723" i="1"/>
  <c r="H2723" i="1"/>
  <c r="N2722" i="1"/>
  <c r="H2722" i="1"/>
  <c r="N2721" i="1"/>
  <c r="H2721" i="1"/>
  <c r="N2720" i="1"/>
  <c r="H2720" i="1"/>
  <c r="N2719" i="1"/>
  <c r="H2719" i="1"/>
  <c r="N2718" i="1"/>
  <c r="H2718" i="1"/>
  <c r="N2717" i="1"/>
  <c r="H2717" i="1"/>
  <c r="N2716" i="1"/>
  <c r="H2716" i="1"/>
  <c r="N2715" i="1"/>
  <c r="H2715" i="1"/>
  <c r="N2714" i="1"/>
  <c r="H2714" i="1"/>
  <c r="N2713" i="1"/>
  <c r="H2713" i="1"/>
  <c r="N2712" i="1"/>
  <c r="H2712" i="1"/>
  <c r="N2711" i="1"/>
  <c r="H2711" i="1"/>
  <c r="N2710" i="1"/>
  <c r="H2710" i="1"/>
  <c r="N2709" i="1"/>
  <c r="H2709" i="1"/>
  <c r="N2708" i="1"/>
  <c r="H2708" i="1"/>
  <c r="N2707" i="1"/>
  <c r="H2707" i="1"/>
  <c r="N2706" i="1"/>
  <c r="H2706" i="1"/>
  <c r="N2705" i="1"/>
  <c r="H2705" i="1"/>
  <c r="N2704" i="1"/>
  <c r="H2704" i="1"/>
  <c r="N2703" i="1"/>
  <c r="H2703" i="1"/>
  <c r="N2702" i="1"/>
  <c r="H2702" i="1"/>
  <c r="N2701" i="1"/>
  <c r="H2701" i="1"/>
  <c r="N2700" i="1"/>
  <c r="H2700" i="1"/>
  <c r="N2699" i="1"/>
  <c r="H2699" i="1"/>
  <c r="N2698" i="1"/>
  <c r="H2698" i="1"/>
  <c r="N2697" i="1"/>
  <c r="H2697" i="1"/>
  <c r="N2696" i="1"/>
  <c r="H2696" i="1"/>
  <c r="N2695" i="1"/>
  <c r="H2695" i="1"/>
  <c r="N2694" i="1"/>
  <c r="H2694" i="1"/>
  <c r="N2693" i="1"/>
  <c r="H2693" i="1"/>
  <c r="N2692" i="1"/>
  <c r="H2692" i="1"/>
  <c r="N2691" i="1"/>
  <c r="H2691" i="1"/>
  <c r="N2690" i="1"/>
  <c r="H2690" i="1"/>
  <c r="N2689" i="1"/>
  <c r="H2689" i="1"/>
  <c r="N2688" i="1"/>
  <c r="H2688" i="1"/>
  <c r="N2687" i="1"/>
  <c r="H2687" i="1"/>
  <c r="N2686" i="1"/>
  <c r="H2686" i="1"/>
  <c r="N2685" i="1"/>
  <c r="H2685" i="1"/>
  <c r="N2684" i="1"/>
  <c r="H2684" i="1"/>
  <c r="N2683" i="1"/>
  <c r="H2683" i="1"/>
  <c r="N2682" i="1"/>
  <c r="H2682" i="1"/>
  <c r="N2681" i="1"/>
  <c r="H2681" i="1"/>
  <c r="N2680" i="1"/>
  <c r="H2680" i="1"/>
  <c r="N2679" i="1"/>
  <c r="H2679" i="1"/>
  <c r="N2678" i="1"/>
  <c r="H2678" i="1"/>
  <c r="N2677" i="1"/>
  <c r="H2677" i="1"/>
  <c r="N2676" i="1"/>
  <c r="H2676" i="1"/>
  <c r="N2675" i="1"/>
  <c r="H2675" i="1"/>
  <c r="N2674" i="1"/>
  <c r="H2674" i="1"/>
  <c r="N2673" i="1"/>
  <c r="H2673" i="1"/>
  <c r="N2672" i="1"/>
  <c r="H2672" i="1"/>
  <c r="N2671" i="1"/>
  <c r="H2671" i="1"/>
  <c r="H2670" i="1"/>
  <c r="N2669" i="1"/>
  <c r="H2669" i="1"/>
  <c r="N2668" i="1"/>
  <c r="H2668" i="1"/>
  <c r="N2667" i="1"/>
  <c r="H2667" i="1"/>
  <c r="N2666" i="1"/>
  <c r="H2666" i="1"/>
  <c r="N2665" i="1"/>
  <c r="H2665" i="1"/>
  <c r="N2664" i="1"/>
  <c r="H2664" i="1"/>
  <c r="N2663" i="1"/>
  <c r="H2663" i="1"/>
  <c r="N2662" i="1"/>
  <c r="H2662" i="1"/>
  <c r="N2661" i="1"/>
  <c r="H2661" i="1"/>
  <c r="N2660" i="1"/>
  <c r="H2660" i="1"/>
  <c r="N2659" i="1"/>
  <c r="H2659" i="1"/>
  <c r="N2658" i="1"/>
  <c r="H2658" i="1"/>
  <c r="N2657" i="1"/>
  <c r="H2657" i="1"/>
  <c r="N2656" i="1"/>
  <c r="H2656" i="1"/>
  <c r="H2655" i="1"/>
  <c r="N2654" i="1"/>
  <c r="H2654" i="1"/>
  <c r="N2653" i="1"/>
  <c r="H2653" i="1"/>
  <c r="N2652" i="1"/>
  <c r="H2652" i="1"/>
  <c r="N2651" i="1"/>
  <c r="H2651" i="1"/>
  <c r="N2650" i="1"/>
  <c r="H2650" i="1"/>
  <c r="N2649" i="1"/>
  <c r="H2649" i="1"/>
  <c r="N2648" i="1"/>
  <c r="H2648" i="1"/>
  <c r="N2647" i="1"/>
  <c r="H2647" i="1"/>
  <c r="N2646" i="1"/>
  <c r="H2646" i="1"/>
  <c r="N2645" i="1"/>
  <c r="H2645" i="1"/>
  <c r="N2644" i="1"/>
  <c r="H2644" i="1"/>
  <c r="N2643" i="1"/>
  <c r="H2643" i="1"/>
  <c r="N2642" i="1"/>
  <c r="H2642" i="1"/>
  <c r="N2641" i="1"/>
  <c r="H2641" i="1"/>
  <c r="N2640" i="1"/>
  <c r="H2640" i="1"/>
  <c r="N2639" i="1"/>
  <c r="H2639" i="1"/>
  <c r="N2638" i="1"/>
  <c r="H2638" i="1"/>
  <c r="N2637" i="1"/>
  <c r="H2637" i="1"/>
  <c r="N2636" i="1"/>
  <c r="H2636" i="1"/>
  <c r="N2635" i="1"/>
  <c r="H2635" i="1"/>
  <c r="N2634" i="1"/>
  <c r="H2634" i="1"/>
  <c r="N2633" i="1"/>
  <c r="H2633" i="1"/>
  <c r="N2632" i="1"/>
  <c r="H2632" i="1"/>
  <c r="N2631" i="1"/>
  <c r="H2631" i="1"/>
  <c r="N2630" i="1"/>
  <c r="H2630" i="1"/>
  <c r="N2629" i="1"/>
  <c r="H2629" i="1"/>
  <c r="N2628" i="1"/>
  <c r="H2628" i="1"/>
  <c r="N2627" i="1"/>
  <c r="H2627" i="1"/>
  <c r="N2626" i="1"/>
  <c r="H2626" i="1"/>
  <c r="N2625" i="1"/>
  <c r="H2625" i="1"/>
  <c r="N2624" i="1"/>
  <c r="H2624" i="1"/>
  <c r="N2623" i="1"/>
  <c r="H2623" i="1"/>
  <c r="N2622" i="1"/>
  <c r="H2622" i="1"/>
  <c r="N2621" i="1"/>
  <c r="H2621" i="1"/>
  <c r="N2620" i="1"/>
  <c r="H2620" i="1"/>
  <c r="N2619" i="1"/>
  <c r="H2619" i="1"/>
  <c r="N2618" i="1"/>
  <c r="H2618" i="1"/>
  <c r="N2617" i="1"/>
  <c r="H2617" i="1"/>
  <c r="N2616" i="1"/>
  <c r="H2616" i="1"/>
  <c r="N2615" i="1"/>
  <c r="H2615" i="1"/>
  <c r="N2614" i="1"/>
  <c r="H2614" i="1"/>
  <c r="N2613" i="1"/>
  <c r="H2613" i="1"/>
  <c r="N2612" i="1"/>
  <c r="H2612" i="1"/>
  <c r="N2611" i="1"/>
  <c r="H2611" i="1"/>
  <c r="N2610" i="1"/>
  <c r="H2610" i="1"/>
  <c r="N2609" i="1"/>
  <c r="H2609" i="1"/>
  <c r="N2608" i="1"/>
  <c r="H2608" i="1"/>
  <c r="N2607" i="1"/>
  <c r="H2607" i="1"/>
  <c r="N2606" i="1"/>
  <c r="H2606" i="1"/>
  <c r="N2605" i="1"/>
  <c r="H2605" i="1"/>
  <c r="H2604" i="1"/>
  <c r="H2603" i="1"/>
  <c r="H2602" i="1"/>
  <c r="H2601" i="1"/>
  <c r="H2600" i="1"/>
  <c r="H2599" i="1"/>
  <c r="H2598" i="1"/>
  <c r="N2597" i="1"/>
  <c r="H2597" i="1"/>
  <c r="N2596" i="1"/>
  <c r="H2596" i="1"/>
  <c r="N2595" i="1"/>
  <c r="H2595" i="1"/>
  <c r="N2594" i="1"/>
  <c r="H2594" i="1"/>
  <c r="N2593" i="1"/>
  <c r="H2593" i="1"/>
  <c r="N2592" i="1"/>
  <c r="H2592" i="1"/>
  <c r="N2591" i="1"/>
  <c r="H2591" i="1"/>
  <c r="N2590" i="1"/>
  <c r="H2590" i="1"/>
  <c r="N2589" i="1"/>
  <c r="H2589" i="1"/>
  <c r="N2588" i="1"/>
  <c r="H2588" i="1"/>
  <c r="N2587" i="1"/>
  <c r="H2587" i="1"/>
  <c r="N2586" i="1"/>
  <c r="H2586" i="1"/>
  <c r="N2585" i="1"/>
  <c r="H2585" i="1"/>
  <c r="N2584" i="1"/>
  <c r="H2584" i="1"/>
  <c r="N2583" i="1"/>
  <c r="H2583" i="1"/>
  <c r="N2582" i="1"/>
  <c r="H2582" i="1"/>
  <c r="N2581" i="1"/>
  <c r="H2581" i="1"/>
  <c r="N2580" i="1"/>
  <c r="H2580" i="1"/>
  <c r="N2579" i="1"/>
  <c r="H2579" i="1"/>
  <c r="N2578" i="1"/>
  <c r="H2578" i="1"/>
  <c r="N2577" i="1"/>
  <c r="H2577" i="1"/>
  <c r="N2576" i="1"/>
  <c r="H2576" i="1"/>
  <c r="N2575" i="1"/>
  <c r="H2575" i="1"/>
  <c r="N2574" i="1"/>
  <c r="H2574" i="1"/>
  <c r="N2573" i="1"/>
  <c r="H2573" i="1"/>
  <c r="N2572" i="1"/>
  <c r="H2572" i="1"/>
  <c r="N2571" i="1"/>
  <c r="H2571" i="1"/>
  <c r="N2570" i="1"/>
  <c r="H2570" i="1"/>
  <c r="N2569" i="1"/>
  <c r="H2569" i="1"/>
  <c r="N2568" i="1"/>
  <c r="H2568" i="1"/>
  <c r="N2567" i="1"/>
  <c r="H2567" i="1"/>
  <c r="N2566" i="1"/>
  <c r="H2566" i="1"/>
  <c r="N2565" i="1"/>
  <c r="H2565" i="1"/>
  <c r="N2564" i="1"/>
  <c r="H2564" i="1"/>
  <c r="N2563" i="1"/>
  <c r="H2563" i="1"/>
  <c r="N2562" i="1"/>
  <c r="H2562" i="1"/>
  <c r="N2561" i="1"/>
  <c r="H2561" i="1"/>
  <c r="N2560" i="1"/>
  <c r="H2560" i="1"/>
  <c r="N2559" i="1"/>
  <c r="H2559" i="1"/>
  <c r="N2558" i="1"/>
  <c r="H2558" i="1"/>
  <c r="N2557" i="1"/>
  <c r="H2557" i="1"/>
  <c r="N2556" i="1"/>
  <c r="H2556" i="1"/>
  <c r="N2555" i="1"/>
  <c r="H2555" i="1"/>
  <c r="N2554" i="1"/>
  <c r="H2554" i="1"/>
  <c r="N2553" i="1"/>
  <c r="H2553" i="1"/>
  <c r="N2552" i="1"/>
  <c r="H2552" i="1"/>
  <c r="N2551" i="1"/>
  <c r="H2551" i="1"/>
  <c r="N2550" i="1"/>
  <c r="H2550" i="1"/>
  <c r="N2549" i="1"/>
  <c r="H2549" i="1"/>
  <c r="N2548" i="1"/>
  <c r="H2548" i="1"/>
  <c r="N2547" i="1"/>
  <c r="H2547" i="1"/>
  <c r="N2546" i="1"/>
  <c r="H2546" i="1"/>
  <c r="N2545" i="1"/>
  <c r="H2545" i="1"/>
  <c r="N2544" i="1"/>
  <c r="H2544" i="1"/>
  <c r="N2543" i="1"/>
  <c r="H2543" i="1"/>
  <c r="N2542" i="1"/>
  <c r="H2542" i="1"/>
  <c r="N2541" i="1"/>
  <c r="H2541" i="1"/>
  <c r="N2540" i="1"/>
  <c r="H2540" i="1"/>
  <c r="N2539" i="1"/>
  <c r="H2539" i="1"/>
  <c r="N2538" i="1"/>
  <c r="H2538" i="1"/>
  <c r="N2537" i="1"/>
  <c r="H2537" i="1"/>
  <c r="N2536" i="1"/>
  <c r="H2536" i="1"/>
  <c r="N2535" i="1"/>
  <c r="H2535" i="1"/>
  <c r="N2534" i="1"/>
  <c r="H2534" i="1"/>
  <c r="N2533" i="1"/>
  <c r="H2533" i="1"/>
  <c r="N2532" i="1"/>
  <c r="H2532" i="1"/>
  <c r="N2531" i="1"/>
  <c r="H2531" i="1"/>
  <c r="N2530" i="1"/>
  <c r="H2530" i="1"/>
  <c r="N2529" i="1"/>
  <c r="H2529" i="1"/>
  <c r="N2528" i="1"/>
  <c r="H2528" i="1"/>
  <c r="N2527" i="1"/>
  <c r="H2527" i="1"/>
  <c r="N2526" i="1"/>
  <c r="H2526" i="1"/>
  <c r="N2525" i="1"/>
  <c r="H2525" i="1"/>
  <c r="N2524" i="1"/>
  <c r="H2524" i="1"/>
  <c r="N2523" i="1"/>
  <c r="H2523" i="1"/>
  <c r="N2522" i="1"/>
  <c r="H2522" i="1"/>
  <c r="N2521" i="1"/>
  <c r="H2521" i="1"/>
  <c r="N2520" i="1"/>
  <c r="H2520" i="1"/>
  <c r="N2519" i="1"/>
  <c r="H2519" i="1"/>
  <c r="N2518" i="1"/>
  <c r="H2518" i="1"/>
  <c r="R2517" i="1"/>
  <c r="N2517" i="1"/>
  <c r="H2517" i="1"/>
  <c r="R2516" i="1"/>
  <c r="N2516" i="1"/>
  <c r="H2516" i="1"/>
  <c r="R2515" i="1"/>
  <c r="N2515" i="1"/>
  <c r="H2515" i="1"/>
  <c r="R2514" i="1"/>
  <c r="N2514" i="1"/>
  <c r="H2514" i="1"/>
  <c r="R2513" i="1"/>
  <c r="N2513" i="1"/>
  <c r="H2513" i="1"/>
  <c r="R2512" i="1"/>
  <c r="N2512" i="1"/>
  <c r="H2512" i="1"/>
  <c r="R2511" i="1"/>
  <c r="N2511" i="1"/>
  <c r="H2511" i="1"/>
  <c r="H2510" i="1"/>
  <c r="H2509" i="1"/>
  <c r="H2508" i="1"/>
  <c r="H2507" i="1"/>
  <c r="H2506" i="1"/>
  <c r="H2505" i="1"/>
  <c r="N2504" i="1"/>
  <c r="H2504" i="1"/>
  <c r="N2503" i="1"/>
  <c r="H2503" i="1"/>
  <c r="N2502" i="1"/>
  <c r="H2502" i="1"/>
  <c r="N2501" i="1"/>
  <c r="H2501" i="1"/>
  <c r="N2500" i="1"/>
  <c r="H2500" i="1"/>
  <c r="N2499" i="1"/>
  <c r="H2499" i="1"/>
  <c r="N2498" i="1"/>
  <c r="H2498" i="1"/>
  <c r="N2497" i="1"/>
  <c r="H2497" i="1"/>
  <c r="N2496" i="1"/>
  <c r="H2496" i="1"/>
  <c r="N2495" i="1"/>
  <c r="H2495" i="1"/>
  <c r="N2494" i="1"/>
  <c r="H2494" i="1"/>
  <c r="N2493" i="1"/>
  <c r="H2493" i="1"/>
  <c r="N2492" i="1"/>
  <c r="H2492" i="1"/>
  <c r="N2491" i="1"/>
  <c r="H2491" i="1"/>
  <c r="N2490" i="1"/>
  <c r="H2490" i="1"/>
  <c r="N2489" i="1"/>
  <c r="H2489" i="1"/>
  <c r="N2488" i="1"/>
  <c r="H2488" i="1"/>
  <c r="N2487" i="1"/>
  <c r="H2487" i="1"/>
  <c r="N2486" i="1"/>
  <c r="H2486" i="1"/>
  <c r="N2485" i="1"/>
  <c r="H2485" i="1"/>
  <c r="N2484" i="1"/>
  <c r="H2484" i="1"/>
  <c r="H2483" i="1"/>
  <c r="N2482" i="1"/>
  <c r="H2482" i="1"/>
  <c r="N2481" i="1"/>
  <c r="H2481" i="1"/>
  <c r="N2480" i="1"/>
  <c r="H2480" i="1"/>
  <c r="N2479" i="1"/>
  <c r="H2479" i="1"/>
  <c r="N2478" i="1"/>
  <c r="H2478" i="1"/>
  <c r="N2477" i="1"/>
  <c r="H2477" i="1"/>
  <c r="N2476" i="1"/>
  <c r="H2476" i="1"/>
  <c r="N2475" i="1"/>
  <c r="H2475" i="1"/>
  <c r="N2474" i="1"/>
  <c r="H2474" i="1"/>
  <c r="N2473" i="1"/>
  <c r="H2473" i="1"/>
  <c r="N2472" i="1"/>
  <c r="H2472" i="1"/>
  <c r="N2471" i="1"/>
  <c r="H2471" i="1"/>
  <c r="N2470" i="1"/>
  <c r="H2470" i="1"/>
  <c r="N2469" i="1"/>
  <c r="H2469" i="1"/>
  <c r="N2468" i="1"/>
  <c r="H2468" i="1"/>
  <c r="H2467" i="1"/>
  <c r="H2466" i="1"/>
  <c r="H2465" i="1"/>
  <c r="H2464" i="1"/>
  <c r="H2463" i="1"/>
  <c r="H2462" i="1"/>
  <c r="H2461" i="1"/>
  <c r="H2460" i="1"/>
  <c r="H2459" i="1"/>
  <c r="H2458" i="1"/>
  <c r="H2457" i="1"/>
  <c r="N2456" i="1"/>
  <c r="H2456" i="1"/>
  <c r="N2455" i="1"/>
  <c r="H2455" i="1"/>
  <c r="N2454" i="1"/>
  <c r="H2454" i="1"/>
  <c r="N2453" i="1"/>
  <c r="H2453" i="1"/>
  <c r="N2452" i="1"/>
  <c r="H2452" i="1"/>
  <c r="N2451" i="1"/>
  <c r="H2451" i="1"/>
  <c r="N2450" i="1"/>
  <c r="H2450" i="1"/>
  <c r="N2449" i="1"/>
  <c r="H2449" i="1"/>
  <c r="N2448" i="1"/>
  <c r="H2448" i="1"/>
  <c r="N2447" i="1"/>
  <c r="H2447" i="1"/>
  <c r="N2446" i="1"/>
  <c r="H2446" i="1"/>
  <c r="N2445" i="1"/>
  <c r="H2445" i="1"/>
  <c r="N2444" i="1"/>
  <c r="H2444" i="1"/>
  <c r="N2443" i="1"/>
  <c r="H2443" i="1"/>
  <c r="N2442" i="1"/>
  <c r="H2442" i="1"/>
  <c r="N2441" i="1"/>
  <c r="H2441" i="1"/>
  <c r="N2440" i="1"/>
  <c r="H2440" i="1"/>
  <c r="N2439" i="1"/>
  <c r="H2439" i="1"/>
  <c r="N2438" i="1"/>
  <c r="H2438" i="1"/>
  <c r="H2437" i="1"/>
  <c r="H2436" i="1"/>
  <c r="H2435" i="1"/>
  <c r="H2434" i="1"/>
  <c r="H2433" i="1"/>
  <c r="H2432" i="1"/>
  <c r="H2431" i="1"/>
  <c r="H2430" i="1"/>
  <c r="H2429" i="1"/>
  <c r="H2428" i="1"/>
  <c r="N2427" i="1"/>
  <c r="H2427" i="1"/>
  <c r="N2426" i="1"/>
  <c r="H2426" i="1"/>
  <c r="H2425" i="1"/>
  <c r="H2424" i="1"/>
  <c r="H2423" i="1"/>
  <c r="H2422" i="1"/>
  <c r="H2421" i="1"/>
  <c r="H2420" i="1"/>
  <c r="H2419" i="1"/>
  <c r="H2418" i="1"/>
  <c r="H2417" i="1"/>
  <c r="H2416" i="1"/>
  <c r="H2415" i="1"/>
  <c r="H2414" i="1"/>
  <c r="H2413" i="1"/>
  <c r="H2412" i="1"/>
  <c r="H2411" i="1"/>
  <c r="H2410" i="1"/>
  <c r="H2409" i="1"/>
  <c r="H2408" i="1"/>
  <c r="H2407" i="1"/>
  <c r="H2406" i="1"/>
  <c r="H2405" i="1"/>
  <c r="H2404" i="1"/>
  <c r="H2403" i="1"/>
  <c r="N2402" i="1"/>
  <c r="H2402" i="1"/>
  <c r="N2401" i="1"/>
  <c r="H2401" i="1"/>
  <c r="N2400" i="1"/>
  <c r="H2400" i="1"/>
  <c r="N2399" i="1"/>
  <c r="H2399" i="1"/>
  <c r="N2398" i="1"/>
  <c r="H2398" i="1"/>
  <c r="N2397" i="1"/>
  <c r="H2397" i="1"/>
  <c r="N2396" i="1"/>
  <c r="H2396" i="1"/>
  <c r="N2395" i="1"/>
  <c r="H2395" i="1"/>
  <c r="N2394" i="1"/>
  <c r="H2394" i="1"/>
  <c r="N2393" i="1"/>
  <c r="H2393" i="1"/>
  <c r="N2392" i="1"/>
  <c r="H2392" i="1"/>
  <c r="N2391" i="1"/>
  <c r="H2391" i="1"/>
  <c r="N2390" i="1"/>
  <c r="H2390" i="1"/>
  <c r="N2389" i="1"/>
  <c r="H2389" i="1"/>
  <c r="N2388" i="1"/>
  <c r="H2388" i="1"/>
  <c r="N2387" i="1"/>
  <c r="H2387" i="1"/>
  <c r="N2386" i="1"/>
  <c r="H2386" i="1"/>
  <c r="N2385" i="1"/>
  <c r="H2385" i="1"/>
  <c r="N2384" i="1"/>
  <c r="H2384" i="1"/>
  <c r="N2383" i="1"/>
  <c r="H2383" i="1"/>
  <c r="H2382" i="1"/>
  <c r="H2381" i="1"/>
  <c r="H2380" i="1"/>
  <c r="H2379" i="1"/>
  <c r="H2378" i="1"/>
  <c r="H2377" i="1"/>
  <c r="H2376" i="1"/>
  <c r="H2375" i="1"/>
  <c r="H2374" i="1"/>
  <c r="N2373" i="1"/>
  <c r="H2373" i="1"/>
  <c r="N2372" i="1"/>
  <c r="H2372" i="1"/>
  <c r="H2371" i="1"/>
  <c r="H2370" i="1"/>
  <c r="H2369" i="1"/>
  <c r="N2368" i="1"/>
  <c r="H2368" i="1"/>
  <c r="N2367" i="1"/>
  <c r="H2367" i="1"/>
  <c r="N2366" i="1"/>
  <c r="H2366" i="1"/>
  <c r="N2365" i="1"/>
  <c r="H2365" i="1"/>
  <c r="N2364" i="1"/>
  <c r="H2364" i="1"/>
  <c r="N2363" i="1"/>
  <c r="H2363" i="1"/>
  <c r="N2362" i="1"/>
  <c r="H2362" i="1"/>
  <c r="N2361" i="1"/>
  <c r="H2361" i="1"/>
  <c r="H2360" i="1"/>
  <c r="H2359" i="1"/>
  <c r="N2358" i="1"/>
  <c r="H2358" i="1"/>
  <c r="N2357" i="1"/>
  <c r="H2357" i="1"/>
  <c r="N2356" i="1"/>
  <c r="H2356" i="1"/>
  <c r="N2355" i="1"/>
  <c r="H2355" i="1"/>
  <c r="N2354" i="1"/>
  <c r="H2354" i="1"/>
  <c r="N2353" i="1"/>
  <c r="H2353" i="1"/>
  <c r="N2352" i="1"/>
  <c r="H2352" i="1"/>
  <c r="H2351" i="1"/>
  <c r="N2350" i="1"/>
  <c r="H2350" i="1"/>
  <c r="N2349" i="1"/>
  <c r="H2349" i="1"/>
  <c r="N2348" i="1"/>
  <c r="H2348" i="1"/>
  <c r="N2347" i="1"/>
  <c r="H2347" i="1"/>
  <c r="H2346" i="1"/>
  <c r="H2345" i="1"/>
  <c r="R2344" i="1"/>
  <c r="N2344" i="1" s="1"/>
  <c r="H2344" i="1"/>
  <c r="N2343" i="1"/>
  <c r="H2343" i="1"/>
  <c r="H2342" i="1"/>
  <c r="H2341" i="1"/>
  <c r="H2340" i="1"/>
  <c r="S2339" i="1"/>
  <c r="N2339" i="1" s="1"/>
  <c r="H2339" i="1"/>
  <c r="S2338" i="1"/>
  <c r="N2338" i="1" s="1"/>
  <c r="H2338" i="1"/>
  <c r="S2337" i="1"/>
  <c r="N2337" i="1" s="1"/>
  <c r="H2337" i="1"/>
  <c r="S2336" i="1"/>
  <c r="N2336" i="1" s="1"/>
  <c r="H2336" i="1"/>
  <c r="S2335" i="1"/>
  <c r="N2335" i="1" s="1"/>
  <c r="H2335" i="1"/>
  <c r="S2334" i="1"/>
  <c r="N2334" i="1" s="1"/>
  <c r="H2334" i="1"/>
  <c r="S2333" i="1"/>
  <c r="N2333" i="1" s="1"/>
  <c r="H2333" i="1"/>
  <c r="S2332" i="1"/>
  <c r="N2332" i="1" s="1"/>
  <c r="H2332" i="1"/>
  <c r="S2331" i="1"/>
  <c r="N2331" i="1" s="1"/>
  <c r="H2331" i="1"/>
  <c r="S2330" i="1"/>
  <c r="N2330" i="1" s="1"/>
  <c r="H2330" i="1"/>
  <c r="S2329" i="1"/>
  <c r="N2329" i="1" s="1"/>
  <c r="H2329" i="1"/>
  <c r="S2328" i="1"/>
  <c r="N2328" i="1" s="1"/>
  <c r="H2328" i="1"/>
  <c r="S2327" i="1"/>
  <c r="N2327" i="1" s="1"/>
  <c r="H2327" i="1"/>
  <c r="S2326" i="1"/>
  <c r="N2326" i="1"/>
  <c r="H2326" i="1"/>
  <c r="S2325" i="1"/>
  <c r="N2325" i="1" s="1"/>
  <c r="H2325" i="1"/>
  <c r="S2324" i="1"/>
  <c r="N2324" i="1" s="1"/>
  <c r="H2324" i="1"/>
  <c r="S2323" i="1"/>
  <c r="N2323" i="1" s="1"/>
  <c r="H2323" i="1"/>
  <c r="S2322" i="1"/>
  <c r="N2322" i="1" s="1"/>
  <c r="H2322" i="1"/>
  <c r="S2321" i="1"/>
  <c r="N2321" i="1" s="1"/>
  <c r="H2321" i="1"/>
  <c r="S2320" i="1"/>
  <c r="N2320" i="1" s="1"/>
  <c r="H2320" i="1"/>
  <c r="S2319" i="1"/>
  <c r="N2319" i="1" s="1"/>
  <c r="H2319" i="1"/>
  <c r="S2318" i="1"/>
  <c r="N2318" i="1" s="1"/>
  <c r="H2318" i="1"/>
  <c r="S2317" i="1"/>
  <c r="N2317" i="1" s="1"/>
  <c r="H2317" i="1"/>
  <c r="S2316" i="1"/>
  <c r="N2316" i="1" s="1"/>
  <c r="H2316" i="1"/>
  <c r="S2315" i="1"/>
  <c r="N2315" i="1" s="1"/>
  <c r="H2315" i="1"/>
  <c r="S2314" i="1"/>
  <c r="N2314" i="1"/>
  <c r="H2314" i="1"/>
  <c r="S2313" i="1"/>
  <c r="N2313" i="1" s="1"/>
  <c r="H2313" i="1"/>
  <c r="S2312" i="1"/>
  <c r="N2312" i="1" s="1"/>
  <c r="H2312" i="1"/>
  <c r="S2311" i="1"/>
  <c r="N2311" i="1" s="1"/>
  <c r="H2311" i="1"/>
  <c r="S2310" i="1"/>
  <c r="N2310" i="1" s="1"/>
  <c r="H2310" i="1"/>
  <c r="S2309" i="1"/>
  <c r="N2309" i="1" s="1"/>
  <c r="H2309" i="1"/>
  <c r="S2308" i="1"/>
  <c r="N2308" i="1" s="1"/>
  <c r="H2308" i="1"/>
  <c r="S2307" i="1"/>
  <c r="N2307" i="1" s="1"/>
  <c r="H2307" i="1"/>
  <c r="S2306" i="1"/>
  <c r="N2306" i="1" s="1"/>
  <c r="H2306" i="1"/>
  <c r="S2305" i="1"/>
  <c r="N2305" i="1" s="1"/>
  <c r="H2305" i="1"/>
  <c r="S2304" i="1"/>
  <c r="N2304" i="1" s="1"/>
  <c r="H2304" i="1"/>
  <c r="S2303" i="1"/>
  <c r="N2303" i="1" s="1"/>
  <c r="H2303" i="1"/>
  <c r="S2302" i="1"/>
  <c r="N2302" i="1" s="1"/>
  <c r="H2302" i="1"/>
  <c r="S2301" i="1"/>
  <c r="N2301" i="1" s="1"/>
  <c r="H2301" i="1"/>
  <c r="S2300" i="1"/>
  <c r="N2300" i="1" s="1"/>
  <c r="H2300" i="1"/>
  <c r="S2299" i="1"/>
  <c r="N2299" i="1" s="1"/>
  <c r="H2299" i="1"/>
  <c r="S2298" i="1"/>
  <c r="N2298" i="1" s="1"/>
  <c r="H2298" i="1"/>
  <c r="S2297" i="1"/>
  <c r="N2297" i="1" s="1"/>
  <c r="H2297" i="1"/>
  <c r="S2296" i="1"/>
  <c r="N2296" i="1" s="1"/>
  <c r="H2296" i="1"/>
  <c r="S2295" i="1"/>
  <c r="N2295" i="1" s="1"/>
  <c r="H2295" i="1"/>
  <c r="S2294" i="1"/>
  <c r="N2294" i="1"/>
  <c r="H2294" i="1"/>
  <c r="S2293" i="1"/>
  <c r="N2293" i="1" s="1"/>
  <c r="H2293" i="1"/>
  <c r="S2292" i="1"/>
  <c r="N2292" i="1" s="1"/>
  <c r="H2292" i="1"/>
  <c r="S2291" i="1"/>
  <c r="N2291" i="1" s="1"/>
  <c r="H2291" i="1"/>
  <c r="S2290" i="1"/>
  <c r="N2290" i="1" s="1"/>
  <c r="H2290" i="1"/>
  <c r="O2289" i="1"/>
  <c r="N2289" i="1"/>
  <c r="H2289" i="1"/>
  <c r="N2288" i="1"/>
  <c r="H2288" i="1"/>
  <c r="N2287" i="1"/>
  <c r="H2287" i="1"/>
  <c r="N2286" i="1"/>
  <c r="H2286" i="1"/>
  <c r="N2285" i="1"/>
  <c r="H2285" i="1"/>
  <c r="N2284" i="1"/>
  <c r="H2284" i="1"/>
  <c r="N2283" i="1"/>
  <c r="H2283" i="1"/>
  <c r="N2282" i="1"/>
  <c r="H2282" i="1"/>
  <c r="N2281" i="1"/>
  <c r="H2281" i="1"/>
  <c r="N2280" i="1"/>
  <c r="H2280" i="1"/>
  <c r="N2279" i="1"/>
  <c r="H2279" i="1"/>
  <c r="N2278" i="1"/>
  <c r="H2278" i="1"/>
  <c r="N2277" i="1"/>
  <c r="H2277" i="1"/>
  <c r="N2276" i="1"/>
  <c r="H2276" i="1"/>
  <c r="N2275" i="1"/>
  <c r="H2275" i="1"/>
  <c r="N2274" i="1"/>
  <c r="H2274" i="1"/>
  <c r="N2273" i="1"/>
  <c r="H2273" i="1"/>
  <c r="H2272" i="1"/>
  <c r="H2271" i="1"/>
  <c r="H2270" i="1"/>
  <c r="H2269" i="1"/>
  <c r="H2268" i="1"/>
  <c r="H2267" i="1"/>
  <c r="H2266" i="1"/>
  <c r="H2265" i="1"/>
  <c r="H2264" i="1"/>
  <c r="H2263" i="1"/>
  <c r="H2262" i="1"/>
  <c r="H2261" i="1"/>
  <c r="H2260" i="1"/>
  <c r="H2259" i="1"/>
  <c r="H2258" i="1"/>
  <c r="H2257" i="1"/>
  <c r="H2256" i="1"/>
  <c r="H2255" i="1"/>
  <c r="H2254" i="1"/>
  <c r="H2253" i="1"/>
  <c r="H2252" i="1"/>
  <c r="H2251" i="1"/>
  <c r="N2250" i="1"/>
  <c r="H2250" i="1"/>
  <c r="N2249" i="1"/>
  <c r="H2249" i="1"/>
  <c r="N2248" i="1"/>
  <c r="H2248" i="1"/>
  <c r="N2247" i="1"/>
  <c r="H2247" i="1"/>
  <c r="N2246" i="1"/>
  <c r="H2246" i="1"/>
  <c r="N2245" i="1"/>
  <c r="H2245" i="1"/>
  <c r="N2244" i="1"/>
  <c r="H2244" i="1"/>
  <c r="N2243" i="1"/>
  <c r="H2243" i="1"/>
  <c r="N2242" i="1"/>
  <c r="H2242" i="1"/>
  <c r="N2241" i="1"/>
  <c r="H2241" i="1"/>
  <c r="N2240" i="1"/>
  <c r="H2240" i="1"/>
  <c r="N2239" i="1"/>
  <c r="H2239" i="1"/>
  <c r="N2238" i="1"/>
  <c r="H2238" i="1"/>
  <c r="N2237" i="1"/>
  <c r="H2237" i="1"/>
  <c r="N2236" i="1"/>
  <c r="H2236" i="1"/>
  <c r="N2235" i="1"/>
  <c r="H2235" i="1"/>
  <c r="N2234" i="1"/>
  <c r="H2234" i="1"/>
  <c r="N2233" i="1"/>
  <c r="H2233" i="1"/>
  <c r="N2232" i="1"/>
  <c r="H2232" i="1"/>
  <c r="N2231" i="1"/>
  <c r="H2231" i="1"/>
  <c r="N2230" i="1"/>
  <c r="H2230" i="1"/>
  <c r="N2229" i="1"/>
  <c r="H2229" i="1"/>
  <c r="N2228" i="1"/>
  <c r="H2228" i="1"/>
  <c r="N2227" i="1"/>
  <c r="H2227" i="1"/>
  <c r="N2226" i="1"/>
  <c r="H2226" i="1"/>
  <c r="N2225" i="1"/>
  <c r="H2225" i="1"/>
  <c r="N2224" i="1"/>
  <c r="H2224" i="1"/>
  <c r="N2223" i="1"/>
  <c r="H2223" i="1"/>
  <c r="N2222" i="1"/>
  <c r="H2222" i="1"/>
  <c r="N2221" i="1"/>
  <c r="H2221" i="1"/>
  <c r="N2220" i="1"/>
  <c r="H2220" i="1"/>
  <c r="N2219" i="1"/>
  <c r="H2219" i="1"/>
  <c r="N2218" i="1"/>
  <c r="H2218" i="1"/>
  <c r="N2217" i="1"/>
  <c r="H2217" i="1"/>
  <c r="N2216" i="1"/>
  <c r="H2216" i="1"/>
  <c r="N2215" i="1"/>
  <c r="H2215" i="1"/>
  <c r="N2214" i="1"/>
  <c r="H2214" i="1"/>
  <c r="N2213" i="1"/>
  <c r="H2213" i="1"/>
  <c r="N2212" i="1"/>
  <c r="H2212" i="1"/>
  <c r="N2211" i="1"/>
  <c r="H2211" i="1"/>
  <c r="N2210" i="1"/>
  <c r="H2210" i="1"/>
  <c r="N2209" i="1"/>
  <c r="H2209" i="1"/>
  <c r="N2208" i="1"/>
  <c r="H2208" i="1"/>
  <c r="N2207" i="1"/>
  <c r="H2207" i="1"/>
  <c r="N2206" i="1"/>
  <c r="H2206" i="1"/>
  <c r="N2205" i="1"/>
  <c r="H2205" i="1"/>
  <c r="N2204" i="1"/>
  <c r="H2204" i="1"/>
  <c r="N2203" i="1"/>
  <c r="H2203" i="1"/>
  <c r="N2202" i="1"/>
  <c r="H2202" i="1"/>
  <c r="N2201" i="1"/>
  <c r="H2201" i="1"/>
  <c r="N2200" i="1"/>
  <c r="H2200" i="1"/>
  <c r="N2199" i="1"/>
  <c r="H2199" i="1"/>
  <c r="N2198" i="1"/>
  <c r="H2198" i="1"/>
  <c r="N2197" i="1"/>
  <c r="H2197" i="1"/>
  <c r="N2196" i="1"/>
  <c r="H2196" i="1"/>
  <c r="N2195" i="1"/>
  <c r="H2195" i="1"/>
  <c r="N2194" i="1"/>
  <c r="H2194" i="1"/>
  <c r="N2193" i="1"/>
  <c r="H2193" i="1"/>
  <c r="N2192" i="1"/>
  <c r="H2192" i="1"/>
  <c r="N2191" i="1"/>
  <c r="H2191" i="1"/>
  <c r="N2190" i="1"/>
  <c r="H2190" i="1"/>
  <c r="N2189" i="1"/>
  <c r="H2189" i="1"/>
  <c r="N2188" i="1"/>
  <c r="H2188" i="1"/>
  <c r="N2187" i="1"/>
  <c r="H2187" i="1"/>
  <c r="N2186" i="1"/>
  <c r="H2186" i="1"/>
  <c r="N2185" i="1"/>
  <c r="H2185" i="1"/>
  <c r="N2184" i="1"/>
  <c r="H2184" i="1"/>
  <c r="N2183" i="1"/>
  <c r="H2183" i="1"/>
  <c r="N2182" i="1"/>
  <c r="H2182" i="1"/>
  <c r="N2181" i="1"/>
  <c r="H2181" i="1"/>
  <c r="N2180" i="1"/>
  <c r="H2180" i="1"/>
  <c r="N2179" i="1"/>
  <c r="H2179" i="1"/>
  <c r="N2178" i="1"/>
  <c r="H2178" i="1"/>
  <c r="N2177" i="1"/>
  <c r="H2177" i="1"/>
  <c r="N2176" i="1"/>
  <c r="H2176" i="1"/>
  <c r="N2175" i="1"/>
  <c r="H2175" i="1"/>
  <c r="N2174" i="1"/>
  <c r="H2174" i="1"/>
  <c r="N2173" i="1"/>
  <c r="H2173" i="1"/>
  <c r="N2172" i="1"/>
  <c r="H2172" i="1"/>
  <c r="N2171" i="1"/>
  <c r="H2171" i="1"/>
  <c r="N2170" i="1"/>
  <c r="H2170" i="1"/>
  <c r="N2169" i="1"/>
  <c r="H2169" i="1"/>
  <c r="N2168" i="1"/>
  <c r="H2168" i="1"/>
  <c r="N2167" i="1"/>
  <c r="H2167" i="1"/>
  <c r="N2166" i="1"/>
  <c r="H2166" i="1"/>
  <c r="N2165" i="1"/>
  <c r="H2165" i="1"/>
  <c r="N2164" i="1"/>
  <c r="H2164" i="1"/>
  <c r="N2163" i="1"/>
  <c r="H2163" i="1"/>
  <c r="N2162" i="1"/>
  <c r="H2162" i="1"/>
  <c r="N2161" i="1"/>
  <c r="H2161" i="1"/>
  <c r="N2160" i="1"/>
  <c r="H2160" i="1"/>
  <c r="N2159" i="1"/>
  <c r="H2159" i="1"/>
  <c r="N2158" i="1"/>
  <c r="H2158" i="1"/>
  <c r="N2157" i="1"/>
  <c r="H2157" i="1"/>
  <c r="N2156" i="1"/>
  <c r="H2156" i="1"/>
  <c r="N2155" i="1"/>
  <c r="H2155" i="1"/>
  <c r="N2154" i="1"/>
  <c r="H2154" i="1"/>
  <c r="H2153" i="1"/>
  <c r="H2152" i="1"/>
  <c r="N2151" i="1"/>
  <c r="H2151" i="1"/>
  <c r="N2150" i="1"/>
  <c r="H2150" i="1"/>
  <c r="N2149" i="1"/>
  <c r="H2149" i="1"/>
  <c r="N2148" i="1"/>
  <c r="H2148" i="1"/>
  <c r="N2147" i="1"/>
  <c r="H2147" i="1"/>
  <c r="N2146" i="1"/>
  <c r="H2146" i="1"/>
  <c r="N2145" i="1"/>
  <c r="H2145" i="1"/>
  <c r="N2144" i="1"/>
  <c r="H2144" i="1"/>
  <c r="N2143" i="1"/>
  <c r="H2143" i="1"/>
  <c r="R2142" i="1"/>
  <c r="N2142" i="1" s="1"/>
  <c r="H2142" i="1"/>
  <c r="R2141" i="1"/>
  <c r="N2141" i="1" s="1"/>
  <c r="H2141" i="1"/>
  <c r="R2140" i="1"/>
  <c r="N2140" i="1" s="1"/>
  <c r="H2140" i="1"/>
  <c r="R2139" i="1"/>
  <c r="N2139" i="1" s="1"/>
  <c r="H2139" i="1"/>
  <c r="R2138" i="1"/>
  <c r="N2138" i="1" s="1"/>
  <c r="H2138" i="1"/>
  <c r="R2137" i="1"/>
  <c r="N2137" i="1" s="1"/>
  <c r="H2137" i="1"/>
  <c r="R2136" i="1"/>
  <c r="N2136" i="1" s="1"/>
  <c r="H2136" i="1"/>
  <c r="R2135" i="1"/>
  <c r="N2135" i="1" s="1"/>
  <c r="H2135" i="1"/>
  <c r="R2134" i="1"/>
  <c r="N2134" i="1" s="1"/>
  <c r="H2134" i="1"/>
  <c r="R2133" i="1"/>
  <c r="N2133" i="1" s="1"/>
  <c r="H2133" i="1"/>
  <c r="R2132" i="1"/>
  <c r="N2132" i="1" s="1"/>
  <c r="H2132" i="1"/>
  <c r="R2131" i="1"/>
  <c r="N2131" i="1"/>
  <c r="H2131" i="1"/>
  <c r="R2130" i="1"/>
  <c r="N2130" i="1" s="1"/>
  <c r="H2130" i="1"/>
  <c r="R2129" i="1"/>
  <c r="N2129" i="1" s="1"/>
  <c r="H2129" i="1"/>
  <c r="R2128" i="1"/>
  <c r="N2128" i="1" s="1"/>
  <c r="H2128" i="1"/>
  <c r="R2127" i="1"/>
  <c r="N2127" i="1" s="1"/>
  <c r="H2127" i="1"/>
  <c r="R2126" i="1"/>
  <c r="N2126" i="1" s="1"/>
  <c r="H2126" i="1"/>
  <c r="R2125" i="1"/>
  <c r="N2125" i="1" s="1"/>
  <c r="H2125" i="1"/>
  <c r="R2124" i="1"/>
  <c r="N2124" i="1" s="1"/>
  <c r="H2124" i="1"/>
  <c r="R2123" i="1"/>
  <c r="N2123" i="1" s="1"/>
  <c r="H2123" i="1"/>
  <c r="R2122" i="1"/>
  <c r="N2122" i="1" s="1"/>
  <c r="H2122" i="1"/>
  <c r="R2121" i="1"/>
  <c r="N2121" i="1" s="1"/>
  <c r="H2121" i="1"/>
  <c r="R2120" i="1"/>
  <c r="N2120" i="1" s="1"/>
  <c r="H2120" i="1"/>
  <c r="R2119" i="1"/>
  <c r="N2119" i="1" s="1"/>
  <c r="H2119" i="1"/>
  <c r="R2118" i="1"/>
  <c r="N2118" i="1" s="1"/>
  <c r="H2118" i="1"/>
  <c r="R2117" i="1"/>
  <c r="N2117" i="1" s="1"/>
  <c r="H2117" i="1"/>
  <c r="R2116" i="1"/>
  <c r="N2116" i="1" s="1"/>
  <c r="H2116" i="1"/>
  <c r="R2115" i="1"/>
  <c r="N2115" i="1" s="1"/>
  <c r="H2115" i="1"/>
  <c r="R2114" i="1"/>
  <c r="N2114" i="1" s="1"/>
  <c r="H2114" i="1"/>
  <c r="R2113" i="1"/>
  <c r="N2113" i="1" s="1"/>
  <c r="H2113" i="1"/>
  <c r="R2112" i="1"/>
  <c r="N2112" i="1" s="1"/>
  <c r="H2112" i="1"/>
  <c r="R2111" i="1"/>
  <c r="N2111" i="1" s="1"/>
  <c r="H2111" i="1"/>
  <c r="R2110" i="1"/>
  <c r="N2110" i="1" s="1"/>
  <c r="H2110" i="1"/>
  <c r="R2109" i="1"/>
  <c r="N2109" i="1" s="1"/>
  <c r="H2109" i="1"/>
  <c r="R2108" i="1"/>
  <c r="N2108" i="1" s="1"/>
  <c r="H2108" i="1"/>
  <c r="R2107" i="1"/>
  <c r="N2107" i="1" s="1"/>
  <c r="H2107" i="1"/>
  <c r="R2106" i="1"/>
  <c r="N2106" i="1" s="1"/>
  <c r="H2106" i="1"/>
  <c r="R2105" i="1"/>
  <c r="N2105" i="1" s="1"/>
  <c r="H2105" i="1"/>
  <c r="R2104" i="1"/>
  <c r="N2104" i="1" s="1"/>
  <c r="H2104" i="1"/>
  <c r="R2103" i="1"/>
  <c r="N2103" i="1" s="1"/>
  <c r="H2103" i="1"/>
  <c r="R2102" i="1"/>
  <c r="N2102" i="1" s="1"/>
  <c r="H2102" i="1"/>
  <c r="R2101" i="1"/>
  <c r="N2101" i="1" s="1"/>
  <c r="H2101" i="1"/>
  <c r="R2100" i="1"/>
  <c r="N2100" i="1" s="1"/>
  <c r="H2100" i="1"/>
  <c r="R2099" i="1"/>
  <c r="N2099" i="1"/>
  <c r="H2099" i="1"/>
  <c r="R2098" i="1"/>
  <c r="N2098" i="1" s="1"/>
  <c r="H2098" i="1"/>
  <c r="R2097" i="1"/>
  <c r="N2097" i="1" s="1"/>
  <c r="H2097" i="1"/>
  <c r="R2096" i="1"/>
  <c r="N2096" i="1" s="1"/>
  <c r="H2096" i="1"/>
  <c r="R2095" i="1"/>
  <c r="N2095" i="1" s="1"/>
  <c r="H2095" i="1"/>
  <c r="R2094" i="1"/>
  <c r="N2094" i="1" s="1"/>
  <c r="H2094" i="1"/>
  <c r="R2093" i="1"/>
  <c r="N2093" i="1" s="1"/>
  <c r="H2093" i="1"/>
  <c r="R2092" i="1"/>
  <c r="N2092" i="1" s="1"/>
  <c r="H2092" i="1"/>
  <c r="R2091" i="1"/>
  <c r="N2091" i="1" s="1"/>
  <c r="H2091" i="1"/>
  <c r="R2090" i="1"/>
  <c r="N2090" i="1" s="1"/>
  <c r="H2090" i="1"/>
  <c r="R2089" i="1"/>
  <c r="N2089" i="1" s="1"/>
  <c r="H2089" i="1"/>
  <c r="R2088" i="1"/>
  <c r="N2088" i="1" s="1"/>
  <c r="H2088" i="1"/>
  <c r="R2087" i="1"/>
  <c r="N2087" i="1" s="1"/>
  <c r="H2087" i="1"/>
  <c r="R2086" i="1"/>
  <c r="N2086" i="1" s="1"/>
  <c r="H2086" i="1"/>
  <c r="R2085" i="1"/>
  <c r="N2085" i="1" s="1"/>
  <c r="H2085" i="1"/>
  <c r="R2084" i="1"/>
  <c r="N2084" i="1" s="1"/>
  <c r="H2084" i="1"/>
  <c r="R2083" i="1"/>
  <c r="N2083" i="1" s="1"/>
  <c r="H2083" i="1"/>
  <c r="R2082" i="1"/>
  <c r="N2082" i="1" s="1"/>
  <c r="H2082" i="1"/>
  <c r="R2081" i="1"/>
  <c r="N2081" i="1" s="1"/>
  <c r="H2081" i="1"/>
  <c r="R2080" i="1"/>
  <c r="N2080" i="1" s="1"/>
  <c r="H2080" i="1"/>
  <c r="R2079" i="1"/>
  <c r="N2079" i="1" s="1"/>
  <c r="H2079" i="1"/>
  <c r="N2078" i="1"/>
  <c r="H2078" i="1"/>
  <c r="N2077" i="1"/>
  <c r="H2077" i="1"/>
  <c r="N2076" i="1"/>
  <c r="H2076" i="1"/>
  <c r="N2075" i="1"/>
  <c r="H2075" i="1"/>
  <c r="N2074" i="1"/>
  <c r="H2074" i="1"/>
  <c r="N2073" i="1"/>
  <c r="H2073" i="1"/>
  <c r="N2072" i="1"/>
  <c r="H2072" i="1"/>
  <c r="N2071" i="1"/>
  <c r="H2071" i="1"/>
  <c r="N2070" i="1"/>
  <c r="H2070" i="1"/>
  <c r="N2069" i="1"/>
  <c r="H2069" i="1"/>
  <c r="N2068" i="1"/>
  <c r="H2068" i="1"/>
  <c r="N2067" i="1"/>
  <c r="H2067" i="1"/>
  <c r="N2066" i="1"/>
  <c r="H2066" i="1"/>
  <c r="N2065" i="1"/>
  <c r="H2065" i="1"/>
  <c r="N2064" i="1"/>
  <c r="H2064" i="1"/>
  <c r="N2063" i="1"/>
  <c r="H2063" i="1"/>
  <c r="N2062" i="1"/>
  <c r="H2062" i="1"/>
  <c r="N2061" i="1"/>
  <c r="H2061" i="1"/>
  <c r="N2060" i="1"/>
  <c r="H2060" i="1"/>
  <c r="N2059" i="1"/>
  <c r="H2059" i="1"/>
  <c r="N2058" i="1"/>
  <c r="H2058" i="1"/>
  <c r="N2057" i="1"/>
  <c r="H2057" i="1"/>
  <c r="N2056" i="1"/>
  <c r="H2056" i="1"/>
  <c r="N2055" i="1"/>
  <c r="H2055" i="1"/>
  <c r="N2054" i="1"/>
  <c r="H2054" i="1"/>
  <c r="N2053" i="1"/>
  <c r="H2053" i="1"/>
  <c r="N2052" i="1"/>
  <c r="H2052" i="1"/>
  <c r="N2051" i="1"/>
  <c r="H2051" i="1"/>
  <c r="N2050" i="1"/>
  <c r="H2050" i="1"/>
  <c r="N2049" i="1"/>
  <c r="H2049" i="1"/>
  <c r="N2048" i="1"/>
  <c r="H2048" i="1"/>
  <c r="N2047" i="1"/>
  <c r="H2047" i="1"/>
  <c r="N2046" i="1"/>
  <c r="H2046" i="1"/>
  <c r="N2045" i="1"/>
  <c r="H2045" i="1"/>
  <c r="N2044" i="1"/>
  <c r="H2044" i="1"/>
  <c r="N2043" i="1"/>
  <c r="H2043" i="1"/>
  <c r="N2042" i="1"/>
  <c r="H2042" i="1"/>
  <c r="N2041" i="1"/>
  <c r="H2041" i="1"/>
  <c r="N2040" i="1"/>
  <c r="H2040" i="1"/>
  <c r="N2039" i="1"/>
  <c r="H2039" i="1"/>
  <c r="N2038" i="1"/>
  <c r="H2038" i="1"/>
  <c r="N2037" i="1"/>
  <c r="H2037" i="1"/>
  <c r="N2036" i="1"/>
  <c r="H2036" i="1"/>
  <c r="N2035" i="1"/>
  <c r="H2035" i="1"/>
  <c r="N2034" i="1"/>
  <c r="H2034" i="1"/>
  <c r="N2033" i="1"/>
  <c r="H2033" i="1"/>
  <c r="N2032" i="1"/>
  <c r="H2032" i="1"/>
  <c r="N2031" i="1"/>
  <c r="H2031" i="1"/>
  <c r="N2030" i="1"/>
  <c r="H2030" i="1"/>
  <c r="N2029" i="1"/>
  <c r="H2029" i="1"/>
  <c r="N2028" i="1"/>
  <c r="H2028" i="1"/>
  <c r="N2027" i="1"/>
  <c r="H2027" i="1"/>
  <c r="N2026" i="1"/>
  <c r="H2026" i="1"/>
  <c r="N2025" i="1"/>
  <c r="H2025" i="1"/>
  <c r="N2024" i="1"/>
  <c r="H2024" i="1"/>
  <c r="N2023" i="1"/>
  <c r="H2023" i="1"/>
  <c r="N2022" i="1"/>
  <c r="H2022" i="1"/>
  <c r="N2021" i="1"/>
  <c r="H2021" i="1"/>
  <c r="N2020" i="1"/>
  <c r="H2020" i="1"/>
  <c r="N2019" i="1"/>
  <c r="H2019" i="1"/>
  <c r="N2018" i="1"/>
  <c r="H2018" i="1"/>
  <c r="N2017" i="1"/>
  <c r="H2017" i="1"/>
  <c r="N2016" i="1"/>
  <c r="H2016" i="1"/>
  <c r="N2015" i="1"/>
  <c r="H2015" i="1"/>
  <c r="N2014" i="1"/>
  <c r="H2014" i="1"/>
  <c r="H2013" i="1"/>
  <c r="H2012" i="1"/>
  <c r="H2011" i="1"/>
  <c r="H2010" i="1"/>
  <c r="H2009" i="1"/>
  <c r="H2008" i="1"/>
  <c r="N2007" i="1"/>
  <c r="H2007" i="1"/>
  <c r="N2006" i="1"/>
  <c r="H2006" i="1"/>
  <c r="N2005" i="1"/>
  <c r="H2005" i="1"/>
  <c r="N2004" i="1"/>
  <c r="H2004" i="1"/>
  <c r="N2003" i="1"/>
  <c r="H2003" i="1"/>
  <c r="N2002" i="1"/>
  <c r="H2002" i="1"/>
  <c r="N2001" i="1"/>
  <c r="H2001" i="1"/>
  <c r="N2000" i="1"/>
  <c r="H2000" i="1"/>
  <c r="N1999" i="1"/>
  <c r="H1999" i="1"/>
  <c r="N1998" i="1"/>
  <c r="H1998" i="1"/>
  <c r="N1997" i="1"/>
  <c r="H1997" i="1"/>
  <c r="N1996" i="1"/>
  <c r="H1996" i="1"/>
  <c r="N1995" i="1"/>
  <c r="H1995" i="1"/>
  <c r="N1994" i="1"/>
  <c r="H1994" i="1"/>
  <c r="N1993" i="1"/>
  <c r="H1993" i="1"/>
  <c r="N1992" i="1"/>
  <c r="H1992" i="1"/>
  <c r="N1991" i="1"/>
  <c r="H1991" i="1"/>
  <c r="N1990" i="1"/>
  <c r="H1990" i="1"/>
  <c r="N1989" i="1"/>
  <c r="H1989" i="1"/>
  <c r="N1988" i="1"/>
  <c r="H1988" i="1"/>
  <c r="N1987" i="1"/>
  <c r="H1987" i="1"/>
  <c r="N1986" i="1"/>
  <c r="H1986" i="1"/>
  <c r="N1985" i="1"/>
  <c r="H1985" i="1"/>
  <c r="N1984" i="1"/>
  <c r="H1984" i="1"/>
  <c r="N1983" i="1"/>
  <c r="H1983" i="1"/>
  <c r="N1982" i="1"/>
  <c r="H1982" i="1"/>
  <c r="N1981" i="1"/>
  <c r="H1981" i="1"/>
  <c r="N1980" i="1"/>
  <c r="H1980" i="1"/>
  <c r="N1979" i="1"/>
  <c r="H1979" i="1"/>
  <c r="N1978" i="1"/>
  <c r="H1978" i="1"/>
  <c r="N1977" i="1"/>
  <c r="H1977" i="1"/>
  <c r="N1976" i="1"/>
  <c r="H1976" i="1"/>
  <c r="N1975" i="1"/>
  <c r="H1975" i="1"/>
  <c r="N1974" i="1"/>
  <c r="H1974" i="1"/>
  <c r="N1973" i="1"/>
  <c r="H1973" i="1"/>
  <c r="N1972" i="1"/>
  <c r="H1972" i="1"/>
  <c r="N1971" i="1"/>
  <c r="H1971" i="1"/>
  <c r="N1970" i="1"/>
  <c r="H1970" i="1"/>
  <c r="N1969" i="1"/>
  <c r="H1969" i="1"/>
  <c r="N1968" i="1"/>
  <c r="H1968" i="1"/>
  <c r="N1967" i="1"/>
  <c r="H1967" i="1"/>
  <c r="N1966" i="1"/>
  <c r="H1966" i="1"/>
  <c r="N1965" i="1"/>
  <c r="H1965" i="1"/>
  <c r="N1964" i="1"/>
  <c r="H1964" i="1"/>
  <c r="N1963" i="1"/>
  <c r="H1963" i="1"/>
  <c r="N1962" i="1"/>
  <c r="H1962" i="1"/>
  <c r="N1961" i="1"/>
  <c r="H1961" i="1"/>
  <c r="N1960" i="1"/>
  <c r="H1960" i="1"/>
  <c r="N1959" i="1"/>
  <c r="H1959" i="1"/>
  <c r="N1958" i="1"/>
  <c r="H1958" i="1"/>
  <c r="N1957" i="1"/>
  <c r="H1957" i="1"/>
  <c r="N1956" i="1"/>
  <c r="H1956" i="1"/>
  <c r="N1955" i="1"/>
  <c r="H1955" i="1"/>
  <c r="N1954" i="1"/>
  <c r="H1954" i="1"/>
  <c r="H1953" i="1"/>
  <c r="H1952" i="1"/>
  <c r="H1951" i="1"/>
  <c r="H1950" i="1"/>
  <c r="H1949" i="1"/>
  <c r="H1948" i="1"/>
  <c r="H1947" i="1"/>
  <c r="H1946" i="1"/>
  <c r="H1945" i="1"/>
  <c r="H1944" i="1"/>
  <c r="H1943" i="1"/>
  <c r="N1942" i="1"/>
  <c r="H1942" i="1"/>
  <c r="N1941" i="1"/>
  <c r="H1941" i="1"/>
  <c r="N1940" i="1"/>
  <c r="H1940" i="1"/>
  <c r="N1939" i="1"/>
  <c r="H1939" i="1"/>
  <c r="N1938" i="1"/>
  <c r="H1938" i="1"/>
  <c r="N1937" i="1"/>
  <c r="H1937" i="1"/>
  <c r="N1936" i="1"/>
  <c r="H1936" i="1"/>
  <c r="N1935" i="1"/>
  <c r="H1935" i="1"/>
  <c r="N1934" i="1"/>
  <c r="H1934" i="1"/>
  <c r="N1933" i="1"/>
  <c r="H1933" i="1"/>
  <c r="N1932" i="1"/>
  <c r="H1932" i="1"/>
  <c r="N1931" i="1"/>
  <c r="H1931" i="1"/>
  <c r="N1930" i="1"/>
  <c r="H1930" i="1"/>
  <c r="N1929" i="1"/>
  <c r="H1929" i="1"/>
  <c r="N1928" i="1"/>
  <c r="H1928" i="1"/>
  <c r="N1927" i="1"/>
  <c r="H1927" i="1"/>
  <c r="N1926" i="1"/>
  <c r="H1926" i="1"/>
  <c r="N1925" i="1"/>
  <c r="H1925" i="1"/>
  <c r="N1924" i="1"/>
  <c r="H1924" i="1"/>
  <c r="N1923" i="1"/>
  <c r="H1923" i="1"/>
  <c r="N1922" i="1"/>
  <c r="H1922" i="1"/>
  <c r="N1921" i="1"/>
  <c r="H1921" i="1"/>
  <c r="N1920" i="1"/>
  <c r="H1920" i="1"/>
  <c r="N1919" i="1"/>
  <c r="H1919" i="1"/>
  <c r="N1918" i="1"/>
  <c r="H1918" i="1"/>
  <c r="N1917" i="1"/>
  <c r="H1917" i="1"/>
  <c r="N1916" i="1"/>
  <c r="H1916" i="1"/>
  <c r="N1915" i="1"/>
  <c r="H1915" i="1"/>
  <c r="N1914" i="1"/>
  <c r="H1914" i="1"/>
  <c r="N1913" i="1"/>
  <c r="H1913" i="1"/>
  <c r="N1912" i="1"/>
  <c r="H1912" i="1"/>
  <c r="L1911" i="1"/>
  <c r="H1911" i="1"/>
  <c r="L1910" i="1"/>
  <c r="H1910" i="1"/>
  <c r="L1909" i="1"/>
  <c r="H1909" i="1"/>
  <c r="L1908" i="1"/>
  <c r="H1908" i="1"/>
  <c r="L1907" i="1"/>
  <c r="H1907" i="1"/>
  <c r="L1906" i="1"/>
  <c r="H1906" i="1"/>
  <c r="L1905" i="1"/>
  <c r="H1905" i="1"/>
  <c r="L1904" i="1"/>
  <c r="H1904" i="1"/>
  <c r="L1903" i="1"/>
  <c r="H1903" i="1"/>
  <c r="L1902" i="1"/>
  <c r="H1902" i="1"/>
  <c r="L1901" i="1"/>
  <c r="H1901" i="1"/>
  <c r="L1900" i="1"/>
  <c r="H1900" i="1"/>
  <c r="L1899" i="1"/>
  <c r="H1899" i="1"/>
  <c r="L1898" i="1"/>
  <c r="H1898" i="1"/>
  <c r="L1897" i="1"/>
  <c r="H1897" i="1"/>
  <c r="L1896" i="1"/>
  <c r="H1896" i="1"/>
  <c r="L1895" i="1"/>
  <c r="H1895" i="1"/>
  <c r="L1894" i="1"/>
  <c r="H1894" i="1"/>
  <c r="L1893" i="1"/>
  <c r="H1893" i="1"/>
  <c r="L1892" i="1"/>
  <c r="H1892" i="1"/>
  <c r="L1891" i="1"/>
  <c r="H1891" i="1"/>
  <c r="L1890" i="1"/>
  <c r="H1890" i="1"/>
  <c r="L1889" i="1"/>
  <c r="H1889" i="1"/>
  <c r="L1888" i="1"/>
  <c r="H1888" i="1"/>
  <c r="L1887" i="1"/>
  <c r="H1887" i="1"/>
  <c r="L1886" i="1"/>
  <c r="H1886" i="1"/>
  <c r="L1885" i="1"/>
  <c r="H1885" i="1"/>
  <c r="L1884" i="1"/>
  <c r="H1884" i="1"/>
  <c r="L1883" i="1"/>
  <c r="H1883" i="1"/>
  <c r="L1882" i="1"/>
  <c r="H1882" i="1"/>
  <c r="L1881" i="1"/>
  <c r="H1881" i="1"/>
  <c r="L1880" i="1"/>
  <c r="H1880" i="1"/>
  <c r="H1879" i="1"/>
  <c r="H1878" i="1"/>
  <c r="H1877" i="1"/>
  <c r="H1876" i="1"/>
  <c r="H1875" i="1"/>
  <c r="H1874" i="1"/>
  <c r="H1873" i="1"/>
  <c r="H1872" i="1"/>
  <c r="H1871" i="1"/>
  <c r="H1870" i="1"/>
  <c r="H1869" i="1"/>
  <c r="H1868" i="1"/>
  <c r="H1867" i="1"/>
  <c r="H1866" i="1"/>
  <c r="H1865" i="1"/>
  <c r="H1864" i="1"/>
  <c r="H1863" i="1"/>
  <c r="H1862" i="1"/>
  <c r="H1861" i="1"/>
  <c r="H1860" i="1"/>
  <c r="H1859" i="1"/>
  <c r="H1858" i="1"/>
  <c r="H1857" i="1"/>
  <c r="H1856" i="1"/>
  <c r="H1855" i="1"/>
  <c r="H1854" i="1"/>
  <c r="H1853" i="1"/>
  <c r="H1852" i="1"/>
  <c r="H1851" i="1"/>
  <c r="N1850" i="1"/>
  <c r="H1850" i="1"/>
  <c r="H1849" i="1"/>
  <c r="H1848" i="1"/>
  <c r="H1847" i="1"/>
  <c r="H1846" i="1"/>
  <c r="H1845" i="1"/>
  <c r="H1844" i="1"/>
  <c r="H1843" i="1"/>
  <c r="H1842" i="1"/>
  <c r="H1841" i="1"/>
  <c r="H1840" i="1"/>
  <c r="H1839" i="1"/>
  <c r="H1838" i="1"/>
  <c r="H1837" i="1"/>
  <c r="H1836" i="1"/>
  <c r="H1835" i="1"/>
  <c r="H1834" i="1"/>
  <c r="H1833" i="1"/>
  <c r="H1832" i="1"/>
  <c r="H1831" i="1"/>
  <c r="H1830" i="1"/>
  <c r="H1829" i="1"/>
  <c r="H1828" i="1"/>
  <c r="H1827" i="1"/>
  <c r="H1826" i="1"/>
  <c r="H1825" i="1"/>
  <c r="H1824" i="1"/>
  <c r="H1823" i="1"/>
  <c r="H1822" i="1"/>
  <c r="H1821" i="1"/>
  <c r="H1820" i="1"/>
  <c r="H1819" i="1"/>
  <c r="H1818" i="1"/>
  <c r="H1817" i="1"/>
  <c r="H1816" i="1"/>
  <c r="H1815" i="1"/>
  <c r="H1814" i="1"/>
  <c r="H1813" i="1"/>
  <c r="H1812" i="1"/>
  <c r="H1811" i="1"/>
  <c r="H1810" i="1"/>
  <c r="O1809" i="1"/>
  <c r="N1809" i="1"/>
  <c r="H1809" i="1"/>
  <c r="O1808" i="1"/>
  <c r="N1808" i="1"/>
  <c r="H1808" i="1"/>
  <c r="O1807" i="1"/>
  <c r="N1807" i="1"/>
  <c r="H1807" i="1"/>
  <c r="O1806" i="1"/>
  <c r="N1806" i="1"/>
  <c r="H1806" i="1"/>
  <c r="O1805" i="1"/>
  <c r="N1805" i="1"/>
  <c r="H1805" i="1"/>
  <c r="O1804" i="1"/>
  <c r="N1804" i="1"/>
  <c r="H1804" i="1"/>
  <c r="O1803" i="1"/>
  <c r="N1803" i="1"/>
  <c r="H1803" i="1"/>
  <c r="O1802" i="1"/>
  <c r="N1802" i="1"/>
  <c r="H1802" i="1"/>
  <c r="O1801" i="1"/>
  <c r="N1801" i="1"/>
  <c r="H1801" i="1"/>
  <c r="O1800" i="1"/>
  <c r="N1800" i="1"/>
  <c r="H1800" i="1"/>
  <c r="O1799" i="1"/>
  <c r="N1799" i="1"/>
  <c r="H1799" i="1"/>
  <c r="O1798" i="1"/>
  <c r="N1798" i="1"/>
  <c r="H1798" i="1"/>
  <c r="O1797" i="1"/>
  <c r="N1797" i="1"/>
  <c r="H1797" i="1"/>
  <c r="O1796" i="1"/>
  <c r="N1796" i="1"/>
  <c r="H1796" i="1"/>
  <c r="O1795" i="1"/>
  <c r="N1795" i="1"/>
  <c r="H1795" i="1"/>
  <c r="O1794" i="1"/>
  <c r="N1794" i="1"/>
  <c r="H1794" i="1"/>
  <c r="O1793" i="1"/>
  <c r="N1793" i="1"/>
  <c r="H1793" i="1"/>
  <c r="O1792" i="1"/>
  <c r="N1792" i="1"/>
  <c r="H1792" i="1"/>
  <c r="O1791" i="1"/>
  <c r="N1791" i="1"/>
  <c r="H1791" i="1"/>
  <c r="O1790" i="1"/>
  <c r="N1790" i="1"/>
  <c r="H1790" i="1"/>
  <c r="H1789" i="1"/>
  <c r="H1788" i="1"/>
  <c r="H1787" i="1"/>
  <c r="H1786" i="1"/>
  <c r="N1785" i="1"/>
  <c r="N1784" i="1"/>
  <c r="N1783" i="1"/>
  <c r="N1782" i="1"/>
  <c r="N1781" i="1"/>
  <c r="N1780" i="1"/>
  <c r="N1779" i="1"/>
  <c r="N1778" i="1"/>
  <c r="H1778" i="1"/>
  <c r="N1777" i="1"/>
  <c r="H1777" i="1"/>
  <c r="N1776" i="1"/>
  <c r="H1776" i="1"/>
  <c r="N1775" i="1"/>
  <c r="H1775" i="1"/>
  <c r="N1774" i="1"/>
  <c r="H1774" i="1"/>
  <c r="N1773" i="1"/>
  <c r="H1773" i="1"/>
  <c r="N1772" i="1"/>
  <c r="H1772" i="1"/>
  <c r="N1771" i="1"/>
  <c r="H1771" i="1"/>
  <c r="N1770" i="1"/>
  <c r="H1770" i="1"/>
  <c r="N1769" i="1"/>
  <c r="H1769" i="1"/>
  <c r="N1768" i="1"/>
  <c r="H1768" i="1"/>
  <c r="N1767" i="1"/>
  <c r="H1767" i="1"/>
  <c r="N1766" i="1"/>
  <c r="H1766" i="1"/>
  <c r="N1765" i="1"/>
  <c r="H1765" i="1"/>
  <c r="N1764" i="1"/>
  <c r="H1764" i="1"/>
  <c r="N1763" i="1"/>
  <c r="H1763" i="1"/>
  <c r="N1762" i="1"/>
  <c r="H1762" i="1"/>
  <c r="N1761" i="1"/>
  <c r="H1761" i="1"/>
  <c r="N1760" i="1"/>
  <c r="H1760" i="1"/>
  <c r="N1759" i="1"/>
  <c r="H1759" i="1"/>
  <c r="N1758" i="1"/>
  <c r="H1758" i="1"/>
  <c r="N1757" i="1"/>
  <c r="H1757" i="1"/>
  <c r="N1756" i="1"/>
  <c r="H1756" i="1"/>
  <c r="N1755" i="1"/>
  <c r="H1755" i="1"/>
  <c r="N1754" i="1"/>
  <c r="H1754" i="1"/>
  <c r="N1753" i="1"/>
  <c r="H1753" i="1"/>
  <c r="N1752" i="1"/>
  <c r="H1752" i="1"/>
  <c r="N1751" i="1"/>
  <c r="H1751" i="1"/>
  <c r="N1750" i="1"/>
  <c r="H1750" i="1"/>
  <c r="N1749" i="1"/>
  <c r="H1749" i="1"/>
  <c r="H1748" i="1"/>
  <c r="H1747" i="1"/>
  <c r="H1746" i="1"/>
  <c r="H1745" i="1"/>
  <c r="H1744" i="1"/>
  <c r="H1743" i="1"/>
  <c r="H1742" i="1"/>
  <c r="H1741" i="1"/>
  <c r="N1740" i="1"/>
  <c r="H1740" i="1"/>
  <c r="N1739" i="1"/>
  <c r="H1739" i="1"/>
  <c r="N1738" i="1"/>
  <c r="H1738" i="1"/>
  <c r="N1737" i="1"/>
  <c r="H1737" i="1"/>
  <c r="N1736" i="1"/>
  <c r="H1736" i="1"/>
  <c r="N1735" i="1"/>
  <c r="H1735" i="1"/>
  <c r="N1734" i="1"/>
  <c r="H1734" i="1"/>
  <c r="N1733" i="1"/>
  <c r="H1733" i="1"/>
  <c r="N1732" i="1"/>
  <c r="H1732" i="1"/>
  <c r="N1731" i="1"/>
  <c r="H1731" i="1"/>
  <c r="N1730" i="1"/>
  <c r="H1730" i="1"/>
  <c r="N1729" i="1"/>
  <c r="H1729" i="1"/>
  <c r="N1728" i="1"/>
  <c r="H1728" i="1"/>
  <c r="N1727" i="1"/>
  <c r="H1727" i="1"/>
  <c r="N1726" i="1"/>
  <c r="H1726" i="1"/>
  <c r="N1725" i="1"/>
  <c r="H1725" i="1"/>
  <c r="N1724" i="1"/>
  <c r="H1724" i="1"/>
  <c r="N1723" i="1"/>
  <c r="H1723" i="1"/>
  <c r="N1722" i="1"/>
  <c r="H1722" i="1"/>
  <c r="H1721" i="1"/>
  <c r="N1720" i="1"/>
  <c r="H1720" i="1"/>
  <c r="N1719" i="1"/>
  <c r="H1719" i="1"/>
  <c r="N1718" i="1"/>
  <c r="H1718" i="1"/>
  <c r="N1717" i="1"/>
  <c r="H1717" i="1"/>
  <c r="N1716" i="1"/>
  <c r="H1716" i="1"/>
  <c r="N1715" i="1"/>
  <c r="H1715" i="1"/>
  <c r="N1714" i="1"/>
  <c r="H1714" i="1"/>
  <c r="N1713" i="1"/>
  <c r="H1713" i="1"/>
  <c r="N1712" i="1"/>
  <c r="H1712" i="1"/>
  <c r="N1711" i="1"/>
  <c r="H1711" i="1"/>
  <c r="N1710" i="1"/>
  <c r="H1710" i="1"/>
  <c r="N1709" i="1"/>
  <c r="H1709" i="1"/>
  <c r="N1708" i="1"/>
  <c r="H1708" i="1"/>
  <c r="N1707" i="1"/>
  <c r="H1707" i="1"/>
  <c r="N1706" i="1"/>
  <c r="H1706" i="1"/>
  <c r="N1705" i="1"/>
  <c r="H1705" i="1"/>
  <c r="N1704" i="1"/>
  <c r="H1704" i="1"/>
  <c r="N1703" i="1"/>
  <c r="H1703" i="1"/>
  <c r="N1702" i="1"/>
  <c r="H1702" i="1"/>
  <c r="N1701" i="1"/>
  <c r="H1701" i="1"/>
  <c r="N1700" i="1"/>
  <c r="H1700" i="1"/>
  <c r="N1699" i="1"/>
  <c r="H1699" i="1"/>
  <c r="N1698" i="1"/>
  <c r="H1698" i="1"/>
  <c r="N1697" i="1"/>
  <c r="H1697" i="1"/>
  <c r="N1696" i="1"/>
  <c r="H1696" i="1"/>
  <c r="N1695" i="1"/>
  <c r="H1695" i="1"/>
  <c r="N1694" i="1"/>
  <c r="H1694" i="1"/>
  <c r="N1693" i="1"/>
  <c r="H1693" i="1"/>
  <c r="N1692" i="1"/>
  <c r="H1692" i="1"/>
  <c r="N1691" i="1"/>
  <c r="H1691" i="1"/>
  <c r="N1690" i="1"/>
  <c r="H1690" i="1"/>
  <c r="N1689" i="1"/>
  <c r="H1689" i="1"/>
  <c r="N1688" i="1"/>
  <c r="H1688" i="1"/>
  <c r="N1687" i="1"/>
  <c r="H1687" i="1"/>
  <c r="N1686" i="1"/>
  <c r="H1686" i="1"/>
  <c r="N1685" i="1"/>
  <c r="H1685" i="1"/>
  <c r="N1684" i="1"/>
  <c r="H1684" i="1"/>
  <c r="N1683" i="1"/>
  <c r="H1683" i="1"/>
  <c r="N1682" i="1"/>
  <c r="H1682" i="1"/>
  <c r="N1681" i="1"/>
  <c r="H1681" i="1"/>
  <c r="N1680" i="1"/>
  <c r="H1680" i="1"/>
  <c r="N1679" i="1"/>
  <c r="H1679" i="1"/>
  <c r="N1678" i="1"/>
  <c r="H1678" i="1"/>
  <c r="N1677" i="1"/>
  <c r="H1677" i="1"/>
  <c r="N1676" i="1"/>
  <c r="H1676" i="1"/>
  <c r="N1675" i="1"/>
  <c r="H1675" i="1"/>
  <c r="N1674" i="1"/>
  <c r="H1674" i="1"/>
  <c r="N1673" i="1"/>
  <c r="H1673" i="1"/>
  <c r="N1672" i="1"/>
  <c r="H1672" i="1"/>
  <c r="N1671" i="1"/>
  <c r="H1671" i="1"/>
  <c r="H1670" i="1"/>
  <c r="H1669" i="1"/>
  <c r="H1668" i="1"/>
  <c r="H1667" i="1"/>
  <c r="H1666" i="1"/>
  <c r="H1665" i="1"/>
  <c r="H1664" i="1"/>
  <c r="H1663" i="1"/>
  <c r="H1662" i="1"/>
  <c r="H1661" i="1"/>
  <c r="H1660" i="1"/>
  <c r="H1659" i="1"/>
  <c r="H1658" i="1"/>
  <c r="H1657" i="1"/>
  <c r="H1656" i="1"/>
  <c r="H1655" i="1"/>
  <c r="O1654" i="1"/>
  <c r="N1654" i="1"/>
  <c r="H1654" i="1"/>
  <c r="O1653" i="1"/>
  <c r="N1653" i="1"/>
  <c r="H1653" i="1"/>
  <c r="H1652" i="1"/>
  <c r="H1651" i="1"/>
  <c r="N1650" i="1"/>
  <c r="H1650" i="1"/>
  <c r="H1649" i="1"/>
  <c r="H1648" i="1"/>
  <c r="N1647" i="1"/>
  <c r="H1647" i="1"/>
  <c r="N1646" i="1"/>
  <c r="H1646" i="1"/>
  <c r="N1645" i="1"/>
  <c r="H1645" i="1"/>
  <c r="N1644" i="1"/>
  <c r="H1644" i="1"/>
  <c r="N1643" i="1"/>
  <c r="H1643" i="1"/>
  <c r="N1642" i="1"/>
  <c r="H1642" i="1"/>
  <c r="N1641" i="1"/>
  <c r="H1641" i="1"/>
  <c r="N1640" i="1"/>
  <c r="H1640" i="1"/>
  <c r="N1639" i="1"/>
  <c r="H1639" i="1"/>
  <c r="N1638" i="1"/>
  <c r="H1638" i="1"/>
  <c r="N1637" i="1"/>
  <c r="H1637" i="1"/>
  <c r="N1636" i="1"/>
  <c r="H1636" i="1"/>
  <c r="N1635" i="1"/>
  <c r="H1635" i="1"/>
  <c r="N1634" i="1"/>
  <c r="H1634" i="1"/>
  <c r="N1633" i="1"/>
  <c r="H1633" i="1"/>
  <c r="N1632" i="1"/>
  <c r="H1632" i="1"/>
  <c r="N1631" i="1"/>
  <c r="H1631" i="1"/>
  <c r="N1630" i="1"/>
  <c r="H1630" i="1"/>
  <c r="N1629" i="1"/>
  <c r="H1629" i="1"/>
  <c r="N1628" i="1"/>
  <c r="H1628" i="1"/>
  <c r="N1627" i="1"/>
  <c r="H1627" i="1"/>
  <c r="N1626" i="1"/>
  <c r="H1626" i="1"/>
  <c r="N1625" i="1"/>
  <c r="H1625" i="1"/>
  <c r="N1624" i="1"/>
  <c r="H1624" i="1"/>
  <c r="N1623" i="1"/>
  <c r="H1623" i="1"/>
  <c r="N1622" i="1"/>
  <c r="H1622" i="1"/>
  <c r="N1621" i="1"/>
  <c r="H1621" i="1"/>
  <c r="N1620" i="1"/>
  <c r="H1620" i="1"/>
  <c r="N1619" i="1"/>
  <c r="H1619" i="1"/>
  <c r="N1618" i="1"/>
  <c r="H1618" i="1"/>
  <c r="N1617" i="1"/>
  <c r="H1617" i="1"/>
  <c r="N1616" i="1"/>
  <c r="H1616" i="1"/>
  <c r="N1615" i="1"/>
  <c r="H1615" i="1"/>
  <c r="N1614" i="1"/>
  <c r="H1614" i="1"/>
  <c r="N1613" i="1"/>
  <c r="H1613" i="1"/>
  <c r="N1612" i="1"/>
  <c r="H1612" i="1"/>
  <c r="N1611" i="1"/>
  <c r="H1611" i="1"/>
  <c r="N1610" i="1"/>
  <c r="H1610" i="1"/>
  <c r="N1609" i="1"/>
  <c r="H1609" i="1"/>
  <c r="N1608" i="1"/>
  <c r="H1608" i="1"/>
  <c r="N1607" i="1"/>
  <c r="H1607" i="1"/>
  <c r="N1606" i="1"/>
  <c r="H1606" i="1"/>
  <c r="N1605" i="1"/>
  <c r="H1605" i="1"/>
  <c r="N1604" i="1"/>
  <c r="H1604" i="1"/>
  <c r="N1603" i="1"/>
  <c r="H1603" i="1"/>
  <c r="N1602" i="1"/>
  <c r="H1602" i="1"/>
  <c r="N1601" i="1"/>
  <c r="H1601" i="1"/>
  <c r="N1600" i="1"/>
  <c r="H1600" i="1"/>
  <c r="N1599" i="1"/>
  <c r="H1599" i="1"/>
  <c r="N1598" i="1"/>
  <c r="H1598" i="1"/>
  <c r="N1597" i="1"/>
  <c r="H1597" i="1"/>
  <c r="N1596" i="1"/>
  <c r="H1596" i="1"/>
  <c r="N1595" i="1"/>
  <c r="H1595" i="1"/>
  <c r="N1594" i="1"/>
  <c r="H1594" i="1"/>
  <c r="H1593" i="1"/>
  <c r="H1592" i="1"/>
  <c r="H1591" i="1"/>
  <c r="H1590" i="1"/>
  <c r="H1589" i="1"/>
  <c r="H1588" i="1"/>
  <c r="H1587" i="1"/>
  <c r="H1586" i="1"/>
  <c r="H1585" i="1"/>
  <c r="H1584" i="1"/>
  <c r="H1583" i="1"/>
  <c r="H1582" i="1"/>
  <c r="H1581" i="1"/>
  <c r="H1580" i="1"/>
  <c r="H1579" i="1"/>
  <c r="H1578" i="1"/>
  <c r="H1577" i="1"/>
  <c r="H1576" i="1"/>
  <c r="H1575" i="1"/>
  <c r="H1574" i="1"/>
  <c r="H1573" i="1"/>
  <c r="H1572" i="1"/>
  <c r="H1571" i="1"/>
  <c r="H1570" i="1"/>
  <c r="H1569" i="1"/>
  <c r="H1568" i="1"/>
  <c r="H1567" i="1"/>
  <c r="H1566" i="1"/>
  <c r="H1565" i="1"/>
  <c r="H1564" i="1"/>
  <c r="H1563" i="1"/>
  <c r="H1562" i="1"/>
  <c r="H1561" i="1"/>
  <c r="H1560" i="1"/>
  <c r="H1559" i="1"/>
  <c r="H1558" i="1"/>
  <c r="H1557" i="1"/>
  <c r="H1556" i="1"/>
  <c r="H1555" i="1"/>
  <c r="H1554" i="1"/>
  <c r="H1553" i="1"/>
  <c r="H1552" i="1"/>
  <c r="N1551" i="1"/>
  <c r="H1551" i="1"/>
  <c r="N1550" i="1"/>
  <c r="H1550" i="1"/>
  <c r="N1549" i="1"/>
  <c r="H1549" i="1"/>
  <c r="N1548" i="1"/>
  <c r="H1548" i="1"/>
  <c r="N1547" i="1"/>
  <c r="H1547" i="1"/>
  <c r="N1546" i="1"/>
  <c r="H1546" i="1"/>
  <c r="N1545" i="1"/>
  <c r="H1545" i="1"/>
  <c r="N1544" i="1"/>
  <c r="H1544" i="1"/>
  <c r="N1543" i="1"/>
  <c r="H1543" i="1"/>
  <c r="N1542" i="1"/>
  <c r="H1542" i="1"/>
  <c r="N1541" i="1"/>
  <c r="H1541" i="1"/>
  <c r="N1540" i="1"/>
  <c r="H1540" i="1"/>
  <c r="N1539" i="1"/>
  <c r="H1539" i="1"/>
  <c r="N1538" i="1"/>
  <c r="H1538" i="1"/>
  <c r="N1537" i="1"/>
  <c r="H1537" i="1"/>
  <c r="N1536" i="1"/>
  <c r="H1536" i="1"/>
  <c r="N1535" i="1"/>
  <c r="H1535" i="1"/>
  <c r="N1534" i="1"/>
  <c r="H1534" i="1"/>
  <c r="N1533" i="1"/>
  <c r="H1533" i="1"/>
  <c r="N1532" i="1"/>
  <c r="H1532" i="1"/>
  <c r="N1531" i="1"/>
  <c r="H1531" i="1"/>
  <c r="N1530" i="1"/>
  <c r="H1530" i="1"/>
  <c r="N1529" i="1"/>
  <c r="H1529" i="1"/>
  <c r="N1528" i="1"/>
  <c r="H1528" i="1"/>
  <c r="N1527" i="1"/>
  <c r="H1527" i="1"/>
  <c r="N1526" i="1"/>
  <c r="H1526" i="1"/>
  <c r="N1525" i="1"/>
  <c r="H1525" i="1"/>
  <c r="N1524" i="1"/>
  <c r="H1524" i="1"/>
  <c r="N1523" i="1"/>
  <c r="H1523" i="1"/>
  <c r="N1522" i="1"/>
  <c r="H1522" i="1"/>
  <c r="N1521" i="1"/>
  <c r="H1521" i="1"/>
  <c r="N1520" i="1"/>
  <c r="H1520" i="1"/>
  <c r="N1519" i="1"/>
  <c r="H1519" i="1"/>
  <c r="N1518" i="1"/>
  <c r="H1518" i="1"/>
  <c r="N1517" i="1"/>
  <c r="H1517" i="1"/>
  <c r="N1516" i="1"/>
  <c r="H1516" i="1"/>
  <c r="N1515" i="1"/>
  <c r="H1515" i="1"/>
  <c r="N1514" i="1"/>
  <c r="H1514" i="1"/>
  <c r="N1513" i="1"/>
  <c r="H1513" i="1"/>
  <c r="N1512" i="1"/>
  <c r="H1512" i="1"/>
  <c r="N1511" i="1"/>
  <c r="H1511" i="1"/>
  <c r="N1510" i="1"/>
  <c r="H1510" i="1"/>
  <c r="N1509" i="1"/>
  <c r="H1509" i="1"/>
  <c r="N1508" i="1"/>
  <c r="H1508" i="1"/>
  <c r="N1507" i="1"/>
  <c r="H1507" i="1"/>
  <c r="N1506" i="1"/>
  <c r="H1506" i="1"/>
  <c r="N1505" i="1"/>
  <c r="H1505" i="1"/>
  <c r="N1504" i="1"/>
  <c r="H1504" i="1"/>
  <c r="N1503" i="1"/>
  <c r="H1503" i="1"/>
  <c r="N1502" i="1"/>
  <c r="H1502" i="1"/>
  <c r="N1501" i="1"/>
  <c r="H1501" i="1"/>
  <c r="N1500" i="1"/>
  <c r="H1500" i="1"/>
  <c r="N1499" i="1"/>
  <c r="H1499" i="1"/>
  <c r="N1498" i="1"/>
  <c r="H1498" i="1"/>
  <c r="N1497" i="1"/>
  <c r="H1497" i="1"/>
  <c r="N1496" i="1"/>
  <c r="H1496" i="1"/>
  <c r="N1495" i="1"/>
  <c r="H1495" i="1"/>
  <c r="N1494" i="1"/>
  <c r="H1494" i="1"/>
  <c r="N1493" i="1"/>
  <c r="H1493" i="1"/>
  <c r="H1492" i="1"/>
  <c r="H1491" i="1"/>
  <c r="O1490" i="1"/>
  <c r="N1490" i="1"/>
  <c r="H1490" i="1"/>
  <c r="O1489" i="1"/>
  <c r="N1489" i="1"/>
  <c r="H1489" i="1"/>
  <c r="H1488" i="1"/>
  <c r="H1487" i="1"/>
  <c r="H1486" i="1"/>
  <c r="H1485" i="1"/>
  <c r="N1484" i="1"/>
  <c r="H1484" i="1"/>
  <c r="N1483" i="1"/>
  <c r="H1483" i="1"/>
  <c r="N1482" i="1"/>
  <c r="H1482" i="1"/>
  <c r="N1481" i="1"/>
  <c r="H1481" i="1"/>
  <c r="N1480" i="1"/>
  <c r="H1480" i="1"/>
  <c r="N1479" i="1"/>
  <c r="H1479" i="1"/>
  <c r="N1478" i="1"/>
  <c r="H1478" i="1"/>
  <c r="N1477" i="1"/>
  <c r="H1477" i="1"/>
  <c r="N1476" i="1"/>
  <c r="H1476" i="1"/>
  <c r="N1475" i="1"/>
  <c r="H1475" i="1"/>
  <c r="N1474" i="1"/>
  <c r="H1474" i="1"/>
  <c r="N1473" i="1"/>
  <c r="H1473" i="1"/>
  <c r="N1472" i="1"/>
  <c r="H1472" i="1"/>
  <c r="N1471" i="1"/>
  <c r="H1471" i="1"/>
  <c r="N1470" i="1"/>
  <c r="H1470" i="1"/>
  <c r="N1469" i="1"/>
  <c r="H1469" i="1"/>
  <c r="N1468" i="1"/>
  <c r="H1468" i="1"/>
  <c r="N1467" i="1"/>
  <c r="H1467" i="1"/>
  <c r="N1466" i="1"/>
  <c r="H1466" i="1"/>
  <c r="N1465" i="1"/>
  <c r="H1465" i="1"/>
  <c r="N1464" i="1"/>
  <c r="H1464" i="1"/>
  <c r="N1463" i="1"/>
  <c r="H1463" i="1"/>
  <c r="N1462" i="1"/>
  <c r="H1462" i="1"/>
  <c r="N1461" i="1"/>
  <c r="H1461" i="1"/>
  <c r="N1460" i="1"/>
  <c r="H1460" i="1"/>
  <c r="N1459" i="1"/>
  <c r="H1459" i="1"/>
  <c r="N1458" i="1"/>
  <c r="H1458" i="1"/>
  <c r="N1457" i="1"/>
  <c r="H1457" i="1"/>
  <c r="N1456" i="1"/>
  <c r="H1456" i="1"/>
  <c r="N1455" i="1"/>
  <c r="H1455" i="1"/>
  <c r="N1454" i="1"/>
  <c r="H1454" i="1"/>
  <c r="N1453" i="1"/>
  <c r="H1453" i="1"/>
  <c r="N1452" i="1"/>
  <c r="H1452" i="1"/>
  <c r="N1451" i="1"/>
  <c r="H1451" i="1"/>
  <c r="N1450" i="1"/>
  <c r="H1450" i="1"/>
  <c r="N1449" i="1"/>
  <c r="H1449" i="1"/>
  <c r="N1448" i="1"/>
  <c r="H1448" i="1"/>
  <c r="N1447" i="1"/>
  <c r="H1447" i="1"/>
  <c r="O1446" i="1"/>
  <c r="H1446" i="1"/>
  <c r="O1445" i="1"/>
  <c r="H1445" i="1"/>
  <c r="O1444" i="1"/>
  <c r="H1444" i="1"/>
  <c r="O1443" i="1"/>
  <c r="H1443" i="1"/>
  <c r="O1442" i="1"/>
  <c r="H1442" i="1"/>
  <c r="O1441" i="1"/>
  <c r="H1441" i="1"/>
  <c r="O1440" i="1"/>
  <c r="H1440" i="1"/>
  <c r="O1439" i="1"/>
  <c r="H1439" i="1"/>
  <c r="O1438" i="1"/>
  <c r="H1438" i="1"/>
  <c r="O1437" i="1"/>
  <c r="H1437" i="1"/>
  <c r="O1436" i="1"/>
  <c r="H1436" i="1"/>
  <c r="O1435" i="1"/>
  <c r="H1435" i="1"/>
  <c r="O1434" i="1"/>
  <c r="H1434" i="1"/>
  <c r="O1433" i="1"/>
  <c r="H1433" i="1"/>
  <c r="O1432" i="1"/>
  <c r="H1432" i="1"/>
  <c r="O1431" i="1"/>
  <c r="H1431" i="1"/>
  <c r="O1430" i="1"/>
  <c r="H1430" i="1"/>
  <c r="O1429" i="1"/>
  <c r="H1429" i="1"/>
  <c r="O1428" i="1"/>
  <c r="H1428" i="1"/>
  <c r="N1427" i="1"/>
  <c r="H1427" i="1"/>
  <c r="N1426" i="1"/>
  <c r="H1426" i="1"/>
  <c r="N1425" i="1"/>
  <c r="H1425" i="1"/>
  <c r="N1424" i="1"/>
  <c r="H1424" i="1"/>
  <c r="N1423" i="1"/>
  <c r="H1423" i="1"/>
  <c r="N1422" i="1"/>
  <c r="H1422" i="1"/>
  <c r="N1421" i="1"/>
  <c r="H1421" i="1"/>
  <c r="N1420" i="1"/>
  <c r="H1420" i="1"/>
  <c r="H1419" i="1"/>
  <c r="H1418" i="1"/>
  <c r="H1417" i="1"/>
  <c r="H1416" i="1"/>
  <c r="H1415" i="1"/>
  <c r="H1414" i="1"/>
  <c r="H1413" i="1"/>
  <c r="H1412" i="1"/>
  <c r="H1411" i="1"/>
  <c r="H1410" i="1"/>
  <c r="H1409" i="1"/>
  <c r="H1408" i="1"/>
  <c r="H1407" i="1"/>
  <c r="H1406" i="1"/>
  <c r="H1405" i="1"/>
  <c r="H1404" i="1"/>
  <c r="H1403" i="1"/>
  <c r="H1402" i="1"/>
  <c r="H1401" i="1"/>
  <c r="H1400" i="1"/>
  <c r="H1399" i="1"/>
  <c r="H1398" i="1"/>
  <c r="H1397" i="1"/>
  <c r="H1396" i="1"/>
  <c r="H1395" i="1"/>
  <c r="H1394" i="1"/>
  <c r="H1393" i="1"/>
  <c r="H1392" i="1"/>
  <c r="H1391" i="1"/>
  <c r="H1390" i="1"/>
  <c r="H1389" i="1"/>
  <c r="H1388" i="1"/>
  <c r="H1387" i="1"/>
  <c r="H1386" i="1"/>
  <c r="H1385" i="1"/>
  <c r="H1384" i="1"/>
  <c r="H1383" i="1"/>
  <c r="H1382" i="1"/>
  <c r="H1381" i="1"/>
  <c r="H1380" i="1"/>
  <c r="H1379" i="1"/>
  <c r="H1378" i="1"/>
  <c r="H1377" i="1"/>
  <c r="H1376" i="1"/>
  <c r="H1375" i="1"/>
  <c r="H1374" i="1"/>
  <c r="H1373" i="1"/>
  <c r="H1372" i="1"/>
  <c r="H1371" i="1"/>
  <c r="H1370" i="1"/>
  <c r="H1369" i="1"/>
  <c r="H1368" i="1"/>
  <c r="H1367" i="1"/>
  <c r="H1366" i="1"/>
  <c r="H1365" i="1"/>
  <c r="H1364" i="1"/>
  <c r="H1363" i="1"/>
  <c r="H1362" i="1"/>
  <c r="H1361" i="1"/>
  <c r="H1360" i="1"/>
  <c r="H1359" i="1"/>
  <c r="H1358" i="1"/>
  <c r="H1357" i="1"/>
  <c r="H1356" i="1"/>
  <c r="H1355" i="1"/>
  <c r="H1354" i="1"/>
  <c r="H1353" i="1"/>
  <c r="H1352" i="1"/>
  <c r="H1351" i="1"/>
  <c r="H1350" i="1"/>
  <c r="H1349" i="1"/>
  <c r="H1348" i="1"/>
  <c r="H1347" i="1"/>
  <c r="H1346" i="1"/>
  <c r="H1345" i="1"/>
  <c r="H1344" i="1"/>
  <c r="H1343" i="1"/>
  <c r="H1342" i="1"/>
  <c r="H1341" i="1"/>
  <c r="H1340" i="1"/>
  <c r="H1339" i="1"/>
  <c r="H1338" i="1"/>
  <c r="H1337" i="1"/>
  <c r="H1336" i="1"/>
  <c r="H1335" i="1"/>
  <c r="H1334" i="1"/>
  <c r="H1333" i="1"/>
  <c r="H1332" i="1"/>
  <c r="H1331" i="1"/>
  <c r="H1330" i="1"/>
  <c r="H1329" i="1"/>
  <c r="H1328" i="1"/>
  <c r="H1327" i="1"/>
  <c r="H1326" i="1"/>
  <c r="H1325" i="1"/>
  <c r="H1324" i="1"/>
  <c r="H1323" i="1"/>
  <c r="H1322" i="1"/>
  <c r="H1321" i="1"/>
  <c r="H1320" i="1"/>
  <c r="H1319" i="1"/>
  <c r="H1318" i="1"/>
  <c r="H1317" i="1"/>
  <c r="H1316" i="1"/>
  <c r="H1315" i="1"/>
  <c r="H1314" i="1"/>
  <c r="H1313" i="1"/>
  <c r="H1312" i="1"/>
  <c r="H1311" i="1"/>
  <c r="H1310" i="1"/>
  <c r="H1309" i="1"/>
  <c r="H1308" i="1"/>
  <c r="H1307" i="1"/>
  <c r="H1306" i="1"/>
  <c r="H1305" i="1"/>
  <c r="H1304" i="1"/>
  <c r="H1303" i="1"/>
  <c r="H1302" i="1"/>
  <c r="H1301" i="1"/>
  <c r="H1300" i="1"/>
  <c r="H1299" i="1"/>
  <c r="H1298" i="1"/>
  <c r="H1297" i="1"/>
  <c r="H1296" i="1"/>
  <c r="H1295" i="1"/>
  <c r="H1294" i="1"/>
  <c r="H1293" i="1"/>
  <c r="H1292" i="1"/>
  <c r="H1291" i="1"/>
  <c r="H1290" i="1"/>
  <c r="H1289" i="1"/>
  <c r="H1288" i="1"/>
  <c r="H1287" i="1"/>
  <c r="H1286" i="1"/>
  <c r="H1285" i="1"/>
  <c r="H1284" i="1"/>
  <c r="H1283" i="1"/>
  <c r="H1282" i="1"/>
  <c r="H1281" i="1"/>
  <c r="H1280" i="1"/>
  <c r="H1279" i="1"/>
  <c r="H1278" i="1"/>
  <c r="H1277" i="1"/>
  <c r="H1276" i="1"/>
  <c r="H1275" i="1"/>
  <c r="H1274" i="1"/>
  <c r="H1273" i="1"/>
  <c r="H1272" i="1"/>
  <c r="H1271" i="1"/>
  <c r="H1270" i="1"/>
  <c r="H1269" i="1"/>
  <c r="H1268" i="1"/>
  <c r="H1267" i="1"/>
  <c r="H1266" i="1"/>
  <c r="H1265" i="1"/>
  <c r="H1264" i="1"/>
  <c r="H1263" i="1"/>
  <c r="H1262" i="1"/>
  <c r="H1261" i="1"/>
  <c r="H1260" i="1"/>
  <c r="H1259" i="1"/>
  <c r="H1258" i="1"/>
  <c r="H1257" i="1"/>
  <c r="H1256" i="1"/>
  <c r="H1255" i="1"/>
  <c r="H1254" i="1"/>
  <c r="H1253" i="1"/>
  <c r="H1252" i="1"/>
  <c r="H1251" i="1"/>
  <c r="H1250" i="1"/>
  <c r="H1249" i="1"/>
  <c r="H1248" i="1"/>
  <c r="H1247" i="1"/>
  <c r="H1246" i="1"/>
  <c r="H1245" i="1"/>
  <c r="H1244" i="1"/>
  <c r="H1243" i="1"/>
  <c r="H1242" i="1"/>
  <c r="H1241" i="1"/>
  <c r="H1240" i="1"/>
  <c r="H1239" i="1"/>
  <c r="H1238" i="1"/>
  <c r="H1237" i="1"/>
  <c r="H1236" i="1"/>
  <c r="H1235" i="1"/>
  <c r="H1234" i="1"/>
  <c r="H1233" i="1"/>
  <c r="H1232" i="1"/>
  <c r="H1231" i="1"/>
  <c r="H1230" i="1"/>
  <c r="H1229" i="1"/>
  <c r="H1228" i="1"/>
  <c r="H1227" i="1"/>
  <c r="H1226" i="1"/>
  <c r="H1225" i="1"/>
  <c r="H1224" i="1"/>
  <c r="H1223" i="1"/>
  <c r="H1222" i="1"/>
  <c r="H1221" i="1"/>
  <c r="H1220" i="1"/>
  <c r="H1219" i="1"/>
  <c r="H1218" i="1"/>
  <c r="H1217" i="1"/>
  <c r="H1216" i="1"/>
  <c r="H1215" i="1"/>
  <c r="H1214" i="1"/>
  <c r="H1213" i="1"/>
  <c r="H1212" i="1"/>
  <c r="H1211" i="1"/>
  <c r="H1210" i="1"/>
  <c r="H1209" i="1"/>
  <c r="H1208" i="1"/>
  <c r="N1207" i="1"/>
  <c r="H1207" i="1"/>
  <c r="N1206" i="1"/>
  <c r="H1206" i="1"/>
  <c r="N1205" i="1"/>
  <c r="H1205" i="1"/>
  <c r="N1204" i="1"/>
  <c r="H1204" i="1"/>
  <c r="N1203" i="1"/>
  <c r="H1203" i="1"/>
  <c r="N1202" i="1"/>
  <c r="H1202" i="1"/>
  <c r="N1201" i="1"/>
  <c r="H1201" i="1"/>
  <c r="N1200" i="1"/>
  <c r="H1200" i="1"/>
  <c r="N1199" i="1"/>
  <c r="H1199" i="1"/>
  <c r="N1198" i="1"/>
  <c r="H1198" i="1"/>
  <c r="N1197" i="1"/>
  <c r="H1197" i="1"/>
  <c r="N1196" i="1"/>
  <c r="H1196" i="1"/>
  <c r="N1195" i="1"/>
  <c r="H1195" i="1"/>
  <c r="N1194" i="1"/>
  <c r="H1194" i="1"/>
  <c r="N1193" i="1"/>
  <c r="H1193" i="1"/>
  <c r="N1192" i="1"/>
  <c r="H1192" i="1"/>
  <c r="N1191" i="1"/>
  <c r="H1191" i="1"/>
  <c r="N1190" i="1"/>
  <c r="H1190" i="1"/>
  <c r="N1189" i="1"/>
  <c r="H1189" i="1"/>
  <c r="N1188" i="1"/>
  <c r="H1188" i="1"/>
  <c r="N1187" i="1"/>
  <c r="H1187" i="1"/>
  <c r="N1186" i="1"/>
  <c r="H1186" i="1"/>
  <c r="N1185" i="1"/>
  <c r="H1185" i="1"/>
  <c r="N1184" i="1"/>
  <c r="H1184" i="1"/>
  <c r="N1183" i="1"/>
  <c r="H1183" i="1"/>
  <c r="N1182" i="1"/>
  <c r="H1182" i="1"/>
  <c r="N1181" i="1"/>
  <c r="H1181" i="1"/>
  <c r="N1180" i="1"/>
  <c r="H1180" i="1"/>
  <c r="N1179" i="1"/>
  <c r="H1179" i="1"/>
  <c r="N1178" i="1"/>
  <c r="H1178" i="1"/>
  <c r="N1177" i="1"/>
  <c r="H1177" i="1"/>
  <c r="N1176" i="1"/>
  <c r="H1176" i="1"/>
  <c r="N1175" i="1"/>
  <c r="H1175" i="1"/>
  <c r="N1174" i="1"/>
  <c r="H1174" i="1"/>
  <c r="N1173" i="1"/>
  <c r="H1173" i="1"/>
  <c r="N1172" i="1"/>
  <c r="H1172" i="1"/>
  <c r="H1171" i="1"/>
  <c r="N1170" i="1"/>
  <c r="H1170" i="1"/>
  <c r="N1169" i="1"/>
  <c r="H1169" i="1"/>
  <c r="N1168" i="1"/>
  <c r="H1168" i="1"/>
  <c r="N1167" i="1"/>
  <c r="H1167" i="1"/>
  <c r="N1166" i="1"/>
  <c r="H1166" i="1"/>
  <c r="N1165" i="1"/>
  <c r="H1165" i="1"/>
  <c r="N1164" i="1"/>
  <c r="H1164" i="1"/>
  <c r="N1163" i="1"/>
  <c r="H1163" i="1"/>
  <c r="N1162" i="1"/>
  <c r="H1162" i="1"/>
  <c r="N1161" i="1"/>
  <c r="H1161" i="1"/>
  <c r="N1160" i="1"/>
  <c r="H1160" i="1"/>
  <c r="N1159" i="1"/>
  <c r="H1159" i="1"/>
  <c r="N1158" i="1"/>
  <c r="H1158" i="1"/>
  <c r="N1157" i="1"/>
  <c r="H1157" i="1"/>
  <c r="N1156" i="1"/>
  <c r="H1156" i="1"/>
  <c r="N1155" i="1"/>
  <c r="H1155" i="1"/>
  <c r="N1154" i="1"/>
  <c r="H1154" i="1"/>
  <c r="N1153" i="1"/>
  <c r="H1153" i="1"/>
  <c r="N1152" i="1"/>
  <c r="H1152" i="1"/>
  <c r="N1151" i="1"/>
  <c r="H1151" i="1"/>
  <c r="N1150" i="1"/>
  <c r="H1150" i="1"/>
  <c r="N1149" i="1"/>
  <c r="H1149" i="1"/>
  <c r="N1148" i="1"/>
  <c r="H1148" i="1"/>
  <c r="N1147" i="1"/>
  <c r="H1147" i="1"/>
  <c r="N1146" i="1"/>
  <c r="H1146" i="1"/>
  <c r="N1145" i="1"/>
  <c r="H1145" i="1"/>
  <c r="N1144" i="1"/>
  <c r="H1144" i="1"/>
  <c r="N1143" i="1"/>
  <c r="H1143" i="1"/>
  <c r="N1142" i="1"/>
  <c r="H1142" i="1"/>
  <c r="N1141" i="1"/>
  <c r="H1141" i="1"/>
  <c r="N1140" i="1"/>
  <c r="H1140" i="1"/>
  <c r="N1139" i="1"/>
  <c r="H1139" i="1"/>
  <c r="N1138" i="1"/>
  <c r="H1138" i="1"/>
  <c r="N1137" i="1"/>
  <c r="H1137" i="1"/>
  <c r="N1136" i="1"/>
  <c r="H1136" i="1"/>
  <c r="N1135" i="1"/>
  <c r="H1135" i="1"/>
  <c r="N1134" i="1"/>
  <c r="H1134" i="1"/>
  <c r="N1133" i="1"/>
  <c r="H1133" i="1"/>
  <c r="N1132" i="1"/>
  <c r="H1132" i="1"/>
  <c r="N1131" i="1"/>
  <c r="H1131" i="1"/>
  <c r="N1130" i="1"/>
  <c r="H1130" i="1"/>
  <c r="N1129" i="1"/>
  <c r="H1129" i="1"/>
  <c r="N1128" i="1"/>
  <c r="H1128" i="1"/>
  <c r="N1127" i="1"/>
  <c r="H1127" i="1"/>
  <c r="N1126" i="1"/>
  <c r="H1126" i="1"/>
  <c r="N1125" i="1"/>
  <c r="H1125" i="1"/>
  <c r="N1124" i="1"/>
  <c r="H1124" i="1"/>
  <c r="N1123" i="1"/>
  <c r="H1123" i="1"/>
  <c r="N1122" i="1"/>
  <c r="H1122" i="1"/>
  <c r="N1121" i="1"/>
  <c r="H1121" i="1"/>
  <c r="N1120" i="1"/>
  <c r="H1120" i="1"/>
  <c r="N1119" i="1"/>
  <c r="H1119" i="1"/>
  <c r="N1118" i="1"/>
  <c r="H1118" i="1"/>
  <c r="N1117" i="1"/>
  <c r="H1117" i="1"/>
  <c r="N1116" i="1"/>
  <c r="H1116" i="1"/>
  <c r="N1115" i="1"/>
  <c r="H1115" i="1"/>
  <c r="N1114" i="1"/>
  <c r="H1114" i="1"/>
  <c r="N1113" i="1"/>
  <c r="H1113" i="1"/>
  <c r="N1112" i="1"/>
  <c r="H1112" i="1"/>
  <c r="N1111" i="1"/>
  <c r="H1111" i="1"/>
  <c r="N1110" i="1"/>
  <c r="H1110" i="1"/>
  <c r="N1109" i="1"/>
  <c r="H1109" i="1"/>
  <c r="N1108" i="1"/>
  <c r="H1108" i="1"/>
  <c r="N1107" i="1"/>
  <c r="H1107" i="1"/>
  <c r="N1106" i="1"/>
  <c r="H1106" i="1"/>
  <c r="N1105" i="1"/>
  <c r="H1105" i="1"/>
  <c r="N1104" i="1"/>
  <c r="H1104" i="1"/>
  <c r="N1103" i="1"/>
  <c r="H1103" i="1"/>
  <c r="N1102" i="1"/>
  <c r="H1102" i="1"/>
  <c r="N1101" i="1"/>
  <c r="H1101" i="1"/>
  <c r="N1100" i="1"/>
  <c r="H1100" i="1"/>
  <c r="N1099" i="1"/>
  <c r="H1099" i="1"/>
  <c r="N1098" i="1"/>
  <c r="H1098" i="1"/>
  <c r="N1097" i="1"/>
  <c r="H1097" i="1"/>
  <c r="N1096" i="1"/>
  <c r="H1096" i="1"/>
  <c r="N1095" i="1"/>
  <c r="H1095" i="1"/>
  <c r="N1094" i="1"/>
  <c r="H1094" i="1"/>
  <c r="N1093" i="1"/>
  <c r="H1093" i="1"/>
  <c r="N1092" i="1"/>
  <c r="H1092" i="1"/>
  <c r="N1091" i="1"/>
  <c r="H1091" i="1"/>
  <c r="N1090" i="1"/>
  <c r="H1090" i="1"/>
  <c r="N1089" i="1"/>
  <c r="H1089" i="1"/>
  <c r="N1088" i="1"/>
  <c r="H1088" i="1"/>
  <c r="N1087" i="1"/>
  <c r="H1087" i="1"/>
  <c r="N1086" i="1"/>
  <c r="H1086" i="1"/>
  <c r="N1085" i="1"/>
  <c r="H1085" i="1"/>
  <c r="N1084" i="1"/>
  <c r="H1084" i="1"/>
  <c r="N1083" i="1"/>
  <c r="H1083" i="1"/>
  <c r="N1082" i="1"/>
  <c r="H1082" i="1"/>
  <c r="N1081" i="1"/>
  <c r="H1081" i="1"/>
  <c r="N1080" i="1"/>
  <c r="H1080" i="1"/>
  <c r="N1079" i="1"/>
  <c r="H1079" i="1"/>
  <c r="N1078" i="1"/>
  <c r="H1078" i="1"/>
  <c r="N1077" i="1"/>
  <c r="H1077" i="1"/>
  <c r="N1076" i="1"/>
  <c r="H1076" i="1"/>
  <c r="N1075" i="1"/>
  <c r="H1075" i="1"/>
  <c r="N1074" i="1"/>
  <c r="H1074" i="1"/>
  <c r="N1073" i="1"/>
  <c r="H1073" i="1"/>
  <c r="N1072" i="1"/>
  <c r="H1072" i="1"/>
  <c r="N1071" i="1"/>
  <c r="H1071" i="1"/>
  <c r="N1070" i="1"/>
  <c r="H1070" i="1"/>
  <c r="N1069" i="1"/>
  <c r="H1069" i="1"/>
  <c r="N1068" i="1"/>
  <c r="H1068" i="1"/>
  <c r="N1067" i="1"/>
  <c r="H1067" i="1"/>
  <c r="N1066" i="1"/>
  <c r="H1066" i="1"/>
  <c r="N1065" i="1"/>
  <c r="H1065" i="1"/>
  <c r="N1064" i="1"/>
  <c r="H1064" i="1"/>
  <c r="N1063" i="1"/>
  <c r="H1063" i="1"/>
  <c r="N1062" i="1"/>
  <c r="H1062" i="1"/>
  <c r="N1061" i="1"/>
  <c r="H1061" i="1"/>
  <c r="N1060" i="1"/>
  <c r="H1060" i="1"/>
  <c r="N1059" i="1"/>
  <c r="H1059" i="1"/>
  <c r="N1058" i="1"/>
  <c r="H1058" i="1"/>
  <c r="N1057" i="1"/>
  <c r="H1057" i="1"/>
  <c r="N1056" i="1"/>
  <c r="H1056" i="1"/>
  <c r="N1055" i="1"/>
  <c r="H1055" i="1"/>
  <c r="N1054" i="1"/>
  <c r="H1054" i="1"/>
  <c r="N1053" i="1"/>
  <c r="H1053" i="1"/>
  <c r="N1052" i="1"/>
  <c r="H1052" i="1"/>
  <c r="N1051" i="1"/>
  <c r="H1051" i="1"/>
  <c r="N1050" i="1"/>
  <c r="H1050" i="1"/>
  <c r="N1049" i="1"/>
  <c r="H1049" i="1"/>
  <c r="N1048" i="1"/>
  <c r="H1048" i="1"/>
  <c r="N1047" i="1"/>
  <c r="H1047" i="1"/>
  <c r="N1046" i="1"/>
  <c r="H1046" i="1"/>
  <c r="N1045" i="1"/>
  <c r="H1045" i="1"/>
  <c r="N1044" i="1"/>
  <c r="H1044" i="1"/>
  <c r="N1043" i="1"/>
  <c r="H1043" i="1"/>
  <c r="N1042" i="1"/>
  <c r="H1042" i="1"/>
  <c r="N1041" i="1"/>
  <c r="H1041" i="1"/>
  <c r="N1040" i="1"/>
  <c r="H1040" i="1"/>
  <c r="N1039" i="1"/>
  <c r="H1039" i="1"/>
  <c r="N1038" i="1"/>
  <c r="H1038" i="1"/>
  <c r="N1037" i="1"/>
  <c r="H1037" i="1"/>
  <c r="N1036" i="1"/>
  <c r="H1036" i="1"/>
  <c r="N1035" i="1"/>
  <c r="H1035" i="1"/>
  <c r="H1034" i="1"/>
  <c r="H1033" i="1"/>
  <c r="H1032" i="1"/>
  <c r="H1031" i="1"/>
  <c r="N1030" i="1"/>
  <c r="N1029" i="1"/>
  <c r="N1028" i="1"/>
  <c r="N1027" i="1"/>
  <c r="N1026" i="1"/>
  <c r="N1025" i="1"/>
  <c r="N1024" i="1"/>
  <c r="N1023" i="1"/>
  <c r="N1022" i="1"/>
  <c r="N1021" i="1"/>
  <c r="N1020" i="1"/>
  <c r="N1019" i="1"/>
  <c r="N1018" i="1"/>
  <c r="N1017" i="1"/>
  <c r="N1016" i="1"/>
  <c r="N1015" i="1"/>
  <c r="N1014" i="1"/>
  <c r="N1013" i="1"/>
  <c r="H1013" i="1"/>
  <c r="H1012" i="1"/>
  <c r="H1011" i="1"/>
  <c r="H1010" i="1"/>
  <c r="H1009" i="1"/>
  <c r="H1008" i="1"/>
  <c r="H1007" i="1"/>
  <c r="H1006" i="1"/>
  <c r="H1005" i="1"/>
  <c r="H1004" i="1"/>
  <c r="H1003" i="1"/>
  <c r="H1002" i="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N975" i="1"/>
  <c r="H975" i="1"/>
  <c r="N974" i="1"/>
  <c r="H974" i="1"/>
  <c r="N973" i="1"/>
  <c r="H973" i="1"/>
  <c r="N972" i="1"/>
  <c r="H972" i="1"/>
  <c r="N971" i="1"/>
  <c r="H971" i="1"/>
  <c r="N970" i="1"/>
  <c r="H970" i="1"/>
  <c r="N969" i="1"/>
  <c r="H969" i="1"/>
  <c r="N968" i="1"/>
  <c r="H968" i="1"/>
  <c r="H967" i="1"/>
  <c r="H966" i="1"/>
  <c r="L965" i="1"/>
  <c r="H965" i="1"/>
  <c r="L964" i="1"/>
  <c r="H964" i="1"/>
  <c r="N963" i="1"/>
  <c r="H963" i="1"/>
  <c r="N962" i="1"/>
  <c r="H962" i="1"/>
  <c r="N961" i="1"/>
  <c r="H961" i="1"/>
  <c r="N960" i="1"/>
  <c r="H960" i="1"/>
  <c r="N959" i="1"/>
  <c r="H959" i="1"/>
  <c r="N958" i="1"/>
  <c r="H958" i="1"/>
  <c r="N957" i="1"/>
  <c r="H957" i="1"/>
  <c r="N956" i="1"/>
  <c r="H956" i="1"/>
  <c r="N955" i="1"/>
  <c r="H955" i="1"/>
  <c r="N954" i="1"/>
  <c r="H954" i="1"/>
  <c r="N953" i="1"/>
  <c r="H953" i="1"/>
  <c r="N952" i="1"/>
  <c r="H952" i="1"/>
  <c r="L951" i="1"/>
  <c r="H951" i="1"/>
  <c r="L950" i="1"/>
  <c r="H950" i="1"/>
  <c r="H949" i="1"/>
  <c r="H948" i="1"/>
  <c r="N947" i="1"/>
  <c r="H947" i="1"/>
  <c r="N946" i="1"/>
  <c r="H946" i="1"/>
  <c r="N945" i="1"/>
  <c r="H945" i="1"/>
  <c r="N944" i="1"/>
  <c r="H944" i="1"/>
  <c r="N943" i="1"/>
  <c r="H943" i="1"/>
  <c r="N942" i="1"/>
  <c r="H942" i="1"/>
  <c r="N941" i="1"/>
  <c r="H941" i="1"/>
  <c r="N940" i="1"/>
  <c r="H940" i="1"/>
  <c r="N939" i="1"/>
  <c r="H939" i="1"/>
  <c r="N938" i="1"/>
  <c r="H938" i="1"/>
  <c r="N937" i="1"/>
  <c r="H937" i="1"/>
  <c r="N936" i="1"/>
  <c r="H936" i="1"/>
  <c r="N935" i="1"/>
  <c r="H935" i="1"/>
  <c r="N934" i="1"/>
  <c r="H934" i="1"/>
  <c r="N933" i="1"/>
  <c r="H933" i="1"/>
  <c r="N932" i="1"/>
  <c r="H932" i="1"/>
  <c r="N931" i="1"/>
  <c r="H931" i="1"/>
  <c r="N930" i="1"/>
  <c r="H930" i="1"/>
  <c r="N929" i="1"/>
  <c r="H929" i="1"/>
  <c r="N928" i="1"/>
  <c r="H928" i="1"/>
  <c r="N927" i="1"/>
  <c r="H927" i="1"/>
  <c r="N926" i="1"/>
  <c r="H926" i="1"/>
  <c r="H925" i="1"/>
  <c r="H924" i="1"/>
  <c r="H923" i="1"/>
  <c r="H922" i="1"/>
  <c r="N921" i="1"/>
  <c r="H921" i="1"/>
  <c r="N920" i="1"/>
  <c r="H920" i="1"/>
  <c r="N919" i="1"/>
  <c r="H919" i="1"/>
  <c r="N918" i="1"/>
  <c r="H918" i="1"/>
  <c r="N917" i="1"/>
  <c r="H917" i="1"/>
  <c r="N916" i="1"/>
  <c r="H916" i="1"/>
  <c r="N915" i="1"/>
  <c r="H915" i="1"/>
  <c r="N914" i="1"/>
  <c r="H914" i="1"/>
  <c r="N913" i="1"/>
  <c r="H913" i="1"/>
  <c r="N912" i="1"/>
  <c r="H912" i="1"/>
  <c r="N911" i="1"/>
  <c r="H911" i="1"/>
  <c r="N910" i="1"/>
  <c r="H910" i="1"/>
  <c r="N909" i="1"/>
  <c r="H909" i="1"/>
  <c r="N908" i="1"/>
  <c r="H908" i="1"/>
  <c r="N907" i="1"/>
  <c r="H907" i="1"/>
  <c r="N906" i="1"/>
  <c r="H906" i="1"/>
  <c r="N905" i="1"/>
  <c r="H905" i="1"/>
  <c r="N904" i="1"/>
  <c r="H904" i="1"/>
  <c r="N903" i="1"/>
  <c r="H903" i="1"/>
  <c r="N902" i="1"/>
  <c r="H902" i="1"/>
  <c r="N901" i="1"/>
  <c r="H901" i="1"/>
  <c r="N900" i="1"/>
  <c r="H900" i="1"/>
  <c r="N899" i="1"/>
  <c r="H899" i="1"/>
  <c r="N898" i="1"/>
  <c r="H898" i="1"/>
  <c r="N897" i="1"/>
  <c r="H897" i="1"/>
  <c r="N896" i="1"/>
  <c r="H896" i="1"/>
  <c r="H895" i="1"/>
  <c r="H894" i="1"/>
  <c r="H893" i="1"/>
  <c r="H892" i="1"/>
  <c r="H891" i="1"/>
  <c r="N890" i="1"/>
  <c r="H890" i="1"/>
  <c r="N889" i="1"/>
  <c r="H889" i="1"/>
  <c r="N888" i="1"/>
  <c r="H888" i="1"/>
  <c r="N887" i="1"/>
  <c r="H887" i="1"/>
  <c r="N886" i="1"/>
  <c r="H886" i="1"/>
  <c r="N885" i="1"/>
  <c r="H885" i="1"/>
  <c r="N884" i="1"/>
  <c r="H884" i="1"/>
  <c r="N883" i="1"/>
  <c r="H883" i="1"/>
  <c r="N882" i="1"/>
  <c r="H882" i="1"/>
  <c r="N881" i="1"/>
  <c r="H881" i="1"/>
  <c r="N880" i="1"/>
  <c r="H880" i="1"/>
  <c r="N879"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N834" i="1"/>
  <c r="H834" i="1"/>
  <c r="N833"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N727" i="1"/>
  <c r="H727" i="1"/>
  <c r="N726" i="1"/>
  <c r="H726" i="1"/>
  <c r="N725" i="1"/>
  <c r="H725" i="1"/>
  <c r="N724" i="1"/>
  <c r="H724" i="1"/>
  <c r="N723" i="1"/>
  <c r="H723" i="1"/>
  <c r="N722" i="1"/>
  <c r="H722" i="1"/>
  <c r="N721" i="1"/>
  <c r="H721" i="1"/>
  <c r="N720" i="1"/>
  <c r="H720" i="1"/>
  <c r="N719" i="1"/>
  <c r="H719" i="1"/>
  <c r="N718" i="1"/>
  <c r="H718" i="1"/>
  <c r="N717" i="1"/>
  <c r="H717" i="1"/>
  <c r="N716" i="1"/>
  <c r="H716" i="1"/>
  <c r="N715" i="1"/>
  <c r="H715" i="1"/>
  <c r="N714" i="1"/>
  <c r="H714" i="1"/>
  <c r="N713" i="1"/>
  <c r="H713" i="1"/>
  <c r="N712" i="1"/>
  <c r="H712" i="1"/>
  <c r="N711" i="1"/>
  <c r="H711" i="1"/>
  <c r="N710" i="1"/>
  <c r="H710" i="1"/>
  <c r="N709" i="1"/>
  <c r="H709" i="1"/>
  <c r="N708" i="1"/>
  <c r="H708" i="1"/>
  <c r="N707" i="1"/>
  <c r="H707" i="1"/>
  <c r="N706" i="1"/>
  <c r="H706" i="1"/>
  <c r="N705" i="1"/>
  <c r="H705" i="1"/>
  <c r="N704" i="1"/>
  <c r="H704" i="1"/>
  <c r="N703" i="1"/>
  <c r="H703" i="1"/>
  <c r="N702" i="1"/>
  <c r="H702" i="1"/>
  <c r="N701" i="1"/>
  <c r="H701" i="1"/>
  <c r="N700" i="1"/>
  <c r="H700" i="1"/>
  <c r="N699" i="1"/>
  <c r="H699" i="1"/>
  <c r="N698" i="1"/>
  <c r="H698" i="1"/>
  <c r="N697" i="1"/>
  <c r="H697" i="1"/>
  <c r="N696" i="1"/>
  <c r="H696" i="1"/>
  <c r="N695" i="1"/>
  <c r="H695" i="1"/>
  <c r="N694" i="1"/>
  <c r="H694" i="1"/>
  <c r="N693" i="1"/>
  <c r="H693" i="1"/>
  <c r="N692" i="1"/>
  <c r="H692" i="1"/>
  <c r="N691" i="1"/>
  <c r="H691" i="1"/>
  <c r="N690" i="1"/>
  <c r="H690" i="1"/>
  <c r="N689" i="1"/>
  <c r="H689" i="1"/>
  <c r="N688" i="1"/>
  <c r="H688" i="1"/>
  <c r="N687" i="1"/>
  <c r="H687" i="1"/>
  <c r="N686" i="1"/>
  <c r="H686" i="1"/>
  <c r="N685" i="1"/>
  <c r="H685" i="1"/>
  <c r="N684" i="1"/>
  <c r="H684" i="1"/>
  <c r="N683" i="1"/>
  <c r="H683" i="1"/>
  <c r="N682" i="1"/>
  <c r="H682" i="1"/>
  <c r="N681" i="1"/>
  <c r="H681" i="1"/>
  <c r="N680" i="1"/>
  <c r="H680" i="1"/>
  <c r="N679" i="1"/>
  <c r="H679" i="1"/>
  <c r="N678" i="1"/>
  <c r="H678" i="1"/>
  <c r="N677" i="1"/>
  <c r="H677" i="1"/>
  <c r="N676" i="1"/>
  <c r="H676" i="1"/>
  <c r="N675" i="1"/>
  <c r="H675" i="1"/>
  <c r="N674" i="1"/>
  <c r="H674" i="1"/>
  <c r="N673" i="1"/>
  <c r="H673" i="1"/>
  <c r="N672" i="1"/>
  <c r="H672" i="1"/>
  <c r="N671" i="1"/>
  <c r="H671" i="1"/>
  <c r="N670" i="1"/>
  <c r="H670" i="1"/>
  <c r="N669" i="1"/>
  <c r="H669" i="1"/>
  <c r="N668" i="1"/>
  <c r="H668" i="1"/>
  <c r="N667" i="1"/>
  <c r="H667" i="1"/>
  <c r="N666" i="1"/>
  <c r="H666" i="1"/>
  <c r="N665" i="1"/>
  <c r="H665" i="1"/>
  <c r="N664" i="1"/>
  <c r="H664" i="1"/>
  <c r="N663" i="1"/>
  <c r="H663" i="1"/>
  <c r="N662" i="1"/>
  <c r="H662" i="1"/>
  <c r="N661" i="1"/>
  <c r="H661" i="1"/>
  <c r="N660" i="1"/>
  <c r="H660" i="1"/>
  <c r="N659" i="1"/>
  <c r="H659" i="1"/>
  <c r="N658" i="1"/>
  <c r="H658" i="1"/>
  <c r="N657" i="1"/>
  <c r="H657" i="1"/>
  <c r="N656" i="1"/>
  <c r="H656" i="1"/>
  <c r="N655" i="1"/>
  <c r="H655" i="1"/>
  <c r="N654" i="1"/>
  <c r="H654" i="1"/>
  <c r="N653" i="1"/>
  <c r="H653" i="1"/>
  <c r="N652" i="1"/>
  <c r="H652" i="1"/>
  <c r="N651" i="1"/>
  <c r="H651" i="1"/>
  <c r="N650" i="1"/>
  <c r="H650" i="1"/>
  <c r="N649" i="1"/>
  <c r="H649" i="1"/>
  <c r="N648" i="1"/>
  <c r="H648" i="1"/>
  <c r="N647" i="1"/>
  <c r="H647" i="1"/>
  <c r="N646" i="1"/>
  <c r="H646" i="1"/>
  <c r="N645" i="1"/>
  <c r="H645" i="1"/>
  <c r="N644" i="1"/>
  <c r="H644" i="1"/>
  <c r="N643" i="1"/>
  <c r="H643" i="1"/>
  <c r="N642" i="1"/>
  <c r="H642" i="1"/>
  <c r="N641" i="1"/>
  <c r="H641" i="1"/>
  <c r="N640" i="1"/>
  <c r="H640" i="1"/>
  <c r="N639" i="1"/>
  <c r="H639" i="1"/>
  <c r="N638" i="1"/>
  <c r="H638" i="1"/>
  <c r="N637" i="1"/>
  <c r="H637" i="1"/>
  <c r="N636" i="1"/>
  <c r="H636" i="1"/>
  <c r="N635" i="1"/>
  <c r="H635" i="1"/>
  <c r="N634" i="1"/>
  <c r="H634" i="1"/>
  <c r="N633" i="1"/>
  <c r="H633" i="1"/>
  <c r="N632" i="1"/>
  <c r="H632" i="1"/>
  <c r="N631" i="1"/>
  <c r="H631" i="1"/>
  <c r="N630" i="1"/>
  <c r="H630" i="1"/>
  <c r="N629" i="1"/>
  <c r="H629" i="1"/>
  <c r="N628" i="1"/>
  <c r="H628" i="1"/>
  <c r="N627" i="1"/>
  <c r="H627" i="1"/>
  <c r="N626" i="1"/>
  <c r="H626" i="1"/>
  <c r="N625" i="1"/>
  <c r="H625" i="1"/>
  <c r="N624" i="1"/>
  <c r="H624" i="1"/>
  <c r="N623" i="1"/>
  <c r="H623" i="1"/>
  <c r="N622" i="1"/>
  <c r="H622" i="1"/>
  <c r="N621" i="1"/>
  <c r="H621" i="1"/>
  <c r="N620" i="1"/>
  <c r="H620" i="1"/>
  <c r="N619" i="1"/>
  <c r="H619" i="1"/>
  <c r="N618" i="1"/>
  <c r="H618" i="1"/>
  <c r="N617" i="1"/>
  <c r="H617" i="1"/>
  <c r="N616" i="1"/>
  <c r="H616" i="1"/>
  <c r="N615" i="1"/>
  <c r="H615" i="1"/>
  <c r="N614" i="1"/>
  <c r="H614" i="1"/>
  <c r="N613" i="1"/>
  <c r="H613" i="1"/>
  <c r="N612" i="1"/>
  <c r="H612" i="1"/>
  <c r="N611" i="1"/>
  <c r="H611" i="1"/>
  <c r="N610" i="1"/>
  <c r="H610" i="1"/>
  <c r="N609" i="1"/>
  <c r="H609" i="1"/>
  <c r="N608" i="1"/>
  <c r="H608" i="1"/>
  <c r="N607" i="1"/>
  <c r="H607" i="1"/>
  <c r="N606" i="1"/>
  <c r="H606" i="1"/>
  <c r="N605" i="1"/>
  <c r="H605" i="1"/>
  <c r="N604" i="1"/>
  <c r="H604" i="1"/>
  <c r="N603" i="1"/>
  <c r="H603" i="1"/>
  <c r="N602" i="1"/>
  <c r="H602" i="1"/>
  <c r="N601" i="1"/>
  <c r="H601" i="1"/>
  <c r="N600" i="1"/>
  <c r="H600" i="1"/>
  <c r="N599" i="1"/>
  <c r="H599" i="1"/>
  <c r="N598" i="1"/>
  <c r="H598" i="1"/>
  <c r="N597" i="1"/>
  <c r="H597" i="1"/>
  <c r="N596" i="1"/>
  <c r="H596" i="1"/>
  <c r="N595" i="1"/>
  <c r="H595" i="1"/>
  <c r="N594" i="1"/>
  <c r="H594" i="1"/>
  <c r="N593" i="1"/>
  <c r="H593" i="1"/>
  <c r="N592" i="1"/>
  <c r="H592" i="1"/>
  <c r="N591" i="1"/>
  <c r="H591" i="1"/>
  <c r="N590" i="1"/>
  <c r="H590" i="1"/>
  <c r="N589" i="1"/>
  <c r="H589" i="1"/>
  <c r="N588" i="1"/>
  <c r="H588" i="1"/>
  <c r="N587" i="1"/>
  <c r="H587" i="1"/>
  <c r="N586" i="1"/>
  <c r="H586" i="1"/>
  <c r="N585" i="1"/>
  <c r="H585" i="1"/>
  <c r="N584" i="1"/>
  <c r="H584" i="1"/>
  <c r="N583" i="1"/>
  <c r="H583" i="1"/>
  <c r="N582" i="1"/>
  <c r="H582" i="1"/>
  <c r="N581" i="1"/>
  <c r="H581" i="1"/>
  <c r="N580" i="1"/>
  <c r="H580" i="1"/>
  <c r="N579" i="1"/>
  <c r="H579" i="1"/>
  <c r="N578" i="1"/>
  <c r="H578" i="1"/>
  <c r="N577" i="1"/>
  <c r="H577" i="1"/>
  <c r="N576" i="1"/>
  <c r="H576" i="1"/>
  <c r="N575" i="1"/>
  <c r="H575" i="1"/>
  <c r="N574" i="1"/>
  <c r="H574" i="1"/>
  <c r="N573" i="1"/>
  <c r="H573" i="1"/>
  <c r="N572" i="1"/>
  <c r="H572" i="1"/>
  <c r="N571" i="1"/>
  <c r="H571" i="1"/>
  <c r="N570" i="1"/>
  <c r="H570" i="1"/>
  <c r="N569" i="1"/>
  <c r="H569" i="1"/>
  <c r="N568" i="1"/>
  <c r="H568" i="1"/>
  <c r="N567" i="1"/>
  <c r="H567" i="1"/>
  <c r="N566" i="1"/>
  <c r="H566" i="1"/>
  <c r="N565" i="1"/>
  <c r="H565" i="1"/>
  <c r="N564" i="1"/>
  <c r="H564" i="1"/>
  <c r="N563" i="1"/>
  <c r="H563" i="1"/>
  <c r="N562" i="1"/>
  <c r="H562" i="1"/>
  <c r="N561" i="1"/>
  <c r="H561" i="1"/>
  <c r="N560" i="1"/>
  <c r="H560" i="1"/>
  <c r="N559" i="1"/>
  <c r="H559" i="1"/>
  <c r="N558" i="1"/>
  <c r="H558" i="1"/>
  <c r="N557" i="1"/>
  <c r="H557" i="1"/>
  <c r="N556" i="1"/>
  <c r="H556" i="1"/>
  <c r="R555" i="1"/>
  <c r="N555" i="1" s="1"/>
  <c r="H555" i="1"/>
  <c r="R554" i="1"/>
  <c r="N554" i="1" s="1"/>
  <c r="H554" i="1"/>
  <c r="R553" i="1"/>
  <c r="N553" i="1" s="1"/>
  <c r="H553" i="1"/>
  <c r="R552" i="1"/>
  <c r="N552" i="1" s="1"/>
  <c r="H552" i="1"/>
  <c r="R551" i="1"/>
  <c r="N551" i="1" s="1"/>
  <c r="H551" i="1"/>
  <c r="R550" i="1"/>
  <c r="N550" i="1" s="1"/>
  <c r="H550" i="1"/>
  <c r="R549" i="1"/>
  <c r="N549" i="1" s="1"/>
  <c r="H549" i="1"/>
  <c r="R548" i="1"/>
  <c r="N548" i="1" s="1"/>
  <c r="H548" i="1"/>
  <c r="R547" i="1"/>
  <c r="N547" i="1"/>
  <c r="H547" i="1"/>
  <c r="R546" i="1"/>
  <c r="N546" i="1" s="1"/>
  <c r="H546" i="1"/>
  <c r="R545" i="1"/>
  <c r="N545" i="1" s="1"/>
  <c r="H545" i="1"/>
  <c r="R544" i="1"/>
  <c r="N544" i="1" s="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N516" i="1"/>
  <c r="H516" i="1"/>
  <c r="H515" i="1"/>
  <c r="H514" i="1"/>
  <c r="H513" i="1"/>
  <c r="H512" i="1"/>
  <c r="H511" i="1"/>
  <c r="H510" i="1"/>
  <c r="H509" i="1"/>
  <c r="H508" i="1"/>
  <c r="O507" i="1"/>
  <c r="N507" i="1"/>
  <c r="H507" i="1"/>
  <c r="O506" i="1"/>
  <c r="N506" i="1"/>
  <c r="H506" i="1"/>
  <c r="O505" i="1"/>
  <c r="N505" i="1"/>
  <c r="H505" i="1"/>
  <c r="O504" i="1"/>
  <c r="N504" i="1"/>
  <c r="H504" i="1"/>
  <c r="H503" i="1"/>
  <c r="N502" i="1"/>
  <c r="H502" i="1"/>
  <c r="N501" i="1"/>
  <c r="H501" i="1"/>
  <c r="N500" i="1"/>
  <c r="H500" i="1"/>
  <c r="N499" i="1"/>
  <c r="H499" i="1"/>
  <c r="H498" i="1"/>
  <c r="O497" i="1"/>
  <c r="H497" i="1"/>
  <c r="O496" i="1"/>
  <c r="H496" i="1"/>
  <c r="O495" i="1"/>
  <c r="H495" i="1"/>
  <c r="O494" i="1"/>
  <c r="N494" i="1"/>
  <c r="H494" i="1"/>
  <c r="O493" i="1"/>
  <c r="N493" i="1"/>
  <c r="H493" i="1"/>
  <c r="O492" i="1"/>
  <c r="N492" i="1"/>
  <c r="H492" i="1"/>
  <c r="N491" i="1"/>
  <c r="H491" i="1"/>
  <c r="N490" i="1"/>
  <c r="H490" i="1"/>
  <c r="N489" i="1"/>
  <c r="H489" i="1"/>
  <c r="N488" i="1"/>
  <c r="H488" i="1"/>
  <c r="N487" i="1"/>
  <c r="H487" i="1"/>
  <c r="N486" i="1"/>
  <c r="H486" i="1"/>
  <c r="N485" i="1"/>
  <c r="H485" i="1"/>
  <c r="N484" i="1"/>
  <c r="H484" i="1"/>
  <c r="N483" i="1"/>
  <c r="H483" i="1"/>
  <c r="N482" i="1"/>
  <c r="H482" i="1"/>
  <c r="N481" i="1"/>
  <c r="H481" i="1"/>
  <c r="N480" i="1"/>
  <c r="H480" i="1"/>
  <c r="N479" i="1"/>
  <c r="H479" i="1"/>
  <c r="N478" i="1"/>
  <c r="H478" i="1"/>
  <c r="N477" i="1"/>
  <c r="H477" i="1"/>
  <c r="N476" i="1"/>
  <c r="H476" i="1"/>
  <c r="N475" i="1"/>
  <c r="H475" i="1"/>
  <c r="N474" i="1"/>
  <c r="H474" i="1"/>
  <c r="N473" i="1"/>
  <c r="H473" i="1"/>
  <c r="N472" i="1"/>
  <c r="H472" i="1"/>
  <c r="N471" i="1"/>
  <c r="H471" i="1"/>
  <c r="N470"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N444" i="1"/>
  <c r="H444" i="1"/>
  <c r="N443" i="1"/>
  <c r="H443" i="1"/>
  <c r="N442" i="1"/>
  <c r="H442" i="1"/>
  <c r="N441" i="1"/>
  <c r="H441" i="1"/>
  <c r="N440" i="1"/>
  <c r="H440" i="1"/>
  <c r="O439" i="1"/>
  <c r="N439" i="1"/>
  <c r="H439" i="1"/>
  <c r="H438" i="1"/>
  <c r="H437" i="1"/>
  <c r="T436" i="1"/>
  <c r="O436" i="1" s="1"/>
  <c r="S436" i="1"/>
  <c r="N436" i="1" s="1"/>
  <c r="H436" i="1"/>
  <c r="T435" i="1"/>
  <c r="S435" i="1"/>
  <c r="N435" i="1" s="1"/>
  <c r="H435" i="1"/>
  <c r="O434" i="1"/>
  <c r="H434" i="1"/>
  <c r="H433" i="1"/>
  <c r="H432" i="1"/>
  <c r="T431" i="1"/>
  <c r="O431" i="1" s="1"/>
  <c r="S431" i="1"/>
  <c r="N431" i="1" s="1"/>
  <c r="H431" i="1"/>
  <c r="T430" i="1"/>
  <c r="O430" i="1" s="1"/>
  <c r="S430" i="1"/>
  <c r="N430" i="1"/>
  <c r="H430" i="1"/>
  <c r="O429" i="1"/>
  <c r="H429" i="1"/>
  <c r="H428" i="1"/>
  <c r="H427" i="1"/>
  <c r="T426" i="1"/>
  <c r="O426" i="1" s="1"/>
  <c r="S426" i="1"/>
  <c r="N426" i="1"/>
  <c r="H426" i="1"/>
  <c r="T425" i="1"/>
  <c r="O425" i="1" s="1"/>
  <c r="S425" i="1"/>
  <c r="N425" i="1" s="1"/>
  <c r="H425" i="1"/>
  <c r="O424" i="1"/>
  <c r="H424" i="1"/>
  <c r="H423" i="1"/>
  <c r="H422" i="1"/>
  <c r="T421" i="1"/>
  <c r="S421" i="1"/>
  <c r="N421" i="1" s="1"/>
  <c r="H421" i="1"/>
  <c r="T420" i="1"/>
  <c r="O420" i="1" s="1"/>
  <c r="S420" i="1"/>
  <c r="N420" i="1" s="1"/>
  <c r="H420" i="1"/>
  <c r="H419" i="1"/>
  <c r="H418" i="1"/>
  <c r="H417" i="1"/>
  <c r="H416" i="1"/>
  <c r="H415" i="1"/>
  <c r="H414" i="1"/>
  <c r="H413" i="1"/>
  <c r="N412" i="1"/>
  <c r="H412" i="1"/>
  <c r="N411" i="1"/>
  <c r="H411" i="1"/>
  <c r="H410" i="1"/>
  <c r="H409" i="1"/>
  <c r="H408" i="1"/>
  <c r="H407" i="1"/>
  <c r="H406" i="1"/>
  <c r="H405" i="1"/>
  <c r="H404" i="1"/>
  <c r="H403" i="1"/>
  <c r="H402" i="1"/>
  <c r="H401" i="1"/>
  <c r="H400" i="1"/>
  <c r="H399" i="1"/>
  <c r="H398" i="1"/>
  <c r="H397" i="1"/>
  <c r="H396" i="1"/>
  <c r="H395" i="1"/>
  <c r="H394" i="1"/>
  <c r="H393" i="1"/>
  <c r="N392" i="1"/>
  <c r="H392" i="1"/>
  <c r="N391" i="1"/>
  <c r="H391" i="1"/>
  <c r="N390" i="1"/>
  <c r="H390" i="1"/>
  <c r="H389" i="1"/>
  <c r="H388" i="1"/>
  <c r="H387" i="1"/>
  <c r="H386" i="1"/>
  <c r="H385" i="1"/>
  <c r="H384" i="1"/>
  <c r="H383" i="1"/>
  <c r="H382" i="1"/>
  <c r="H381" i="1"/>
  <c r="H380" i="1"/>
  <c r="H379" i="1"/>
  <c r="H378" i="1"/>
  <c r="H377" i="1"/>
  <c r="H376" i="1"/>
  <c r="N375" i="1"/>
  <c r="H375" i="1"/>
  <c r="N374" i="1"/>
  <c r="H374" i="1"/>
  <c r="N373" i="1"/>
  <c r="H373" i="1"/>
  <c r="N372" i="1"/>
  <c r="H372" i="1"/>
  <c r="N371" i="1"/>
  <c r="H371" i="1"/>
  <c r="N370" i="1"/>
  <c r="H370" i="1"/>
  <c r="N369" i="1"/>
  <c r="H369" i="1"/>
  <c r="N368" i="1"/>
  <c r="H368" i="1"/>
  <c r="H367" i="1"/>
  <c r="H366" i="1"/>
  <c r="H365" i="1"/>
  <c r="H364" i="1"/>
  <c r="H363" i="1"/>
  <c r="H362" i="1"/>
  <c r="H361" i="1"/>
  <c r="H360" i="1"/>
  <c r="H359" i="1"/>
  <c r="H358" i="1"/>
  <c r="H357" i="1"/>
  <c r="H356" i="1"/>
  <c r="H355" i="1"/>
  <c r="H354" i="1"/>
  <c r="H353" i="1"/>
  <c r="N352" i="1"/>
  <c r="H352" i="1"/>
  <c r="N351" i="1"/>
  <c r="H351" i="1"/>
  <c r="N350" i="1"/>
  <c r="H350" i="1"/>
  <c r="N349" i="1"/>
  <c r="H349" i="1"/>
  <c r="N348" i="1"/>
  <c r="H348" i="1"/>
  <c r="N347" i="1"/>
  <c r="H347" i="1"/>
  <c r="N346" i="1"/>
  <c r="H346" i="1"/>
  <c r="N345" i="1"/>
  <c r="H345" i="1"/>
  <c r="N344" i="1"/>
  <c r="H344" i="1"/>
  <c r="N343" i="1"/>
  <c r="H343" i="1"/>
  <c r="N342" i="1"/>
  <c r="H342" i="1"/>
  <c r="N341" i="1"/>
  <c r="H341" i="1"/>
  <c r="H340" i="1"/>
  <c r="H339" i="1"/>
  <c r="H338" i="1"/>
  <c r="H337" i="1"/>
  <c r="H336" i="1"/>
  <c r="H335" i="1"/>
  <c r="H334" i="1"/>
  <c r="H333" i="1"/>
  <c r="N332" i="1"/>
  <c r="H332" i="1"/>
  <c r="N331" i="1"/>
  <c r="H331" i="1"/>
  <c r="H330" i="1"/>
  <c r="H329" i="1"/>
  <c r="H328" i="1"/>
  <c r="H327" i="1"/>
  <c r="N326" i="1"/>
  <c r="H326" i="1"/>
  <c r="N325" i="1"/>
  <c r="H325" i="1"/>
  <c r="N324" i="1"/>
  <c r="H324" i="1"/>
  <c r="N323" i="1"/>
  <c r="H323" i="1"/>
  <c r="N322" i="1"/>
  <c r="H322" i="1"/>
  <c r="N321" i="1"/>
  <c r="H321" i="1"/>
  <c r="N320" i="1"/>
  <c r="H320" i="1"/>
  <c r="N319" i="1"/>
  <c r="H319" i="1"/>
  <c r="N318" i="1"/>
  <c r="H318" i="1"/>
  <c r="N317" i="1"/>
  <c r="H317" i="1"/>
  <c r="N316" i="1"/>
  <c r="H316" i="1"/>
  <c r="N315" i="1"/>
  <c r="H315" i="1"/>
  <c r="N314" i="1"/>
  <c r="H314" i="1"/>
  <c r="N313" i="1"/>
  <c r="H313" i="1"/>
  <c r="N312" i="1"/>
  <c r="H312" i="1"/>
  <c r="H311" i="1"/>
  <c r="H310" i="1"/>
  <c r="H309" i="1"/>
  <c r="H308" i="1"/>
  <c r="H307" i="1"/>
  <c r="H306" i="1"/>
  <c r="H305" i="1"/>
  <c r="H304" i="1"/>
  <c r="H303" i="1"/>
  <c r="H302" i="1"/>
  <c r="H301" i="1"/>
  <c r="H300" i="1"/>
  <c r="H299" i="1"/>
  <c r="H298" i="1"/>
  <c r="N297" i="1"/>
  <c r="H297" i="1"/>
  <c r="N296" i="1"/>
  <c r="H296" i="1"/>
  <c r="N295" i="1"/>
  <c r="H295" i="1"/>
  <c r="N294" i="1"/>
  <c r="H294" i="1"/>
  <c r="N293" i="1"/>
  <c r="H293" i="1"/>
  <c r="N292" i="1"/>
  <c r="H292" i="1"/>
  <c r="N291" i="1"/>
  <c r="H291" i="1"/>
  <c r="N290" i="1"/>
  <c r="H290" i="1"/>
  <c r="N289" i="1"/>
  <c r="H289" i="1"/>
  <c r="N288" i="1"/>
  <c r="H288" i="1"/>
  <c r="N287" i="1"/>
  <c r="H287" i="1"/>
  <c r="N286" i="1"/>
  <c r="H286" i="1"/>
  <c r="N285" i="1"/>
  <c r="H285" i="1"/>
  <c r="O284" i="1"/>
  <c r="N284" i="1"/>
  <c r="H284" i="1"/>
  <c r="O283" i="1"/>
  <c r="N283" i="1"/>
  <c r="H283" i="1"/>
  <c r="O282" i="1"/>
  <c r="N282" i="1"/>
  <c r="H282" i="1"/>
  <c r="O281" i="1"/>
  <c r="N281" i="1"/>
  <c r="H281" i="1"/>
  <c r="O280" i="1"/>
  <c r="N280" i="1"/>
  <c r="H280" i="1"/>
  <c r="O279" i="1"/>
  <c r="N279" i="1"/>
  <c r="H279" i="1"/>
  <c r="H278" i="1"/>
  <c r="H277" i="1"/>
  <c r="H276" i="1"/>
  <c r="H275" i="1"/>
  <c r="H274" i="1"/>
  <c r="H273" i="1"/>
  <c r="H272" i="1"/>
  <c r="H271" i="1"/>
  <c r="H270" i="1"/>
  <c r="H269" i="1"/>
  <c r="H268" i="1"/>
  <c r="H267" i="1"/>
  <c r="H266" i="1"/>
  <c r="H265" i="1"/>
  <c r="H264" i="1"/>
  <c r="H263" i="1"/>
  <c r="H262" i="1"/>
  <c r="H261" i="1"/>
  <c r="N260" i="1"/>
  <c r="H260" i="1"/>
  <c r="N259" i="1"/>
  <c r="H259" i="1"/>
  <c r="N258" i="1"/>
  <c r="H258" i="1"/>
  <c r="N257" i="1"/>
  <c r="H257" i="1"/>
  <c r="N256" i="1"/>
  <c r="H256" i="1"/>
  <c r="N255" i="1"/>
  <c r="H255" i="1"/>
  <c r="N254" i="1"/>
  <c r="H254" i="1"/>
  <c r="N253" i="1"/>
  <c r="H253" i="1"/>
  <c r="N252" i="1"/>
  <c r="H252" i="1"/>
  <c r="N251" i="1"/>
  <c r="H251" i="1"/>
  <c r="N250" i="1"/>
  <c r="H250" i="1"/>
  <c r="N249" i="1"/>
  <c r="H249" i="1"/>
  <c r="N248" i="1"/>
  <c r="H248" i="1"/>
  <c r="N247" i="1"/>
  <c r="H247" i="1"/>
  <c r="N246" i="1"/>
  <c r="H246" i="1"/>
  <c r="N245" i="1"/>
  <c r="H245" i="1"/>
  <c r="N244" i="1"/>
  <c r="H244" i="1"/>
  <c r="N243" i="1"/>
  <c r="H243" i="1"/>
  <c r="N242" i="1"/>
  <c r="H242" i="1"/>
  <c r="N241" i="1"/>
  <c r="H241" i="1"/>
  <c r="N240" i="1"/>
  <c r="H240" i="1"/>
  <c r="N239" i="1"/>
  <c r="H239" i="1"/>
  <c r="N238" i="1"/>
  <c r="H238" i="1"/>
  <c r="N237" i="1"/>
  <c r="H237" i="1"/>
  <c r="N236" i="1"/>
  <c r="H236" i="1"/>
  <c r="N235" i="1"/>
  <c r="H235" i="1"/>
  <c r="N234" i="1"/>
  <c r="H234" i="1"/>
  <c r="N233" i="1"/>
  <c r="H233" i="1"/>
  <c r="N232" i="1"/>
  <c r="H232" i="1"/>
  <c r="N231" i="1"/>
  <c r="H231" i="1"/>
  <c r="N230" i="1"/>
  <c r="H230" i="1"/>
  <c r="N229" i="1"/>
  <c r="H229" i="1"/>
  <c r="N228" i="1"/>
  <c r="H228" i="1"/>
  <c r="N227" i="1"/>
  <c r="H227" i="1"/>
  <c r="N226" i="1"/>
  <c r="H226" i="1"/>
  <c r="N225" i="1"/>
  <c r="H225" i="1"/>
  <c r="N224" i="1"/>
  <c r="H224" i="1"/>
  <c r="H223" i="1"/>
  <c r="N222" i="1"/>
  <c r="H222" i="1"/>
  <c r="N221" i="1"/>
  <c r="H221" i="1"/>
  <c r="N220" i="1"/>
  <c r="H220" i="1"/>
  <c r="N219" i="1"/>
  <c r="H219" i="1"/>
  <c r="N218" i="1"/>
  <c r="H218" i="1"/>
  <c r="N217" i="1"/>
  <c r="H217" i="1"/>
  <c r="N216" i="1"/>
  <c r="H216" i="1"/>
  <c r="N215" i="1"/>
  <c r="H215" i="1"/>
  <c r="N214" i="1"/>
  <c r="H214" i="1"/>
  <c r="N213" i="1"/>
  <c r="H213" i="1"/>
  <c r="N212" i="1"/>
  <c r="H212" i="1"/>
  <c r="N211" i="1"/>
  <c r="H211" i="1"/>
  <c r="N210" i="1"/>
  <c r="H210" i="1"/>
  <c r="N209" i="1"/>
  <c r="H209" i="1"/>
  <c r="N208" i="1"/>
  <c r="H208" i="1"/>
  <c r="N207" i="1"/>
  <c r="H207" i="1"/>
  <c r="N206" i="1"/>
  <c r="H206" i="1"/>
  <c r="H205" i="1"/>
  <c r="H204" i="1"/>
  <c r="H203" i="1"/>
  <c r="N202" i="1"/>
  <c r="H202" i="1"/>
  <c r="N201" i="1"/>
  <c r="H201" i="1"/>
  <c r="N200" i="1"/>
  <c r="H200" i="1"/>
  <c r="H199" i="1"/>
  <c r="H198" i="1"/>
  <c r="H197" i="1"/>
  <c r="N196" i="1"/>
  <c r="H196" i="1"/>
  <c r="N195" i="1"/>
  <c r="H195" i="1"/>
  <c r="N194" i="1"/>
  <c r="H194" i="1"/>
  <c r="N193" i="1"/>
  <c r="H193" i="1"/>
  <c r="N192" i="1"/>
  <c r="H192" i="1"/>
  <c r="N191" i="1"/>
  <c r="H191" i="1"/>
  <c r="N190" i="1"/>
  <c r="H190" i="1"/>
  <c r="N189" i="1"/>
  <c r="H189" i="1"/>
  <c r="N188" i="1"/>
  <c r="H188" i="1"/>
  <c r="N187" i="1"/>
  <c r="H187" i="1"/>
  <c r="H186" i="1"/>
  <c r="H185" i="1"/>
  <c r="H184" i="1"/>
  <c r="H183" i="1"/>
  <c r="H182" i="1"/>
  <c r="H181" i="1"/>
  <c r="H180" i="1"/>
  <c r="H179" i="1"/>
  <c r="H178" i="1"/>
  <c r="H177" i="1"/>
  <c r="H176" i="1"/>
  <c r="H175" i="1"/>
  <c r="H174" i="1"/>
  <c r="H173" i="1"/>
  <c r="H172" i="1"/>
  <c r="N171" i="1"/>
  <c r="H171" i="1"/>
  <c r="N170" i="1"/>
  <c r="H170" i="1"/>
  <c r="H169" i="1"/>
  <c r="N168" i="1"/>
  <c r="H168" i="1"/>
  <c r="N167" i="1"/>
  <c r="H167" i="1"/>
  <c r="N166" i="1"/>
  <c r="H166" i="1"/>
  <c r="N165" i="1"/>
  <c r="H165" i="1"/>
  <c r="N164" i="1"/>
  <c r="H164" i="1"/>
  <c r="N163" i="1"/>
  <c r="H163" i="1"/>
  <c r="N162" i="1"/>
  <c r="H162" i="1"/>
  <c r="N161" i="1"/>
  <c r="H161" i="1"/>
  <c r="H160" i="1"/>
  <c r="H159" i="1"/>
  <c r="H158" i="1"/>
  <c r="H157" i="1"/>
  <c r="N156" i="1"/>
  <c r="H156" i="1"/>
  <c r="N155" i="1"/>
  <c r="H155" i="1"/>
  <c r="N154" i="1"/>
  <c r="H154" i="1"/>
  <c r="N153" i="1"/>
  <c r="H153" i="1"/>
  <c r="N152" i="1"/>
  <c r="H152" i="1"/>
  <c r="N151" i="1"/>
  <c r="H151" i="1"/>
  <c r="N150" i="1"/>
  <c r="H150" i="1"/>
  <c r="N149" i="1"/>
  <c r="H149" i="1"/>
  <c r="N148" i="1"/>
  <c r="H148" i="1"/>
  <c r="N147" i="1"/>
  <c r="H147" i="1"/>
  <c r="N146" i="1"/>
  <c r="H146" i="1"/>
  <c r="N145" i="1"/>
  <c r="H145" i="1"/>
  <c r="N144" i="1"/>
  <c r="H144" i="1"/>
  <c r="N143" i="1"/>
  <c r="H143" i="1"/>
  <c r="N142" i="1"/>
  <c r="H142" i="1"/>
  <c r="N141" i="1"/>
  <c r="H141" i="1"/>
  <c r="N140" i="1"/>
  <c r="H140" i="1"/>
  <c r="H139" i="1"/>
  <c r="H138" i="1"/>
  <c r="H137" i="1"/>
  <c r="H136" i="1"/>
  <c r="N135" i="1"/>
  <c r="H135" i="1"/>
  <c r="N134" i="1"/>
  <c r="H134" i="1"/>
  <c r="N133" i="1"/>
  <c r="H133" i="1"/>
  <c r="N132" i="1"/>
  <c r="H132" i="1"/>
  <c r="N131" i="1"/>
  <c r="H131" i="1"/>
  <c r="H130" i="1"/>
  <c r="N129" i="1"/>
  <c r="H129" i="1"/>
  <c r="N128" i="1"/>
  <c r="H128" i="1"/>
  <c r="N127" i="1"/>
  <c r="H127" i="1"/>
  <c r="O126" i="1"/>
  <c r="N126" i="1"/>
  <c r="H126" i="1"/>
  <c r="O125" i="1"/>
  <c r="N125" i="1"/>
  <c r="H125" i="1"/>
  <c r="O124" i="1"/>
  <c r="N124" i="1"/>
  <c r="H124" i="1"/>
  <c r="O123" i="1"/>
  <c r="N123" i="1"/>
  <c r="H123" i="1"/>
  <c r="O122" i="1"/>
  <c r="N122" i="1"/>
  <c r="H122" i="1"/>
  <c r="N121" i="1"/>
  <c r="H121" i="1"/>
  <c r="N120" i="1"/>
  <c r="H120" i="1"/>
  <c r="N119" i="1"/>
  <c r="H119" i="1"/>
  <c r="N118" i="1"/>
  <c r="H118" i="1"/>
  <c r="N117" i="1"/>
  <c r="H117" i="1"/>
  <c r="N116" i="1"/>
  <c r="H116" i="1"/>
  <c r="N115" i="1"/>
  <c r="H115" i="1"/>
  <c r="N114" i="1"/>
  <c r="H114" i="1"/>
  <c r="N113" i="1"/>
  <c r="H113" i="1"/>
  <c r="N112" i="1"/>
  <c r="H112" i="1"/>
  <c r="N111" i="1"/>
  <c r="H111" i="1"/>
  <c r="N110" i="1"/>
  <c r="H110" i="1"/>
  <c r="N109" i="1"/>
  <c r="H109" i="1"/>
  <c r="N108" i="1"/>
  <c r="H108" i="1"/>
  <c r="N107" i="1"/>
  <c r="H107" i="1"/>
  <c r="N106" i="1"/>
  <c r="H106" i="1"/>
  <c r="N105" i="1"/>
  <c r="H105" i="1"/>
  <c r="N104" i="1"/>
  <c r="H104" i="1"/>
  <c r="N103" i="1"/>
  <c r="H103" i="1"/>
  <c r="N102" i="1"/>
  <c r="H102" i="1"/>
  <c r="N101" i="1"/>
  <c r="H101" i="1"/>
  <c r="N100" i="1"/>
  <c r="H100" i="1"/>
  <c r="R99" i="1"/>
  <c r="N99" i="1" s="1"/>
  <c r="H99" i="1"/>
  <c r="N98" i="1"/>
  <c r="H98" i="1"/>
  <c r="N97" i="1"/>
  <c r="H97" i="1"/>
  <c r="N96" i="1"/>
  <c r="H96" i="1"/>
  <c r="N95" i="1"/>
  <c r="H95" i="1"/>
  <c r="H94" i="1"/>
  <c r="H93" i="1"/>
  <c r="N92" i="1"/>
  <c r="H92" i="1"/>
  <c r="N91" i="1"/>
  <c r="H91" i="1"/>
  <c r="N90" i="1"/>
  <c r="H90" i="1"/>
  <c r="N89" i="1"/>
  <c r="H89" i="1"/>
  <c r="N88" i="1"/>
  <c r="H88" i="1"/>
  <c r="N87" i="1"/>
  <c r="H87" i="1"/>
  <c r="N86" i="1"/>
  <c r="H86" i="1"/>
  <c r="N85" i="1"/>
  <c r="H85" i="1"/>
  <c r="N84" i="1"/>
  <c r="H84" i="1"/>
  <c r="N83" i="1"/>
  <c r="H83" i="1"/>
  <c r="N82" i="1"/>
  <c r="H82" i="1"/>
  <c r="N81" i="1"/>
  <c r="H81" i="1"/>
  <c r="N80" i="1"/>
  <c r="H80" i="1"/>
  <c r="N79" i="1"/>
  <c r="H79" i="1"/>
  <c r="N78" i="1"/>
  <c r="H78" i="1"/>
  <c r="N77" i="1"/>
  <c r="H77" i="1"/>
  <c r="N76" i="1"/>
  <c r="H76" i="1"/>
  <c r="N75" i="1"/>
  <c r="H75" i="1"/>
  <c r="N74" i="1"/>
  <c r="H74" i="1"/>
  <c r="N73" i="1"/>
  <c r="H73" i="1"/>
  <c r="N72" i="1"/>
  <c r="H72" i="1"/>
  <c r="N71" i="1"/>
  <c r="H71" i="1"/>
  <c r="N70" i="1"/>
  <c r="H70" i="1"/>
  <c r="N69" i="1"/>
  <c r="H69" i="1"/>
  <c r="N68" i="1"/>
  <c r="H68" i="1"/>
  <c r="N67" i="1"/>
  <c r="H67" i="1"/>
  <c r="N66" i="1"/>
  <c r="H66" i="1"/>
  <c r="N65" i="1"/>
  <c r="H65" i="1"/>
  <c r="N64" i="1"/>
  <c r="H64" i="1"/>
  <c r="N63" i="1"/>
  <c r="H63" i="1"/>
  <c r="N62" i="1"/>
  <c r="H62" i="1"/>
  <c r="N61" i="1"/>
  <c r="H61" i="1"/>
  <c r="N60" i="1"/>
  <c r="H60" i="1"/>
  <c r="N59" i="1"/>
  <c r="H59" i="1"/>
  <c r="N58" i="1"/>
  <c r="H58" i="1"/>
  <c r="N57" i="1"/>
  <c r="H57" i="1"/>
  <c r="N56" i="1"/>
  <c r="H56" i="1"/>
  <c r="N55" i="1"/>
  <c r="H55" i="1"/>
  <c r="N54" i="1"/>
  <c r="H54" i="1"/>
  <c r="N53" i="1"/>
  <c r="H53" i="1"/>
  <c r="N52" i="1"/>
  <c r="H52" i="1"/>
  <c r="N51" i="1"/>
  <c r="H51" i="1"/>
  <c r="N50" i="1"/>
  <c r="H50" i="1"/>
  <c r="N49" i="1"/>
  <c r="H49" i="1"/>
  <c r="N48" i="1"/>
  <c r="H48" i="1"/>
  <c r="N47" i="1"/>
  <c r="H47" i="1"/>
  <c r="N46" i="1"/>
  <c r="H46" i="1"/>
  <c r="N45" i="1"/>
  <c r="H45" i="1"/>
  <c r="N44" i="1"/>
  <c r="H44" i="1"/>
  <c r="N43" i="1"/>
  <c r="H43" i="1"/>
  <c r="N42" i="1"/>
  <c r="H42" i="1"/>
  <c r="N41" i="1"/>
  <c r="H41" i="1"/>
  <c r="N40" i="1"/>
  <c r="H40" i="1"/>
  <c r="N39" i="1"/>
  <c r="H39" i="1"/>
  <c r="N38" i="1"/>
  <c r="H38" i="1"/>
  <c r="N37" i="1"/>
  <c r="H37" i="1"/>
  <c r="N36" i="1"/>
  <c r="H36" i="1"/>
  <c r="N35" i="1"/>
  <c r="H35" i="1"/>
  <c r="N34" i="1"/>
  <c r="H34" i="1"/>
  <c r="N33" i="1"/>
  <c r="H33" i="1"/>
  <c r="N32" i="1"/>
  <c r="H32" i="1"/>
  <c r="N31" i="1"/>
  <c r="H31" i="1"/>
  <c r="N30" i="1"/>
  <c r="H30" i="1"/>
  <c r="N29" i="1"/>
  <c r="H29" i="1"/>
  <c r="N28" i="1"/>
  <c r="H28" i="1"/>
  <c r="N27" i="1"/>
  <c r="H27" i="1"/>
  <c r="N26" i="1"/>
  <c r="H26" i="1"/>
  <c r="N25" i="1"/>
  <c r="H25" i="1"/>
  <c r="N24" i="1"/>
  <c r="H24" i="1"/>
  <c r="N23" i="1"/>
  <c r="H23" i="1"/>
  <c r="N22" i="1"/>
  <c r="H22" i="1"/>
  <c r="N21" i="1"/>
  <c r="H21" i="1"/>
  <c r="N20" i="1"/>
  <c r="H20" i="1"/>
  <c r="N19" i="1"/>
  <c r="H19" i="1"/>
  <c r="N18" i="1"/>
  <c r="H18" i="1"/>
  <c r="N17" i="1"/>
  <c r="H17" i="1"/>
  <c r="N16" i="1"/>
  <c r="H16" i="1"/>
  <c r="N15" i="1"/>
  <c r="H15" i="1"/>
  <c r="N14" i="1"/>
  <c r="H14" i="1"/>
  <c r="N13" i="1"/>
  <c r="H13" i="1"/>
  <c r="N12" i="1"/>
  <c r="H12" i="1"/>
  <c r="N11" i="1"/>
  <c r="H11" i="1"/>
  <c r="N10" i="1"/>
  <c r="H10" i="1"/>
  <c r="N9" i="1"/>
  <c r="H9" i="1"/>
  <c r="N8" i="1"/>
  <c r="H8" i="1"/>
  <c r="N7" i="1"/>
  <c r="H7" i="1"/>
  <c r="N6" i="1"/>
  <c r="H6" i="1"/>
  <c r="N5" i="1"/>
  <c r="H5" i="1"/>
  <c r="N4" i="1"/>
  <c r="H4" i="1"/>
  <c r="N3" i="1"/>
  <c r="H3" i="1"/>
  <c r="N3361" i="1" l="1"/>
  <c r="N3365" i="1"/>
  <c r="N3369" i="1"/>
  <c r="N3373" i="1"/>
  <c r="N3377" i="1"/>
  <c r="N3381" i="1"/>
  <c r="N3385" i="1"/>
  <c r="N3389" i="1"/>
  <c r="N3393" i="1"/>
  <c r="N3471" i="1"/>
  <c r="N3475" i="1"/>
  <c r="N3479" i="1"/>
  <c r="N3483" i="1"/>
  <c r="N3487" i="1"/>
  <c r="N3496" i="1"/>
  <c r="N3501" i="1"/>
  <c r="N3507" i="1"/>
  <c r="O3518" i="1"/>
  <c r="O3521" i="1"/>
  <c r="N3699" i="1"/>
  <c r="N3715" i="1"/>
  <c r="N3731" i="1"/>
  <c r="N3747" i="1"/>
  <c r="N3759" i="1"/>
  <c r="N3844" i="1"/>
  <c r="N3962" i="1"/>
  <c r="N3994" i="1"/>
  <c r="N4056" i="1"/>
  <c r="N4246" i="1"/>
  <c r="N4293" i="1"/>
  <c r="N3689" i="1"/>
  <c r="N3705" i="1"/>
  <c r="N3721" i="1"/>
  <c r="N3737" i="1"/>
  <c r="N3832" i="1"/>
  <c r="N3950" i="1"/>
  <c r="N3982" i="1"/>
  <c r="N4234" i="1"/>
  <c r="N4266" i="1"/>
  <c r="N3946" i="1"/>
  <c r="N3978" i="1"/>
  <c r="N4074" i="1"/>
  <c r="N4230" i="1"/>
  <c r="N4262" i="1"/>
  <c r="N4314" i="1"/>
  <c r="N4415" i="1"/>
  <c r="N3697" i="1"/>
  <c r="N3713" i="1"/>
  <c r="N3729" i="1"/>
  <c r="N3745" i="1"/>
  <c r="N3763" i="1"/>
  <c r="N3799" i="1"/>
  <c r="N3848" i="1"/>
  <c r="N3966" i="1"/>
  <c r="N3998" i="1"/>
  <c r="N4060" i="1"/>
  <c r="N4250" i="1"/>
  <c r="N4322" i="1"/>
  <c r="N4446" i="1"/>
  <c r="N4438" i="1"/>
  <c r="N4430" i="1"/>
  <c r="N4414" i="1"/>
  <c r="N4329" i="1"/>
  <c r="N4321" i="1"/>
  <c r="N4313" i="1"/>
  <c r="N4292" i="1"/>
  <c r="N4194" i="1"/>
  <c r="N4098" i="1"/>
  <c r="N3921" i="1"/>
  <c r="N3917" i="1"/>
  <c r="N3913" i="1"/>
  <c r="N3909" i="1"/>
  <c r="N3905" i="1"/>
  <c r="N3877" i="1"/>
  <c r="N3873" i="1"/>
  <c r="N3869" i="1"/>
  <c r="N3865" i="1"/>
  <c r="N3520" i="1"/>
  <c r="N3518" i="1"/>
  <c r="N3508" i="1"/>
  <c r="N3498" i="1"/>
  <c r="N4443" i="1"/>
  <c r="N4435" i="1"/>
  <c r="N4427" i="1"/>
  <c r="N4411" i="1"/>
  <c r="N4334" i="1"/>
  <c r="N4326" i="1"/>
  <c r="N4318" i="1"/>
  <c r="N4268" i="1"/>
  <c r="N4264" i="1"/>
  <c r="N4260" i="1"/>
  <c r="N4256" i="1"/>
  <c r="N4252" i="1"/>
  <c r="N4248" i="1"/>
  <c r="N4244" i="1"/>
  <c r="N4240" i="1"/>
  <c r="N4236" i="1"/>
  <c r="N4232" i="1"/>
  <c r="N4228" i="1"/>
  <c r="N4225" i="1"/>
  <c r="N4199" i="1"/>
  <c r="N4191" i="1"/>
  <c r="N4103" i="1"/>
  <c r="N4095" i="1"/>
  <c r="O4075" i="1"/>
  <c r="N4058" i="1"/>
  <c r="N4026" i="1"/>
  <c r="N4022" i="1"/>
  <c r="N4004" i="1"/>
  <c r="N4000" i="1"/>
  <c r="N3996" i="1"/>
  <c r="N3992" i="1"/>
  <c r="N3988" i="1"/>
  <c r="N3984" i="1"/>
  <c r="N3980" i="1"/>
  <c r="N3976" i="1"/>
  <c r="N3972" i="1"/>
  <c r="N3968" i="1"/>
  <c r="N3964" i="1"/>
  <c r="N3960" i="1"/>
  <c r="N3956" i="1"/>
  <c r="N3952" i="1"/>
  <c r="N3948" i="1"/>
  <c r="N3944" i="1"/>
  <c r="N3859" i="1"/>
  <c r="N3854" i="1"/>
  <c r="N3850" i="1"/>
  <c r="N3846" i="1"/>
  <c r="N3842" i="1"/>
  <c r="N3838" i="1"/>
  <c r="N3834" i="1"/>
  <c r="N3830" i="1"/>
  <c r="N3826" i="1"/>
  <c r="N3822" i="1"/>
  <c r="N3801" i="1"/>
  <c r="N3773" i="1"/>
  <c r="N3769" i="1"/>
  <c r="N3765" i="1"/>
  <c r="N3761" i="1"/>
  <c r="N3757" i="1"/>
  <c r="N3753" i="1"/>
  <c r="N4448" i="1"/>
  <c r="N4440" i="1"/>
  <c r="N4432" i="1"/>
  <c r="N4416" i="1"/>
  <c r="N4323" i="1"/>
  <c r="N4315" i="1"/>
  <c r="N4222" i="1"/>
  <c r="N4196" i="1"/>
  <c r="N4188" i="1"/>
  <c r="N4100" i="1"/>
  <c r="N4092" i="1"/>
  <c r="N4075" i="1"/>
  <c r="N3920" i="1"/>
  <c r="N3916" i="1"/>
  <c r="N3912" i="1"/>
  <c r="N3908" i="1"/>
  <c r="N3904" i="1"/>
  <c r="N3876" i="1"/>
  <c r="N3872" i="1"/>
  <c r="N3868" i="1"/>
  <c r="N3864" i="1"/>
  <c r="N4445" i="1"/>
  <c r="N4437" i="1"/>
  <c r="N4429" i="1"/>
  <c r="N4413" i="1"/>
  <c r="N4328" i="1"/>
  <c r="N4320" i="1"/>
  <c r="N4312" i="1"/>
  <c r="N4271" i="1"/>
  <c r="N4267" i="1"/>
  <c r="N4263" i="1"/>
  <c r="N4259" i="1"/>
  <c r="N4255" i="1"/>
  <c r="N4251" i="1"/>
  <c r="N4247" i="1"/>
  <c r="N4243" i="1"/>
  <c r="N4239" i="1"/>
  <c r="N4235" i="1"/>
  <c r="N4231" i="1"/>
  <c r="N4227" i="1"/>
  <c r="N4201" i="1"/>
  <c r="N4193" i="1"/>
  <c r="N4097" i="1"/>
  <c r="O4077" i="1"/>
  <c r="N4061" i="1"/>
  <c r="N4057" i="1"/>
  <c r="N4025" i="1"/>
  <c r="N4021" i="1"/>
  <c r="N4007" i="1"/>
  <c r="N4003" i="1"/>
  <c r="N3999" i="1"/>
  <c r="N3995" i="1"/>
  <c r="N3991" i="1"/>
  <c r="N3987" i="1"/>
  <c r="N3983" i="1"/>
  <c r="N3979" i="1"/>
  <c r="N3975" i="1"/>
  <c r="N3971" i="1"/>
  <c r="N3967" i="1"/>
  <c r="N3963" i="1"/>
  <c r="N3959" i="1"/>
  <c r="N3955" i="1"/>
  <c r="N3951" i="1"/>
  <c r="N3947" i="1"/>
  <c r="N3943" i="1"/>
  <c r="N3858" i="1"/>
  <c r="N3853" i="1"/>
  <c r="N3849" i="1"/>
  <c r="N3845" i="1"/>
  <c r="N3841" i="1"/>
  <c r="N3837" i="1"/>
  <c r="N3833" i="1"/>
  <c r="N3829" i="1"/>
  <c r="N3825" i="1"/>
  <c r="N3821" i="1"/>
  <c r="N3800" i="1"/>
  <c r="N3772" i="1"/>
  <c r="N3768" i="1"/>
  <c r="N3764" i="1"/>
  <c r="N3760" i="1"/>
  <c r="N3756" i="1"/>
  <c r="N3752" i="1"/>
  <c r="N3748" i="1"/>
  <c r="N3744" i="1"/>
  <c r="N3740" i="1"/>
  <c r="N3736" i="1"/>
  <c r="N3732" i="1"/>
  <c r="N3728" i="1"/>
  <c r="N3724" i="1"/>
  <c r="N3720" i="1"/>
  <c r="N3716" i="1"/>
  <c r="N3712" i="1"/>
  <c r="N3708" i="1"/>
  <c r="N3704" i="1"/>
  <c r="N3700" i="1"/>
  <c r="N3696" i="1"/>
  <c r="N3692" i="1"/>
  <c r="N4450" i="1"/>
  <c r="N4442" i="1"/>
  <c r="N4434" i="1"/>
  <c r="N4418" i="1"/>
  <c r="N4333" i="1"/>
  <c r="N4325" i="1"/>
  <c r="N4317" i="1"/>
  <c r="N4224" i="1"/>
  <c r="N4198" i="1"/>
  <c r="N4190" i="1"/>
  <c r="N4102" i="1"/>
  <c r="N4094" i="1"/>
  <c r="N4077" i="1"/>
  <c r="O4074" i="1"/>
  <c r="N3919" i="1"/>
  <c r="N3915" i="1"/>
  <c r="N3911" i="1"/>
  <c r="N3907" i="1"/>
  <c r="N3879" i="1"/>
  <c r="N3875" i="1"/>
  <c r="N3871" i="1"/>
  <c r="N3867" i="1"/>
  <c r="N4444" i="1"/>
  <c r="N4436" i="1"/>
  <c r="N4428" i="1"/>
  <c r="N4412" i="1"/>
  <c r="N4335" i="1"/>
  <c r="N4327" i="1"/>
  <c r="N4319" i="1"/>
  <c r="N4295" i="1"/>
  <c r="N4226" i="1"/>
  <c r="N4200" i="1"/>
  <c r="N4192" i="1"/>
  <c r="N4104" i="1"/>
  <c r="N4096" i="1"/>
  <c r="O4076" i="1"/>
  <c r="N3922" i="1"/>
  <c r="N3918" i="1"/>
  <c r="N3914" i="1"/>
  <c r="N3910" i="1"/>
  <c r="N3906" i="1"/>
  <c r="N3878" i="1"/>
  <c r="N3874" i="1"/>
  <c r="N3870" i="1"/>
  <c r="N3866" i="1"/>
  <c r="N3509" i="1"/>
  <c r="N3499" i="1"/>
  <c r="N3495" i="1"/>
  <c r="N3491" i="1"/>
  <c r="N4449" i="1"/>
  <c r="N4441" i="1"/>
  <c r="N4433" i="1"/>
  <c r="N4417" i="1"/>
  <c r="N4324" i="1"/>
  <c r="N4316" i="1"/>
  <c r="N4269" i="1"/>
  <c r="N4265" i="1"/>
  <c r="N4261" i="1"/>
  <c r="N4257" i="1"/>
  <c r="N4253" i="1"/>
  <c r="N4249" i="1"/>
  <c r="N4245" i="1"/>
  <c r="N4241" i="1"/>
  <c r="N4237" i="1"/>
  <c r="N4233" i="1"/>
  <c r="N4229" i="1"/>
  <c r="N4223" i="1"/>
  <c r="N4197" i="1"/>
  <c r="N4189" i="1"/>
  <c r="N4101" i="1"/>
  <c r="N4093" i="1"/>
  <c r="N4076" i="1"/>
  <c r="N4059" i="1"/>
  <c r="N4055" i="1"/>
  <c r="N4023" i="1"/>
  <c r="N4005" i="1"/>
  <c r="N4001" i="1"/>
  <c r="N3997" i="1"/>
  <c r="N3993" i="1"/>
  <c r="N3989" i="1"/>
  <c r="N3985" i="1"/>
  <c r="N3981" i="1"/>
  <c r="N3977" i="1"/>
  <c r="N3973" i="1"/>
  <c r="N3969" i="1"/>
  <c r="N3965" i="1"/>
  <c r="N3961" i="1"/>
  <c r="N3957" i="1"/>
  <c r="N3953" i="1"/>
  <c r="N3949" i="1"/>
  <c r="N3945" i="1"/>
  <c r="N3860" i="1"/>
  <c r="N3855" i="1"/>
  <c r="N3851" i="1"/>
  <c r="N3847" i="1"/>
  <c r="N3843" i="1"/>
  <c r="N3839" i="1"/>
  <c r="N3835" i="1"/>
  <c r="N3831" i="1"/>
  <c r="N3827" i="1"/>
  <c r="N3823" i="1"/>
  <c r="N3770" i="1"/>
  <c r="N3766" i="1"/>
  <c r="N3762" i="1"/>
  <c r="N3758" i="1"/>
  <c r="N3754" i="1"/>
  <c r="N3750" i="1"/>
  <c r="N3746" i="1"/>
  <c r="N3742" i="1"/>
  <c r="N3738" i="1"/>
  <c r="N3734" i="1"/>
  <c r="N3730" i="1"/>
  <c r="N3726" i="1"/>
  <c r="N3722" i="1"/>
  <c r="N3718" i="1"/>
  <c r="N3714" i="1"/>
  <c r="N3710" i="1"/>
  <c r="N3706" i="1"/>
  <c r="N3702" i="1"/>
  <c r="N3698" i="1"/>
  <c r="N3694" i="1"/>
  <c r="N3690" i="1"/>
  <c r="N3942" i="1"/>
  <c r="N3974" i="1"/>
  <c r="N4006" i="1"/>
  <c r="N4258" i="1"/>
  <c r="N4447" i="1"/>
  <c r="C2" i="4"/>
  <c r="S4409" i="1" l="1"/>
  <c r="N4409" i="1" s="1"/>
  <c r="S4407" i="1"/>
  <c r="N4407" i="1" s="1"/>
  <c r="S4405" i="1"/>
  <c r="N4405" i="1" s="1"/>
  <c r="S4403" i="1"/>
  <c r="N4403" i="1" s="1"/>
  <c r="S4401" i="1"/>
  <c r="N4401" i="1" s="1"/>
  <c r="S4399" i="1"/>
  <c r="N4399" i="1" s="1"/>
  <c r="S4397" i="1"/>
  <c r="N4397" i="1" s="1"/>
  <c r="S4395" i="1"/>
  <c r="N4395" i="1" s="1"/>
  <c r="S4393" i="1"/>
  <c r="N4393" i="1" s="1"/>
  <c r="S4391" i="1"/>
  <c r="N4391" i="1" s="1"/>
  <c r="S4389" i="1"/>
  <c r="N4389" i="1" s="1"/>
  <c r="S4387" i="1"/>
  <c r="N4387" i="1" s="1"/>
  <c r="S4385" i="1"/>
  <c r="N4385" i="1" s="1"/>
  <c r="S4383" i="1"/>
  <c r="N4383" i="1" s="1"/>
  <c r="S4381" i="1"/>
  <c r="N4381" i="1" s="1"/>
  <c r="S4379" i="1"/>
  <c r="N4379" i="1" s="1"/>
  <c r="S4377" i="1"/>
  <c r="N4377" i="1" s="1"/>
  <c r="S4375" i="1"/>
  <c r="N4375" i="1" s="1"/>
  <c r="S4373" i="1"/>
  <c r="N4373" i="1" s="1"/>
  <c r="S4371" i="1"/>
  <c r="N4371" i="1" s="1"/>
  <c r="S4369" i="1"/>
  <c r="N4369" i="1" s="1"/>
  <c r="S4367" i="1"/>
  <c r="N4367" i="1" s="1"/>
  <c r="S4365" i="1"/>
  <c r="N4365" i="1" s="1"/>
  <c r="S4363" i="1"/>
  <c r="N4363" i="1" s="1"/>
  <c r="S4361" i="1"/>
  <c r="N4361" i="1" s="1"/>
  <c r="S4291" i="1"/>
  <c r="N4291" i="1" s="1"/>
  <c r="S4410" i="1"/>
  <c r="N4410" i="1" s="1"/>
  <c r="S4408" i="1"/>
  <c r="N4408" i="1" s="1"/>
  <c r="S4406" i="1"/>
  <c r="N4406" i="1" s="1"/>
  <c r="S4404" i="1"/>
  <c r="N4404" i="1" s="1"/>
  <c r="S4402" i="1"/>
  <c r="N4402" i="1" s="1"/>
  <c r="S4400" i="1"/>
  <c r="N4400" i="1" s="1"/>
  <c r="S4398" i="1"/>
  <c r="N4398" i="1" s="1"/>
  <c r="S4396" i="1"/>
  <c r="N4396" i="1" s="1"/>
  <c r="S4394" i="1"/>
  <c r="N4394" i="1" s="1"/>
  <c r="S4392" i="1"/>
  <c r="N4392" i="1" s="1"/>
  <c r="S4390" i="1"/>
  <c r="N4390" i="1" s="1"/>
  <c r="S4388" i="1"/>
  <c r="N4388" i="1" s="1"/>
  <c r="S4386" i="1"/>
  <c r="N4386" i="1" s="1"/>
  <c r="S4384" i="1"/>
  <c r="N4384" i="1" s="1"/>
  <c r="S4382" i="1"/>
  <c r="N4382" i="1" s="1"/>
  <c r="S4380" i="1"/>
  <c r="N4380" i="1" s="1"/>
  <c r="S4378" i="1"/>
  <c r="N4378" i="1" s="1"/>
  <c r="S4376" i="1"/>
  <c r="N4376" i="1" s="1"/>
  <c r="S4374" i="1"/>
  <c r="N4374" i="1" s="1"/>
  <c r="S4372" i="1"/>
  <c r="N4372" i="1" s="1"/>
  <c r="S4370" i="1"/>
  <c r="N4370" i="1" s="1"/>
  <c r="S4368" i="1"/>
  <c r="N4368" i="1" s="1"/>
  <c r="S4366" i="1"/>
  <c r="N4366" i="1" s="1"/>
  <c r="S4364" i="1"/>
  <c r="N4364" i="1" s="1"/>
  <c r="S4362" i="1"/>
  <c r="N4362" i="1" s="1"/>
  <c r="S4290" i="1"/>
  <c r="N429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 authorId="0" shapeId="0" xr:uid="{00000000-0006-0000-0000-000004000000}">
      <text>
        <r>
          <rPr>
            <sz val="11"/>
            <color theme="1"/>
            <rFont val="Calibri"/>
            <scheme val="minor"/>
          </rPr>
          <t>======
ID#AAAAjwX6l5w
Bich Tran    (2022-11-17 12:21:16)
number of flux sites</t>
        </r>
      </text>
    </comment>
    <comment ref="L2" authorId="0" shapeId="0" xr:uid="{00000000-0006-0000-0000-000001000000}">
      <text>
        <r>
          <rPr>
            <sz val="11"/>
            <color theme="1"/>
            <rFont val="Calibri"/>
            <scheme val="minor"/>
          </rPr>
          <t>======
ID#AAAAkR-F3DI
Bích Trần    (2022-11-22 17:46:37)
number of sites * number of data years/site</t>
        </r>
      </text>
    </comment>
    <comment ref="M2" authorId="0" shapeId="0" xr:uid="{00000000-0006-0000-0000-000003000000}">
      <text>
        <r>
          <rPr>
            <sz val="11"/>
            <color theme="1"/>
            <rFont val="Calibri"/>
            <scheme val="minor"/>
          </rPr>
          <t>======
ID#AAAAjwX6l50
Bich Tran    (2022-11-17 12:21:16)
name of product or model
product* if the product's model is run</t>
        </r>
      </text>
    </comment>
    <comment ref="P2" authorId="0" shapeId="0" xr:uid="{00000000-0006-0000-0000-000008000000}">
      <text>
        <r>
          <rPr>
            <sz val="11"/>
            <color theme="1"/>
            <rFont val="Calibri"/>
            <scheme val="minor"/>
          </rPr>
          <t>======
ID#AAAAjwX6l5c
Bich Tran    (2022-11-17 12:21:16)
average RMSE of all sites 
in mm/dt</t>
        </r>
      </text>
    </comment>
    <comment ref="Q2" authorId="0" shapeId="0" xr:uid="{00000000-0006-0000-0000-000006000000}">
      <text>
        <r>
          <rPr>
            <sz val="11"/>
            <color theme="1"/>
            <rFont val="Calibri"/>
            <scheme val="minor"/>
          </rPr>
          <t>======
ID#AAAAjwX6l5g
Bich Tran    (2022-11-17 12:21:16)
average RS ET in mm/dt</t>
        </r>
      </text>
    </comment>
    <comment ref="S2" authorId="0" shapeId="0" xr:uid="{00000000-0006-0000-0000-000002000000}">
      <text>
        <r>
          <rPr>
            <sz val="11"/>
            <color theme="1"/>
            <rFont val="Calibri"/>
            <scheme val="minor"/>
          </rPr>
          <t>======
ID#AAAAjwX6l5s
Bich Tran    (2022-11-17 12:21:16)
average LE of all sites in Wm-2</t>
        </r>
      </text>
    </comment>
    <comment ref="S192" authorId="0" shapeId="0" xr:uid="{00000000-0006-0000-0000-000007000000}">
      <text>
        <r>
          <rPr>
            <sz val="11"/>
            <color theme="1"/>
            <rFont val="Calibri"/>
            <scheme val="minor"/>
          </rPr>
          <t>======
ID#AAAAjwX6l5k
Bich Tran    (2022-11-17 12:21:16)
1.4 MJm-2d-1 * 11.574</t>
        </r>
      </text>
    </comment>
    <comment ref="S193" authorId="0" shapeId="0" xr:uid="{00000000-0006-0000-0000-000005000000}">
      <text>
        <r>
          <rPr>
            <sz val="11"/>
            <color theme="1"/>
            <rFont val="Calibri"/>
            <scheme val="minor"/>
          </rPr>
          <t>======
ID#AAAAjwX6l5o
Bich Tran    (2022-11-17 12:21:16)
1.4 MJm-2d-1 * 11.574</t>
        </r>
      </text>
    </comment>
  </commentList>
  <extLst>
    <ext xmlns:r="http://schemas.openxmlformats.org/officeDocument/2006/relationships" uri="GoogleSheetsCustomDataVersion1">
      <go:sheetsCustomData xmlns:go="http://customooxmlschemas.google.com/" r:id="rId1" roundtripDataSignature="AMtx7mgcupsajWNgRUeXv0VkH+yT6mXUow=="/>
    </ext>
  </extLst>
</comments>
</file>

<file path=xl/sharedStrings.xml><?xml version="1.0" encoding="utf-8"?>
<sst xmlns="http://schemas.openxmlformats.org/spreadsheetml/2006/main" count="49372" uniqueCount="3970">
  <si>
    <t>record_id</t>
  </si>
  <si>
    <t>included</t>
  </si>
  <si>
    <t>title</t>
  </si>
  <si>
    <t>authors</t>
  </si>
  <si>
    <t>year</t>
  </si>
  <si>
    <t>abstract</t>
  </si>
  <si>
    <t>doi</t>
  </si>
  <si>
    <t>URL</t>
  </si>
  <si>
    <t>keywords</t>
  </si>
  <si>
    <t>journal</t>
  </si>
  <si>
    <t>N_sites</t>
  </si>
  <si>
    <t>N_data-points</t>
  </si>
  <si>
    <t>Product/Model</t>
  </si>
  <si>
    <t>Obs-ET_mmdt-1_avg</t>
  </si>
  <si>
    <t>days/dt</t>
  </si>
  <si>
    <t>temporal_support</t>
  </si>
  <si>
    <t>IGBP_class</t>
  </si>
  <si>
    <t>Notes</t>
  </si>
  <si>
    <t>recorded_by</t>
  </si>
  <si>
    <t>Monitoring daily evapotranspiration in Northeast Asia using MODIS and a regional Land Data Assimilation System</t>
  </si>
  <si>
    <t>Jang, K., Kang, S., Lim, Y.-J., Jeong, S., Kim, J., Kimball, J.S., Hong, S.Y.</t>
  </si>
  <si>
    <t>We applied an approach for daily estimation and monitoring of evapotranspiration (ET) over the Northeast Asia monsoon region using satellite remote sensing observations from the Moderate Resolution Imaging Spectroradiometer (MODIS). Frequent cloud cover results in a substantial loss of remote sensing information, limiting the capability of continuous ET monitoring for the monsoon region. Accordingly, we applied and evaluated a stand-alone MODIS ET algorithm for representative regional ecosystem types and an alternative algorithm to facilitate continuous regional ET estimates using surface meteorological inputs from the Korea Land Data Assimilation System (KLDAS) in addition to MODIS land products. The resulting ET calculations showed generally favorable agreement (root-mean-square error &amp;lt; 1.3 mm d -1) with respect to in situ measurements from eight regional flux tower sites. The estimated mean annual ET for 3 years (2006 to 2008) was approximately 362.0 Â± 161.5 mm yr-1 over the Northeast Asia domain. In general, the MODIS and KLDAS-based ET (MODIS-KLDAS ET) results showed favorable performance when compared to tower observations, though the results were overestimated for a forest site by approximately 39.5% and underestimated for a cropland site in South Korea by 0.8%. The MODIS-KLDAS ET data were generally underestimated relative to the MODIS (MOD16) operational global terrestrial ET product for various biome types, excluding cropland; however, MODIS-KLDAS ET showed better agreement than MOD16 ET for forest and cropland sites in South Korea. Our results indicate that MODIS ET estimates are feasible but are limited by satellite optical-infrared remote sensing constraints over cloudy regions, whereas alternative ET estimates using continuous meteorological inputs from operational regional climate systems (e.g., KLDAS) provide accurate ET results and continuous monitoring capability under all-sky conditions. Key Points Stand-alone clear-sky ET estimate using MODIS products was implemented at 1 km Cloudy-sky ET was estimated by combining MODIS and Korean LDAS (KLDAS) MODIS-KLDAS ET showed better performance than MOD16 ET in Northeast Asia Â©2013. American Geophysical Union. All Rights Reserved.</t>
  </si>
  <si>
    <t>10.1002/2013JD020639</t>
  </si>
  <si>
    <t>agricultural land, algorithm, Atmospheric thermodynamics, Daily evapotranspirations, data assimilation, Estimation, evapotranspiration, Evapotranspiration, Forestry, KLDAS, Land data assimilation systems, Moderate resolution imaging spectroradiometer, MODIS, monitoring system, monsoon, Northeast Asia, Radiometers, Remote sensing, Remote sensing information, Root-mean square errors, Satellite imagery, Satellite remote sensing, South Korea</t>
  </si>
  <si>
    <t>Journal of Geophysical Research Atmospheres</t>
  </si>
  <si>
    <t>Modified Mu2007</t>
  </si>
  <si>
    <t>instantaneous</t>
  </si>
  <si>
    <t>MF</t>
  </si>
  <si>
    <t>Bich</t>
  </si>
  <si>
    <t>CRO</t>
  </si>
  <si>
    <t>DBF</t>
  </si>
  <si>
    <t>BNF</t>
  </si>
  <si>
    <t>ENF</t>
  </si>
  <si>
    <t>GLD</t>
  </si>
  <si>
    <t>DNF</t>
  </si>
  <si>
    <t>day</t>
  </si>
  <si>
    <t>GRA</t>
  </si>
  <si>
    <t>ok</t>
  </si>
  <si>
    <t>Bayesian multimodel estimation of global terrestrial latent heat flux from eddy covariance,meteorological, and satellite observations</t>
  </si>
  <si>
    <t>Yao, Y., Liang, S., Li, X., Hong, Y., Fisher, J.B., Zhang, N., Chen, J., Cheng, J., Zhao, S., Zhang, X., Jiang, B., Sun, L., Jia, K., Wang, K., Chen, Y., Mu, Q., Feng, F.</t>
  </si>
  <si>
    <t>Accurate estimation of the satellite-based global terrestrial latent heat flux (LE) at high spatial and temporal scales remains a major challenge. In this study, we introduce a Bayesian model averaging (BMA) method to improve satellite-based global terrestrial LE estimation by merging five process-based algorithms. These are the Moderate Resolution Imaging Spectroradiometer (MODIS) LE product algorithm, the revised remote-sensing-based Penman-Monteith LE algorithm, the Priestley-Taylor-based LE algorithm, the modified satellite-based Priestley-Taylor LE algorithm, and the semi-empirical Penman LE algorithm. We validated the BMA method using data for 2000-2009 and by comparison with a simple model averaging (SA) method and five process-based algorithms. Validation data were collected for 240 globally distributed eddy covariance tower sites provided by FLUXNET projects. The validation results demonstrate that the five process-based algorithms used have variable uncertainty and the BMA method enhances the daily LE estimates, with smaller root mean square errors (RMSEs) than the SA method and the individual algorithms driven by tower-specific meteorology and Modern Era Retrospective Analysis for Research and Applications (MERRA) meteorological data provided by the NASA Global Modeling and Assimilation Office (GMAO), respectively. The average RMSE for the BMA method driven by daily tower-specific meteorology decreased by more than 5 W/m2 for crop and grass sites, and by more than 6W/m2 for forest, shrub, and savanna sites. The average coefficients of determination (R2) increased by approximately 0.05 for most sites. To test the BMA method for regional mapping, we applied it for MODIS data and GMAO-MERRA meteorology to map annual global terrestrial LE averaged over 2001-2004 for spatial resolution of 0.05Â°. The BMAmethod provides a basis for generating a long-term global terrestrial LE product for characterizing global energy, hydrological, and carbon cycles. Â© 2014. American Geophysical Union. All Rights Reserved.</t>
  </si>
  <si>
    <t>10.1002/2013JD020864</t>
  </si>
  <si>
    <t>algorithm, Algorithms, Bayesian analysis, Bayesian model averaging, Bayesian networks, eddy covariance, Estimation, estimation method, Evapotranspiration, Latent heat, latent heat flux, Mean square error, Meteorology, Moderate resolution imaging spectroradiometer, MODIS, NASA, numerical model, observational method, Penman-Monteith equation, Radiometers, Range finding, remote sensing, Remote sensing, Research and application, Retrospective analysis, Root mean square errors, Satellite imagery, Satellite observations, Simple modeling, Spatial and temporal scale, spatial resolution, spatiotemporal analysis, Uncertainty analysis</t>
  </si>
  <si>
    <t>Journal of Geophysical Research</t>
  </si>
  <si>
    <t>MODIS16*</t>
  </si>
  <si>
    <t>month</t>
  </si>
  <si>
    <t>RRS-PM</t>
  </si>
  <si>
    <t>PT-JPL</t>
  </si>
  <si>
    <t>MS-PT</t>
  </si>
  <si>
    <t>UMD-SEMI</t>
  </si>
  <si>
    <t>Comparison of three dual-source remote sensing evapotranspiration models during the MUSOEXE-12 campaign: Revisit of model physics</t>
  </si>
  <si>
    <t>Yang, Y., Long, D., Guan, H., Liang, W., Simmons, C., Batelaan, O.</t>
  </si>
  <si>
    <t>Various remote sensing-based terrestrial evapotranspiration (ET) models have been developed during the past four decades. These models vary in conceptual and mathematical representations of the physics, consequently leading to different performances. Examination of uncertainties associated with limitations in model physics will be useful for model selection and improvement. Here, three dual-source remote sensing ET models (i.e., the Hybrid dual-source scheme and Trapezoid framework-based ET Model (HTEM), the Two-Source Energy Balance (TSEB) model, and the MOD16 ET algorithm) using ASTER images were compared during the MUSOEXE-12 campaign in the Heihe River Basin in Northwest China, aiming to better understand the differences in model physics that potentially lead to differences in model performance. Model results were first compared against observations from a dense network of eddy covariance towers and isotope-based evaporation (E) and transpiration (T) partitioning. Results show that HTEM outperformed the other two models in simulating ET and its partitioning, whereas MOD16 performed worst (i.e., ET root-mean-square errors are 42.3 W/m2 (HTEM), 49.8 W/m2 (TSEB), and 95.3 W/m2 (MOD16)). On to model limitations, HTEM tends to underestimate ET under high advection due mostly to the underestimation of temperatures for the wet edge in its trapezoidal space. For TSEB, large uncertainties occur in determining the initial Priestley-Taylor coefficient and the iteration procedure for ET partitioning, leading to overestimation/underestimation of T/E in most cases, particularly over sparse vegetation. Primary use of meteorological data for MOD16 does not effectively capture the soil moisture restriction on ET, and therefore results in unreasonable spatial ET patterns. Â© 2015. American Geophysical Union. All Rights Reserved.</t>
  </si>
  <si>
    <t>10.1002/2014WR015619</t>
  </si>
  <si>
    <t>advection, algorithm, ASTER, ASTER image, ASTER images, China, comparative study, comparison, Dual source, dual-source models, eddy covariance, energy balance, error analysis, estimation method, evapotranspiration, Evapotranspiration, Evapotranspiration models, Gansu, Heihe Basin, Isotopes, isotopic analysis, Iterative methods, Mathematical representations, Mean square error, Meteorology, model test, MUSOEXE-12, remote sensing, Remote sensing, Root mean square errors, soil moisture, Soil moisture, Space optics, Terrestrial evapotranspiration, transpiration, Transpiration, uncertainty analysis</t>
  </si>
  <si>
    <t>Water Resources Research</t>
  </si>
  <si>
    <t>HTEM</t>
  </si>
  <si>
    <t>TSEB</t>
  </si>
  <si>
    <t>MODIS16</t>
  </si>
  <si>
    <t>A simple temperature domain two-source model for estimating agricultural field surface energy fluxes from Landsat images</t>
  </si>
  <si>
    <t>Yao, Y., Liang, S., Yu, J., Chen, J., Liu, S., Lin, Y., Fisher, J.B., McVicar, T.R., Cheng, J., Jia, K., Zhang, X., Xie, X., Jiang, B., Sun, L.</t>
  </si>
  <si>
    <t>A simple and robust satellite-based method for estimating agricultural field to regional surface energy fluxes at a high spatial resolution is important for many applications. We developed a simple temperature domain two-source energy balance (TD-TSEB) model within a hybrid two-source model scheme by coupling âlayerâ and âpatchâ models to estimate surface heat fluxes from Landsat thematic mapper/Enhanced Thematic Mapper Plus (TM/ETM+) imagery. For estimating latent heat flux (LE) of full soil, we proposed a temperature domain residual of the energy balance equation based on a simplified framework of total aerodynamic resistances, which provides a key link between thermal satellite temperature and subsurface moisture status. Additionally, we used a modified Priestley-Taylor model for estimating LE of full vegetation. The proposed method was applied to TM/ETM+ imagery and was validated using the ground-measured data at five crop eddy-covariance tower sites in China. The results showthat TD-TSEB yielded root-mean-square-error values between 24.9 (8.9) and 78.2 (21.4)W/m2 and squared correlation coefficient (R2) values between 0.60 (0.51) and 0.97 (0.90), for the estimated instantaneous (daily) surface net radiation, soil, latent, and sensible heat fluxes at all five sites. The TD-TSEBmodel shows good accuracy for partitioning LE into soil (LEsoil) and canopy (LEcanopy) components with an average bias of 11.1% for the estimated LEsoil/LE ratio at the Daman site. Importantly, the TD-TSEB model produced comparable accuracy but requires fewer forcing data (i.e., no wind speed and roughness length are needed) when compared with two other widely used surface energy balance models. Sensitivity analyses demonstrated that this accurate operational model provides an alternative method for mapping field surface heat fluxes with satisfactory performance. Â© 2017. American Geophysical Union. All Rights Reserved.</t>
  </si>
  <si>
    <t>10.1002/2016JD026370</t>
  </si>
  <si>
    <t>spatial resolution, China, sensitivity analysis, eddy covariance, energy balance, latent heat flux, satellite imagery, agricultural land, surface energy, sensible heat flux, energy flux, temperature gradient, Landsat thematic mapper, aerodynamics</t>
  </si>
  <si>
    <t>TD-TSEB</t>
  </si>
  <si>
    <t>METRIC</t>
  </si>
  <si>
    <t>Using precipitation, vertical root distribution, and satellite-retrieved vegetation information to parameterize water stress in a Penman-Monteith approach to evapotranspiration modeling under Mediterranean climate</t>
  </si>
  <si>
    <t>Bai, Y., Zhang, J., Zhang, S., Koju, U.A., Yao, F., Igbawua, T.</t>
  </si>
  <si>
    <t>Recent studies have shown that global Penman-Monteith equation based (PM-based) models poorly simulate water stress when estimating evapotranspiration (ET) in areas having a Mediterranean climate (AMC). In this study, we propose a novel approach using precipitation, vertical root distribution (VRD), and satellite-retrieved vegetation information to simulate water stress in a PM-based model (RS-WBPM) to address this issue. A multilayer water balance module is employed to simulate the soil water stress factor (SWSF) of multiple soil layers at different depths. The water stress factor (WSF) for surface evapotranspiration is determined by VRD information and SWSF in each layer. Additionally, four older PM-based models (PMOV) are evaluated at 27 flux sites in AMC. Results show that PMOV fails to estimate the magnitude or capture the variation of ET in summer at most sites, whereas RS-WBPM is successful. The daily ET resulting from RS-WBPM incorporating recommended VI (NDVI for shrub and EVI for other biomes) agrees well with observations, with R2=0.60 (RMSE=18.72 W m-2) for all 27 sites and R2=0.62 (RMSE=18.21 W m-2) for 25 nonagricultural sites. However, combined results from the optimum older PM-based models at specific sites show R2 values of only 0.50 (RMSE=20.74 W m-2) for all 27 sites. RS-WBPM is also found to outperform other ET models that also incorporate a soil water balance module. As all inputs of RS-WBPM are globally available, the results from RS-WBPM are encouraging and imply the potential of its implementation on a regional and global scale. Â© 2017. The Authors.</t>
  </si>
  <si>
    <t>10.1002/2016MS000702</t>
  </si>
  <si>
    <t>Soil moisture, Water balance, NDVI, water balance, Vegetation, Evapotranspiration, evapotranspiration, water budget, water stress, Soils, parameterization, vegetation dynamics, precipitation (climatology), Climate models, satellite altimetry, Climatology, Mediterranean climates, Mediterranean environment, Vertical root distributions, Penman-Monteith equation, Water stress, shrub, Penman-Monteith equations, Mediterranean climate, vertical distribution, vertical root distribution</t>
  </si>
  <si>
    <t>Journal of Advances in Modeling Earth Systems</t>
  </si>
  <si>
    <t>RS-WBPM-EVI</t>
  </si>
  <si>
    <t>RS-WBPM-NDVI</t>
  </si>
  <si>
    <t>Estimating Daily Evapotranspiration From Remotely Sensed Instantaneous Observations With Simplified Derivations of a Theoretical Model</t>
  </si>
  <si>
    <t>Tang, R., Li, Z.-L.</t>
  </si>
  <si>
    <t>Surface evapotranspiration (ET) is one of the key components in global hydrological cycle and energy budget on Earth. This paper designs a theoretical relationship between daily and instantaneous ETs with a multiplication of multiple fractions through a mathematical derivation of the physics-based Penman-Monteith equation and further develops five methods for converting remotely sensed instantaneous ET to daily values, one of which is equivalent to the conventional constant evaporative fraction (EF) method. The five methods are then evaluated and intercompared using long-term ground-based eddy covariance system-measured half-hourly latent heat flux (LE) and three groups of Moderate Resolution Imaging Spectroradiometer-based instantaneous LE data sets collected from April 2009 to late October 2011 at the Yucheng station. Overall, the constant decoupling factor (Î©) method, the constant surface resistance (Rc) method, and the constant ratio of surface resistance to aerodynamic resistance (Rc/Ra) method could produce daily LE estimates that are in reasonably good agreement with the ground-based eddy covariance measurements, whereas the constant EF method and the constant Priestley-Taylor parameter (Î±) method underestimate the daily LE with larger biases and root-mean-square errors. The former three methods are of more solid physical foundation and can effectively capture the effect of temporally variable meteorological factors on the diurnal pattern of surface ET. They provide good alternatives to the nowadays commonly applied methods for the conversion of remotely sensed instantaneous ET to daily values. Â©2017. American Geophysical Union. All Rights Reserved.</t>
  </si>
  <si>
    <t>10.1002/2017JD027094</t>
  </si>
  <si>
    <t>remote sensing, China, MODIS, eddy covariance, evapotranspiration, energy budget, latent heat flux, estimation method, hydrological cycle, satellite data, numerical model, numerical method, Shandong, Yucheng, remote sensing data, constant evaporative fraction method</t>
  </si>
  <si>
    <t>Journal of Geophysical Research: Atmospheres</t>
  </si>
  <si>
    <t>TSEB-EF</t>
  </si>
  <si>
    <t>33 clear-sky TERRA overpass 4-9/2009</t>
  </si>
  <si>
    <t>TSEB-alpha</t>
  </si>
  <si>
    <t>TSEB-omega</t>
  </si>
  <si>
    <t>TSEB-Rc</t>
  </si>
  <si>
    <t>TSEB-Rc/Ra</t>
  </si>
  <si>
    <t>55 clear-sky TERRA overpass 4-9/2011</t>
  </si>
  <si>
    <t>55 clear-sky AQUA overpass 4-9/2011</t>
  </si>
  <si>
    <t>Evaluating the use of spatially varying versus bulk average 3D vegetation structural inputs to modelled evapotranspiration within heterogeneous land cover types</t>
  </si>
  <si>
    <t>Sutherland, G., Chasmer, L.E., Petrone, R.M., Kljun, N., Devito, K.J.</t>
  </si>
  <si>
    <t>The Western Boreal Plain of north-central Alberta is prone to water-deficit conditions and is hydrologically sensitive to changes in climate, natural resource extraction and disturbance. Accurate measurement and modelling of the main components of the water balance are important for ecosystem and reclamation management; however, the lack of hydro-meteorological instrumentation found within different land cover types makes quantification of changes to the water balance difficult over large areas. Remote sensing data can provide spatial estimates of land cover distribution and leaf area index (LAI) used as inputs into land surface models. However, land surface models can often suffer from inaccuracies as a result of spatial (coarse pixel) and temporal (discrete acquisition) resolutions, mis-classification and inaccurate representation of LAI using remote sensing data. This study uses high-resolution (1mÃ1m) Light Detection and Ranging-derived vegetation parameters (land cover type, LAI and 3D vegetation frictional influences on air movement) as inputs into the Penman-Monteith evapotranspiration (ET) model along with measured hydro-meteorological variables. Comparison with eddy covariance (EC) measurements indicated that spatially explicit ET estimates at 1m resolution (over a 5kmÃ5km study area) provided better estimates compared with bulk average ET estimates per land cover type. ET estimates scaled using spatially variable vegetation inputs only underestimated measured fluxes by 2% and 3% at 22Â·5 and 3m EC instrumentation towers, respectively. Bulk averaged ET estimates underestimated measured ET by 5% at the 3m tower and overestimated EC by 7% at the 22Â·5m EC tower. Over coarser scales, the error associated with bulk input parameters can lead to error in overall water balance estimation. Â© 2014 John Wiley &amp; Sons, Ltd.</t>
  </si>
  <si>
    <t>10.1002/eco.1477</t>
  </si>
  <si>
    <t>Aspen, Boreal, Eddy covariance, Evapotranspiration, Evapotranspiration modelling, Land reclamation, LiDAR, Light detection and ranging, Meteorological variables, Optical radar, Remote sensing, Surface measurement, Vegetation, Vegetation parameters, Vegetation structure, Water balance estimation, Wetland, Wetlands</t>
  </si>
  <si>
    <t>Ecohydrology</t>
  </si>
  <si>
    <t>P-M</t>
  </si>
  <si>
    <t>week</t>
  </si>
  <si>
    <t>spatiall variable vs 22.5m height EC</t>
  </si>
  <si>
    <t>mm/week</t>
  </si>
  <si>
    <t>Fig10</t>
  </si>
  <si>
    <t>spatially averaged vs 22.5m height EC</t>
  </si>
  <si>
    <t>Fig11</t>
  </si>
  <si>
    <t>spatiall variable vs 3m height EC</t>
  </si>
  <si>
    <t>Fig8</t>
  </si>
  <si>
    <t>spatially averaged vs 3m height EC</t>
  </si>
  <si>
    <t>Fig9</t>
  </si>
  <si>
    <t>Evapotranspiration comparisons between eddy covariance measurements and meteorological and remote-sensing-based models in disturbed ponderosa pine forests</t>
  </si>
  <si>
    <t>Ha, W., Kolb, T.E., Springer, A.E., Dore, S., O'Donnell, F.C., Martinez Morales, R., Masek Lopez, S., Koch, G.W.</t>
  </si>
  <si>
    <t>Evapotranspiration (ET) comprises a major portion of the water budget in forests, yet few studies have measured or estimated ET in semi-arid, high-elevation ponderosa pine forests of the south-western US or have investigated the capacity of models to predict ET in disturbed forests. We measured actual ET with the eddy covariance (eddy) method over 4years in three ponderosa pine forests near Flagstaff, Arizona, that differ in disturbance history (undisturbed control, wildfire burned, and restoration thinning) and compared these measurements (415-510mmyear-1 on average) with actual ET estimated from five meteorological models [Penman-Monteith (P-M), P-M with dynamic control of stomatal resistance (P-M-d), Priestley-Taylor (P-T), McNaughton-Black (M-B), and Shuttleworth-Wallace (S-W)] and from the Moderate Resolution Imaging Spectroradiometer (MODIS) ET product. The meteorological models with constant stomatal resistance (P-M, M-B, and S-W) provided the most accurate estimates of annual eddy ET (average percent differences ranged between 11 and -14%), but their accuracy varied across sites. The P-M-d consistently underpredicted ET at all sites. The more simplistic P-T model performed well at the control site (18% overprediction) but strongly overpredicted annual eddy ET at the restoration sites (92%) and underpredicted at the fire site (-26%). The MODIS ET underpredicted annual eddy ET at all sites by at least 51% primarily because of underestimation of leaf area index. Overall, we conclude that with accurate parameterization, micrometeorological models can predict ET within 30% in forests of the south-western US and that remote sensing-based ET estimates need to be improved through use of higher resolution products. Â© 2015 John Wiley &amp; Sons, Ltd.</t>
  </si>
  <si>
    <t>10.1002/eco.1586</t>
  </si>
  <si>
    <t>Arizona, Budget control, coniferous tree, Conservation, Disturbance history, Ecosystems, eddy covariance, Eddy covariance, Eddy covariance measurements, evapotranspiration, Evapotranspiration, Flagstaff, Forecasting, forest ecosystem, Forest ecosystem, Forest ecosystems, Forestry, Image reconstruction, Latent heat, latent heat flux, leaf area index, Meteorological models, Moderate resolution imaging spectroradiometer, Moderate Resolution Imaging Spectroradiometer (MODIS), MODIS, Ponderosa pine, Ponderosa pine forest, Ponderosa pines, Radiometers, remote sensing, Remote sensing, Restoration, satellite data, Satellite imagery, spatial resolution, Spectrometers, United States</t>
  </si>
  <si>
    <t>Control</t>
  </si>
  <si>
    <t>Fire</t>
  </si>
  <si>
    <t>Restoration</t>
  </si>
  <si>
    <t>P-M-d</t>
  </si>
  <si>
    <t>P-T</t>
  </si>
  <si>
    <t>M-B</t>
  </si>
  <si>
    <t>S-W</t>
  </si>
  <si>
    <t>Monthly land cover-specific evapotranspiration models derived from global eddy flux measurements and remote sensing data</t>
  </si>
  <si>
    <t>Fang, Y., Sun, G., Caldwell, P., Mcnulty, S.G., Noormets, A., Domec, J.-C., King, J., Zhang, Z., Zhang, X., Lin, G., Zhou, G., Xiao, J., Chen, J.</t>
  </si>
  <si>
    <t>Evapotranspiration (ET) is arguably the most uncertain ecohydrologic variable for quantifying watershed water budgets. Although numerous ET and hydrological models exist, accurately predicting the effects of global change on water use and availability remains challenging because of model deficiency and/or a lack of input parameters. The objective of this study was to create a new set of monthly ET models that can better quantify landscape-level ET with readily available meteorological and biophysical information. We integrated eddy covariance flux measurements from over 200 sites, multiple year remote sensing products from the Moderate Resolution Imaging Spectroradiometer (MODIS), and statistical modelling. Through examining the key biophysical controls on ET by land cover type (i.e. shrubland, cropland, deciduous forest, evergreen forest, mixed forest, grassland, and savannas), we created unique ET regression models for each land cover type using different combinations of biophysical independent factors. Leaf area index and net radiation explained most of the variability of observed ET for shrubland, cropland, grassland, savannas, and evergreen forest ecosystems. In contrast, potential ET (PET) as estimated by the temperature-based Hamon method was most useful for estimating monthly ET for deciduous and mixed forests. The more data-demanding PET method, FAO reference ET model, had similar power as the simpler Hamon PET method for estimating actual ET. We developed three sets of monthly ET models by land cover type for different practical applications with different data availability. Our models may be used to improve water balance estimates for large basins or regions with mixed land cover types. Â© 2015 John Wiley &amp; Sons, Ltd.</t>
  </si>
  <si>
    <t>10.1002/eco.1629</t>
  </si>
  <si>
    <t>land cover, Hydrology, Remote sensing, MODIS, Evapotranspiration, Eddy covariance, eddy covariance, evapotranspiration, water budget, hydrological modeling, Water supply, ecohydrology, Rain, Ecology, Ecosystems, Forestry, Radiometers, Satellite imagery, Budget control, Moderate resolution imaging spectroradiometer, ecosystem modeling, Regression analysis, Evapotranspiration models, leaf area index, FLUXNET, Eco-hydrology, Biophysics, Ecohydrology, Image reconstruction, FluxNet, Eddy covariance flux, Ecosystem modelling, Statistical modelling, Biophysical information</t>
  </si>
  <si>
    <t>Empirical-TypeI</t>
  </si>
  <si>
    <t>SAV</t>
  </si>
  <si>
    <t>CSH/OSH</t>
  </si>
  <si>
    <t>EBF</t>
  </si>
  <si>
    <t>DB</t>
  </si>
  <si>
    <t>Empirical-TypeII</t>
  </si>
  <si>
    <t>Empirical-TypeIII</t>
  </si>
  <si>
    <t>Use of satellite leaf area index estimating evapotranspiration and gross assimilation for Australian ecosystems</t>
  </si>
  <si>
    <t>Gan, R., Zhang, Y., Shi, H., Yang, Y., Eamus, D., Cheng, L., Chiew, F.H.S., Yu, Q.</t>
  </si>
  <si>
    <t>Accurate quantification of terrestrial evapotranspiration and ecosystem productivity is of significant merit to better understand and predict the response of ecosystem energy, water, and carbon budgets under climate change. Existing diagnostic models have different focus on either water or carbon flux estimates with various model complexity and uncertainties induced by distinct representation of the coupling between water and carbon processes. Here, we propose a diagnostic model to estimate evapotranspiration and gross primary production that is based on biophysical mechanism yet simple for practical use. This is done by coupling the carbon and water fluxes via canopy conductance used in the PenmanâMonteithâLeuning equation (named as PML_V2 model). The PML_V2 model takes Moderate Resolution Imaging Spectrometer leaf area index and meteorological variables as inputs. The model was tested against evapotranspiration and gross primary production observations at 9 eddy-covariance sites in Australia, which are spread across wide climate conditions and ecosystems. Results indicate that the simulated evapotranspiration and gross primary production by the PML_V2 model are in good agreement with the measurements at 8-day timescale, indicated by the cross site NashâSutcliffe efficiency being 0.70 and 0.66, R2 being 0.80 and 0.75, and root mean square error being 0.96Â mmÂ dâ1 and 1.14Â Î¼molÂ mâ2Â sâ1 for evapotranspiration and gross primary production, respectively. As the PML_V2 model only requires readily available climate and Moderate Resolution Imaging Spectrometer vegetation dynamics data and has few parameters, it can potentially be applied to estimate evapotranspiration and carbon assimilation simultaneously at long-term and large spatial scales. Copyright Â© 2018 John Wiley &amp; Sons, Ltd.</t>
  </si>
  <si>
    <t>10.1002/eco.1974</t>
  </si>
  <si>
    <t>Uncertainty analysis, Climate change, Evapotranspiration, Eddy covariance, eddy covariance, evapotranspiration, Carbon, modelling, canopy, Ecosystems, Mean square error, Root mean square errors, Gross primary production, Canopy conductance, primary production, Australia, numerical model, Budget control, Meteorological variables, Climate models, Spectrometers, Moderate res-olution imaging spectrometers, leaf area index, gross primary production, Terrestrial evapotranspiration, Models, biophysics, Accurate quantifications, canopy conductance</t>
  </si>
  <si>
    <t>PML</t>
  </si>
  <si>
    <t>Remote estimation of terrestrial evapotranspiration without using meteorological data</t>
  </si>
  <si>
    <t>Yang, Y., Long, D., Shang, S.</t>
  </si>
  <si>
    <t>We developed a new method to estimate terrestrial evapotranspiration (ET) from satellite data without using meteorological inputs. By analyzing observations from 20 eddy covariance tower sites across continental North America, we found a strong relationship between monthly gross primary production (GPP) and ET (R2 = 0.72-0.97), implying the potential of using the remotely sensed GPP to invert ET. We therefore adopted the Temperature-Greenness model which calculates 16 day GPP using MODIS EVI and LST products to estimate GPP and then to calculate ET by dividing GPP with ecosystem water use efficiency (the ratio of GPP to ET). The proposed method estimated 16 day ET very well by comparison with tower-based measurements (R2 = 0.84, p &amp;lt; 0.001, n = 1290) and provided better ET estimates than the MODIS ET product. This suggests that routine estimation of ET from satellite remote sensing without using fine-resolution meteorological fields is possible and can be very useful for studying water and carbon cycles. Key Points We proposed a remote sensing ET algorithm without using weather data The proposed method estimates ET well across a wide range of bio-climates The proposed method outperforms MODIS ET product in all validation sites Â©2013. American Geophysical Union. All Rights Reserved.</t>
  </si>
  <si>
    <t>10.1002/grl.50450</t>
  </si>
  <si>
    <t>remote sensing, Remote sensing, MODIS, Evapotranspiration, eddy covariance, evapotranspiration, Water use efficiency, Water supply, Meteorological data, Ecosystems, Radiometers, Gross primary production, Satellite remote sensing, satellite data, data set, North America, Meteorology, gross primary production, Estimation, Terrestrial evapotranspiration, net primary production, Meteorological input, Eddy covariance towers, ecosystem water use efficiency, Meteorological fields</t>
  </si>
  <si>
    <t>Geophysical Research Letters</t>
  </si>
  <si>
    <t>TG</t>
  </si>
  <si>
    <t>Evaluation of WaPOR V2 evapotranspiration products across Africa</t>
  </si>
  <si>
    <t>Blatchford, M.L., Mannaerts, C.M., Njuki, S.M., Nouri, H., Zeng, Y., Pelgrum, H., Wonink, S., Karimi, P.</t>
  </si>
  <si>
    <t>The Food and Agricultural Organization of the United Nations (FAO) portal to monitor water productivity through open-access of remotely sensed derived data (WaPOR) offers continuous actual evapotranspiration and interception (ETIa-WPR) data at a 10-day basis across Africa and the Middle East from 2009 onwards at three spatial resolutions. The continental level (250 m) covers Africa and the Middle East (L1). The national level (100 m) covers 21 countries and 4 river basins (L2). The third level (30 m) covers eight irrigation areas (L3). To quantify the uncertainty of WaPOR version 2 (V2.0) ETIa-WPR in Africa, we used a number of validation methods. We checked the physical consistency against water availability and the long-term water balance and then verify the continental spatial and temporal trends for the major climates in Africa. We directly validated ETIa-WPR against in situ data of 14 eddy covariance stations (EC). Finally, we checked the level consistency between the different spatial resolutions. Our findings indicate that ETIa-WPR is performing well, but with some noticeable overestimation. The ETIa-WPR is showing expected spatial and temporal consistency with respect to climate classes. ETIa-WPR shows mixed results at point scale as compared to EC flux towers with an overall correlation of 0.71, and a root mean square error of 1.2 mm/day. The level consistency is very high between L1 and L2. However, the consistency between L1 and L3 varies significantly between irrigation areas. In rainfed areas, the ETIa-WPR is overestimating at low ETIa-WPR and underestimating when ETIa is high. In irrigated areas, ETIa-WPR values appear to be consistently overestimating ETa. The relative soil moisture content (SMC), the input of quality layers and local advection effects were some of the identified causes. The quality assessment of ETIa-WPR product is enhanced by combining multiple evaluation methods. Based on the results, the ETIa-WPR dataset is of enough quality to contribute to the understanding and monitoring of local and continental water processes and water management. Â© 2020 The Authors. Hydrological Processes published by John Wiley &amp; Sons Ltd.</t>
  </si>
  <si>
    <t>10.1002/hyp.13791</t>
  </si>
  <si>
    <t>remote sensing, spatial resolution, Africa, irrigation, Soil moisture, Evapotranspiration, eddy covariance, evapotranspiration, water budget, Water management, Irrigation, Middle East, actual evapotranspiration, water availability, river basin, interception, accuracy assessment, consistency, continental Africa, direct validation, penmanâMontieth, water resources management, Actual evapotranspiration, Agricultural robots, Mean square error, Root mean square errors, Quality control, Food and agricultural organizations, Relative soil moistures, Spatial and temporal trends, Temporal consistency, Etia, Evaluation methods, Long-term water balances</t>
  </si>
  <si>
    <t>Hydrological Processes</t>
  </si>
  <si>
    <t>WaPOR</t>
  </si>
  <si>
    <t>10-day</t>
  </si>
  <si>
    <t>dekadal</t>
  </si>
  <si>
    <t>Verification of land surface evapotranspiration estimation from remote sensing spatial contextual information</t>
  </si>
  <si>
    <t>Tang, R., Li, Z.-L., Chen, K.-S., Zhu, Y., Liu, W.</t>
  </si>
  <si>
    <t>Estimation of evapotranspiration (ET) is of great significance in modeling the water and energy interactions between land and atmosphere. Negative correlation of surface temperature (T s) versus vegetation index (VI) from remote sensing data provides diagnosis on the spatial pattern of surface soil moisture and ET. This study further examined the applicability of T s-VI triangle method with a newly developed edges determination technique in estimating regional evaporative fraction (EF) and ET at MODIS pixel scale through comparison with large aperture scintillometer (LAS) and high-level eddy covariance measurements collected at Changwu agro-ecological experiment station from late June to late October, 2009. An algorithm with merely land and atmosphere products from MODIS onboard Terra satellite was used to estimate the surface net radiation (R n) and soil heat flux. In most cases, the estimated instantaneous R n was in good agreement with surface measurement with slight overestimation by 12W/m 2. Validation results from LAS measurement showed that the root mean square error is 0.097 for instantaneous EF, 48W/m 2 for instantaneous sensible heat flux, and 30W/m 2 for daily latent heat flux. This paper successfully presents a miniature of the overall capability of T s-VI triangle in estimating regional EF and ET from limited number of data. For a thorough interpretation, further comprehensive investigation needs to be done with more integration of remote sensing data and in-situ surface measurements. Â© 2011 John Wiley &amp;amp; Sons, Ltd.</t>
  </si>
  <si>
    <t>10.1002/hyp.8341</t>
  </si>
  <si>
    <t>remote sensing, soil moisture, Soil moisture, Remote sensing, surface temperature, MODIS, Evapotranspiration, evapotranspiration, Vegetation index, Spatial patterns, Water supply, In-situ, land surface, algorithm, vegetation index, Atmospheric temperature, Heat flux, Radiometers, Surface measurement, Surface properties, Mean square error, Root mean square errors, Eddy covariance measurements, Remote sensing data, Surface soil moisture, Surface temperatures, Water and energies, pixel, Evaporative fraction, Validation results, Sensible heat flux, heat flux, Large aperture scintillometers, Estimation, Land surface, Terra (satellite), Net radiation, Contextual information, Soil heat flux, Terra satellites, Negative correlation, Number of datum, LAS, Surface temperature versus vegetation index triangle</t>
  </si>
  <si>
    <t>Tang2012</t>
  </si>
  <si>
    <t>Cd average to estimate Rn</t>
  </si>
  <si>
    <t>A data fusion approach for mapping daily evapotranspiration at field scale</t>
  </si>
  <si>
    <t>Cammalleri, C., Anderson, M.C., Gao, F., Hain, C.R., Kustas, W.P.</t>
  </si>
  <si>
    <t>Thermal remote sensing methods for mapping evapotranspiration (ET) exploit the physical interconnection that exists between land-surface temperature (LST) and evaporative cooling, employing principles of surface energy balance (SEB). Unfortunately, while many applications in water resource management require ET information at daily and field spatial scales, current satellite-based thermal sensors are characterized by either low spatial resolution and high repeatability or by moderate/high spatial resolution and low frequency. Here we introduce a novel approach to ET mapping that fuses characteristics of both classes of sensors to provide optimal spatiotemporal coverage. In this approach, coarse resolution daily ET maps generated with a SEB model using geostationary satellite data are spatially disaggregated using daily MODIS (MODerate resolution Imaging Spectroradiometer) 1 km and biweekly Landsat LST imagery sharpened to 30 m. These ET fields are then fused to obtain daily ET maps at 30 m spatial resolution. The accuracy of the fused Landsat-MODIS daily ET maps was evaluated over Iowa using observations collected at eight flux towers sited in corn and soybean fields during the Soil Moisture Experiment of 2002, as well as in comparison with a Landsat-only retrieval. A significant improvement in ET accuracy (reducing errors from 0.75 to 0.58 mm d-1 on average) was obtained by fusing MODIS and Landsat data in comparison with the Landsat-only case, with most notable improvements when a rainfall event occurred between two successive Landsat acquisitions. The improvements are further evident at the seasonal timescale, where a 3% error is obtained using Landsat-MODIS fusion versus a 9% Landsat-only systematic underestimation. Â©2013. American Geophysical Union. All Rights Reserved.</t>
  </si>
  <si>
    <t>10.1002/wrcr.20349</t>
  </si>
  <si>
    <t>cooling, Daily evapotranspirations, Data fusion, Energy balance, energy budget, Evaporative cooling, Evaporative cooling systems, evapotranspiration, Evapotranspiration, geostationary satellite, Geostationary satellites, Glycine max, Image resolution, Information management, Interfacial energy, land surface, Land surface temperature, Landsat, LANDSAT, maize, Mapping, Moderate resolution imaging spectroradiometer, MODIS, Radiometers, remote sensing, Remote sensing, Satellite imagery, Soil moisture, soybean, spatial resolution, Spatial resolution, surface energy balance, surface temperature, thermal remote sensing, Thermal remote sensing, water management, Water management, water resource, Waterresource management, Zea mays</t>
  </si>
  <si>
    <t>Cammalleri2013</t>
  </si>
  <si>
    <t>Crop coefficients and actual evapotranspiration of a drip-irrigated Merlot vineyard using multispectral satellite images</t>
  </si>
  <si>
    <t>Carrasco-Benavides, M., Ortega-FarÃ­as, S., Lagos, L.O., Kleissl, J., Morales, L., Poblete-EcheverrÃ­a, C., Allen, R.G.</t>
  </si>
  <si>
    <t>A field experiment was carried out to evaluate the METRIC (mapping evapotranspiration at high resolution with internalized calibration) model to estimate the actual evapotranspiration (ET a) and crop coefficient (K c) of a drip-irrigated Merlot vineyard during the 2007/2008 and 2008/2009 growing seasons. The Merlot vineyard located in the Talca Valley (Chile) was trained on a vertical shoot positioned system. The performance of METRIC was evaluated using measurements of ET a and K c from an eddy covariance (EC) system. METRIC overestimated ET a by about 9 % with a root mean square error (RMSE) and mean absolute error (MAE) of 0.62 and 0.50 mm d -1, respectively. For the main phenological stages of the Merlot vineyard, METRIC overestimated the K c by about 10 % with RMSE = 0.10 and MAE = 0.08. Furthermore, the indexes of agreement were 0.70 for K c and 0. 85 for ET a. Mean values of K c measured from EC were 0.41, 0.53, 0.56, and 0.46, while those estimated by METRIC were 0.46, 0.54, 0.59, and 0.62 for the bud break to flowering, flowering to fruit set, fruit set to veraison, and veraison to harvest stages, respectively. Â© 2012 Springer-Verlag.</t>
  </si>
  <si>
    <t>10.1007/s00271-012-0379-4</t>
  </si>
  <si>
    <t>Evapotranspiration, Eddy covariance, Crop coefficient, eddy covariance, evapotranspiration, phenology, Water supply, Actual evapotranspiration, satellite imagery, Mean square error, Root mean square errors, Crops, growing season, High resolution, Chile, Mean absolute error, vine, experimental study, Wine, Growing season, drip irrigation, multispectral image, vineyard, Phenological stage, Field experiment, flowering, developmental stage, fruit, Multispectral satellite image, Phenols, budburst, dimensionless number, fruit set, Fruit sets, Mean values</t>
  </si>
  <si>
    <t>Irrigation Science</t>
  </si>
  <si>
    <t>Integrating thermal stress indexes within ShuttleworthâWallace model for evapotranspiration mapping over a complex surface</t>
  </si>
  <si>
    <t>Elfarkh, J., Er-Raki, S., Ezzahar, J., Chehbouni, A., Aithssaine, B., Amazirh, A., Khabba, S., Jarlan, L.</t>
  </si>
  <si>
    <t>The main goal of this work was to evaluate the potential of the ShuttleworthâWallace (SW) model for mapping actual crop evapotranspiration (ET) over complex surface located in the foothill of the Atlas Mountain (Morocco). This model needs many input variables to compute soil (rss) and vegetation (rsv) resistances, which are often difficult to estimate at large scale particularly soil moisture. In this study, a new approach to spatialize rss and rsv based on two thermal-based proxy variables was proposed. Land Surface Temperature (LST) and Normalized Difference Vegetation Index (NDVI) derived from Landsat data were combined with the endmember temperatures for soil (Ts min and Ts max) and vegetation (Tv min and Tv max), which were simulated by a surface energy balance model, to compute the soil (Ts) and the vegetation (Tv) temperatures. Based on these temperatures, two thermal proxies (SI ss for soil and SI sv for vegetation) were calculated and related to rss and rsv, with an empirical exponential relationship [with a correlation coefficient (R) of about 0.6 and 0.5 for soil and vegetation, respectively]. The proposed approach was initially evaluated at a local scale, by comparing the results to observations by an eddy covariance system installed over an area planted with olive trees intercropped with wheat. In a second step, the new approach was applied over a large area which contains a mixed vegetation (tall and short) crossed by a river to derive rss and rsv, and thereafter to estimate ET. A Large aperture scintillometer (LAS) installed over a line transect of 1.4Â km and spanning the total area was used to validate the obtained ET. The comparison confirmed the ability of the proposed approach to provide satisfactory ET maps with an RMSE, bias and R2 equal to 0.08Â mm/h, 0.06Â mm/h and 0.80, respectively. Â© 2020, Springer-Verlag GmbH Germany, part of Springer Nature.</t>
  </si>
  <si>
    <t>10.1007/s00271-020-00701-3</t>
  </si>
  <si>
    <t>Soil moisture, NDVI, model, Vegetation, Evapotranspiration, evapotranspiration, Mapping, Land surface temperature, satellite data, Crop evapotranspiration, Surface energy balance modeling, index method, Normalized difference vegetation index, Correlation coefficient, soil-vegetation interaction, Eddy covariance systems, detection method, integrated approach, Large aperture scintillometers, Input variables, Complex surface</t>
  </si>
  <si>
    <t>30-min</t>
  </si>
  <si>
    <t>Regional estimates of evapotranspiration over Northern China using a remote-sensing-based triangle interpolation method</t>
  </si>
  <si>
    <t>Wang, H., Jia, G.</t>
  </si>
  <si>
    <t>Regional estimates of evapotranspiration (ET) are critical for a wide range of applications. Satellite remote sensing is a promising tool for obtaining reasonable ET spatial distribution data. However, there are at least two major problems that exist in the regional estimation of ET from remote sensing data. One is the conflicting requirements of simple data over a wide region, and accuracy of those data. The second is the lack of regional ET products that cover the entire region of northern China. In this study, we first retrieved the evaporative fraction (EF) by interpolating from the difference of day/night land surface temperature (ÎT) and the normalized difference vegetation index (NDVI) triangular-shaped scatter space. Then, ET was generated from EF and land surface meteorological data. The estimated eight-day EF and ET results were validated with 14 eddy covariance (EC) flux measurements in the growing season (July-September) for the year 2008 over the study area. The estimated values agreed well with flux tower measurements, and this agreement was highly statistically significant for both EF and ET (p &amp;lt; 0.01), with the correlation coefficient for EF (R 2=0.64) being relatively higher than for ET (R 2=0.57). Validation with EC-measured ET showed the mean RMSE and bias were 0.78 mm d-1 (22.03 W m-2) and 0.31 mm d-1 (8.86 W m-2), respectively. The ET over the study area increased along a clear longitudinal gradient, which was probably controlled by the gradient of precipitation, green vegetation fractions, and the intensity of human activities. The satellite-based estimates adequately captured the spatial and seasonal structure of ET. Overall, our results demonstrate the potential of this simple but practical method for monitoring ET over regions with heterogeneous surface areas. Â© 2013 Chinese National Committee for International Association of Meteorology and Atmospheric Sciences, Institute of Atmospheric Physics, Science Press and Springer-Verlag Berlin Heidelberg.</t>
  </si>
  <si>
    <t>10.1007/s00376-013-2294-x</t>
  </si>
  <si>
    <t>evapotranspiration, MODIS, northern China, remote sensing, triangle interpolation method</t>
  </si>
  <si>
    <t>Advances in Atmospheric Sciences</t>
  </si>
  <si>
    <t>Wang2006</t>
  </si>
  <si>
    <t>Evaluation of SEBS for estimation of actual evapotranspiration using ASTER satellite data for irrigation areas of Australia</t>
  </si>
  <si>
    <t>Ma, W., Hafeez, M., Ishikawa, H., Ma, Y.</t>
  </si>
  <si>
    <t>Spatial knowledge of land surface evapotranspiration (ET) is of prime interest for environmental applications, such as optimizing irrigation water use, irrigation system performance, crop water deficit, drought mitigation strategies, and accurate initialization of climate prediction models especially in arid and semiarid catchments where water shortage is a critical problem. The recent drought in Australia and concerns about climate change have highlighted the need to manage water resources more sustainably especially in the Murrumbidgee catchment which utilizes bulk water for food production. This study deals with the application of a Surface Energy Balance System (SEBS) algorithm based on Advanced Spaceborne Thermal Emission and Reflection radiometer (ASTER) data and field observations has been proposed and tested for deriving ET over Coleambally Irrigation Area, located in the southwest of NSW, Australia. We have used 12 ASTER scenes covering the time period of 2002, 2003, 2004, 2005, 2006, and 2009 for estimating the actual ET over the study area. To validate the proposed methodology, the ground-measured ET was compared to the ASTER-derived actual ET values for the study area. The derived ET value over the study area is much closer to the field measurement. From the remote sensing results and observations, the root mean square error is 0. 89 and the mean absolute percentage difference is 2. 87 %, which demonstrate the reasonability of SEBS ET estimation for the study area. Â© 2012 Springer-Verlag.</t>
  </si>
  <si>
    <t>10.1007/s00704-012-0754-3</t>
  </si>
  <si>
    <t>remote sensing, climate change, irrigation, evapotranspiration, ASTER, estimation method, satellite data, error analysis, Australia, climate modeling, climate prediction</t>
  </si>
  <si>
    <t>Theoretical and Applied Climatology</t>
  </si>
  <si>
    <t>SEBS</t>
  </si>
  <si>
    <t>Mapping regional distribution of land surface heat fluxes on the southern side of the central Himalayas using TESEBS</t>
  </si>
  <si>
    <t>Amatya, P.M., Ma, Y., Han, C., Wang, B., Devkota, L.P.</t>
  </si>
  <si>
    <t>Recent scientific studies based on large-scale climate model have highlighted the importance of the heat release from the southern side of the Himalayas for the development of South Asian Summer Monsoon. However, studies related to land surface heat fluxes are nonexistent on the southern side. In this study, we test the feasibility of deriving land surface heat fluxes on the central Himalayan region using Topographically Enhanced Surface Energy Balance System (TESEBS), which is forced by MODIS land surface products and Global Land Data Assimilation System (GLDAS) meteorological data. The model results were validated using the first eddy covariance measurement system established in the southern side of the central Himalayas. The derived land surface heat fluxes were close to the field measurements with mean bias of 15.97, â19.89, 8.79, and â20.39Â WÂ mâ2 for net radiation flux, ground heat flux, sensible heat flux, and latent heat flux respectively. Land surface heat fluxes show strong contrast in pre monsoon, summer monsoon, post monsoon, and winter seasons and different land surface states among the different physiographic regions. In the central Himalayas, the latent heat flux is the dominant consumer of available energy for all physiographic regions except for the High Himalaya where the sensible heat flux is high. Â© 2015, Springer-Verlag Wien.</t>
  </si>
  <si>
    <t>10.1007/s00704-015-1466-2</t>
  </si>
  <si>
    <t>MODIS, spatial distribution, data assimilation, energy balance, latent heat flux, land surface, climate modeling, surface energy, sensible heat flux, Himalayas, topographic effect</t>
  </si>
  <si>
    <t>TESEBS</t>
  </si>
  <si>
    <t>Evaluation of three satellite-based latent heat flux algorithms over forest ecosystems using eddy covariance data</t>
  </si>
  <si>
    <t>Yao, Y., Zhang, Y., Zhao, S., Li, X., Jia, K.</t>
  </si>
  <si>
    <t>We have evaluated the performance of three satellite-based latent heat flux (LE) algorithms over forest ecosystems using observed data from 40 flux towers distributed across the world on all continents. These are the revised remote sensing-based Penman-Monteith LE (RRS-PM) algorithm, the modified satellite-based Priestley-Taylor LE (MS-PT) algorithm, and the semi-empirical Penman LE (UMD-SEMI) algorithm. Sensitivity analysis illustrates that both energy and vegetation terms has the highest sensitivity compared with other input variables. The validation results show that three algorithms demonstrate substantial differences in algorithm performance for estimating daily LE variations among five forest ecosystem biomes. Based on the average Nash-Sutcliffe efficiency and root-mean-squared error (RMSE), the MS-PT algorithm has high performance over both deciduous broadleaf forest (DBF) (0.81, 25.4Â W/m2) and mixed forest (MF) (0.62, 25.3Â W/m2) sites, the RRS-PM algorithm has high performance over evergreen broadleaf forest (EBF) (0.4, 28.1Â W/m2) sites, and the UMD-SEMI algorithm has high performance over both deciduous needleleaf forest (DNF) (0.78, 17.1Â W/m2) and evergreen needleleaf forest (ENF) (0.51, 28.1Â W/m2) sites. Perhaps the lower uncertainties in the required forcing data for the MS-PT algorithm, the complicated algorithm structure for the RRS-PM algorithm, and the calibrated coefficients of the UMD-SEMI algorithm based on ground-measured data may explain these differences. Â© 2015, Springer International Publishing Switzerland.</t>
  </si>
  <si>
    <t>10.1007/s10661-015-4619-y</t>
  </si>
  <si>
    <t>algorithm, Algorithm performance, Algorithms, Article, biome, calibration, Calibration, controlled study, Ecology, ecosystem, Ecosystem, Ecosystems, eddy covariance, Eddy covariance, Eddy covariance data, environmental monitoring, Environmental Monitoring, evergreen rain forest, forest, forest ecosystem, Forest ecosystem, Forest ecosystems, Forestry, Forests, heat, Heat flux, heat transfer, Hot Temperature, intermethod comparison, Latent heat, latent heat flux, Latent heat flux, Mean square error, modified satellite based Priestley Taylor latent heat flux algorithm, Modified satellite-based Priestley-Taylor LE algorithm, Penman Monteith, Penman-Monteith equation, Priestley-Taylor, procedures, remote sensing, Remote sensing, Remote Sensing, revised remote sensing based Penman Monteith latent heat flux algorithm, Revised remote sensing-based Penman-Monteith LE algorithm, Root mean squared errors, satellite data, satellite imagery, Satellite Imagery, Satellites, semi empirical Penman latent heat flux algorithm, Semi-empirical, Semi-empirical Penman LE algorithm, sensitivity analysis, Sensitivity analysis, temperate deciduous forest, Validation results, validation study</t>
  </si>
  <si>
    <t>Environmental Monitoring and Assessment</t>
  </si>
  <si>
    <t>Estimating evapotranspiration by coupling Bayesian model averaging methods with machine learning algorithms</t>
  </si>
  <si>
    <t>Yang, Y., Sun, H., Xue, J., Liu, Y., Liu, L., Yan, D., Gui, D.</t>
  </si>
  <si>
    <t>Evapotranspiration (ET) is one of the most important components of global hydrologic cycle and has significant impacts on energy exchange and climate change. Numerous models have been developed to estimate ET so far; however, great uncertainties in models still require considerations. The aim of this study is to reduce model errors and uncertainties among multi-models to improve daily ET estimate. The Bayesian model averaging (BMA) method is used to assemble eight ET models to produce ET with Landsat 8 satellite data, including four surface energy balance models (i.e., SEBS, SEBAL, SEBI, and SSEB) and four machine learning algorithms (i.e., polymars, random forest, ridge regression, and support vector machine). Performances of each model and BMA method were validated through in situ measurements of semi-arid region. Results indicated that the BMA method outperformed all eight single models. The four most important models obtained by the BMA method were ranked by random forest, SVM, SEBS, and SEBAL. The BMA method coupled with machine learning can significantly improve the accuracy of daily ET estimate, reducing uncertainties among models, and taking different intrinsic benefits of empirically and physically based models to obtain a more reliable ET estimate. Â© 2021, The Author(s), under exclusive licence to Springer Nature Switzerland AG part of Springer Nature.</t>
  </si>
  <si>
    <t>10.1007/s10661-021-08934-1</t>
  </si>
  <si>
    <t>Support Vector Machine, uncertainty analysis, uncertainty, Uncertainty analysis, Climate change, random forest, Evapotranspiration, evapotranspiration, Decision trees, support vector machine, Support vector machines, Landsat, energy balance, Surface energy balance, Machine learning, algorithm, Semi-arid region, semiarid region, Surface energy balance models, satellite imagery, machine learning, Random forests, error analysis, numerical model, Learning systems, Support vector regression, Bond (masonry), Algorithms, article, Bayesian analysis, Bayesian model averaging, Bayesian model averaging (BMA), Bayesian networks, Energy exchanges, environmental monitoring, Environmental Monitoring, Hydrologic cycles, In-situ measurement, Machine Learning, Physically based models, averaging, Bayes theorem, Bayes Theorem, Ridge regression</t>
  </si>
  <si>
    <t>SEBAL</t>
  </si>
  <si>
    <t>SSEB</t>
  </si>
  <si>
    <t>SEBI</t>
  </si>
  <si>
    <t>Characteristics of surface evapotranspiration and its response to climate and land use and land cover in the Huai River Basin of eastern China</t>
  </si>
  <si>
    <t>Li, M., Chu, R., Islam, A.R.M.T., Shen, S.</t>
  </si>
  <si>
    <t>The Huai River Basin (HRB) has experienced significant climate and land use and land cover changes (LUCC) which have impacted the water cycle in recent times. However, little is understood about the impact of climate change and LUCC affecting evapotranspiration (ET). Thus, we investigate how surface ET response to climate change and LUCC in the HRB for the period from 2001 to 2014. ET and land cover types products (i.e., MOD16 and MCD12Q1, respectively) from MODerate-resolution Imaging Spectroradiometer (MODIS) were employed in this research. Water balance method and D20 pan evaporation data (Epan) as well as eddy covariance (EC) measurements were used to validate the MOD16 product, and the TheilâSenâs slope estimator and MannâKendall (M-K) test were adopted to estimate the magnitude and significance of ET trends. Moreover, daily meteorological data of 137 weather stations from 2001 to 2014 were also employed to explore the correlation mechanism between ET and meteorological factors. The results showed that the accuracy of MOD16 product data were convincible and could be used to estimate ET in the HRB. The higher values of ET are mainly distributed in the south and lower values in the north. ET decreased significantly in all seasons except in spring, especially in winter. The results also depicted that the land-use type in the HRB is mainly croplands, followed by forests and grasslands. Croplands area showed a decreasing trend at a rate of â176.2 km2Â·aâ1, grasslands area presents a w-type fluctuation decreasing trend with a rate of â35.8 km2Â·aâ1, urban/built-up area increased at a rate of 138.3 km2Â·aâ1, water bodies area decreased gradually at a rate of â1.38 km2Â·aâ1, wetlands area increased significantly at a rate of 43.6 km2Â·aâ1, and barren area decreased gradually at a rate of â9.5 km2Â·aâ1. The average annual ET is closely related to land-use types and shows a significant downward trend in general. The corresponding ET magnitude is exhibited as follows: forests&amp;gt;grasslands&amp;gt;croplands&amp;gt;wetlands&amp;gt;water bodies&amp;gt;urban/buildâup lands&amp;gt;barren. Results of the study also suggest water conditions (precipitation (Pre) and relative humidity (RH) decrease) are major controlling factors in the decline of ET. Overall, the LUCC has a smaller influence on ET than climate change in the HRB. This research will provide a better insight into climate change and LUCC impacts on water resources. Â© 2020, Springer-Verlag GmbH Germany, part of Springer Nature.</t>
  </si>
  <si>
    <t>10.1007/s11356-020-10432-9</t>
  </si>
  <si>
    <t>climate change, land cover, river, China, Climate change, MODIS, Evapotranspiration, Rivers, eddy covariance, evapotranspiration, land use change, satellite imagery, hydrological cycle, environmental monitoring, Environmental Monitoring, relative humidity, Satellite Imagery, Climate Change, Land use and land cover, Huai River, Huai River Basin</t>
  </si>
  <si>
    <t>Environmental Science and Pollution Research</t>
  </si>
  <si>
    <t>mm/month</t>
  </si>
  <si>
    <t>Spatial variation in annual actual evapotranspiration of terrestrial ecosystems in China: Results from eddy covariance measurements</t>
  </si>
  <si>
    <t>Zheng, H., Yu, G., Wang, Q., Zhu, X., He, H., Wang, Y., Zhang, J., Li, Y., Zhao, L., Zhao, F., Shi, P., Wang, H., Yan, J., Zhang, Y.</t>
  </si>
  <si>
    <t>Understanding the spatial variation in annual actual evapotranspiration (AET) and its influencing factors is crucial for a better understanding of hydrological processes and water resources management. By synthesizing ecosystem-level observations of eddy-covariance flux sites in China (a total of 61 sites), we constructed the most complete AET dataset in China up to now. Based on this dataset, we quantified the statistic characteristics of AET and water budgets (defined as the ratio of AET to annual mean precipitation (MAP), AET/MAP) of terrestrial ecosystems in China. Results showed that AET differed significantly among both different vegetation types and climate types in China, with overall mean AET of 534.7Â±232.8 mm yr-1. AET/MAP also differed significantly among different climate types, but there were no distinct differences in AET/MAP values across vegetation types, with mean AET/MAP of 0.82Â±0.28 for non-irrigated ecosystems. We further investigated how the main climatic factors and vegetation attributes control the spatial variation in AET. Our findings revealed that the spatial variation of AET in China was closely correlated with the geographical patterns of climate and vegetation, in which the effects of total annual net radiation (Rn), MAP and mean annual air temperature (MAT) were dominant. Thus, we proposed an empirical equation to describe the spatial patterns of AET in China, which could explain about 84% of the spatial variation in AET of terrestrial ecosystems in China. Based on the constructed dataset, we also evaluated the uncertainties of five published global evapotranspiration products in simulating site-specific AET in China. Results showed that large biases in site-specific AET values existed for all five global evapotranspiration products, which indicated that it is necessary to involve more observation data of China in their parameterization or validation, while our AET dataset would provide a data source for it. Â© 2016, Institute of Geographic Science and Natural Resources Research (IGSNRR), Science China Press and Springer-Verlag Berlin Heidelberg.</t>
  </si>
  <si>
    <t>10.1007/s11442-016-1334-8</t>
  </si>
  <si>
    <t>eddy covariance, evapotranspiration, water budget, terrestrial ecosystem, spatial variation, China-FLUX</t>
  </si>
  <si>
    <t>Journal of Geographical Sciences</t>
  </si>
  <si>
    <t>mm/year</t>
  </si>
  <si>
    <t>Mueller2013</t>
  </si>
  <si>
    <t>Zhang2010</t>
  </si>
  <si>
    <t>Jung2011</t>
  </si>
  <si>
    <t>Zeng2014</t>
  </si>
  <si>
    <t>Assessing the spatiotemporal distributions of evapotranspiration in the Three Gorges Reservoir Region of China using remote sensing data</t>
  </si>
  <si>
    <t>Ma, Z.-Z., Ray, R.L., He, Y.-P.</t>
  </si>
  <si>
    <t>Evapotranspiration (ET) is a critical component of the global hydrological cycle, and it has a large impact on water resource management as it affects the availability of freshwater resources. It is important to understand the hydrological cycle for the water resources planning and management. This study used Moderate Resolution Imaging Spectroradiometer (MODIS) satellite derived ET, and potential evapotranspiration (PET) and Tropical Rainfall Measuring Mission (TRMM) satellite derived precipitation datasets to assess the spatial and temporal distributions of ET, PET, and precipitation during the study period at Three Gorges Reservoir (TGR) region. Based on the topographic variations and land-use/land-cover distributions, the study region which includes five counties of Hubei Province and nineteen counties of Chongqing Municipality was divided into four study zones. The ET and precipitation data were evaluated using in situ observations. The ET, PET, and precipitation data were compared to analyze the spatial and long-term (2001-2016) temporal distributions of average annual ET, PET, and precipitation, and to understand the relationships between them in the study region. The results showed that each selected zone had highest ET at the counties with the Yangtze River passing through whereas lowest at the counties which were located away from the river. Results also showed increasing trends in ET and PET from south-west to north-east in the study region. Analysis showed TGR had a significant impact on spatial and temporal distributions of ET and PET in the study region. Therefore, this study helps to understand the impact of TGR on spatial and temporal distributions of ET and PET during and after the construction. Â© 2018, Science Press, Institute of Mountain Hazards and Environment, CAS and Springer-Verlag GmbH Germany, part of Springer Nature.</t>
  </si>
  <si>
    <t>10.1007/s11629-018-5180-2</t>
  </si>
  <si>
    <t>remote sensing, China, MODIS, TRMM, Evapotranspiration, spatial distribution, Precipitation, Moderate Resolution Imaging Spectroradiometer (MODIS), Tropical Rainfall Measuring Mission (TRMM), precipitation assessment, potential evapotranspiration, temporal distribution, Hubei, Yangtze River, Three Gorges Reservoir, Potential Evapotranspiration, Chongqing</t>
  </si>
  <si>
    <t>Journal of Mountain Science</t>
  </si>
  <si>
    <t>8-day</t>
  </si>
  <si>
    <t>Dinghushan</t>
  </si>
  <si>
    <t>mm/8day</t>
  </si>
  <si>
    <t>Qianyanzhou</t>
  </si>
  <si>
    <t>Haibei</t>
  </si>
  <si>
    <t>An artificial neural network approach to estimate evapotranspiration from remote sensing and AmeriFlux data</t>
  </si>
  <si>
    <t>Chen, Z., Shi, R., Zhang, S.</t>
  </si>
  <si>
    <t>A simple and accurate method to estimate evapotranspiration (ET) is essential for dynamic monitoring of the Earth system at a large scale. In this paper, we developed an artificial neural network (ANN) model forced by remote sensing and AmeriFlux data to estimate ET. First, the ANN was trained with ET measurements made at 13 AmeriFlux sites and land surface products derived from satellite remotely sensed data (normalized difference vegetation index, land surface temperature and surface net radiation) for the period 2002-2006. ET estimated with the ANN was then validated by ET observed at five AmeriFlux sites during the same period. The validation sites covered five different vegetation types and were not involved in the ANN training. The coefficient of determination (R2) value for comparison between estimated and measured ET was 0. 77, the root-mean-square error was 0. 62 mm/d, and the mean residual was - 0. 28. The simple model developed in this paper captured the seasonal and interannual variation features of ET on the whole. However, the accuracy of estimated ET depended on the vegetation types, among which estimated ET showed the best result for deciduous broadleaf forest compared to the other four vegetation types. Â© 2012 Higher Education Press and Springer-Verlag Berlin Heidelberg.</t>
  </si>
  <si>
    <t>10.1007/s11707-012-0346-7</t>
  </si>
  <si>
    <t>remote sensing, evapotranspiration, broad-leaved forest, AmeriFlux, artificial neural network, estimation method, satellite data, vegetation type, deciduous forest, evapotranspiration (ET), artificial neural network (ANN)</t>
  </si>
  <si>
    <t>Frontiers of Earth Science</t>
  </si>
  <si>
    <t>ANN-Chen2013</t>
  </si>
  <si>
    <t>Evapotranspiration estimation based on MODIS products and surface energy balance algorithms for land (SEBAL) model in Sanjiang Plain, Northeast China</t>
  </si>
  <si>
    <t>Du, J., Song, K., Wang, Z., Zhang, B., Liu, D.</t>
  </si>
  <si>
    <t>In this study, the Surface Energy Balance Algorithms for Land (SEBAL) model and Moderate Resolution Imaging Spectroradiometer (MODIS) products from Terra satellite were combined with meteorological data to estimate evapotranspiration (ET) over the Sanjiang Plain, Northeast China. Land cover/land use was classified by using a recursive partitioning and regression tree with MODIS Normalized Difference Vegetation Index (NDVI) time series data, which were reconstructed based on the Savitzky-Golay filtering approach. The MODIS product Quality Assessment Science Data Sets (QA-SDS) was analyzed and all scenes with valid data covering more than 75% of the Sanjiang Plain were selected for the SEBAL modeling. This provided 12 overpasses during 184-day growing season from May 1st to October 31st, 2006. Daily ET estimated by the SEBAL model was misestimaed at the range of -11.29% to 27.57% compared with that measured by Eddy Covariance system (10.52% on average). The validation results show that seasonal ET from the SEBAL model is comparable to that from ground observation within 8.86% of deviation. Our results reveal that the time series daily ET of different land cover/use increases from vegetation on-going until June or July and then decreases as vegetation senesced. Seasonal ET is lower in dry farmland (average (Ave): 491 mm) and paddy field (Ave: 522 mm) and increases in wetlands to more than 586 mm. As expected, higher seasonal ET values are observed for the Xingkai Lake in the southeastern part of the Sanjiang Plain (Ave: 823 mm), broadleaf forest (Ave: 666 mm) and mixed wood (Ave: 622 mm) in the southern/western Sanjiang Plain. The ET estimation with SEBAL using MODIS products can provide decision support for operational water management issues. Â© 2013 Science Press, Northeast Institute of Geography and Agricultural Ecology, CAS and Springer-Verlag Berlin Heidelberg.</t>
  </si>
  <si>
    <t>10.1007/s11769-013-0587-8</t>
  </si>
  <si>
    <t>land cover, water management, NDVI, China, regression analysis, MODIS, eddy covariance, evapotranspiration, land use, energy balance, algorithm, estimation method, satellite data, numerical model, decision support system, time series analysis, Heilongjiang, Sanjiang Plain, Moderate Resolution Imaging Spectroradiometer (MODIS) products, Surface Energy Balance Algorithms for Land (SEBAL)</t>
  </si>
  <si>
    <t>Chinese Geographical Science</t>
  </si>
  <si>
    <t>Validation of Global Evapotranspiration Product (MOD16) Using Flux Tower Data from Panjin Coastal Wetland, Northeast China</t>
  </si>
  <si>
    <t>Du, J., Song, K.</t>
  </si>
  <si>
    <t>Recent advances in remote sensing technology and methods have resulted in the development of an evapotranspiration (ET) product from the Moderate Resolution Imaging Spectrometer (MOD16). The accuracy of this product however has not been tested for coastal wetland ecosystems. The objective of this study therefore is to validate the MOD16 ET product using data from one eddy covariance flux tower situated in the Panjin coastal wetland ecosystem within the Liaohe River Delta, Northeast China. Cumulative ET data over an eight-day period in 2005 from the flux tower was calculated to coincide with the MOD16 products across the same period. Results showed that data from the flux tower were inconsistent with that gained form the MOD16 ET. In general, results from Panjin showed that there was an underestimation of MOD16 ET in the spring and fall, with Biases ofâ2.27 andâ3.53 mm/8d, respectively (â40.58% andâ49.13% of the observed mean). Results for Bias during the summer had a range of 1.77 mm/8d (7.82% of the observed mean), indicating an overestimation of MOD16 ET. According to the RMSE, summer (6.14 mm/8d) achieved the lowest value, indicating low accuracy of the MOD16 ET product. However, RMSE (2.09 mm/8d) in spring was the same as that in the fall. Relationship between ET and its relevant meteorological parameters were analyzed. Results indicated a very good relationship between surface air temperature and ET. Meanwhile a significant relationship between wind speed and ET also existed. The inconsistent comparison of MOD16 and flux tower-based ET are mainly attributed to the parameterization of the Penman-Monteith model, flux tower measurement errors, and flux tower footprint vs. MODIS pixels. Â© 2018, Science Press, Northeast Institute of Geography and Agricultural Ecology, CAS and Springer-Verlag GmbH Germany, part of Springer Nature.</t>
  </si>
  <si>
    <t>10.1007/s11769-018-0960-8</t>
  </si>
  <si>
    <t>modeling, China, MODIS, eddy covariance, evapotranspiration, validation, MOD16, flux tower, data set, coastal wetland, flux chamber, Liaoning, Moderate Resolution Imaging Spectrometer (MODIS), Panjin Wetland</t>
  </si>
  <si>
    <t>spring</t>
  </si>
  <si>
    <t>summer</t>
  </si>
  <si>
    <t>fall</t>
  </si>
  <si>
    <t>growing season</t>
  </si>
  <si>
    <t>Spatial and decadal variations in satellite-based terrestrial evapotranspiration and drought over Inner Mongolia autonomous region of China during 1982â2009</t>
  </si>
  <si>
    <t>Zhang, Z., Kang, H., Yao, Y., Fadhil, A.M., Zhang, Y., Jia, K.</t>
  </si>
  <si>
    <t>Evapotranspiration (ET) plays an important role in exchange of water budget and carbon cycles over the Inner Mongolia autonomous region of China (IMARC). However, the spatial and decadal variations in terrestrial ET and drought over the IMARC in the past was calculated by only using sparse meteorological point-based data which remain quite uncertain. In this study, by combining satellite and meteorology datasets, a satellite-based semi-empirical Penman ET (SEMI-PM) algorithm is used to estimate regional ET and evaporative wet index (EWI) calculated by the ratio of ET and potential ET (PET) over the IMARC. Validation result shows that the square of the correlation coefficients (R2) for the four sites varies from 0.45 to 0.84 and the root-mean-square error (RMSE) is &amp;lt;0.78 mm. We found that the ET has decreased on an average of 4.8 mm per decade (p =0.10) over the entire IMARC during 1982â2009 and the EWI has decreased on an average of 1.1% per decade (p =0.08) during the study period. Importantly, the patterns of monthly EWI anomalies have a good spatial and temporal correlation with the Palmer Drought Severity Index (PDSI) anomalies from 1982 to 2009, indicating EWI can be used to monitor regional surface drought with high spatial resolution. In high-latitude ecosystems of northeast region of the IMARC, both air temperature (Ta) and incident solar radiation (Rs) are the most important parameters in determining ET. However, in semiarid and arid areas of the central and southwest regions of the IMARC, both relative humidity (RH) and normalized difference vegetation index (NDVI) are the most important factors controlling annual variation of ET. Â© Indian Academy of Sciences.</t>
  </si>
  <si>
    <t>10.1007/s12040-017-0885-0</t>
  </si>
  <si>
    <t>spatial resolution, NDVI, drought, China, evapotranspiration, satellite data, error analysis, decadal variation, solar radiation, spatial variation, relative humidity, Terrestrial evapotranspiration, Evaporative wet index, Inner Mongolia autonomous region, Nei Monggol, Surface drought</t>
  </si>
  <si>
    <t>Journal of Earth System Science</t>
  </si>
  <si>
    <t>Wang2010</t>
  </si>
  <si>
    <t>XFS</t>
  </si>
  <si>
    <t>XLG</t>
  </si>
  <si>
    <t>DSG</t>
  </si>
  <si>
    <t>DLG</t>
  </si>
  <si>
    <t>Validation of MODIS 16 global terrestrial evapotranspiration products in various climates and land cover types in Asia</t>
  </si>
  <si>
    <t>Kim, H.W., Hwang, K., Mu, Q., Lee, S.O., Choi, M.</t>
  </si>
  <si>
    <t>Evapotranspiration (ET), or the sum of water released to the atmosphere from ground surfaces, intercepts canopy precipitation through evaporation and plant transpiration and is one of the most significant components in the water cycle. In this study, Moderate Resolution Imaging Spectroradiometer (MODIS) 16 global terrestrial ET products were validated at 17 flux tower locations in Asia. Overall, overestimations due to energy balance misclosure distorted the trend of the data at nine locations [r: 0. 27-0. 82; bias: -21. 41-2. 38 mm 8-d -1; Root Mean Square Error (RMSE): 6. 12-21. 81 mm 8-d -1]. Regardless of variation in the scattering patterns, good agreements between MODIS-based ET and ET measured at the flux towers were observed at five locations (r: 0. 50-0. 76; bias: -1. 42-1. 99 mm 8-d -1; RMSE: 1. 99-8. 96 mm 8-d -1). Underestimation at one site (r = 0. 28, bias = -17. 00 mm 8-d -1, RMSE = 17. 41 mm 8-d -1) was accompanied by mismatches at two sites (r = 0. 12-0. 18; bias = -4. 19 - -0. 04 mm 8-d -1, RMSE = 5. 76-7. 66 mm 8-d -1). The best performances of the MOD16 ET algorithm were observed at sites with forested land cover, but no substantial differences were found under a variety of climate conditions. This study is the first comprehensive trial to validate global terrestrial MODIS ET in Asia, showing that a MODIS global terrestrial ET product can estimate actual ET with reasonable accuracy. We believe that our results can be used as baseline ET values for satellite image-based ET mapping research in South Korea. Â© 2012 Korean Society of Civil Engineers and Springer-Verlag Berlin Heidelberg.</t>
  </si>
  <si>
    <t>10.1007/s12205-012-0006-1</t>
  </si>
  <si>
    <t>land cover, MODIS, Evapotranspiration, Transpiration, evapotranspiration, Water supply, Land cover, Radiometers, Mean square error, Root mean square errors, Satellite imagery, Moderate resolution imaging spectroradiometer, Landforms, Land-cover types, Plant transpiration, Water cycle, Terrestrial evapotranspiration, Ground surfaces, South Korea, Climate condition, Reasonable accuracy, Asiaflux, Image-based, MOD16 global terrestrial ET product, Scattering pattern</t>
  </si>
  <si>
    <t>KSCE Journal of Civil Engineering</t>
  </si>
  <si>
    <t>DBF/EBF</t>
  </si>
  <si>
    <t>Tropical forest</t>
  </si>
  <si>
    <t>Mixed forest</t>
  </si>
  <si>
    <t>rice paddy cropland</t>
  </si>
  <si>
    <t>grassland</t>
  </si>
  <si>
    <t>DBF/DNF</t>
  </si>
  <si>
    <t>deciduous forest</t>
  </si>
  <si>
    <t>tropical forest</t>
  </si>
  <si>
    <t>mixed forest</t>
  </si>
  <si>
    <t>alpine grassland</t>
  </si>
  <si>
    <t>ENF/EBF</t>
  </si>
  <si>
    <t>evergreen forest</t>
  </si>
  <si>
    <t>Evaluating the performance of two SEB models for estimating ET based on satellite images in arid regions</t>
  </si>
  <si>
    <t>Elkatoury, A., Alazba, A.A., Abdelbary, A.</t>
  </si>
  <si>
    <t>Surface energy balance (SEB) models are one of the most important methods for estimating evapotranspiration (ET). This study was aimed at assessing the applications of two SEB models under arid conditions. This was achieved by integrating in situ meteorological data and Landsat 8 satellite images for two consecutive years (2014 and 2015) for alfalfa cultivation in 2014 and maize cultivation in 2015. The performance of the two SEB models was evaluated by comparing the ET estimated by the SEB models and that measured using an Eddy covariance (EC) instrument. Mapping the ET at high resolution using internalized calibration (METRIC) displayed the best performance in 2014, with a coefficient of determination, R2 of 0.8, followed by the simplified surface energy balance index (S-SEBI) model (with R2 = 0.67). In addition, METRIC showed high efficiency, with a Nash Sutcliffe (NSE) model efficiency coefficient of 0.98, followed by S-SEBI, with an NSE of 0.93. Poor performance was observed in 2015 where the R2 for both METRIC and S-SEBI were 0.3 and 0.45, respectively. In addition, the NSE for METRIC decreased to 0.91. Conversely, the NSE for S-SEBI improved to 0.97. Therefore, the performance of the models was affected by instability due to soil water content (SWC) and low precipitation (62.2Â mm in 2015). However, the performance of METRIC was better than that of S-SEBI. In general, METRIC is considered a good SEB model for arid regions. In addition, S-SEBI could be an adequate model for overcoming the difficulty associated with obtaining meteorological data. Â© 2020, Saudi Society for Geosciences.</t>
  </si>
  <si>
    <t>10.1007/s12517-019-5019-3</t>
  </si>
  <si>
    <t>remote sensing, Remote sensing, Evapotranspiration, Eddy covariance, eddy covariance, evapotranspiration, Landsat, arid region, METRIC, energy balance, S-SEBI, satellite altimetry, Zea mays, Medicago sativa, alfalfa</t>
  </si>
  <si>
    <t>Arabian Journal of Geosciences</t>
  </si>
  <si>
    <t>S-SEBI</t>
  </si>
  <si>
    <t>alfafa</t>
  </si>
  <si>
    <t>maize</t>
  </si>
  <si>
    <t>Effect of pixel scale on evapotranspiration estimation by remote sensing over oasis areas in north-western China</t>
  </si>
  <si>
    <t>Tian, H., Wen, J., Wang, C., Liu, R., Lu, D.</t>
  </si>
  <si>
    <t>One of the major uncertainties in the remote sensing estimates of regional evapotranspiration (ET) over heterogeneous landscapes is that significant estimation differences between different data scales always exist. It is necessary to predetermine the optimal remote sensing scale under such conditions. In this study, the effect of pixel scale on ET estimation over a typical oasis in north-western China was investigated. By the area-averaging and wavelet multi-resolution analysis aggregation techniques, four "input" up-scaling and "output" up-scaling procedures were implemented, respectively, to determine the optimal data scale. Validation suggested that high-resolution Landsat-based ET estimates could be used as the ground reference data when in situ measurements were not available. The differences between Landsat-based and MODIS-based ET estimates (i. e. the so-called Regional Error Distribution of the latter) showed that 1-km resolution MODIS data overestimated ET over the landscapes where NDVI was less than or equal to ~0. 10; the data underestimated ET over the landscapes where NDVI was greater than or equal to ~0. 40; ET could only be relatively accurately predicted by the data on the surfaces where NDVI ranged from 0. 10 to 0. 40. However, MODIS-based 1-km ET estimates could effectively reveal the predominant spatial distribution trend of regional ET. The results confirmed that the optimal remote sensing scale for modeling ET was approximately 480 m over the study area; land surface heterogeneity could cause significant errors in ET estimation once data scales exceeded this threshold; in addition, MODIS data at 250-m resolution were adequate for correcting the 1-km resolution ET estimates over heterogeneous landscapes. Â© 2012 Springer-Verlag.</t>
  </si>
  <si>
    <t>10.1007/s12665-012-1677-0</t>
  </si>
  <si>
    <t>remote sensing, Remote sensing, NDVI, Uncertainty analysis, China, MODIS, Evapotranspiration, evapotranspiration, Landsat, Water supply, Regional evapotranspiration, Radiometers, Reference data, pixel, Pixels, High resolution, In-situ measurement, Evapotranspiration estimation, Optimization, Estimation, Land surface, oasis, Heterogeneous landscapes, Upscaling, Study areas, Pixel scale, Wavelet multi-resolution analysis, Error distributions, Oasis area, Optimal data</t>
  </si>
  <si>
    <t>Environmental Earth Sciences</t>
  </si>
  <si>
    <t>250-aggregated 1km MODIS LST , aggregation-input 1km</t>
  </si>
  <si>
    <t>1km MODIS LST , aggregation-input 1km</t>
  </si>
  <si>
    <t>250-aggregated 1km MODIS LST, aggregation-output-1km</t>
  </si>
  <si>
    <t>1km MODIS LST , aggregation-output-1km</t>
  </si>
  <si>
    <t>250-aggregated 1km MODIS LST, MRA-input 1km</t>
  </si>
  <si>
    <t>1km MODIS LST , MRA-input 1km</t>
  </si>
  <si>
    <t>250-aggregated 1km MODIS LST, MRA-output 1km</t>
  </si>
  <si>
    <t>1km MODIS LST , MRA-output 1km</t>
  </si>
  <si>
    <t>Satellite characterization of terrestrial drought over Xinjiang Uygur Autonomous Region of China over past three decades</t>
  </si>
  <si>
    <t>Zhang, Y., Yao, Y., Lin, Y., Xiang, L.</t>
  </si>
  <si>
    <t>Satellite-based evapotranspiration (ET) estimation plays an important role in monitoring surface drought of the Xinjiang Uygur Autonomous Region of China (XUARC) because ET is a key indicator of drought severity. In this study, the evaporative wet index (EWI) is defined as the ratio of ET to potential ET (PET) based on a satellite-based hybrid Priestley-Taylor (Hybrid-PT) algorithm driven by the Advanced Very High Resolution Radiometer (AVHRR) Normalized difference vegetation index and the interpolated gridded meteorological data at a spatial resolution of 0.05Â°. The estimated ET is rigorously validated with eddy covariance (EC) observations. The validation result shows that the root-mean-square error (RMSE) is 0.75Â mm and the square of the correlation coefficients (R2) for the Fukang (FK) site is more than 0.5 for the comparison between the ground-measured and estimated daily ET at the Fukang (FK) site. We found a good correspondence between their spatiotemporal patterns of both EWI and precipitation (P) anomalies. We also found that widely significant decreasing trends in EWI, ET and P appears from 1982 to 2009 in central regions of XUARC. The EWI can effectively reflect the variation in surface moisture and it has provided a favorable tool for regional drought monitoring. Â© 2016, Springer-Verlag Berlin Heidelberg.</t>
  </si>
  <si>
    <t>10.1007/s12665-016-5315-0</t>
  </si>
  <si>
    <t>spatial resolution, NDVI, drought, China, Evapotranspiration, evapotranspiration, Satellites, AVHRR, Drought, satellite imagery, Drought monitoring, Mean square error, Root mean square errors, index method, meteorology, Normalized difference vegetation index, precipitation (climatology), Meteorology, Correlation coefficient, Xinjiang Uygur, Advanced very high resolution radiometers (AVHRR), environmental monitoring, Evaporative wet index, Altay [Xinjiang Uygur], Satellite characterization, Xinjiang Uygur autonomous region, Xinjiang Uygur Autonomous Region, Xinjiang Uygur Autonomous Region of China</t>
  </si>
  <si>
    <t>Hybrid-PT</t>
  </si>
  <si>
    <t>Multi-satellite-based water budget components in South Korea</t>
  </si>
  <si>
    <t>Baik, J., Choi, M.</t>
  </si>
  <si>
    <t>Interpreting and predicting variations of the water cycle are a significant concern given the emerging threat of climate change. Generically, hydrological components of the water cycle are routinely observed with ground-based measurements, yet it is difficult to measure their spatiotemporal variability. Remote sensing approach is recognized as one of the most promising tools to obtain continuous data over large areas, thereby offering the unique possibility to assess the complicated and non-local features of hydrological phenomena. To estimate water budget components using remote sensing, this research considers precipitation (P), evapotranspiration (ET), and the change in water storage (âS) calculated from satellites (i.e., Communication, Ocean and Meteorological Satellite; COMS, and Gravity Recovery and Climate Experiment; GRACE) and the Global Land Data Assimilation System (GLDAS) model-based datasets in South Korea from April to December 2011. The P estimates from the COMS rainfall intensity (COMS RI), COMS CM (which employs conditional merging [CM] to improve the accuracy of COMS RI), and GLDAS were compared with the measured P values from the two flux towers on a monthly scale. These results showed that COMS CM and GLDAS are in reasonable agreement, and additionally, their correlation, bias, and root-mean-square errors are favorable compared to the original COMS RI. The ET estimation of GLDAS and COMS applied from the revised RS-PM method were compared which indicated reasonable agreement with the two flux tower measurements. The derived runoff from COMS RI, COMS CM, and GLDAS was evaluated with that of the flux towers. The statistical results indicated that COMS CM and GLDAS were slightly better than that of COMS RI. The spatial distribution of P from COMS CM and GLDAS indicated similar pattern with that of ground-based measurement with the exception of COMS RI. ET from COMS and GLDAS showed slightly analogous pattern. The spatial distribution of runoff from both COMS and GLDAS showed evidence of a seasonality, which mainly resulted from the seasonally varying effects of ET and P. This research shows that it is possible to conduct the analysis of COMS products for efficient water resource planning, monitoring, and water budget modeling. Â© 2018, Springer-Verlag GmbH Germany, part of Springer Nature.</t>
  </si>
  <si>
    <t>10.1007/s12665-018-7271-3</t>
  </si>
  <si>
    <t>remote sensing, Water resources, Runoff, climate change, GRACE, Remote sensing, runoff, Climate change, water budget, Satellites, spatial distribution, GLDAS, Water supply, Digital storage, Geodetic satellites, Mean square error, Spatial distribution, water resource, ground-based measurement, spatiotemporal analysis, water storage, Budget control, precipitation intensity, Climate models, flux measurement, South Korea, Water budget, COMS, Communication satellites</t>
  </si>
  <si>
    <t>COMS CM</t>
  </si>
  <si>
    <t>CFC</t>
  </si>
  <si>
    <t>SMC</t>
  </si>
  <si>
    <t>Comparison of two remote sensing models for estimating evapotranspiration: algorithm evaluation and application in seasonally arid ecosystems in South Africa</t>
  </si>
  <si>
    <t>Dzikiti, S., Jovanovic, N.Z., Bugan, R.D., Ramoelo, A., Majozi, N.P., Nickless, A., Cho, M.A., Le Maitre, D.C., Ntshidi, Z., Pienaar, H.H.</t>
  </si>
  <si>
    <t>Remote sensing tools are becoming increasingly important for providing spatial information on water use by different ecosystems. Despite significant advances in remote sensing based evapotranspiration (ET) models in recent years, important information gaps still exist on the accuracy of the models particularly in arid and semi-arid environments. In this study, we evaluated the Penman-Monteith based MOD16 and the modified Priestley-Taylor (PT-JPL) models at the daily time step against three measured ET datasets. We used data from two summer and one winter rainfall sites in South Africa. One site was dominated by native broad leaf and the other by fine leafed deciduous savanna tree species and C4 grasses. The third site was in the winter rainfall Cape region and had shrubby fynbos vegetation. Actual ET was measured using open-path eddy covariance systems at the summer rainfall sites while a surface energy balance system utilizing the large aperture boundary layer scintillometer was used in the Cape. Model performance varied between sites and between years with the worst estimates (R2&amp;lt;0.50 and RMSE&amp;gt;0.80 mm/d) observed during years with prolonged mid-summer dry spells in the summer rainfall areas. Sensitivity tests on MOD16 showed that the leaf area index, surface conductance and radiation budget parameters had the largest effect on simulated ET. MOD16 ET predictions were improved by: (1) reformulating the emissivity expressions in the net radiation equation; (2) incorporating representative surface conductance values; and (3) including a soil moisture stress function in the transpiration sub-model. Implementing these changes increased the accuracy of MOD16 daily ET predictions at all sites. However, similar adjustments to the PT-JPL model yielded minimal improvements. We conclude that the MOD16 ET model has the potential to accurately predict water use in arid environments provided soil water stress and accurate biome-specific parameters are incorporated. Â© 2019, Xinjiang Institute of Ecology and Geography, Chinese Academy of Sciences, Science Press and Springer-Verlag GmbH Germany, part of Springer Nature.</t>
  </si>
  <si>
    <t>10.1007/s40333-019-0098-2</t>
  </si>
  <si>
    <t>remote sensing, sensitivity analysis, evapotranspiration, South Africa, water use, Penman-Monteith, algorithm, model validation, comparative study, seasonality, Priestley-Taylor, drought stress, arid environment, Poaceae, MOD16 ET</t>
  </si>
  <si>
    <t>Journal of Arid Land</t>
  </si>
  <si>
    <t>Skukuza</t>
  </si>
  <si>
    <t>Malopeni</t>
  </si>
  <si>
    <t>Elandsberg</t>
  </si>
  <si>
    <t>Revised MODIS16</t>
  </si>
  <si>
    <t>Revised PT-JPL</t>
  </si>
  <si>
    <t>Estimating Evapotranspiration Using Coupled Remote Sensing and Three SEB Models in an Arid Region</t>
  </si>
  <si>
    <t>Elkatoury, A., Alazba, A.A., Mossad, A.</t>
  </si>
  <si>
    <t>Î¤hree surface energy balance (SEB) models were used to estimate ET based on remote sensing (RS) techniques: surface energy balance algorithm for land (SEBAL), mapping evapotranspiration at a high-resolution with internalized calibration (METRICâ¢), and simplified surface energy balance index (S-SEBI). The study was conducted on the Todhia Arable Farm (TAF), located in the Riyadh province of the Kingdom of Saudi Arabia. Both RS data and meteorological data were used. RS data were obtained by processing 20 Landsat 8 satellite images for 2014 focused on alfalfa cultivation. The estimated ET was validated by comparing it with the measured ET using an eddy covariance (EC) device. The ET values estimated by the SEBAL, METRIC, and S-SEBI models were 1.7â18.9Â mmÂ·dâ1 with a mean of 8.3Â mmÂ·dâ1, 2.8â22.4Â mmÂ·dâ1 with a mean of 11.0Â mmÂ·dâ1, and 6.5â21.6Â mmÂ·dâ1 with a mean of 15.7Â mmÂ·dâ1, respectively. The highest ET values were observed in cultivated areas, particularly during the periods of increased irrigation. The comparison between the estimated and measured ET indicated that the METRIC model exhibited the best performance, with a root-mean-square deviation (RMSD) of 1.7Â mmÂ·dâ1. The S-SEBI model was less accurate, followed by the SEBAL model, with an RMSD of 2.9 and 3.1Â mmÂ·dâ1, respectively. The METRIC model exhibited moderate ET results as well and is considered to be the most suitable ET SEB model for arid regions. Â© 2019, Springer Nature Switzerland AG.</t>
  </si>
  <si>
    <t>10.1007/s40710-019-00410-w</t>
  </si>
  <si>
    <t>remote sensing, calibration, Remote sensing, Evapotranspiration, evapotranspiration, Landsat, arid region, Energy balance, METRIC, image processing, energy balance, Mapping, SEBAL, S-SEBI, Arid regions, Interfacial energy, satellite imagery, performance assessment, estimation method, satellite data, model validation, Meteorology, Simplified surface energy balance indices, Surface energy balance algorithm for lands, Remote sensing techniques, surface energy, Root mean square deviations, Medicago sativa, alfalfa, cultivation, Saudi Arabia, Kingdom of Saudi Arabia, Riyadh [Saudi Arabia]</t>
  </si>
  <si>
    <t>Environmental Processes</t>
  </si>
  <si>
    <t>Assessing regional evapotranspiration and water balance across a mediterranean montane climate gradient</t>
  </si>
  <si>
    <t>Anderson, R.G., Jin, Y., Goulden, M.L.</t>
  </si>
  <si>
    <t>We evaluate a new approach to estimate regional evapotranspiration (ET) across a montane, Mediterranean climate gradient in the San Jacinto and Santa Rosa Mountains of Southern California. Spatially distributed evaporative fraction (EF) measurements were made monthly from October 2008 to September 2009 at 54 locations across an elevational gradient using a mobile measurement platform, called the Regional Evaporative Fraction Energy Balance (REFEB) method. We used these measurements and the Enhanced Vegetation Index (EVI) from MODerate resolution Imaging Spectroradiometer (MODIS) observations to derive EF at a regional scale. We converted EF to monthly ET using remote-sensing based observations of available energy. We compared the REFEB ET estimates, along with modified Priestly-Taylor (PT) ET estimates driven by MODIS data against four eddy covariance (EC) towers and eight gauged catchments. Both of the satellite-based ET estimates were highly correlated with tower ET observations (r2=0.66 for REFEB and 0.95 for PT). The PT MODIS approach overestimated ET compared to precipitation estimates and stream gauge measurements, while REFEB ET was moderately lower than PT ET. The annual regional REFEB ET (193mm) was 87mm less than precipitation (280mm). REFEB ET underestimated EC tower ET (regression slope=0.78, p&amp;lt;0.001). Regional PT ET (288mm) exceeded precipitation by 8mm and significantly overestimated EC tower ET (regression slope=1.43, p&amp;lt;0.001). The relationship between precipitation and ET is not linear, with a break around 290mm/year, at which point ET becomes nearly constant at 200-300mm/year with increasing precipitation. This causes a break in the precipitation-runoff relationship, with a disproportionate increase in runoff when precipitation exceeds 290mm/year. REFEB provides a viable method to estimate regional ET, which is applicable to areas that are poorly constrained by other remote sensing approaches. Â© 2012.</t>
  </si>
  <si>
    <t>10.1016/j.agrformet.2012.07.004</t>
  </si>
  <si>
    <t>Runoff, MODIS, Evapotranspiration, evapotranspiration, water budget, satellite data, precipitation intensity, United States, Mediterranean environment, Evaporative fraction, California, Regional scale, Mountain hydrology, San Jacinto, Santa Rosa Mountains [California], montane forest, Terrestrial water storage anomalies</t>
  </si>
  <si>
    <t>Agricultural and Forest Meteorology</t>
  </si>
  <si>
    <t>REFEB</t>
  </si>
  <si>
    <t>PT (Jin2011)</t>
  </si>
  <si>
    <t>MODIS-driven estimation of terrestrial latent heat flux in China based on a modified Priestley-Taylor algorithm</t>
  </si>
  <si>
    <t>Yao, Y., Liang, S., Cheng, J., Liu, S., Fisher, J.B., Zhang, X., Jia, K., Zhao, X., Qin, Q., Zhao, B., Han, S., Zhou, G., Zhou, G., Li, Y., Zhao, S.</t>
  </si>
  <si>
    <t>Because of China's large size, satellite observations are necessary for estimation of the land surface latent heat flux (LE). We describe here a satellite-driven Priestley-Taylor (PT)-based algorithm constrained by the Normalized Difference Vegetation Index (NDVI) and Apparent Thermal Inertia (ATI) derived from temperature change over time. We compare to the satellite-driven PT-based approach, PT-JPL, and validate both models using data collected from 16 eddy covariance flux towers in China. Like PT-JPL, our proposed algorithm avoids the computational complexities of aerodynamic resistance parameters. We run the algorithms with monthly Moderate Resolution Imaging Spectroradiometer (MODIS) products (0.05Â° resolution), including albedo, Land Surface Temperature (LST), surface emissivity, and NDVI; and, Insolation from the Japan Aerospace Exploration Agency (JAXA). We find good agreement between our estimates of monthly LE and field-measured LE, with respective Root Mean Square Error (RMSE) and bias differences of 12.5Wm-2 and -6.4Wm-2. As compared with PT-JPL, our proposed algorithm has higher correlations with ground-measurements. Between 2001 and 2010, LE shows generally negative trends in most regions of China, though positive LE trends occur over 39% of the region, primarily in Northeast, North and South China. Our results indicate that the variations of terrestrial LE are responding to large-scale droughts and afforestation caused by human activity with direct links to terrestrial energy exchange, both spatially and temporally. Â© 2012 Elsevier B.V.</t>
  </si>
  <si>
    <t>10.1016/j.agrformet.2012.11.016</t>
  </si>
  <si>
    <t>NDVI, China, MODIS, Evapotranspiration, evapotranspiration, latent heat flux, Latent heat flux, algorithm, spatiotemporal analysis, Priestley-Taylor, human activity, energy flux</t>
  </si>
  <si>
    <t>PT-DTsR</t>
  </si>
  <si>
    <t>PT-DTaR</t>
  </si>
  <si>
    <t>Mapping daily evapotranspiration at field scales over rainfed and irrigated agricultural areas using remote sensing data fusion</t>
  </si>
  <si>
    <t>Continuous monitoring of daily evapotranspiration (ET) at field scale can be achieved by combining thermal infrared remote sensing data information from multiple satellite platforms, given that no single sensor currently exists today with the required spatiotemporal resolution. Here, an integrated approach to field-scale ET mapping is described, combining multi-scale surface energy balance evaluations and a data fusion methodology, namely the Spatial and Temporal Adaptive Reflectance Fusion Model (STARFM), to optimally exploit spatiotemporal characteristics of image datasets collected by the Landsat and Moderate resolution Imaging Spectroradiometer (MODIS) sensors, as well as geostationary platforms. Performance of this methodology is evaluated over adjacent irrigated and rainfed fields, since mixed conditions are the most challenging for data fusion procedures, and in two different climatic regions: a semi-arid site in Bushland, TX and a temperate site in Mead, NE. Daytime-total ET estimates obtained for the Landsat overpass dates suggest that the intrinsic model accuracy is consistent across the different test sites (and on the order of 0.5mmd-1) when contemporaneous Landsat imagery at 30-m resolution is available. Comparisons between tower observations and daily ET datastreams, reconstructed between overpasses by fusing Landsat and MODIS estimates, provide a means for assessing the strengths and limitations of the fused product. At the Mead site, the model performed similarly for both irrigated and rainfed fields, with an accuracy of about 0.9mmd-1. This similarity in performance is likely due to the relatively large size of the fields (â50ha), suggesting that the soil moisture dynamics of the irrigated fields are reasonably well captured at the 1-km MODIS thermal pixel scale. On the other hand, the accuracy of daily retrievals for irrigated fields at the Bushland site was lower than that for the rainfed field (errors of 1.5 and 1.0mmd-1, respectively), likely due to the inability of the model to capture ET spikes right after irrigation events for fields substantially smaller than MODIS data resolution. At this site, the irrigated fields were small (â5ha) compared to the MODIS pixel size, and sparsely distributed over the landscape, so sporadic contributions to ET from soil evaporation due to irrigation were not captured by the 1-km MODIS ET retrievals. However, due the semiarid environment at Bushland, these irrigation-induced spikes in soil evaporation are not long-lived and these underestimations generally affect the irrigation dates only and they do not seem to influence negatively the estimates at the seasonal scale. ET data fusion is expected to perform better over agricultural areas where irrigation is more spatially continuous, resulting in moisture fluxes that are more uniform at the MODIS pixel scale. Overall, the model accurately reproduces the ET temporal dynamics for all the experimental sites, and is able to capture the main differences that were observed between irrigated and rainfed fields at both daily and seasonal time scales. Â© 2013 Elsevier B.V.</t>
  </si>
  <si>
    <t>10.1016/j.agrformet.2013.11.001</t>
  </si>
  <si>
    <t>accuracy assessment, agricultural land, Bushland, data assimilation, evapotranspiration, irrigation, Landsat, Mead, MODIS, Multi-sensor data fusion, Nebraska, pixel, rainfed agriculture, remote sensing, satellite data, satellite imagery, semiarid region, soil moisture, spatial resolution, Surface energy balance, Texas, Thermal remote sensing, timescale, United States</t>
  </si>
  <si>
    <t>disALEXI</t>
  </si>
  <si>
    <t>cotton</t>
  </si>
  <si>
    <t>corn, soybean</t>
  </si>
  <si>
    <t>SEBS validation in a Spanish rotating crop</t>
  </si>
  <si>
    <t>Pardo, N., SÃ¡nchez, M.L., Timmermans, J., Su, Z., PÃ©rez, I.A., GarcÃ­a, M.A.</t>
  </si>
  <si>
    <t>This paper focuses on calculating Evaporative Fraction (EF) and energy balance components, applying the Surface Energy Balance System (SEBS) model combined with remote sensing products and meteorological data over an agricultural rotating cropland from 2008 to 2011. The model is validated by comparing SEBS results with observed EF and surface fluxes obtained using an Eddy Covariance (EC) technique together with meteorological instrumentation. Three different approaches of the model are evaluated: SEBS-0 (original algorithm), SEBS-SM (algorithm modified with soil moisture), and SEBS-NDVI (SEBS-0 modified with the Normalized Difference Vegetation Index - NDVI - and the surface temperature - Tsurf). Based on current knowledge of the close relationship between EF and NDVI, a modified SEBS-0 algorithm, SEBS-NDVI, is proposed in this study. This new approach is developed so as to improve results for EF and latent heat flux (LE), and this paper presents the results of all three SEBS approaches used in this study. Modelled Rn is found to be in good agreement with observed data (R2=0.75), although SEBS-calculated G gave less satisfactory results (R2=0.38) and its seasonal dynamics shows discrepancies with observed data. An evaluation of SEBS-0 shows a clear underestimation of H (R2=0.54) and a marked overestimation of EF and LE. Comparison with ground-based data yielded the best correlation applying SEBS-NDVI, avoiding overestimation of EF and LE obtained with SEBS-0 and SEBS-SM. Results show that the proposed SEBS-NDVI, using a scale factor related to NDVI and Tsurf, is able to reproduce satisfactorily the EF (R2=0.65) and LE (R2=0.70) seasonal pattern better than the two previous approaches for our study plot. Â© 2014 Elsevier B.V.</t>
  </si>
  <si>
    <t>10.1016/j.agrformet.2014.05.007</t>
  </si>
  <si>
    <t>crop rotation, eddy covariance, Eddy covariance, energy balance, Energy balance, evaporation, Evaporative fraction, ground-based measurement, model validation, NDVI, Normalized difference vegetation index, remote sensing, Remote sensing, Spain, Surface energy balance system (SEBS), temporal analysis</t>
  </si>
  <si>
    <t>SEBS-SM</t>
  </si>
  <si>
    <t>SEBS-NDVI</t>
  </si>
  <si>
    <t>Dual-model approaches for evapotranspiration analyses over homo- and heterogeneous land surface conditions</t>
  </si>
  <si>
    <t>Byun, K., Liaqat, U.W., Choi, M.</t>
  </si>
  <si>
    <t>Accurate spatio-temporal estimation of evapotranspiration (ET) is fundamental to understand land-atmosphere interactions and hydrological processes. Although various ET models based on remote sensing (RS) techniques have been presented, recent relevant studies suggest that more validation work should be conducted in regions with differences in land and meteorological properties. In this study, two RS-based models, the Surface Energy Balance System (SEBS) and Revised Remote Sensing Penman-Monteith (R-RSPM) model, were assessed over two biogeophysically different catchments on the Korean peninsula: a rice paddy agricultural field and a mixed forest area. We independently applied three approaches considering different scaled applications of a single source energy budget model (SEBS): point scale SEBS (SEBS-P), regional scale SEBS (SEBS-R), and R-RSPM. We incorporated diverse compositions of forcing datasets, Moderate Resolution Imaging Spectroradiometer (MODIS) satellite-based RS data, and Global Land Data Assimilation System (GLDAS) data and in situ meteorological data. Instantaneous flux measurements computed by the three approaches were evaluated with in situ flux measurements based on the eddy covariance (EC) system. The instantaneous net radiation estimates of all approaches were satisfactory, exhibiting strong correlations (0.68-0.99 of R2) with in situ measurements over different topographical sites. For latent heat flux (LE), all three approaches yielded similar trends of results at both cropland (CMC) and mixed forest (SMC) sites indicating that estimates of LE were overestimated. However, considering the serious lack of energy closure exhibited by the EC system in SMC, LE showed reasonable agreement (biases of 11-50W/m2 and Root Mean Square Error (RMSE) of 78-95W/m2) with in situ measurements adjusted by the Bowen ratio (BR) method. For daily ET analyses using the R-RSPM model, instantaneous LE was empirically scaled up to daily ET, and the estimates of ET from all three approaches had good agreement with BR-corrected in situ daily ET, even in SMC (with biases of -0.07 to 0.67mm/day). By comparing H from two different SEBS applications (SEBS-P and SEBS-R), we concluded that GLDAS datasets exhibit robust quality as input data as well as near real time benefits. Through sensitivity analyses of a single source energy budget model (SEBS), canopy height turned out to be one of most critical parameters which can directly result in the misparameterization of roughness height for a tall canopy site. The results of this study support the applicability of RS-based ET models over homo- and heterogeneous regions, and suggest that further studies are required for exploring the accurate parameterization of roughness height over areas of tall and heterogeneous vegetation to improve the performance of SEBS. Â© 2014 Elsevier B.V.</t>
  </si>
  <si>
    <t>10.1016/j.agrformet.2014.07.001</t>
  </si>
  <si>
    <t>Canopy height, canopy reflectance, energy balance, energy budget, error analysis, estimation method, evapotranspiration, Evapotranspiration, forest cover, Global Land Data Assimilation System, Korea, land surface, latent heat flux, meteorology, MODIS, parameterization, remote sensing, Remote sensing, Revised Remote Sensing Penman-Monteith, spatiotemporal analysis, Surface Energy Balance System, topography</t>
  </si>
  <si>
    <t>SEBS-P</t>
  </si>
  <si>
    <t>CMC</t>
  </si>
  <si>
    <t>SEBS-R</t>
  </si>
  <si>
    <t>R-RSPM</t>
  </si>
  <si>
    <t>Estimating time series of land surface energy fluxes using optimized two source energy balance schemes: Model formulation, calibration, and validation</t>
  </si>
  <si>
    <t>Gan, G., Gao, Y.</t>
  </si>
  <si>
    <t>Due to the limited availability of land surface temperature (LST) images, thermal-based evapotranspiration (ET) models can only provide instantaneous ET snapshots. In contrast, models that are based on near surface soil moisture (SM) and leaf area index (LAI) can operate at daily scales. However, their transpiration schemes need to be more physically realistic and their model parameters usually need to be calibrated by flux measurements. In this study, we incorporated a biophysical canopy conductance (Gc) model into a two source energy balance (TSEB) scheme to replace the original Priestly-Taylor (PT) approximation and then optimized both models (Gc-TSEB and PT-TSEB) at pixel scales using qualified MODIS LST data. The results show that using LST is almost as effective in the calibration as using flux measurements. This is promising because unlike flux measurements, LST can be acquired at various spatial resolutions by remote sensing, which makes model calibration feasible for any land pixel. In addition, ET and its partitioning between the canopy and soil layers were found to be reasonable at both validation sites. The day to day and diurnal variations of the predicted ET generally matched the trends and peaks of the flux measurements, although systematic biases were also found due to the decoupling effect of soil moisture at different depths. Furthermore, both models are robust with Â±50% changes of SM or LAI because the parameters were automatically adjusted by the LST-calibration. The models are sensitive to LST. However, if the added noise of the LST is less significant than N(Â±1, 2.52), the medians of the RMSEs in the LE predictions from the LST-calibrated models were quite similar to those from the flux-calibrated models. Both models were found to be accurate, but Gc-TSEB provides slightly more precise and robust predictions than PT-TSEB. Â© 2015 .</t>
  </si>
  <si>
    <t>10.1016/j.agrformet.2015.04.007</t>
  </si>
  <si>
    <t>Canopy conductance, Evapotranspiration, MODIS LST, Resistance network, TSEB</t>
  </si>
  <si>
    <t>Gc-TSEB</t>
  </si>
  <si>
    <t>PT-TSEB</t>
  </si>
  <si>
    <t>Gs-PM</t>
  </si>
  <si>
    <t>Gc-PM</t>
  </si>
  <si>
    <t>Surface energy fluxes in the Northeast Asia ecosystem: SEBS and METRIC models using Landsat satellite images</t>
  </si>
  <si>
    <t>Liaqat, U.W., Choi, M.</t>
  </si>
  <si>
    <t>The reliable assessment of turbulent heat fluxes and evapotranspiration (ET) from the field to regional scales is fundamental to comprehending land-atmosphere interactions and water balance dynamics. In this study, we evaluated two single-source operational methodologies, the Surface Energy Balance System (SEBS) and Mapping Evapotranspiration at high Resolution with Internalized Calibration (METRIC), to scrutinize the surface energy balance components using Landsat TM/ETM+ images collected between 2002 and 2013. Estimations from the models were compared with ground observations from two grassland and two cropland AsiaFlux tower sites. To examine model behaviors adequately, both SEBS and METRIC were parameterized using the same predictions of instantaneous and daily net radiation (RN). The RN estimations were quite promising; the ensemble averaged (from all sites) bias and root mean square error (RMSE) were within 39Wm-2. In terms of the soil heat flux (G) and sensible heat flux (H), both models showed various contrasted outputs at the tower and spatial scales, yielding a maximum difference of 77Wm-2. The estimated G from the albedo-based method (METRIC) had low bias and RMSE within 46Wm-2, whereas that obtained from the fractional vegetation cover based method (SEBS) exceeded 125Wm-2. However, the SEBS model performed better for H estimations, yielded less bias and an RMSE (averaged) within 82Wm-2, compared with errors of 102Wm-2 obtained from METRIC. The slightly higher errors in METRIC were caused by its original design based on internal calibration, which lumped the maximum biases from other variables into the estimated H. The errors in G (SEBS) were almost equal to the errors in H (METRIC) but of the opposite sign. Because the latent heat flux is calculated as a rest-term, the errors in G and H compensate for each other. Therefore, both models performed similarly in consistently overestimating the latent heat flux (LE) and corresponding daily ET because of energy balance misclosure in the eddy covariance flux measurements. Three different closure approaches [least squares linear regression (REG), Bowen ratio (BR), and residual (RE) correction] were used, and both models had daily ET with less bias and RMSE (averaged) within 0.16mmday-1 and 0.62mmday-1, respectively, using REG. Furthermore, a sensitivity analysis suggested that corrections of radiometric to absolute surface temperature are essentially required only for SEBS, whereas the accurate calibration of cold and hot end-points is important for METRIC implementation. These evaluations promote better understanding of the strengths and weaknesses of both models for mapping the surface energy balance at the regional scale and are a step toward an integrated methodology for a wide range of heterogeneous ecosystems. Â© 2015 Elsevier B.V.</t>
  </si>
  <si>
    <t>10.1016/j.agrformet.2015.08.245</t>
  </si>
  <si>
    <t>albedo, climate prediction, eddy covariance, Eddy covariance, energy flux, error analysis, evapotranspiration, Evapotranspiration, heat flux, Intercomparison, land type, Landsat, Northeast Asia, remote sensing, Remote sensing, satellite imagery, sensitivity analysis, solar radiation, surface energy, Surface energy budget</t>
  </si>
  <si>
    <t>original LE from EC</t>
  </si>
  <si>
    <t>REG closure correction</t>
  </si>
  <si>
    <t>BR closure correction</t>
  </si>
  <si>
    <t>RE closure correction</t>
  </si>
  <si>
    <t>Is scale really a challenge in evapotranspiration estimation? A multi-scale study in the Heihe oasis using thermal remote sensing and the three-temperature model</t>
  </si>
  <si>
    <t>Wang, Y.Q., Xiong, Y.J., Qiu, G.Y., Zhang, Q.T.</t>
  </si>
  <si>
    <t>Many remotely sensed evapotranspiration (ET) calculations are based on algorithms that include an aerodynamic resistance-related parameter, which is significantly affected by heterogeneity and could cause the ET to be underestimated as the scale increases, and it is challenging to verify the ET estimation because of the lack of a bridge between satellite-based remote sensing and ground-based measurements. To address this issue, an approach using a âthermal infrared remote sensing + three-temperature modelâ is proposed and applied under multi-scale conditions. It is hypothesized that good consistency exists between multi-scale aggregations and ET estimates using the proposed method because it does not include aerodynamic resistance. The mothed was verified in the Zhangye Oasis during the first thematic experiment launched under the HiWATER project using extensive eddy correlation (EC) tower observations (a total of 16 EC towers) and multi-scale thermal infrared datasets, including aerial photos (3 m, as a bridge between the ground and satellite measurements), ETM+ (60-m resolution), ASTER (90 m), and MODIS (1000 m). The results show that good agreement is obtained between the EC-measured ET and that using remote sensing techniques under multi-scale conditions. The determination coefficients (R2) between the measured and estimated latent heat flux (LE) values were 0.72, 0.81, 0.61, and 0.53 for the aerial photos, ETM+, ASTER and MODIS, respectively. The respective mean absolute errors (MAEs) were 63.64, 56.56, 59.32, and 80.34 W mâ2, and the mean absolute percent errors (MAPEs) were 12.00, 11.18, 10.78, and 14.60%, respectively. However, the estimated ET became slightly overestimated as the sensor resolution decreased. In addition, the variability of the heterogeneous landscape represented by the range of LE values and the standard deviation decreased gradually as the sensor resolution decreased. Aggregation (up-scaling) of ET from higher-resolution images could better represent the heterogeneity over land surfaces than the original (unaggregated) ET maps, and there is high consistency between multi-scale aggregation and estimation, with a minimum R2 of 0.76 and a maximum root-mean-square error (RMSE) of 64.80 W mâ2. The proposed methodology is concluded to be a feasible method for estimating ET under multi-scale conditions over heterogeneous landscapes. Â© 2016 Elsevier B.V.</t>
  </si>
  <si>
    <t>10.1016/j.agrformet.2016.03.012</t>
  </si>
  <si>
    <t>remote sensing, China, MODIS, Evapotranspiration, evapotranspiration, ASTER, satellite imagery, error analysis, Gansu, Thermal infrared remote sensing, experimental study, Heihe Basin, heterogeneity, heat flux, image resolution, oasis, Three-temperature model, Thermal Infrared Multispectral Scanner, Zhangye, Up-scaling, HiWATER, Scale aggregation</t>
  </si>
  <si>
    <t>use RMSE only to compare with arerial LE, validation reported in MAE and MAPE</t>
  </si>
  <si>
    <t>Parameter estimation for a simple two-source evapotranspiration model using Bayesian inference and its application to remotely sensed estimations of latent heat flux at the regional scale</t>
  </si>
  <si>
    <t>Song, Y., Jin, L., Zhu, G., Ma, M.</t>
  </si>
  <si>
    <t>A simple two-source evapotranspiration (ET) model was applied to the Yingke and Daman irrigation districts of the Zhangye Oasis, which is located in the middle reaches of the Heihe River, China. The ET model was composed of two parts, including an evaporation (E) sub-model and a transpiration (T) sub-model. A separated parameter estimation scheme was conducted using Bayesian inference. First, an empirical multiplier was estimated for an E sub-model using observations that were collected after crop harvests. The empirical multiplier was then assigned to the most-likely value in the simple two-source ET model. Second, a global sensitivity analysis was performed to identify the key parameters that were responsible for most of the variability in the Î»ET results within the T sub-model. To avoid equifinality or over-parameterization, Bayesian inference was applied to estimate the key parameters that induced the most variability in the first set. A second set of Bayesian inference was then performed by fixing the most-likely values of these parameters, and the other parameters were defined one-by-one as Bayesian parameters. These parameters were estimated for seven sites. The coefficient of determination for the modeled Î»ET and the observed values exceeded 0.9. Next, a cluster analysis was conducted using the canopy height, leaf area index (LAI) and soil moisture content to classify the fields with the highest similarities and then to distribute the same parameter values to similar fields. Finally, Î»ET was estimated using the most-likely values of the parameters at the regional scale. The root-mean-square error of the remotely sensed estimates was less than 20 W mâ2, the mean absolute percent error did not exceed 4%, and the correlation coefficient was greater than 0.97. The validation was conducted for both the modeled Î»ET at the point scale and for the remotely sensed Î»ET at the satellite pixel scale. The results demonstrate that the separated parameter estimation scheme using Bayesian inference yields reasonable parameter values; using cluster analysis, the most-likely values of the parameters can be effectively applied to estimate remotely sensed Î»ET. Â© 2016 Elsevier B.V.</t>
  </si>
  <si>
    <t>10.1016/j.agrformet.2016.03.019</t>
  </si>
  <si>
    <t>remote sensing, soil moisture, China, sensitivity analysis, evapotranspiration, ET, latent heat flux, canopy, model validation, parameterization, parameter estimation, Gansu, Bayesian analysis, leaf area index, cluster analysis, Regional scale, empirical analysis, Zhangye, Bayesian inference of parameters</t>
  </si>
  <si>
    <t>Revised TSEB</t>
  </si>
  <si>
    <t>July</t>
  </si>
  <si>
    <t>August</t>
  </si>
  <si>
    <t>Estimation of latent heat flux over savannah vegetation across the North Australian Tropical Transect from multiple sensors and global meteorological data</t>
  </si>
  <si>
    <t>Barraza, V., Restrepo-Coupe, N., Huete, A., Grings, F., Beringer, J., Cleverly, J., Eamus, D.</t>
  </si>
  <si>
    <t>Latent heat flux (LE) and corresponding water loss in non-moisture-limited ecosystems are well correlated to radiation and temperature. By contrast, in savannahs and arid and semi-arid lands LE is mostly driven by available water and the vegetation exerts a strong control over the rate of transpiration. Therefore, LE models that use optical vegetation indices (VIs) to represent the vegetation component (transpiration as a function of surface conductance, Gs) generally overestimate water fluxes in water-limited ecosystems. In this study, we evaluated and compared optical and passive microwave index based retrievals of Gs and LE derived using the Penman-Monteith (PM) formulation over the North Australian Tropical Transect (NATT). The methodology was evaluated at six eddy covariance (EC) sites from the OzFlux network. To parameterize the PM equation for retrievals of LE (PM-Gs), a subset of Gs values was derived from meteorological and EC flux observations and regressed against individual and combined satellite indices, from (1) MODIS AQUA: the Normalized Difference Water Index (NDWI) and the Enhanced Vegetation Index (EVI); and from (2) AMSR-E passive microwave: frequency index (FI), polarization index (PI), vegetation optical depth (VOD) and soil moisture (SM) products. Similarly, we combined optical and passive microwave indices (multi-sensor model) to estimate weekly Gs values, and evaluated their spatial and temporal synergies. The multi-sensor approach explained 40â80% of LE variance at some sites, with root mean square errors (RMSE) lower than 20 W/m2 and demonstrated better performance to other satellite-based estimates of LE. The optical indices represented potential Gs associated with the phenological status of the vegetation (e.g. leaf area index, chlorophyll content) at finer spatial resolution. The microwave indices provided information about water availability and moisture stress (e.g. water content in leaves and shallow soil depths, atmospheric demand) at a high temporal resolution, thereby providing a scaling factor for potential Gs. We applied the newly proposed Gs model to estimate LE at regional scale using global meteorological data. Our derivation could be extended to continental scales providing equally robust estimates of LE in arid and semi-arid biomes. A more accurate estimation of Gs and LE across different savannah classes will improve the analysis of water use efficiency under drought conditions, which is of importance to climate change studies of water, carbon and energy cycling. Â© 2016 Elsevier B.V.</t>
  </si>
  <si>
    <t>10.1016/j.agrformet.2016.10.013</t>
  </si>
  <si>
    <t>soil moisture, climate change, drought, MODIS, phenology, arid region, water availability, OzFlux, Surface conductance, latent heat flux, Latent heat flux, semiarid region, estimation method, spatiotemporal analysis, Australia, vegetation cover, optical depth, tropical region, savanna, water use efficiency, AMSR-E, temperature effect, Aqua (satellite), microwave radiation, shallow soil, Microwave indices, North Australian Tropical Transect, Optical indices</t>
  </si>
  <si>
    <t>AU-How</t>
  </si>
  <si>
    <t>AU-Ade</t>
  </si>
  <si>
    <t>AU-DaS</t>
  </si>
  <si>
    <t>AU-Dry</t>
  </si>
  <si>
    <t>AU-Stp</t>
  </si>
  <si>
    <t>MSCS P-M</t>
  </si>
  <si>
    <t>AU-ASM</t>
  </si>
  <si>
    <t>VIs,MIs P-M</t>
  </si>
  <si>
    <t>Mapping daily evapotranspiration based on spatiotemporal fusion of ASTER and MODIS images over irrigated agricultural areas in the Heihe River Basin, Northwest China</t>
  </si>
  <si>
    <t>Li, Y., Huang, C., Hou, J., Gu, J., Zhu, G., Li, X.</t>
  </si>
  <si>
    <t>Continuous monitoring of daily evapotranspiration (ET) is crucial for allocating and managing water resources in irrigated agricultural areas in arid regions. In this study, continuous daily ET at a 90-m spatial resolution was estimated using the Surface Energy Balance System (SEBS) by fusing Moderate Resolution Imaging Spectroradiometer (MODIS) images with high temporal resolution and Advanced Space-borne Thermal Emission Reflectance Radiometer (ASTER) images with high spatial resolution. The spatiotemporal characteristics of these sensors were obtained using the Spatial and Temporal Adaptive Reflectance Fusion Model (STARFM). The performance of this approach was validated over a heterogeneous oasis-desert region covered by cropland, residential, woodland, water, Gobi desert, sandy desert, desert steppe, and wetland areas using in situ observations from automatic meteorological systems (AMS) and eddy covariance (EC) systems in the middle reaches of the Heihe River Basin in Northwest China. The error introduced during the data fusion process based on STARFM is within an acceptable range for predicted LST at a 90-m spatial resolution. The surface energy fluxes estimated using SEBS based on predicted remotely sensed data that combined the spatiotemporal characteristics of MODIS and ASTER agree well with the surface energy fluxes observed using EC systems for all land cover types, especially for vegetated area with MAP values range from 9% to 15%, which are less than the uncertainty (18%) of the observed Î»E in this study area. Time series of daily ET modelled from SEBS were compared to that modelled from PT-JPL (one of Satellite-based Priestley-Taylor ET model) and observations from EC systems. SEBS performed generally better than PT-JPL for vegetated area, especially irrigated cropland with bias, RMSE, and MAP values of 0.29Â mm/d, 0.75Â mm/d, 13% at maize site, â0.33Â mm/d, 0.81Â mm/d, and 14% at vegetable sites. Â© 2017 Elsevier B.V.</t>
  </si>
  <si>
    <t>10.1016/j.agrformet.2017.05.023</t>
  </si>
  <si>
    <t>spatial resolution, China, MODIS, Evapotranspiration, eddy covariance, evapotranspiration, ASTER, Data fusion, SEBS, satellite imagery, model validation, agricultural land, spatiotemporal analysis, Gansu, Heihe river basin, surface energy, maize, irrigation system, Zea mays, Heihe Basin, data acquisition, digital mapping, STARFM</t>
  </si>
  <si>
    <t>ASTER-like fused images</t>
  </si>
  <si>
    <t>ASTER data</t>
  </si>
  <si>
    <t>Maize</t>
  </si>
  <si>
    <t>Vegetable</t>
  </si>
  <si>
    <t>URB</t>
  </si>
  <si>
    <t>Village</t>
  </si>
  <si>
    <t>Orchard</t>
  </si>
  <si>
    <t>BSV</t>
  </si>
  <si>
    <t>Gobi desert</t>
  </si>
  <si>
    <t>Sandy desert</t>
  </si>
  <si>
    <t>Desert steppe</t>
  </si>
  <si>
    <t>WET</t>
  </si>
  <si>
    <t>Wetland</t>
  </si>
  <si>
    <t>Assessing the impacts of an ecological water diversion project on water consumption through high-resolution estimations of actual evapotranspiration in the downstream regions of the Heihe River Basin, China</t>
  </si>
  <si>
    <t>Zhou, Y., Li, X., Yang, K., Zhou, J.</t>
  </si>
  <si>
    <t>Ecological Water Diversion Projects (EWDPs) have been implemented in several endorheic river basins in the arid region of northwest China since the beginning of the new millennium to restore the deteriorated ecosystems. However, the effects of these EWDPs are difficult to evaluate quantitatively. Here, we assessed changes in water use in Ejin Oasis in the downstream region of the Heihe River Basin, which is a typical endorheic river basin in northwest China, based on the estimated evapotranspiration (ET) during the growing season (May to October) in 2000 (before the EWDP) and 2014 (after the EWDP). The ET estimates were based on the modified surface energy balance algorithm for land (M-SEBAL) model and Landsat images. The estimated ET was validated against observations using eddy covariance towers installed on different landscapes in 2014 and was found to have a root mean square error of 1.20 mm dayâ1 and a coefficient of determination of 0.67 at the footprint scale on satellite overpass days. The estimated ETs in two years were also compared with another remote sensing product that showed a similar spatial pattern, with a spatial mean difference of 4 mm and 0.5 mm, respectively. The estimated ET was then used to evaluate the impact of the EWDP on water consumption. The ET over different land use and land cover types increased, with a mean increase of 52% over the 15 years of the implementation of the EWDP in Ejin Oasis. The water consumption in Ejin Oasis in 2014 was approximately twice that in 2000. Among the changes, water consumption by croplands increased significantly, with a maximum increase of 264% because of cropland expansion and increased ET. The increases in water consumption by forests and grasslands were 60% and 25%, respectively. The lake area expanded drastically (from 0 to 37.46 km2), and the corresponding water consumption caused by evaporation was zero in 2000 and approximately 3.9 Ã 107 m3 from May to October in 2014. This work demonstrates that estimates of the ET based on remote sensing can be used as reliable indicators for comprehensive assessments of the impacts of the EWDPs. Â© 2017 Elsevier B.V.</t>
  </si>
  <si>
    <t>10.1016/j.agrformet.2017.11.011</t>
  </si>
  <si>
    <t>remote sensing, land cover, China, Evapotranspiration, eddy covariance, evapotranspiration, Landsat, arid region, land use, water use, river basin, energy balance, evaporation, Water consumption, algorithm, project assessment, satellite imagery, spatiotemporal analysis, Gansu, surface energy, Heihe Basin, Nei Monggol, Ejin Basin, Ejin Oasis, EWDP</t>
  </si>
  <si>
    <t>M-SEBAL</t>
  </si>
  <si>
    <t>Point</t>
  </si>
  <si>
    <t>Footprint</t>
  </si>
  <si>
    <t>Stand-alone uncertainty characterization of GLEAM, GLDAS and MOD16 evapotranspiration products using an extended triple collocation approach</t>
  </si>
  <si>
    <t>Khan, M.S., Liaqat, U.W., Baik, J., Choi, M.</t>
  </si>
  <si>
    <t>An optimal use of the global scale actual evapotranspiration (AET) products for various hydro-meteorological applications requires a systematic characterization of their uncertainties. This study presents the first application of an extended triple collocation (TC) approach to provide mutually uncorrelated absolute and relative error structure among three readily available AET (MOD16, GLEAM, and GLDAS) products on the point and spatial scale within the extent of Asia. The physical evaluation results of GLEAM, GLDAS and MOD16 exhibited reasonable accuracy compared to the in-situ AET with mean Index of Agreement &gt;0.71, 0.59 and 0.58, respectively, thereby yielding Root Mean Square Error between â¼4â13 mm/8 day over nine AsiaFlux sites representing forest, rice paddy, and grassland biomes. Theoretical uncertainty assessment of four AET dataset combinations revealed that an average â¼1.5â5.5 mm/8 day random error was contributed from in-situ AET, thereby reducing the accuracy of other datasets. GLEAM performed consistently better with least absolute and relative uncertainties over forest compared with rice paddy and grassland surfaces where GLDAS had almost similar errors as those obtained from GLEAM, while MOD16 showed high uncertainties over all vegetation conditions. Interestingly, all four datasets had large relative uncertainties (&gt;25%) for low vegetation compared to the errors of tall canopies. A spatially merged product generated from the least uncertainties showed better agreement in order of GLDAS &gt; GLEAM &gt; MOD16 over 47%, 42% and 11% of the study area. Overall, the application of extended TC approach on the quality of three AET products is a step forward to develop the merged near real-time accurate AET dataset by processing of theoretical and systematic uncertainties in the current AET algorithms. Â© 2018 Elsevier B.V.</t>
  </si>
  <si>
    <t>10.1016/j.agrformet.2018.01.022</t>
  </si>
  <si>
    <t>remote sensing, uncertainty analysis, Remote sensing, rice, Eddy covariance, eddy covariance, evapotranspiration, hydrometeorology, Error estimation, algorithm, grassland, Actual evapotranspiration, biome, error analysis, paddy field, forest ecosystem, Asia, Triple collocation</t>
  </si>
  <si>
    <t>mm/8-day</t>
  </si>
  <si>
    <t>GLEAM</t>
  </si>
  <si>
    <t>Comprehensive evaluation of empirical algorithms for estimating land surface evapotranspiration</t>
  </si>
  <si>
    <t>Carter, C., Liang, S.</t>
  </si>
  <si>
    <t>Many empirical algorithms for obtaining evapotranspiration (ET) from vegetation indices (VIs) have been developed, but there has been little work comparing these algorithms to each other or deriving coefficients for them using large data sets for training and validation. Twelve different vegetation index-based regression algorithms for retrieval of ET on a daily basis are reviewed and evaluated here. New coefficients have been derived for four of these algorithms using data from 181 Ameriflux and Fluxnet2015 sites and 1 km MODIS subsets centered at each site location. Algorithm validation with previously published and new coefficients was performed using one year of data from each Ameriflux and Fluxnet2015 site. There was a wide range of performance of these algorithms, with the median R2 by site in the 0.6 to 0.7 range, median root mean square error (RMSE) about 25 W/m2 and median bias within 10 W/m2. When algorithm coefficients were re-derived, the RMSE and bias of the worst-performing algorithms were largely reduced, but R2 was little changed. Agricultural and wetland sites had a low bias across most of the algorithms, and wetland sites had a higher RMSE. When several of the algorithms were re-tuned to obtain coefficients specific to each surface type, the biases of the agricultural and wetland sites were reduced to those more typical of other site types, and RMSE for agricultural and wetland sites was also reduced. The effects of linear interpolation of VIs to obtain daily LE and interpolation over periods of rapid VI change at agricultural sites were examined. No significant algorithm performance degradation was found in either case. It is recommended to use more detailed algorithms when possible, with inclusion of net radiation as a parameter along with VI at a minimum. Â© 2018</t>
  </si>
  <si>
    <t>10.1016/j.agrformet.2018.03.027</t>
  </si>
  <si>
    <t>remote sensing, Remote sensing, wetland, MODIS, Evapotranspiration, evapotranspiration, Vegetation index, land surface, algorithm, vegetation index, estimation method, data set, interpolation, empirical analysis, Fluxnet, Regression algorithms</t>
  </si>
  <si>
    <t>Yebra2013-ET</t>
  </si>
  <si>
    <t>All days</t>
  </si>
  <si>
    <t>Choudhury1994</t>
  </si>
  <si>
    <t>Wang2020</t>
  </si>
  <si>
    <t>WangandLiang2008</t>
  </si>
  <si>
    <t>Yao2011</t>
  </si>
  <si>
    <t>Yao2013</t>
  </si>
  <si>
    <t>Yao2015</t>
  </si>
  <si>
    <t>Day of VIs composite</t>
  </si>
  <si>
    <t>Spatiotemporal pattern of terrestrial evapotranspiration in China during the past thirty years</t>
  </si>
  <si>
    <t>Li, X., He, Y., Zeng, Z., Lian, X., Wang, X., Du, M., Jia, G., Li, Y., Ma, Y., Tang, Y., Wang, W., Wu, Z., Yan, J., Yao, Y., Ciais, P., Zhang, X., Zhang, Y., Zhang, Y., Zhou, G., Piao, S.</t>
  </si>
  <si>
    <t>Evapotranspiration (ET) is one of the most important fluxes in terrestrial ecosystems that regulate atmosphereâhydrosphereâbiosphere interactions. Several studies have suggested that global ET has significantly increased in the past several decades, and that such increase has exhibited big spatial variability, but there are few detailed studies on the spatio-temporal change in ET over China. Here, we developed a high-resolution data-oriented monthly ET product in China between 1982 and 2015 by integrating remote-sensing and the eddy covariance technique observed ET data in a machine learning approach (model tree ensemble, MTE). We showed that the mean annual ET over China is 552 Â± 14 mm yrâ1, which is comparable to the estimate from a MTE-derived product based on water balance, but is larger than that from both previous MTE-derived global product and process-based land surface models. ET in China significantly increased with a rate of 10.7 mm yrâ1 per decade over the past 30 years (p &amp;lt; 0.05). The largest increases in ET (&amp;gt;60 mm yrâ1 per decade) occurred in the eastern periphery of Sichuan, southern Taiwan, and central China, which was attributed to the increases in temperature and solar radiation, as well as the enhanced vegetation productivity. About 22% of the area showed a decreasing trend in ET, mainly in parts of southeastern, southwestern, and northeastern China. The regional decrease in ET was likely due to decreasing precipitation and/or vegetation browning. Although our finding of the significant increase in China's ET at the country scale is supported by five different ET products, there are still less agreement on the change in ET at the regional scale among different ET products. Â© 2018 Elsevier B.V.</t>
  </si>
  <si>
    <t>10.1016/j.agrformet.2018.04.020</t>
  </si>
  <si>
    <t>China, Evapotranspiration, Eddy covariance, eddy covariance, evapotranspiration, Land surface model, land surface, machine learning, spatiotemporal analysis, atmosphere-biosphere interaction, solar radiation, spatial variation, terrestrial environment, Taiwan, Sichuan, high temperature, biological production, Model tree ensemble (MTE), Spatio-temporal change</t>
  </si>
  <si>
    <t>MTE</t>
  </si>
  <si>
    <t>Spatially variable evapotranspiration over salt affected pistachio orchards analyzed with satellite remote sensing estimates</t>
  </si>
  <si>
    <t>Jin, Y., He, R., Marino, G., Whiting, M., Kent, E., Sanden, B.L., Culumber, M., Ferguson, L., Little, C., Grattan, S., Paw U, K.T., Lagos, L.O., Snyder, R.L., Zaccaria, D.</t>
  </si>
  <si>
    <t>Recent prolonged droughts in California have emphasized the urgent need to implement more efficient water management practices for high value tree crops. Accurate estimation of evapotranspiration (ET), a main component of consumptive water use, is critical for improving management of micro-irrigated pistachio orchards grown in the San Joaquin Valley of California. We estimated ET of three mature commercial pistachio orchards on non-saline and increasingly saline soils in 2015 and 2016, using the Mapping Evapotranspiration at high Resolution with Internalized Calibration (METRIC) method and Landsat 8 satellite observations. Based on a comparison with field observations at 8 sites, we modified the parameterizations of the momentum roughness length and net radiation for pistachio tree crops and reduced the uncertainty of daily ET estimates. When compared with field data, the recalibrated METRIC ET estimates had an R2 of 0.59, a mean absolute error of 1.1 mm/day, and a RMSE of 1.4 mm/day during Landsat overpass dates (n = 72). The METRIC ET map captured the temporal dynamics and spatial heterogeneity both within and among the orchards. The mean annual crop season estimated ET (mid-March to mid-October in 2016) with remote sensing decreased by 32% from 1064 Â± 99 mm in the non-salt affected control orchard to 725 Â± 82 mm in the orchard with the highest level of soil-water salinity. The ET reduction was consistent with canopy volume differences among the study orchards, as shown by summer Normalized Difference Vegetation Index (NDVI) from Landsat observations, e.g., 0.72 Â± 0.06 in the control vs. 0.52 Â± 0.06 in the most saline orchard. The available energy was controlled mostly by canopy features and explained 64% of daily ET variation among all Landsat pixels and satellite overpass days. The normalized differenced water index (NDWI) could be considered as an important parameter to capture the partitioning of available energy for ET (R2 = 0.38), suggesting that the lower soil osmotic potential in saline orchards further reduced crop ET. Â© 2018 Elsevier B.V.</t>
  </si>
  <si>
    <t>10.1016/j.agrformet.2018.07.004</t>
  </si>
  <si>
    <t>remote sensing, water management, calibration, Remote sensing, NDVI, drought, evapotranspiration, Landsat, METRIC, estimation method, satellite data, Crop evapotranspiration, error analysis, United States, deciduous tree, California, spatial variation, orchard, Consumptive water use, management practice, saline soil, Salinity, salt, San Joaquin Valley, Water fluxes, Pistachio orchard, Pistacia vera</t>
  </si>
  <si>
    <t>alfalfa ETr baseline</t>
  </si>
  <si>
    <t>grass ETo baseline</t>
  </si>
  <si>
    <t>grass ETo Zom adjusted</t>
  </si>
  <si>
    <t>grass ETo Zom, Rn, and G adjusted</t>
  </si>
  <si>
    <t>Optical-based and thermal-based surface conductance and actual evapotranspiration estimation, an evaluation study in the North China Plain</t>
  </si>
  <si>
    <t>Hu, X., Shi, L., Lin, L., Zhang, B., Zha, Y.</t>
  </si>
  <si>
    <t>Accurate estimation of surface conductance (Gs) and evapotranspiration (ET) from remote sensing data has received increasing interest, but the data interpretation method requires further development. The objective of this study is to evaluate the capability of optical and thermal information to quantify Gs and ET in the frame of the Penman-Monteith model. We evaluated the three remote sensing data-based retrievals of daily Gs and ET using Moderate Resolution Imaging Spectroradiometer (MODIS) data and eddy covariance measurements at three sites in the North China Plain. The Gs models were established on the basis of (1) single vegetation index (VI), including normalized difference vegetation index (NDVI) and enhanced vegetation index (EVI), (2) temperature vegetation dryness index (TVDI), and (3) combination of VI and TVDI. The results demonstrated that the combination of NDVI and theoretical TVDI achieved the best accuracy of quantifying Gs and ET. The single VI-based model also performed well. The empirical TVDI-based model failed to estimate Gs and ET since there existed significant uncertainties in the calculation of the dry and wet edge. In contrast, the theoretical TVDI with an apparent seasonal pattern was of more value to acquire Gs and ET due to its explicit physical mechanism. From this study, the combination of VI and TVDI, as well as single VI, were recommended to build alternative approaches to acquiring ET. These Gs models highly rely on remote sensing data and thus show promising potential in regional-scale application. Â© 2018 Elsevier B.V.</t>
  </si>
  <si>
    <t>10.1016/j.agrformet.2018.09.015</t>
  </si>
  <si>
    <t>remote sensing, NDVI, China, MODIS, Evapotranspiration, eddy covariance, evapotranspiration, Vegetation index, Surface conductance, North China Plain, optical method, TVDI, surface area, thermal conductivity</t>
  </si>
  <si>
    <t>NDVI</t>
  </si>
  <si>
    <t>EVI</t>
  </si>
  <si>
    <t>TVDI_e</t>
  </si>
  <si>
    <t>TVDI_t</t>
  </si>
  <si>
    <t>NDVI+TVDI_e</t>
  </si>
  <si>
    <t>NDVI+TVDI_t</t>
  </si>
  <si>
    <t>EVI+TVDI_e</t>
  </si>
  <si>
    <t>EVI+TVDI_t</t>
  </si>
  <si>
    <t>Optimization of a remote sensing energy balance method over different canopy applied at global scale</t>
  </si>
  <si>
    <t>Chen, X., Su, Z., Ma, Y., Middleton, E.M.</t>
  </si>
  <si>
    <t>Parameterization methods which calculate turbulent heat and water fluxes with thermal remote sensing data were evaluated in the revised remote sensing surface energy balance system (SEBS) model (Chen et al., 2013). The model calculates sensible heat (H) based on the Monin-Obukhov similarity theory (MOST) and determines latent heat (LE) as the residual of energy balance. We examined the uncertainties of H and LE in the SEBS model due to five key parameters at the local station point scale. Observations at 27 flux towers located in seven land cover types (needle-leaf forest, broadleaf forest, shrub, savanna, grassland, cropland, and sparsely vegetated land) and an artificial intelligence particle swarm optimization (PSO) algorithm was combined to calibrate the five parameters (leaf drag coefficient, leaf heat transfer coefficients, roughness length for soil, and two parameters for ground heat calculation) in the SEBS model. The root-mean-square error at the site scale was reduced by 9 Wmâ2 for H, and 92 Wmâ2 for LE, and their correlation coefficients were increased by 0.07 (H) and 0.11 (LE) after using the calibrated parameters. The updated model validation was further conducted globally for the remotely sensed evapotranspiration (ET) calculations. Overestimation of SEBS global ET was significantly improved by using the optimized values of the parameters. The results suggested PSO was able to consistently locate the global optimum of the SEBS model, and appears to be capable of solving the ET model optimization problem. Â© 2019 Elsevier B.V.</t>
  </si>
  <si>
    <t>10.1016/j.agrformet.2019.107633</t>
  </si>
  <si>
    <t>remote sensing, land cover, calibration, evapotranspiration, algorithm, artificial intelligence, model validation, surface energy, Parameter optimization, correlation, optimization, Surface energy balance system, heat transfer, Fluxnetwork, Heat roughness length, Particle swarm optimization, Remote sensing energy balance</t>
  </si>
  <si>
    <t>SEBS-optimized</t>
  </si>
  <si>
    <t>SEBS-Chen2013</t>
  </si>
  <si>
    <t>CSH</t>
  </si>
  <si>
    <t>corrected 20-12 by MM</t>
  </si>
  <si>
    <t>Evaluation of modeled actual evapotranspiration estimates from a land surface, empirical and satellite-based models using in situ observations from a South African semi-arid savanna ecosystem</t>
  </si>
  <si>
    <t>Khosa, F.V., Feig, G.T., van der Merwe, M.R., Mateyisi, M.J., Mudau, A.E., Savage, M.J.</t>
  </si>
  <si>
    <t>Evapotranspiration (ET) plays a crucial role in the land-atmosphere interaction and climate variability, especially in arid and semi-arid areas. Accurate estimates of ET are important in hydrological and climate modeling. This study evaluates eight ET data products from different models used for ET estimation. The data products are classified into three main categories depending on the type of modeling approaches: namely process-based land surface model, empirical models, and satellite data derived estimates. The different model estimates are evaluated against in situ measurements from the Skukuza flux tower which is situated in a semi-arid savanna in South Africa. The correlation score and cantered root mean square error computed on monthly ET averages indicate that the satellite-derived model and land surface model estimates are closer to the observed ET signal for the Skukuza site, both in-phase and magnitude. The empirical models' outputs tend to reflect a relatively pronounced departure from observations in magnitude. The normalised mean bias computed for different seasons reveals that the estimates from all modeling approaches are close to the observed signal during the transition period (MarchâMay) to the austral summer. In general, all models overestimate ET during summer and underestimate it in winter. A qualitative analysis of the year-to-year variation for different seasons reveals that all model estimates are qualitatively consistent with the observed seasonal pattern of the signal. Satellite and process-based land surface models (LSMs) also show a response to extremes events such as drought years. The study identifies satellite-derived model outputs as a candidate for understanding spatio-temporal variability of ET across different landscapes within the study region, and process-based models to potentially be used for climate change impact studies on ET. Â© 2019</t>
  </si>
  <si>
    <t>10.1016/j.agrformet.2019.107706</t>
  </si>
  <si>
    <t>evapotranspiration, South Africa, arid region, hydrological modeling, semiarid region, annual variation, satellite data, land-atmosphere interaction, climate modeling, GLEAM, climate variation, Complementary relationship, empirical analysis, BrutsaertâStrickler, CABLE, GrangerâGray, SzilagyiâJozsa</t>
  </si>
  <si>
    <t>GLEAMv3a</t>
  </si>
  <si>
    <t>Seasonality of leaf area index and photosynthetic capacity for better estimation of carbon and water fluxes in evergreen conifer forests</t>
  </si>
  <si>
    <t>Wang, R., Chen, J.M., Luo, X., Black, A., Arain, A.</t>
  </si>
  <si>
    <t>Leaf area index (LAI), defined as one half the total leaf area per unit ground area, and Vcmax, representing the maximal carboxylation rate of leaves, are two most significant parameters used in most Terrestrial Biosphere Models (TBMs). The ability of TBMs to simulate gross primary productivity (GPP) and evapotranspiration (ET) for evergreen needle-leave forests (ENF) can be significantly hampered by uncertainties in LAI and Vcmax. Remotely sensed (RS) LAI for ENF is generally underestimated in winter, early spring and late autumn. Although constant Vcmax throughout the growing season is often used in TBMs for GPP and ET modeling, it could vary significantly under leaf aging and stressed conditions. There were recent studies that apply seasonal leaf chlorophyll constraints on GPP modeling for croplands and deciduous forests, but little attention is given to the influence of the seasonality of either LAI or Vcmax on GPP or ET estimations for the ENF biome. In this study, we pay special attention to this biome, with the purpose of investigating if the representations of seasonal LAI and Vmax variations are essential in TBMs. To serve this purpose, the University of Toronto LAI product Version 2 was corrected for its seasonal variation using leaf lifespan and in-situ measurements at eight ENF sites in Canada. Seasonal Vcmax variation was derived from the MERIS Terrestrial Chlorophyll Index (MTCI) through downscaling it to the leaf level using a scheme with a general vertical nitrogen distribution within the canopy. Leaf chlorophyll content (LCC) is thus derived from MTCI and converted to Vcmax using empirical equations. Four model cases with and without considerations of the seasonal LAI and Vcmax variations were tested and compared. Validation against eddy covariance measurements indicates that the case with both LAI and Vcmax variations produced the highest R2, lowest root mean square error (RMSE) and lowest mean absolute error (MAE) for both GPP and ET simulations, and thus outperforms all other cases without considering the variations or with consideration of one of the variations only. In this best case, the simulated daily GPP yields R2 of 0.91, RMSE of 0.91 g C mâ2 and MAE of 0.65 g C mâ2, while the simulated daily ET yields R2 of 0.8, RMSE of 0.52 mm and MAE of 0.34 mm. Most improvements were found in spring and autumn. Not only the correlations between the seasonal trajectories of model simulation and observation were improved, but also the annual total GPP and ET were more accurately estimated. The smallest mean absolute relative bias to eddy covariance measurements is 9% for GPP and 15% for ET, both were found in the best case. Moreover, improvements in GPP were more pronounced than in ET. Our results highlight the significance of considering both seasonal structural and physiological characteristics of leaves in TBMs. Considering the important role that evergreen coniferous forests play in global terrestrial ecosystems, global simulations of GPP and ET in space and time can benefit from the proper representation of seasonal variations in canopy structure and leaf physiology as represented by LAI and Vcmax, respectively. Â© 2019 Elsevier B.V.</t>
  </si>
  <si>
    <t>10.1016/j.agrformet.2019.107708</t>
  </si>
  <si>
    <t>downscaling, Evapotranspiration, eddy covariance, evapotranspiration, carbon, hydrological cycle, in situ measurement, seasonal variation, evergreen forest, Gross primary productivity, photosynthesis, seasonality, nitrogen, Leaf area index, leaf area index, net primary production, MERIS, coniferous forest, chlorophyll, Coniferophyta, Evergreen needleleaf conifers, Leaf chlorophyll content, Photosynthetic capacity</t>
  </si>
  <si>
    <t>BEPS</t>
  </si>
  <si>
    <t>Case 1: Original LAI + constant Vcmax</t>
  </si>
  <si>
    <t>Case 2: Original LAI + Seasonal Vcmax</t>
  </si>
  <si>
    <t>Case 3: Corrected LAI + constant Vcmax</t>
  </si>
  <si>
    <t>Case 4: Corrected LAI + seasonal Vcmax</t>
  </si>
  <si>
    <t>Developing a soil water index-based PriestleyâTaylor algorithm for estimating evapotranspiration over East Asia and Australia</t>
  </si>
  <si>
    <t>Hao, Y., Baik, J., Choi, M.</t>
  </si>
  <si>
    <t>Evapotranspiration (ET) is an important component of hydrological processes. Reliable estimates of ET variation are of vital importance for natural hazard adaptation and water resource management. In order to improve the accuracy of ET estimation, this study first developed a soil water index (SWI)-based PriestleyâTaylor algorithm (SWIâPT) based on the enhanced vegetation index (EVI), SWI, net radiation, and temperature. The algorithm was then compared with a modified satelliteâbased Priestley-Taylor ET model (MSâPT). After examining the performance of the two models at 10 flux tower sites in different land cover types over East Asia and Australia, the validation results showed that the daily estimates from the SWIâPT model were closer to observations than those of the MSâPT model in each land cover type. The average correlation coefficient of the SWIâPT model was 0.81, compared with 0.66 in the original MSâPT model. The average value of the root mean square error (RMSE) decreased from 36.46 W/m2 to 23.37 W/m2 in the SWIâPT model, which used different variables of soil moisture and vegetation indices to capture soil evaporation and vegetative transpiration, respectively. Overall, the results showed that the newly developed SWIâPT model captured ET more accurately than the MSâPT model. In comparison with the NDVI in the MSâPT model with high values, the low seasonal EVI values indicated that vegetative transpiration accounts for a smaller part of ET in the SWIâPT model. The ranges of fraction of soil moisture (fsm) in MSâPT remained unchanged in each season, while a clear seasonal change of the SWI was found in SWIâPT which indicated that the temperature change-based fsm could not capture soil water conditions well compared with the SWI. The estimated ET from the MSâPT model was most sensitive (to the normalized difference vegetation index (NDVI) in forests) to net radiation (Rn) in grassland and cropland. The estimated ET from the SWIâPT model was most sensitive to Rn, followed by SWI, air temperature (Ta), and the EVI in each land cover type. Â© 2019 Elsevier B.V.</t>
  </si>
  <si>
    <t>10.1016/j.agrformet.2019.107760</t>
  </si>
  <si>
    <t>water management, Evapotranspiration, evapotranspiration, hydrological modeling, accuracy assessment, algorithm, vegetation index, estimation method, water resource, index method, model validation, Australia, satellite altimetry, soil water, Far East, mass spectrometry, MSâPT, Priestley-Taylor algorithm, SWIâPT</t>
  </si>
  <si>
    <t>SWI-PT</t>
  </si>
  <si>
    <t>Evaluation of the mechanisms and performances of major satellite-based evapotranspiration models in Northwest China</t>
  </si>
  <si>
    <t>Sun, S.K., Li, C., Wang, Y.B., Zhao, X.N., Wu, P.T.</t>
  </si>
  <si>
    <t>Evapotranspiration (ET) is an important component of the water cycle and surface energy balance system. Accurate measurements and estimations of ET can be used to manage and allocate regional water resources and in agricultural water management under climate change. Satellite-based ET models extrapolate site ET values to regional scales, but there are uncertainties in their simulations. In this study, the use of satellite-based ET models including the ShuttleworthâWallaceâHu (SWH), Surface Energy Balance Algorithm for Land (SEBAL), and the moderate-resolution (MOD) imaging spectroradiometer ET product (MOD16) was validated, and their applicability in Northwest China were compared. In addition, the sensitivity of these models to driving data and the correlation between the models were analyzed. Results showed that the SWH model provided superior applicability in Northwest China, followed by SEBAL and MOD16. The correlation coefficient, mean relative error, root mean square error, and index of agreement of the ET simulated by SWH compared with the eddy flux of the Haibei station were 0.90, 0.39 mmâ¢dâ1, 0.55 mmâ¢dâ1, and 0.87, respectively. Furthermore, the sensitivity to driving data in SWH was the highest among all models. The correlation between the models was high during the vegetation growth period but low in winter. The model simulation effects were also compared with respect to their mechanisms, and it was evident that further improvements and validation could be achieved by investigating the model structures and examining the ET estimations and critical parameters of each model. Â© 2020 Elsevier B.V.</t>
  </si>
  <si>
    <t>10.1016/j.agrformet.2020.108056</t>
  </si>
  <si>
    <t>Remote sensing, model, China, MODIS, Evapotranspiration, evapotranspiration, Validation, satellite data, model validation, surface energy, Correlation, Mechanism</t>
  </si>
  <si>
    <t>Haibei station</t>
  </si>
  <si>
    <t>SWH</t>
  </si>
  <si>
    <t>FAO-PM</t>
  </si>
  <si>
    <t>Neimeng station</t>
  </si>
  <si>
    <t>On the use of machine learning based ensemble approaches to improve evapotranspiration estimates from croplands across a wide environmental gradient</t>
  </si>
  <si>
    <t>Bai, Y., Zhang, S., Bhattarai, N., Mallick, K., Liu, Q., Tang, L., Im, J., Guo, L., Zhang, J.</t>
  </si>
  <si>
    <t>Accurately mapping of regional-scale evapotranspiration (ET) from the croplands using remote sensing is currently challenged by limited spatial information on crop and field management to properly characterize the biophysical constraints on ET. A multi-model ensemble can potentially address this challenge, however, conventional ensemble models using the simple average (MEAN) or Bayesian Model Average (BMA) assign a fixed weight to each model and may not fully utilize the strengths of individual models. To this end, we developed four ensemble ET Models (EEMs) that use different machine learning (ML) classifiers, namely K-nearest neighbors, random forest, support vector machine, and multi-layer perception neural network (MLP), to assign varying weights to assemble six physically-driven remote sensing-based ET models. These ML-based EEMs were compared against the six individual ET models and two conventional ensemble methods (MEAN and BMA) using latent heat fluxes (Î»E) observations from 47 cropland eddy covariance flux sites covering diverse environments across the globe. Results suggested that while MEAN and BMA can reduce some uncertainties in the individual models, ML-based EEMs can better integrate the capabilities of multiple biophysical constraints on ET used across the individual models. The four ML-based EEMs yielded daily Î»E for training, validation, and testing datasets with the coefficient of determination (R2) and root mean squared error (RMSE) within 0.75 â 0.83 and 18 â 21 W mâ2, respectively, among which the MLP algorithm was found to be the most efficient with respect to accuracies and costs. These performance metrics were much better than those from the conventional ensemble models (R2 = 0.69 â 0.71, RMSE = 23 â 25 W mâ2) and six individual ET models (R2 = 0.53 â 0.69, RMSE = 26 â 35 W mâ2). Results suggested that ML-based EEMs perform much better than the conventional approaches and hence can be viable tools for mapping cropland ET across a wide environmental gradient. Â© 2020</t>
  </si>
  <si>
    <t>10.1016/j.agrformet.2020.108308</t>
  </si>
  <si>
    <t>Water balance, Remote sensing, Evapotranspiration, Vegetation index, Thermal infrared, Classification algorithms</t>
  </si>
  <si>
    <t>STIC</t>
  </si>
  <si>
    <t>RS-WBPM</t>
  </si>
  <si>
    <t>EVI-PM</t>
  </si>
  <si>
    <t>Ensemble-Mean</t>
  </si>
  <si>
    <t>Ensemble-BMA</t>
  </si>
  <si>
    <t>Ensemble-KNN</t>
  </si>
  <si>
    <t>Ensemble-SVM</t>
  </si>
  <si>
    <t>Ensemble-RF</t>
  </si>
  <si>
    <t>Ensemble-MLP</t>
  </si>
  <si>
    <t>Coupling water and carbon processes to estimate field-scale maize evapotranspiration with Sentinel-2 data</t>
  </si>
  <si>
    <t>Ma, Z., Wu, B., Yan, N., Zhu, W., Xu, J.</t>
  </si>
  <si>
    <t>Crop evapotranspiration (ET) is an essential part of agricultural water consumption, and robust monitoring of remote sensing (RS)-based ET at the field scale improves agricultural water management against water shortages. In this study, we propose a high-resolution optical RS-driven daily ET estimation framework coupling water vaporization and carbon assimilation based on Sentinel-2 satellite data. To determine if the proposed framework is accurate compared with flux observations, three tower sites are chosen (Guantao and Huailai from the Haihe Basin; Daman from the Heihe Basin), with a total of four years of observations adopted for model validation. The correlation coefficient R ranges from 0.870 to 0.912, and the RMSE ranges from 0.89 to 1.21 mm/day. Sensitivity analyses indicate that ET is most sensitive to air temperature, followed by ambient CO2 concentration and absorbed shortwave radiation, which provides indications into potential future farming strategies to confront global climate change. Finally, we discuss the scale effects on the proposed model at the field scale. Results from three sites show that for a larger area of interest (AOI) the impact of scales increases. This research provides insights into ET calculations across several spatial scales and application potential in precision agricultural water management. Â© 2021 Elsevier Ltd</t>
  </si>
  <si>
    <t>10.1016/j.agrformet.2021.108421</t>
  </si>
  <si>
    <t>remote sensing, water management, China, evapotranspiration, water consumption, Sentinel, Gansu, maize, Heihe Basin, Hebei, Huailai, high-resolution, Hai Basin, evapotranspiration model, optimization theory</t>
  </si>
  <si>
    <t>Ma2021-Sentinel</t>
  </si>
  <si>
    <t>Daman</t>
  </si>
  <si>
    <t>mm/day</t>
  </si>
  <si>
    <t>Ma2021-MODIS</t>
  </si>
  <si>
    <t>Ma2021-Simulated</t>
  </si>
  <si>
    <t>PMLv2</t>
  </si>
  <si>
    <t>Guantao</t>
  </si>
  <si>
    <t>Huailai</t>
  </si>
  <si>
    <t>A global assessment of PT-JPL soil evaporation in agroecosystems with optical, thermal, and microwave satellite data</t>
  </si>
  <si>
    <t>Zhang, L., Marshall, M., Nelson, A., Vrieling, A.</t>
  </si>
  <si>
    <t>Evapotranspiration (ET) accounts for water movements from land to air and plays a vital role in the terrestrial water, energy, and carbon cycles. Reliable estimates of ET for agricultural landscapes can facilitate water resources management and food security analysis. The widely used Priestley-Taylor Jet Propulsion Laboratory (PT-JPL) model has the most potential to operationally simulate ET over large areas, but its inability to fully track soil evaporation dynamics using atmospheric humidity limits its application in agroecosystems. In this study, we isolated the uncertainties resulting from soil evaporation and assessed three Earth observation-based alternatives - apparent thermal inertia (ATI), microwave soil moisture (SM), and optical spectral indices based on shortwave infrared (SWIR) to formulate soil evaporation. Our results illustrate that the incorporation of the SWIR-based soil moisture divergence index (SMDI) and microwave-based SM into monthly soil evaporation led to 6% and 5% increase in explained ET variances and reduced RMSE by 23.2% and 13.1% for cropland and grassland, respectively, as compared to PT-JPL using atmospheric reanalysis data only. Further analyses demonstrated that PT-SMDI explained more observed ET variances than PT-JPL using in-situ measurements of atmospheric humidity during the crop growing season, particularly for irrigated cropland (R2=0.65 for PT-SMDI; R2=0.62 for PT-JPL). On the other hand, the use of microwave SM outperformed other indices for ET assessment in grasslands but had lower performance in croplands. Our results suggest that a combination of optical SWIR and microwave SM has good potential to improve the PT-JPL model accuracy for agricultural landscapes. Â© 2021</t>
  </si>
  <si>
    <t>10.1016/j.agrformet.2021.108455</t>
  </si>
  <si>
    <t>uncertainty analysis, Soil moisture, global change, food security, Evapotranspiration, evapotranspiration, Agriculture, evaporation, estimation method, agricultural ecosystem, ATI, Atmospheric humidity, environmental assessment, growing season, in situ measurement, resource management, satellite data, water resource, agricultural soil, SWIR</t>
  </si>
  <si>
    <t>PT-ATI</t>
  </si>
  <si>
    <t>PT-SMI</t>
  </si>
  <si>
    <t>PT-LSWI</t>
  </si>
  <si>
    <t>PT-NDWI</t>
  </si>
  <si>
    <t>PT-MSVI</t>
  </si>
  <si>
    <t>PT-VSDI</t>
  </si>
  <si>
    <t>PT-SMDI</t>
  </si>
  <si>
    <t>Long term variation of evapotranspiration and water balance based on upscaling eddy covariance observations over the temperate semi-arid grassland of China</t>
  </si>
  <si>
    <t>Pang, X., Lei, H., Cong, Z., Yang, H., Duan, L., Yang, D.</t>
  </si>
  <si>
    <t>As an important part of global semi-arid grassland, adequately understanding the spatio-temporal variability of evapotranspiration (ET) and water balance (WB, defined as precipitation-ET) over the temperate semi-arid grassland of China (TSGC) could advance our understanding of climate, hydrological and ecological processes over global semi-arid areas. Based on the largest number of in-situ ET measurements (13 flux towers) within the TSGC, we applied the support vector regression (SVR) method to develop a high-quality ET dataset for the TSGC from 1982 to 2015. The model performed well in validation against flux towerâmeasured data and comparison with water-balance derived ET. The annual ET ranged from 226 to 294 mm yr-1 with an average of 250 mm yr-1 and an insignificant trend during 1982-2015. Nevertheless, ET increased significantly during 1982-1998, and turn to decrease during 1999-2011. Regional WB, which approximately represents water availability, fluctuated without a significant trend for entire period. But the annual mean WB at 1999-2011 decreased by 26.1% compared with that before 1998. On average, ET was dominated by climatic factors, especially precipitation, rather than human activities. The reversal of ET trend after 1998 was predominantly explained by the slow increase of precipitation, the stalled increase of temperature, and the significantly decreasing radiation. The revegetation programs exacerbated the evaporative water consumption significantly in some areas after 1998, such as Yellow River Basin. The variation of WB was mainly driven by precipitation, whether in time or space. In addition, the spatio-temporal difference between our SVR ET dataset with four widely used global ET datasets (i.e., GLEAM, FLUXCOM, MODIS, and BESS) suggested that none of these four products can capture both the magnitude and variability of ET well in the TSGC, and local observations are of great importance. Â© 2021</t>
  </si>
  <si>
    <t>10.1016/j.agrformet.2021.108566</t>
  </si>
  <si>
    <t>Water balance, China, Evapotranspiration, evapotranspiration, water budget, semiarid region, grassland, observational method, Support vector regression, Spatio-temporal variation, temperate environment, human activity, Yellow River Basin, long-term change, Eddy covariance observations, The temperate semi-arid grassland of China</t>
  </si>
  <si>
    <t>RMSE was only used to report uncertainty from validation with WB and cross-validation, not validation with EC</t>
  </si>
  <si>
    <t>DNN-MET: A deep neural networks method to integrate satellite-derived evapotranspiration products, eddy covariance observations and ancillary information</t>
  </si>
  <si>
    <t>Shang, K., Yao, Y., Liang, S., Zhang, Y., Fisher, J.B., Chen, J., Liu, S., Xu, Z., Zhang, Y., Jia, K., Zhang, X., Yang, J., Bei, X., Guo, X., Yu, R., Xie, Z., Zhang, L.</t>
  </si>
  <si>
    <t>Accurate estimates of the spatiotemporal distribution of evapotranspiration (ET) are essential for understanding terrestrial energy, carbon and water cycles. Station-based observations are limited for their spatial coverage whereas satellite-derived ET products exhibit large discrepancies and uncertainties. Here we presented a Deep Neural Networks based Merging ET (DNN-MET) framework that combines information from satellite-derived ET products, eddy covariance (EC) observations and ancillary surface properties to improve the representation of the spatiotemporal distribution of ET, especially in data-sparse regions. DNN-MET was implemented over the Heihe River Basin (HRB) from 2008 to 2015, and the performance of DNN-MET and eight input state-of-the-art satellite-derived ET products (i.e., MOD16, ET-SEMI, ET-JPL, ET-MS, ET-HF, GLEAM, ETMonitor and EB-ET) was evaluated against observations from 19 EC flux tower sites. The results showed that DNN-MET improved ET estimates over HRB, and decreased the RMSE by 0.13 to 1.02 mm/day (14%-56%) when compared with eight products. DNN-MET also yielded superior performance compared to the products derived by other merging methods (i.e., Random Forest, Bayesian model averaging and a simple averaging method). When DNN-MET was validated for data-scarce regions, its performance remained better even when the training samples were decreased to 20% of the available EC sites. An innovation of our approach is by building a multivariate merging model with ancillary surface properties, DNN-MET incorporated geographical proximity effects and spatial autocorrelations into merging procedure, which can be used as a âspatial knowledge engineâ to improve ET predictions. The approach can be readily and effectively applied elsewhere to improve the spatiotemporal representation of various hydrometeorological variables. Â© 2021</t>
  </si>
  <si>
    <t>10.1016/j.agrformet.2021.108582</t>
  </si>
  <si>
    <t>Evapotranspiration, Deep neural networks, Ancillary information, DNN-MET, Merging method</t>
  </si>
  <si>
    <t>MOD16</t>
  </si>
  <si>
    <t>ET-SEMI</t>
  </si>
  <si>
    <t>ET-JPL</t>
  </si>
  <si>
    <t>ET-MS</t>
  </si>
  <si>
    <t>ET-HF</t>
  </si>
  <si>
    <t>ETMonitor</t>
  </si>
  <si>
    <t>EB-ET</t>
  </si>
  <si>
    <t>SA</t>
  </si>
  <si>
    <t>BMA</t>
  </si>
  <si>
    <t>RF</t>
  </si>
  <si>
    <t>DNN-MET</t>
  </si>
  <si>
    <t>Monitoring evapotranspiration of irrigated crops using crop coefficients derived from time series of satellite images. I. Method validation</t>
  </si>
  <si>
    <t>Mateos, L, Gonzalez-Dugo, MP, Testi, L, Villalobos, FJ</t>
  </si>
  <si>
    <t>Crop coefficients (the ratio of actual and reference evapotranspiration, ET/ETo) can be derived from vegetation indices (VIs) obtained by remote sensing. If ground meteorological stations are available to calculate ETo, then the FAO method for estimating the ET of actual crops may be applied in combination with series of satellite images if it is assumed that the crops are not water stressed. This approach was evaluated for two annual crops (cotton and garlic) and three tree crops (mandarin, olive, and peach) using measurements of evapotranspiration, made with the eddy covariance method, as ground truth. Thirty images acquired by the Landsat 5 TM and Landsat 7 ETM+ sensors were used to calculate VIs and derive crop coefficients. The assessment (based on 557 data pairs) led to an overall positive valuation of the method. The root-mean-square deviation over all estimates was 0.75 mm day(-1). It was concluded that the VI-ETo method is valid and robust for estimating spatially distributed evapotranspiration in large, irrigated areas. Weaknesses of the method were identified and new research to overcome these deficiencies is proposed. (c) 2012 Elsevier B.V. All rights reserved.</t>
  </si>
  <si>
    <t>10.1016/j.agwat.2012.11.005</t>
  </si>
  <si>
    <t>AGRICULTURAL WATER MANAGEMENT</t>
  </si>
  <si>
    <t>VI-ETo</t>
  </si>
  <si>
    <t>Comparison of three remote sensing based models to estimate evapotranspiration in an oasis-desert region</t>
  </si>
  <si>
    <t>Lian, J., Huang, M.</t>
  </si>
  <si>
    <t>Regional evapotranspiration (ET) estimation is crucial for regional water resources management and allocation. This paper evaluated the performance of three contextual remote sensing based models for ET estimation (METRIC-Mapping Evapotranspiration at High Resolution with Internalized Calibration; the Ts-VI triangle model; and SSEB-Simplified Surface Energy Balance) in an oasis-desert region during a growing season under advective environmental conditions. The performance of the three models was first assessed using surface fluxes observed at five eddy covariance (EC) flux towers installed in different land-cover types. Comparisons among model outputs were then conducted on a pixel-by-pixel basis for three main land-cover types (farmland, transition zone and desert). For METRIC and SSEB, good correlations were obtained between the modeled versus measured instantaneous latent heat flux (Î»ET), with both R2 values above 0.90. Outliers occurred when available energy was overestimated for the Ts-VI triangle model. Pixel-wise comparisons showed the greatest consistency between the Ts-VI triangle model and METRIC outputs in farmland with an R2 of 0.98 and an RMSE of 13.69Wm-2. Overall, METRIC outperformed both the Ts-VI triangle and SSEB models; the Ts-VI triangle model tended to overestimate and the SSEB to underestimate at higher values of Î»ET. ET estimations by SSEB and the Ts-VI triangle model are more sensitive to the estimated surface temperature and available energy than those from METRIC. Two daily ET extrapolation methods were evaluated with the EC measured daily ET The results indicated that the constant reference ET fraction (ETrF) method could be used over well-watered areas due to the regional advection effect; the constant evaporative fraction (EF) method tended to give better outputs for other areas. Reasonable estimates of ET can be achieved by carefully selecting extreme pixels or edges, and validation is required when applying remote sensing based models, especially the contextual methods. Â© 2015 Elsevier B.V.</t>
  </si>
  <si>
    <t>10.1016/j.agwat.2015.12.001</t>
  </si>
  <si>
    <t>remote sensing, Water resources, land cover, calibration, Remote sensing, Evapotranspiration, eddy covariance, evapotranspiration, METRIC, latent heat flux, Regional evapotranspiration, Atmospheric temperature, Heat flux, performance assessment, estimation method, water resource, model validation, Regional water resources, comparative study, pixel, Pixels, Landforms, regional climate, advection, Farms, Environmental conditions, resource allocation, oasis, data interpretation, SSEB, Triangle model, Extrapolation methods, The contextual method, The Ts-VI triangle model</t>
  </si>
  <si>
    <t>Agricultural Water Management</t>
  </si>
  <si>
    <t>Ts-VI</t>
  </si>
  <si>
    <t>METRIC-ETfR</t>
  </si>
  <si>
    <t>Ts-VI-ETfR</t>
  </si>
  <si>
    <t>METRIC-EF</t>
  </si>
  <si>
    <t>Ts-VI-EF</t>
  </si>
  <si>
    <t>Modelling bulk surface resistance by MODIS data and assessment of MOD16A2 evapotranspiration product in an irrigation district of Southern Italy</t>
  </si>
  <si>
    <t>Autovino, D., Minacapilli, M., Provenzano, G.</t>
  </si>
  <si>
    <t>In this study, accurate estimates of daily actual evapotranspiration, ETa, were obtained based on the direct Penman-Monteith application, in which the bulk surface resistance term was computed by considering, as main input, daily remotely sensed Land Surface Temperature (LST). In particular, Eddy Covariance measurements of ETa, associated to LST obtained by MODIS time series (MOD11A2) characterized by 8-day resolution, allowed to calibrate a simple bulk surface resistance model, based on two-years of data observations collected in a quite homogeneous irrigation district of Sicily, where olive grove is the main crop. The model was then validated by an independent database collected over four different years.The comparison between measured and modelled actual evapotranspiration fluxes showed that the proposed model is characterized by an acceptable accuracy for practical purposes, with an average RMSE of 0.52 mm d-1for the whole validation period. In addition, the comparison between ETavalues retrieved by the MODIS evapotranspiration product (MOD16A2) and those obtained by the proposed approach, evidenced that to the former are associated the best ETaestimations.The proposed methodology is easily applicable and therefore can be considered as a simple and effective tool to estimate spatial and temporal patterns of actual evapotranspiration, over areas characterized by a level of homogeneity consistent with the MODIS pixel resolution (1 km).Considering that the model was set up for olive crop, further investigations should be focused on other crops under different environmental conditions. Â© 2016 Published by Elsevier B.V.</t>
  </si>
  <si>
    <t>10.1016/j.agwat.2016.01.006</t>
  </si>
  <si>
    <t>remote sensing, calibration, surface temperature, MODIS, Evapotranspiration, eddy covariance, evapotranspiration, Irrigation, Land surface temperature, land surface, Actual evapotranspiration, Atmospheric temperature, Radiometers, Crops, Eddy covariance measurements, model validation, Italy, Spatial and temporal patterns, crop plant, Daily actual evapotranspirations, irrigation system, Penman-Monteith equation, time series analysis, Environmental conditions, Surface resistance, physical property, Sicily, dicotyledon, Bulk surface resistance, homogeneity, Olive grove</t>
  </si>
  <si>
    <t>Autovino2016</t>
  </si>
  <si>
    <t>Performance of the two-source energy budget (TSEB) model for the monitoring of evapotranspiration over irrigated annual crops in North Africa</t>
  </si>
  <si>
    <t>Diarra, A., Jarlan, L., Er-Raki, S., Le Page, M., Aouade, G., Tavernier, A., Boulet, G., Ezzahar, J., Merlin, O., Khabba, S.</t>
  </si>
  <si>
    <t>The main objective of this study was to evaluate the performance and the domain of validity of the two-source energy balance model (TSEB) for the monitoring of actual evapotranspiration (ETa) as a first step towards its use for irrigation planning. Secondary objectives were to analyze the ability of TSEB model to detect water stress and to evaluate evapotranspiration partition between evaporation (E) and transpiration (T) over irrigated annual crops. Within this context, TSEB was compared to the calibrated FAO-56 dual approach, taken as a reference tool for the monitoring of crop water consumption. TSEB computes ETa as the residual of a double component energy balance driven by the radiative surface temperature (Ts) used as a proxy of crop hydric conditions; the FAO-56 dual crop coefficient approach uses the Normalized Difference Vegetation Index (NDVI) as a proxy of Basal Crop Coefficient (Kcb) and assesses the hydric status directly by solving a two layer soil water budget. Both approaches were evaluated over four plots of wheat and sugar beet located in the Haouz plain (Marrakech, Morocco) that were instrumented with eddy covariance systems during the 2012 and 2013 growing seasons. Series of ASTER images were acquired during the first agricultural season. Both models offered fair performances compared to ETa observations with Root Mean Square Error (RMSE) lower than 1 mm dayâ1 apart from the FAO-56 dual approach on the sugar beet plot because of uncertain irrigation inputs. This highlights a major weakness of this model when water inputs are uncertain; a very likely case at the plot scale. By contrast, the TSEB model offered smoother performances in all cases. The potentialities of both approaches to predict a water stress index based on the departure from potential evapotranspiration (ETc) was evaluated: although the FAO-56 dual was better suited to detect high water stresses, the TSEB model was able to detect moderate stresses without a need to prescribe water inputs. Finally, the partition of ETa between soil evaporation and plant transpiration was estimated indirectly by confrontation between simulated soil evaporation and surface (0â5 cm) soil moisture acquired spatially with Theta Probe sensors and taken as a proxy of soil evaporation. TSEB evaporation was well correlated to surface soil moisture (r = 0.82) for low Leaf Area Index (LAI) values (&amp;lt;1.5 m2 mâ2). In addition, TSEB predicted partition compared well to snapshot measurements based on the stable isotope method. This in-depth comparison of two simple tools to monitor ETa leads us to the conclusion that the TSEB model can reasonably be used to map ETa on large scale and possibly for the decision-making process of irrigation scheduling. Â© 2017 Elsevier B.V.</t>
  </si>
  <si>
    <t>10.1016/j.agwat.2017.08.007</t>
  </si>
  <si>
    <t>Soil moisture, Evaporation, NDVI, surface temperature, Evapotranspiration, Transpiration, eddy covariance, evapotranspiration, Irrigation, energy budget, Energy balance, hydrological modeling, Water supply, water stress, water use, ASTER, Atmospheric temperature, Surface properties, satellite imagery, Decision making, performance assessment, Mean square error, Crops, Soils, TSEB, numerical model, Budget control, Sugar beets, Plants (botany), Surface temperatures, environmental monitoring, crop plant, Beta vulgaris subsp. vulgaris, Surface temperature, irrigation system, Triticum aestivum, Morocco, Water stress, Moisture, Food and Agricultural Organization, North Africa, FAO-56, Haouz Plain, Marrakech-Safi</t>
  </si>
  <si>
    <t>wheat</t>
  </si>
  <si>
    <t>sugar beet</t>
  </si>
  <si>
    <t>north</t>
  </si>
  <si>
    <t>south</t>
  </si>
  <si>
    <t>initial stage</t>
  </si>
  <si>
    <t>development stage</t>
  </si>
  <si>
    <t>mid-season</t>
  </si>
  <si>
    <t>senescene</t>
  </si>
  <si>
    <t>Regional evapotranspiration estimates using the relative soil moisture ratio derived from SMAP products</t>
  </si>
  <si>
    <t>Walker, E., GarcÃ­a, G.A., Venturini, V., Carrasco, A.</t>
  </si>
  <si>
    <t>Evapotranspiration (ET) is the main water loss in water balance, particularly in arid and semiarid regions. In the last decades, remote sensing technology has been providing valuable information to monitor ET at large scale. In this study, a modification of the relative evapotranspiration (F) parameter introduced by Venturini et al. (2008) is presented. The surface actual water vapor pressure (e s ) is estimated incorporating surface texture information and the soil moisture (SM) content, as proposed by Deardorff (1978). The introduction of SM content in e s estimation led to a physically meaningful estimation of the traditional F formulation. As a result, the original Venturini et al.'s ET application is simpler, more flexible and robust. The results presented here were calculated from the Soil Moisture Active Passive (SMAP) products with two different spatial resolutions 36 and 3 km, to compute regional ET. The proposed ET model was validated using ground observations from Bowen Ratio stations and Eddy Covariance towers. The ET results with a spatial resolution of 36 km showed good agreement with ground data, with a root mean square error varying from 0.91 to 1.22 mm/d. The recently released SMAP SM product at 3 km produces ET estimates with a root mean square error of 0.63 mm/d for autumn-winter season. The new ET model results were also compared with the well-known ET MYD16A2 product, making evident that the proposed approach outreaches the Moderate Resolution Imaging Spectroradiometer (MODIS) methodology. The preliminary results presented with our simple, flexible, universal and robust ET equation using SMAP SM, are promising. Â© 2019 Elsevier B.V.</t>
  </si>
  <si>
    <t>10.1016/j.agwat.2019.02.009</t>
  </si>
  <si>
    <t>soil moisture, spatial resolution, Soil moisture, Remote sensing, MODIS, Evapotranspiration, evapotranspiration, water budget, arid region, Regional evapotranspiration, Arid regions, semiarid region, Radiometers, estimation method, Mean square error, seasonal variation, Moderate resolution imaging spectroradiometer, Textures, Arid and semi-arid regions, Relative soil moistures, Soil moisture active passive (SMAP), Remote sensing technology, Relative evapotranspiration, Passive microwave, Passive microwaves, Moisture ratios, Soil moisture ratio</t>
  </si>
  <si>
    <t>Walker2019</t>
  </si>
  <si>
    <t>Automated evapotranspiration retrieval model with missing soil-related datasets: The proposal of SEBALI</t>
  </si>
  <si>
    <t>Mhawej, M., Caiserman, A., Nasrallah, A., Dawi, A., Bachour, R., Faour, G.</t>
  </si>
  <si>
    <t>Precision Agriculture (PA) has been booming lately in alignment with the proposal of several surface energy balance algorithms. The Surface Energy Balance Algorithm for Land (SEBAL) remains one of the most validated and implemented systems worldwide. This model enables the estimation of Evapotranspiration (ET) in different vegetation settings. In Lebanon, winter cereals, including wheat, are arguably the most important crop types as they enter directly into the Lebanese diet. Yet, no recent studies were produced to estimate their water consumption, particularly with the pressing global warming trend. In this paper, a developed version of the open source SEBAL python script (i.e. Py-SEBAL), surnamed SEBAL-Improved or SEBALI, was proposed to estimate evapotranspiration for winter cereals (i.e. Wheat, Barley, Triticale) in the Bekaa plain of Lebanon with missing soil-related datasets. Main enhancements of SEBALI over py-SEBAL concern the ability to choose a random shape for the study site, the selection of Hot/Cold pixels over agricultural areas only, thus better selection process, as well as the USge of atmospherically corrected satellite images. More importantly, ET rates could be assessed in regions lacking soil-related datasets, due to the USge of the Water stress (Ws) factor. Between November 2017 and June 2018, results show that the highest ET values were in May (i.e. flowering and grain filling growth stage), with seasonal ET values significantly varying (e.g. more than 600 mm in some regions) irrespective of the spatial location of the parcels. These results were explained by the different agricultural practices, and, to a lower extent, the varied precipitations within the study area. These outputs coupled with the produced ET cereal trend could assist decision makers as well as farmers and land owners to forecast their water consumptions and to increase their yields while conserving water resources, thus enhancing the water USge efficiency. The proposed surface energy balance algorithm (i.e. SEBALI) could be portable to other climatic regions, particularly when soil-related datasets are lacking. Â© 2019 Elsevier B.V.</t>
  </si>
  <si>
    <t>10.1016/j.agwat.2019.105938</t>
  </si>
  <si>
    <t>remote sensing, Remote sensing, Evapotranspiration, evapotranspiration, Agriculture, Energy balance, Water supply, SEBAL, Water consumption, Interfacial energy, Decision making, satellite data, Soils, data set, agricultural land, global warming, Global warming, Image enhancement, Surface energy balance algorithm for lands, Plants (botany), cereal, water use efficiency, Hordeum, Triticum aestivum, Agricultural areas, winter, Agricultural practices, Site selection, Missing data, Spatial location, Triticosecale, Winter cereal, Winter cereals</t>
  </si>
  <si>
    <t>SEBALI</t>
  </si>
  <si>
    <t>Dynamic calibration for better SEBALI ET estimations: Validations and recommendations</t>
  </si>
  <si>
    <t>Mhawej, M., Elias, G., Nasrallah, A., Faour, G.</t>
  </si>
  <si>
    <t>The widespread USge of the surface balance energy models coupled with remote sensing techniques proved their effectiveness in terms of accurately assessing evapotranspiration rates, crop water requirements as well as crop water USge/productivities. Still, such models require diverse inputs/elements, including climatic, topographic, soil, and remote sensing datasets. The availability of these inputs is questionable and outdated in many developing countries. Thus, an Improved Surface Energy Balance Algorithm for Land (SEBAL), also known as SEBALI, was proposed and adapted for regions lacking soil-related datasets. Still, the USge of a standard calibration method in the surface energy balance models, yielding constant value throughout the cropping season, requires further revision and improvement. In this context, this study proposed a novel dynamic calibration approach to be included within SEBALI, related to the actual wind speed and relative humidity conditions. It was followed by the calibrations and validations of monthly evapotranspiration SEBALI values. Datasets were retrieved randomly from four countries (i.e. Belgium, Germany, Italy and United States) representing different climatic zones, between 2013 and 2014, and based on Eddy Covariance flux towersâ outputs. When calibrated, results showed a Root Mean Square Error (RMSE) of 21.32 mm and an Average of Mean Error (AME) of 15.4 mm between monthly SEBALI outputs and flux towersâ datasets, with an R-squared value of 88.4%. When investigating SEBALI outputs on different buffered zones around the flux towers along a changing Normalized Difference Vegetation Index (NDVI), ET values were poorly correlated (i.e. R-squared lower than 60%) in any buffer zone outside the parcelsâ boundary. RMSE showed values larger than 40 mm/month, even at a buffer zone of 250 m. This was related to the diverse Land Use Land Cover (LULC) classes, generating different evapotranspiration rates, found at the boundary of the selected parcels. With the proposed dynamic calibration, the enhanced SEBALI could be then implemented in any agricultural region missing soil-related datasets with high accuracy. Â© 2019 Elsevier B.V.</t>
  </si>
  <si>
    <t>10.1016/j.agwat.2019.105955</t>
  </si>
  <si>
    <t>remote sensing, Remote sensing, Calibration, Evapotranspiration, evapotranspiration, Energy balance, energy balance, Land use, SEBAL, Validation, algorithm, Interfacial energy, Flux towers, Germany, Mean square error, Crops, Soils, Italy, United States, Flux tower, surface energy, water use efficiency, Developing countries, relative humidity, Wind, Towers, equation, Belgium, SEBALI, buffer zone, Dynamic calibration</t>
  </si>
  <si>
    <t>Satellite-based NDVI crop coefficients and evapotranspiration with eddy covariance validation for multiple durum wheat fields in the US Southwest</t>
  </si>
  <si>
    <t>French, A.N., Hunsaker, D.J., Sanchez, C.A., Saber, M., Gonzalez, J.R., Anderson, R.</t>
  </si>
  <si>
    <t>A three-year study was conducted to assess the ability of satellite-based vegetation index (VI) images to track evapotranspiration over wheat. While the ability of using VIs, notably with the Normalized Difference Vegetation Index (NDVI), to track vegetation growth has been well established, the operational capability to accurately estimate the crop coefficient (Kc) and crop evapotranspiration (ETc) at farm-scale from spaceborne platforms has not been widely studied. The study evaluated wheat ET over 7 sites between 2016 and 2019 in Yuma and Maricopa, Arizona, US estimated by using Sentinel 2 and Venus satellites to map NDVI time-series for entire wheat cropping seasons, December to June. The basal crop coefficient (Kcb) was modeled by the NDVI time-series and the daily FAO56 reference ETo was obtained by near-by weather network stations. Eddy covariance (EC) stations in each field observed ETc during the same seasonal periods, and applied irrigation amounts were logged. The experiment found that remote sensing of NDVI and modeled Kcb accurately estimated Kc and crop ET during mid-season through senescence in most cases. However, NDVI-based estimation performed less well during early season (&amp;lt;60 days after planting), when observed ETc was highly variable due to frequent rain and irrigation at low crop cover. Mid-season Kc values observed for the seven wheat fields were from 0.92 to 1.14, and end of season Kc values ranged from about 0.20 to 0.40, in close agreement to values reported elsewhere. Seasonal VI-based transpiration and ETc values ranged from 467 to 618 mm, closely agreeing with seasonal EC data, which ranged 499â684 mm. Using the Venus sensor, the study in Maricopa in 2019 revealed that when augmented by a background soil water balance model, water stressed wheat can be detected mid-season with NDVI. This capability is specifically due to the sensor's ability to provide well-calibrated images every 2 days. Findings from this study will help farmers, irrigators, and water managers use and understand the capabilities of visible near infrared remote sensing to track ETc from space. Â© 2020</t>
  </si>
  <si>
    <t>10.1016/j.agwat.2020.106266</t>
  </si>
  <si>
    <t>remote sensing, water management, Soil moisture, calibration, Remote sensing, NDVI, Vegetation, Evapotranspiration, eddy covariance, evapotranspiration, Irrigation, Satellites, Crops, satellite data, Crop evapotranspiration, Normalized difference vegetation index, Infrared devices, United States, Space optics, Basal crop coefficients, Time series, Triticum aestivum, wheat, growth rate, time series analysis, Operational capabilities, Vegetation growth, Arizona, Soil water balance model, Triticum turgidum subsp. durum, Irrigation amounts, Visible near-infrared, Yuma</t>
  </si>
  <si>
    <t>French2018</t>
  </si>
  <si>
    <t>S8</t>
  </si>
  <si>
    <t>J118</t>
  </si>
  <si>
    <t>S1</t>
  </si>
  <si>
    <t>S2</t>
  </si>
  <si>
    <t>S5</t>
  </si>
  <si>
    <t>S6</t>
  </si>
  <si>
    <t>H8</t>
  </si>
  <si>
    <t>Using high-spatiotemporal thermal satellite ET retrievals to monitor water use over California vineyards of different climate, vine variety and trellis design</t>
  </si>
  <si>
    <t>Knipper, K.R., Kustas, W.P., Anderson, M.C., Nieto, H., Alfieri, J.G., Prueger, J.H., Hain, C.R., Gao, F., McKee, L.G., Alsina, M.M., Sanchez, L.</t>
  </si>
  <si>
    <t>Mapping the spatial variability of actual evapotranspiration (ETa) across vineyards is useful for optimizing irrigation scheduling and efficiency, leading to conservation of water resources and more sustainable wine grape production. To support efficient irrigation strategies, we investigate the utility of thermal infrared-based ETa maps over a range of vineyards located throughout California, each representing a unique local climate, trellis design, grape variety, row orientation and management practice. ETa maps are derived by combining the Disaggregated Atmosphere Land Exchange Inverse (ALEXI/DisALEXI) surface energy balance model and the Spatial Temporal Adaptive Reflectance Fusion Model (STARFM) to generate ETa estimates at high spatial (30 m) and temporal (daily) resolution. Model output is evaluated for years 2017 and 2018 over vineyard sites located in Sonoma, Sacramento, and Madera counties in California that are being monitored as part of the Grape Remote sensing Atmospheric Profile and Evapotranspiration eXperiment (GRAPEX). Overall, modeled daily ET estimates compare well with flux tower observations, with average root mean square error (RMSE), mean absolute error (MAE) and mean bias error (MBE) of 0.88 mm dayâ1, 0.70 mm dayâ1, and 0.17 mm dayâ1 respectively, over all four individual vineyard locations, aligning with past GRAPEX studies. Despite general agreement, record wildfires in northern California during 2018 likely resulted in positive model bias, while misrepresentation of leaf area index within a double-trellis designed canopy at the southern-most vineyard resulted in negative model bias. Spatial analysis of monthly total ET highlights the advantages of utilizing a satellite-based approach to characterize the variability in water use within and surrounding the targeted vineyards. A reliable spatial ET product at scale has the potential to improve water allocation and conservation efforts by identifying areas of uneven water use due to variations in soil texture and composition and other environmental or anthropogenic factors. Â© 2020 Elsevier B.V.</t>
  </si>
  <si>
    <t>10.1016/j.agwat.2020.106361</t>
  </si>
  <si>
    <t>Remote sensing, Evapotranspiration, evapotranspiration, Irrigation, Water conservation, Water supply, water use, energy balance, Actual evapotranspiration, Mean square error, Root mean square errors, Satellite remote sensing, satellite data, Surface energy balance modeling, spatiotemporal analysis, Spatial variability, Textures, United States, Errors, California, Irrigation scheduling, irrigation system, spatial variation, Soil conservation, Viticulture, Vitis vinifera, environmental factor, Atmospheric profile, vineyard, Vitaceae, Management practices, Anthropogenic factors, Sacramento, Sonoma County</t>
  </si>
  <si>
    <t>ALEXI/disALEXI</t>
  </si>
  <si>
    <t>original</t>
  </si>
  <si>
    <t>closure correction</t>
  </si>
  <si>
    <t>daily average</t>
  </si>
  <si>
    <t>corrected by MM 20-12</t>
  </si>
  <si>
    <t>BAR012</t>
  </si>
  <si>
    <t>SLM001</t>
  </si>
  <si>
    <t>SLM002</t>
  </si>
  <si>
    <t>RIP760</t>
  </si>
  <si>
    <t>Monthly 10-m evapotranspiration rates retrieved by SEBALI with Sentinel-2 and MODIS LST data</t>
  </si>
  <si>
    <t>Allam, M., Mhawej, M., Meng, Q., Faour, G., Abunnasr, Y., Fadel, A., Xinli, H.</t>
  </si>
  <si>
    <t>Actual and potential evapotranspiration (ET) are important variables for regional and global environmental modelling. These elements provide better understanding and management of the hydrological cycle, particularly in relation to several environmental stresses affecting ecosystems. With the advancement of airborne techniques, remote sensing approaches have enabled an accurate estimation of crop actual ET with limited field visits. In this study, an enhanced version (i.e. m-SEBALI) of the improved surface energy balance model for land, surnamed SEBALI, will be presented. Main improvements concern the retrieval of 10-m ET values using Sentinel-2 images and MODIS Terra LST 1-km datasets. The other enhancement considers the USge of monthly-only climatic datasets, instead of the required hourly, daily and monthly data in SEBALI. Calibrations and validations were made in China, Belgium, Germany, Lebanon and Italy between 2013 and 2017, yielding adequate RSME (i.e. 20.06 mm/month) and AME (i.e. 15.69 mm/month) values. These countries represent four different climatic regions (i.e. continental semi-arid, Monsoon-influenced warm-summer humid continental, Mediterranean hot summer and Oceanic climates). Thus, Landast-8 thermal bands will be unnecessary to implement SEBALI. Also, the conversion between hourly and daily climatic data and monthly climatic datasets in SEBALI showed a Pearson value of 93.3 %. Thus, seven of the required inputs in SEBALI were eliminated in m-SEBALI, saving on time and resources. Furthermore, the wheat seasonal trend is produced in the Bekaa valley, Lebanon, between November 2018 and July 2019, showing an average ET value of 620 mm in a region with 510 mm of precipitations during the same period. Two peaks were visible in January and May signaling the different wheat phenological stages. The importance of m-SEBALI lies in providing an automated retrieval of 10-m ET, biomass production and water productivity (WP), among other variables, in diverse climatic regions. Such improvements shall improve the assessment of ET and WP towards better management of water resources, particularly in regions lacking some required inputs. Â© 2020</t>
  </si>
  <si>
    <t>10.1016/j.agwat.2020.106432</t>
  </si>
  <si>
    <t>Water productivity, Remote sensing, China, MODIS, Evapotranspiration, Water management, phenology, Lebanon, water use, energy balance, Radiometers, satellite imagery, Germany, Sentinel, Surface energy balance modeling, potential evapotranspiration, Potential evapotranspiration, Hydrological cycles, Italy, Remote sensing approaches, seasonality, Image enhancement, Biomass productions, Accurate estimation, Triticum aestivum, wheat, aboveground biomass, hydrological regime, Environmental modelling, Environmental stress, Belgium, Developing country, Farm-scale, SEBALI</t>
  </si>
  <si>
    <t>m-SEBALI</t>
  </si>
  <si>
    <t>Landsat8</t>
  </si>
  <si>
    <t>Sentinel-2</t>
  </si>
  <si>
    <t>Automatically selecting hot and cold pixels for satellite actual evapotranspiration estimation under different topographic and climatic conditions</t>
  </si>
  <si>
    <t>Saboori, M., Mokhtari, A., Afrasiabian, Y., Daccache, A., Alaghmand, S., Mousivand, Y.</t>
  </si>
  <si>
    <t>The persistent monitoring of evapotranspiration (ET) over the regions suffering from water scarcity is critical for sustainable agricultural water management. Remote sensing provides time- and cost-effective capability to investigate daily ET rates at large scales. Satellite-based actual evapotranspiration (ETa) algorithms typically rely on specifying the upper and lower boundaries of ETa rate over agricultural and pasture fields, commonly known as hot (dry) and cold (wet) pixels selection. These boundaries are to be recognized by an expert through a subjective and labor-intensive task. In this study, a method has been introduced to automatically select appropriate anchor pixels (i.e., hot and cold pixels) independent from land use/cover maps with the simplest possible way, quickly applied even by an inexperienced operator. Subsequently, ETa was calculated using Mapping EvapoTranspiration at high Resolution with Internalized Calibration (METRIC), Surface Energy Balance Algorithm for Land (SEBAL), and Surface Energy Balance System (SEBS) algorithms and evaluated against measured data. In this method, the mountains and foothills were removed using the Shuttle Radar Topography Mission Digital Elevation Model (SRTM DEM) and the subsequent product was a slope mask. Then, filters were applied based on the Normalized Difference Vegetation Index (NDVI), Albedo, and Land Surface Temperature (LST) images to identify potential candidate pixels for hot and cold pixels. In the end, the best-conditioned pixel being closest to the meteorological station was selected. The method was assessed in five different regions with different topographic and climatic conditions. The selected pixels were first visually validated in Landsat images, and then the fluctuations and values were discussed in time series of anchor pixels and LST histograms. The visual interpretation was indicative of selecting the anchor pixels in fallow (hot pixel) and densely vegetated (cold pixel) surfaces. Also, the hot and cold pixels were suitably situated in the upper and lower quartiles of the LST histogram, respectively. The range of cold pixels variations throughout the study periods was lower compared with the hot pixels (44.2, 55.3, 35.5, 66.5, and 25.2 K for hot pixels against 34.2, 45.7, 25.6, 52.2, and 17 K for cold pixels) as expected, which emanated from the lower fluctuations of temperature over vegetation against the soil. The results were indicative of the better performance of METRIC compared with SEBAL and SEBS with greater values of R2 in all the regions. Therefore, using the introduced method, the expert subjective interference was eliminated and processing time reduced significantly from about 1 h per image to a few minutes. Â© 2021 Elsevier B.V.</t>
  </si>
  <si>
    <t>10.1016/j.agwat.2021.106763</t>
  </si>
  <si>
    <t>remote sensing, water management, Remote sensing, Shuttle Radar Topography Mission, NDVI, Vegetation, Evapotranspiration, evapotranspiration, Water management, Agriculture, Landsat, Energy balance, METRIC, Land use, SEBAL, SEBS, Land surface temperature, Actual evapotranspiration, Interfacial energy, satellite imagery, Agricultural robots, Digital elevation model, Surveying, Normalized difference vegetation index, Topography, Bond (masonry), Surface energy balance algorithm for lands, Surface energy balance systems, pixel, Pixels, Meteorological station, Shuttle radar topography mission, Tracking radar, Cost effectiveness, Graphic methods, Automated hot and cold pixels, Sustainable agricultural</t>
  </si>
  <si>
    <t>US-Ne</t>
  </si>
  <si>
    <t>US-ARM</t>
  </si>
  <si>
    <t>US-Kl</t>
  </si>
  <si>
    <t>US-Wjs</t>
  </si>
  <si>
    <t>Mirranatwa</t>
  </si>
  <si>
    <t>Performance of the METRIC model for mapping energy balance components and actual evapotranspiration over a superintensive drip-irrigated olive orchard</t>
  </si>
  <si>
    <t>Ortega-Salazar, S., Ortega-FarÃ­as, S., Kilic, A., Allen, R.</t>
  </si>
  <si>
    <t>A field experiment was performed to evaluate the Mapping Evapotranspiration at High Resolution using Internalized Calibration (METRIC) model that was used for mapping surface energy balance (SEB) components (net radiation (Rni), soil heat flux (Gi), sensible heat flux (Hi), and latent heat flux (LEi)) at times of Landsat satellite overpasses in conjunction with the actual evapotranspiration (ETa) and crop coefficient (Kc) for a superintensive, drip-irrigated olive (Olea europeae L. cv Arbequina) orchard. The orchard is located in the Pencahue Valley, Maule Region, Chile (35 23' LS; 71 44' LW; 96 m above sea level), and the study was conducted on an experimental plot of 21.1 ha during the 2011/2012 and 2012/2013 growing seasons. Model performance was evaluated using measurements of LEi, ETa and Kc that were obtained from an eddy covariance (EC) system. Olive-specific functions for estimating aerodynamic roughness (zom), leaf area index (LAI), and Gi were employed in the METRIC algorithm. In addition, submodels of Rni and Gi were evaluated via ground-truth measurements from a Fritchen-type net radiometer and soil flux plates, respectively. The results indicated that the errors within the METRIC model for the SEB components were between 2% and 5% of the observed values, while those for ETa and Kc were between 4% and 6% of the EC values. In addition, both the root mean square error (RMSE) and mean absolute error (MAE) for the SEB components were less than 46 Wâmâ2 at the times of satellite overpass. The RMSE and MAE values for the 24-h ETa were 0.42 and 0.31 mmÂ·dayâ1, respectively, while the corresponding values for Kc were 0.09 and 0.02, respectively. The coefficients of variation (CVs) for the SEB components, ETa and Kc were less than 15%, and the largest intraorchard spatial variability occurred for LEi and, thus, ETa. The errors and uncertainties in the SEB and ETa estimates were small enough to warrant application of the METRIC model with olive-specific functions for zom, LAI and Gi to superintensive drip-irrigated olive orchards. Â© 2021 Elsevier B.V.</t>
  </si>
  <si>
    <t>10.1016/j.agwat.2021.106861</t>
  </si>
  <si>
    <t>Remote sensing, Uncertainty analysis, Calibration, Evapotranspiration, evapotranspiration, Irrigation management, energy budget, Energy balance, Surface energy balance, Mapping, latent heat flux, Remote-sensing, Actual evapotranspiration, Heat flux, Mean square error, growing season, High resolution, Chile, Errors, Water requirements, spatial variation, leaf area index, sensible heat flux, drip irrigation, orchard, radiometer, Energy balance components, Olive orchards, Sea level, Maule, Calibration model, Olive oil, Olive oil, spatial variability, Pencahue Valley</t>
  </si>
  <si>
    <t>Reconstruction of remotely sensed daily evapotranspiration data in cloudy-sky conditions</t>
  </si>
  <si>
    <t>Song, L., Bateni, S.M., Xu, Y., Xu, T., He, X., Ki, S.J., Liu, S., Ma, M., Yang, Y.</t>
  </si>
  <si>
    <t>The unavailability of thermal infrared satellite observations in cloudy conditions has limited the spatial distribution and temporal coverage of remotely sensed evapotranspiration (ET) data. As a result, a number of approaches have been developed to reconstruct remotely sensed daily ET data in cloudy-sky conditions. Despite the wide application of these approaches, no work has been conducted to compare their performance over a wide variety of climatic and vegetative conditions. In this study, three commonly used ET reconstruction approaches namely, reference ET fraction (EToF), land surface temperature reconstruction (LSTR), and variational data assimilation (VDA) are used to obtain daily ET data under cloudy conditions. The abovementioned three approaches are applied to the Heihe River Basin (HRB) in the northwest of China during the growing season in 2015. The HRB covers an area of approximately 1,432,000 km2 and contains various land covers. The large aperture scintillometer (LAS) and eddy covariance (EC) measurements are used to evaluate performance of the abovementioned three methods over the grassland, cropland, and riparian forest sites in the HRB. The results show that the EToF approach underestimates ET at the grassland and riparian sites in cloudy days because of the negatively biased ET/ETo (where ETo is the reference evapotranspiration) in clear-sky days. The VDA approach overestimates ET in cloudy-sky conditions because of the overpredicted evaporative fraction values. The LSTR approach overestimates ET due to the under-reconstructed LST in cloudy day. The mean absolute percentage difference (MAPD) and root mean square error (RMSE) statistical metrics are used to compare performance of the three approaches The LSTR (MAPD = 43.1% and RMSE = 1.3 mm/day) and VDA (MAPD = 46.7% and RMSE = 1.4 mm/day) approaches slightly outperform EToF (MAPD = 46.6% and RMSE = 1.5 mm/day). The RMSEs of reconstructed ET values by EToF, VDA, and LSTR increase respectively from 1.6, 1.2, and 1.5 (mm/day) to 2.2, 1.9, and 2.0 (mm/day) as the number of consecutive cloudy days increases from 1 to 3. These outcomes suggest that synergistic use of space-borne microwave and thermal infrared LST observations into remote sensing-based ET methods can improve the reconstruction of ET data under cloudy conditions. Â© 2021 Elsevier B.V.</t>
  </si>
  <si>
    <t>10.1016/j.agwat.2021.107000</t>
  </si>
  <si>
    <t>remote sensing, Remote sensing, surface temperature, Evapotranspiration, eddy covariance, evapotranspiration, spatial distribution, data assimilation, Land surface temperature, Remote-sensing, Forestry, Mean square error, Root mean square errors, Daily evapotranspirations, data set, Hei River, Cloudy conditions, Cloudy skies, Image reconstruction, Variational data assimilation, Cloudy day reconstruction, riparian forest, Sky condition, Temperature reconstruction</t>
  </si>
  <si>
    <t>EToF</t>
  </si>
  <si>
    <t>Arou</t>
  </si>
  <si>
    <t>LSTR</t>
  </si>
  <si>
    <t>VDA</t>
  </si>
  <si>
    <t>Sidaoqiao</t>
  </si>
  <si>
    <t>Satellite time series data reveal interannual and seasonal spatiotemporal evapotranspiration patterns in China in response to effect factors</t>
  </si>
  <si>
    <t>Cheng, M., Jiao, X., Jin, X., Li, B., Liu, K., Shi, L.</t>
  </si>
  <si>
    <t>The spatiotemporal patterns of evapotranspiration (ET) are the basic problem of the circulation of water resources. Several studies have reported the spatiotemporal patterns of ET. However, there is a lack of systematic analysis of seasonal ET patterns over large areas, and the factors affecting ET under variable environmental conditions are still uncertain. In this study, flux observation data was used to evaluate the performance of MOD16 (the MODIS global ET product) data under different conditions, and then the MOD16 data were used to analyze the interannual and seasonal variability of ET and its spatial distribution characteristics in China. Furthermore, path analysis was used to analyze the factors affecting the change of ET. The results can be summarized as follows: (1) MOD16 data are sufficiently reliable and meet the precision requirements for research; (2) the vegetation ET in China showed significant temporal and spatial differences at the interannual and seasonal timescales, respectively, with an average annual value of 359.61 mm between 2001 and 2018; (3) the ET in China showed an upward trend in 2001â2018, with an average change rate of 2.95 mm/year, and exhibited differences in various seasons and for different vegetation types; (4) surface vegetation are the main factors affecting ET in southeast of China, while in northwest, the ET variation is affected by multiple factors. Under the conditions of climate change and vegetation cover change, several strategies should be implemented to deal with the sustained increase of vegetation water consumption, for example, the adjustment of agricultural production structure and the optimization of planting structure. The ET change law obtained in this study can be used as a reference for water resource regulation and management. Â© 2021 Elsevier B.V.</t>
  </si>
  <si>
    <t>10.1016/j.agwat.2021.107046</t>
  </si>
  <si>
    <t>China, Climate change, MODIS, Vegetation, Evapotranspiration, evapotranspiration, spatial distribution, Water supply, satellite data, water resource, spatiotemporal analysis, vegetation cover, Spatiotemporal patterns, Coefficient of determination, Regression analysis, Time series analysis, Structural optimization, environmental conditions, Interannual, Waters resources, Condition, Factor analysis, Path analyse method, Path analysis method, Satellite time, Seasonal changes, Time-series data, TO effect</t>
  </si>
  <si>
    <t>ALM</t>
  </si>
  <si>
    <t>CBM</t>
  </si>
  <si>
    <t>DHM</t>
  </si>
  <si>
    <t>DX</t>
  </si>
  <si>
    <t>DXC</t>
  </si>
  <si>
    <t>GTC</t>
  </si>
  <si>
    <t>HB</t>
  </si>
  <si>
    <t>HL</t>
  </si>
  <si>
    <t>LC</t>
  </si>
  <si>
    <t>MY</t>
  </si>
  <si>
    <t>NMG</t>
  </si>
  <si>
    <t>QYZ</t>
  </si>
  <si>
    <t>XSBN</t>
  </si>
  <si>
    <t>YC</t>
  </si>
  <si>
    <t>YJ</t>
  </si>
  <si>
    <t>Inter-comparison of evapotranspiration datasets over heterogeneous landscapes across Australia</t>
  </si>
  <si>
    <t>Khan, M.S., Baik, J., Choi, M.</t>
  </si>
  <si>
    <t>The selection of optimal actual evapotranspiration (ET) dataset for hydro-meteorological applications requires a detailed accuracy assessment and uncertainty characterization. This evaluation study was conducted at the site scale to compare the accuracies of ET measurements extracted from four widely used satellite- and model-based ET datasets (MOD16, GLEAM, GLDAS, and AWRA-L). Site-scale ET values were compared with five eddy-covariance-based in-situ flux tower measurements representing different land cover types: forest, grassland, and savanna, over heterogeneous landscapes across Australia. The results show moderate to good index of agreement &amp;gt;0.71, &amp;gt;0.88, and &amp;gt;0.46 for forest, grassland, and savanna, respectively, producing a root mean square errors in the range of 8.16â31.52 mm/month. AWRA-L demonstrated its best performance in forest ecosystems, GLDAS in grasslands, and GLEAM performed well in both forest and grassland biomes. Compared with the other datasets tested in this study, MOD16 performed relatively poorly across Australia. AWRA-L consistently showed the best agreement with the flux tower measurements, with a normalized standard deviation (Ïn) of ~0.98, followed by GLEAM (Ïn~0.92). Based on our accuracy assessment, agreement between the satellite- and model-based ET products and the flux tower measurements followed the order: AWRA-L &amp;gt; GLEAM &amp;gt; GLDAS &amp;gt; MOD16. The results of this study further reveal that existing ET datasets each have a particular advantages and limitations for a specific land cover types. Therefore, an integrated and merged ET product is needed to take advantage of the complementary strengths of each ET dataset. Overall, our quality evaluation of four widely used satellite- and model-based ET measurements can serve as a benchmark study of ET dynamics over different land cover types and be used to select an appropriate dataset for improved quantification of water consumption across Australia. Â© 2020 COSPAR</t>
  </si>
  <si>
    <t>10.1016/j.asr.2020.04.037</t>
  </si>
  <si>
    <t>Evapotranspiration, Eddy covariance, Satellites, GLDAS, Water supply, MOD16, Accuracy assessment, Actual evapotranspiration, Ecosystems, Forestry, Mean square error, Root mean square errors, Quality control, Index of agreements, Benchmarking, GLEAM, Heterogeneous landscapes, AWRA-L, Forest and grassland, Normalized standard deviations, Uncertainty characterization</t>
  </si>
  <si>
    <t>Advances in Space Research</t>
  </si>
  <si>
    <t>AWRA-L</t>
  </si>
  <si>
    <t>An improved remote sensing based approach for predicting actual Evapotranspiration by integrating LiDAR</t>
  </si>
  <si>
    <t>Khan, M.S., Jeong, J., Choi, M.</t>
  </si>
  <si>
    <t>Spatially distributed information of actual Evapotranspiration (ET) is essentially required for various applications in agriculture, as well as studies related to water balance. An Energy Balance model that uses optical and thermal remote sensing datasets is appropriate for the spatially distributed estimation of ET, which is primarily controlled by local environmental conditions. In this study, we use the Surface Energy Balance System (SEBS), which is an Energy Balance model, to estimate an improved actual ET, by integrating canopy height information obtained from ICESat/GLAS, the first space-borne LiDAR satellite. Our model estimates latent heat flux (LE) as a residual of energy balance, while sensible heat flux (H) is estimated based on MoninâObukhov similarity theory. The spatial variability of H and LE estimated from Landsat TM/ETM+ images were compared with eddy covariance (EC) based in situ flux tower observations, in order to document the SEBS model uncertainties in three forest sites in the East and Southeast Asian ecosystem. We identified that canopy height (hc) is one of the critical parameters that can induce uncertainties in SEBS model estimations. Therefore, hc obtained from LiDAR was introduced in parameterization of the roughness length for momentum transfer (z0m). In situ based hc obtained from flux tower stations, and the normalized difference vegetation index based formulation of hc proposed by Su (2001), were also introduced in the SEBS z0m parameterization. Root mean square error of LiDAR integrated SEBS (SEBSLiDar) for estimated H values reduced by (20, 45, and 23)% compared to Landsat integrated SEBS (SEBSLandsat), and (18, 7, and 9)% compared to In situ integrated SEBS (SEBSInsitu) at the three selected forest sites (SMC, QYZ, and SMF), respectively, while the mean coefficient of determination values for the estimated LE improved by (9.09 and 5.88)% compared to SEBSLandsat and SEBSInsitu, respectively, with reference to ground-based flux tower observations. Our analysis reveals that LiDAR-based parameterization of z0m can significantly increase the accuracy of estimated roughness lengths within an ET model, which can therefore improve the accuracy of the estimated turbulent heat fluxes. SEBSLiDAR was further evaluated for the spatially distributed mapping of actual ET. We have observed that ET estimated by SEBSLandsat overestimated in forest sites compared to EC observations; however, LiDAR-integrated SEBS marginally improved the accuracy of ET, thereby leading to an improvement in the mean correlation value of 0.87 and mean normalized standard deviation value of 0.93 approaching unity based on Taylor diagram, which more closely approximates the actual ground-based measurements. The proposed methodology overcomes the current limitation in the energy balance models in estimating roughness lengths, by providing accurate formulation of hc by specifically incorporating LiDAR measurements in areas of tall vegetation canopies. The operational improvement in roughness lengths by next-generation SEBSLiDAR model provides an opportunity to improve the estimation accuracy of water and energy fluxes, specifically ET. Overall, our proposed SEBSLiDAR model provides a benchmark that is useful to policy makers and water resource managers in devising a plan for sustainable use of water resources in the East Asian region, as well as other similar ecosystems. Â© 2021 COSPAR</t>
  </si>
  <si>
    <t>10.1016/j.asr.2021.04.017</t>
  </si>
  <si>
    <t>Remote sensing, Uncertainty analysis, Evapotranspiration, Eddy covariance, Landsat, Energy balance, Canopy height, Surface Energy Balance System, Actual evapotranspiration, Forestry, Heat flux, Interfacial energy, Flux towers, Mean square error, Spatial distribution, Parameter estimation, Energy balance models, LANDSAT, Image enhancement, Surface energy balance systems, Optical radar, Flux tower, Towers, Surface roughness, Roughness length, Canopy heights, Forest sites, Systems modelling</t>
  </si>
  <si>
    <t>Retrieved actual ET using SEBS model from Landsat-5 TM data for irrigation area of Australia</t>
  </si>
  <si>
    <t>Ma, W., Hafeez, M., Rabbani, U., Ishikawa, H., Ma, Y.</t>
  </si>
  <si>
    <t>The idea of ground-based evapotranspiration (ET) is of the most interesting for land-atmosphere interactions, such as water-saving irrigation, the performance of irrigation systems, crop water deficit, drought mitigation strategies and accurate initialization of climate prediction models especially in arid and semiarid catchments where water shortage is a critical problem. The recent year's drought in Australia and concerns about climate change has prominent the need to manage water resources more sustainably especially in the Murrumbidgee catchment which utilizes bulk water for food security and production.This paper discusses the application of a Surface Energy Balance System (SEBS) model based on Landsat-5 TM data and field observations has been used and tested for deriving ET over Coleambally Irrigation Area (CIA), located in the southwest of NSW, Australia. 16 Landsat-5 TM scenes were selected covering the time period of 2009, 2010 and 2011 for estimating the actual ET in CIA. To do the validation the used methodology, the ground-measured ET was compared to the Landsat-5 TM retrieved actual ET results for CIA. The derived ET value over CIA is much closer to the field measurement. From the remote sensing results and observations, the root mean square error (RMSE) is 0.74 and the mean APD is 7.5%. The derived satellite remote sensing values belong to reasonable range. Â© 2012 Elsevier Ltd.</t>
  </si>
  <si>
    <t>10.1016/j.atmosenv.2012.05.040</t>
  </si>
  <si>
    <t>Runoff, climate change, water management, Remote sensing, Climate change, food security, Evapotranspiration, evapotranspiration, Irrigation, Water shortages, Drought, Food security, Water supply, water use, SEBS, algorithm, Mean square error, Root mean square errors, Food supply, Satellite remote sensing, satellite data, water resource, meteorology, model validation, ground-based measurement, Australia, Information management, Catchments, controlled study, Bond (masonry), Surface energy balance systems, article, priority journal, summer, weather, irrigation system, air temperature, food production, mathematical model, Time-periods, irrigation (agriculture), Coleambally irrigation areas, Field measurement, New South Wales, Landsat thematic mapper, Ground based, validation study, turbulent flow, Irrigation systems, Landsat-5, Murrumbidgee Basin, Field observations, Arid and semi-arid catchments, Irrigation area, Murrumbidgee, Water deficits, Water-saving irrigation, Model-based OPC, surface energy balance system model, Bulk water, Climate prediction model, Coleambally Irrigation Area, Critical problems, Drought mitigation, Landsat 5 Thematic Mapper, TM5</t>
  </si>
  <si>
    <t>Atmospheric Environment</t>
  </si>
  <si>
    <t>Estimates of land surface heat fluxes of the Mt. Everest region over the Tibetan Plateau utilizing ASTER data</t>
  </si>
  <si>
    <t>Han, C., Ma, Y., Chen, X., Su, Z.</t>
  </si>
  <si>
    <t>Regional land surface albedo, land surface temperature, net radiation flux, ground heat flux, sensible heat flux, and latent heat flux were derived in the Mt. Everest area utilizing topographical enhanced surface energy balance system (TESEBS) model and nine scenes of ASTER (Advanced Spaceborne Thermal Emission and Reflection Radiometer) data under clear-sky and in-situ measurements at the QOMS station (the Qomolangma Station for Atmospheric Environmental Observation and Research, Chinese Academy of Sciences). The parameterization schemes for diffused and reflected downward shortwave radiation flux of the TESEBS model were improved by introducing the parameters sky-view factor (SVF) and terrain configuration factor (Ct). Then, a so-called C-correction method for land surface albedo was coupled into the TESEBS model to reduce the influences of topography. After topographical correction, the albedo of the dark tilted surface facing away from the Sun was compensated and albedo of the brightness surface facing the Sun was restrained. The downward shortwave radiation flux was broken down into three components including solar direct radiation flux, solar diffused radiation flux, and reflected solar radiation flux by surrounding terrain. The solar diffused radiation flux ranges from about 30 to 60W/m2 at the satellite passing time on 6 January 2008. The reflected solar radiation flux changes from 0 to more than 100W/m2 in the area covered by glaciers and snows. Thus, it is important to take the topographical effects into account in estimation of surface radiation balance in the mountainous area, especially in the glacier area. The retrieved land surface parameters, land surface radiation balance components, and the land surface energy balance components were evaluated by the field measurements in the QOMS station. The estimated results were very close to the in-situ observations with low mean bias errors, low root mean square errors and high correlation coefficients. Although the proposed schemes are rested on a number of hypotheses and the validation is on the relative flat surface, the topographical correction schemes are very effective and can be widely used in the rugged mountainous areas. Â© 2015 Elsevier B.V.</t>
  </si>
  <si>
    <t>10.1016/j.atmosres.2015.09.012</t>
  </si>
  <si>
    <t>China, albedo, Energy balance, ASTER, land surface, Qinghai-Xizang Plateau, Tibetan Plateau, Atmospheric temperature, Heat flux, Interfacial energy, Surface measurement, Mean square error, Solar radiation, parameterization, solar radiation, heat flux, flux measurement, Radiation, shortwave radiation, Himalayas, Facings, Land surface heat fluxes, Radiation effects, TESEBS, Khumbu Himal, Mount Everest, Mt. Everest, Topographical effect, Topographical effects</t>
  </si>
  <si>
    <t>Atmospheric Research</t>
  </si>
  <si>
    <t xml:space="preserve">TESEBS </t>
  </si>
  <si>
    <t>Modified PenmanâMonteith equation for monitoring evapotranspiration of wheat crop: Relationship between the surface resistance and remotely sensed stress index</t>
  </si>
  <si>
    <t>Amazirh, A., Er-Raki, S., Chehbouni, A., Rivalland, V., Diarra, A., Khabba, S., Ezzahar, J., Merlin, O.</t>
  </si>
  <si>
    <t>Evapotranspiration (ET) plays an essential role for detecting plant water status, estimating crop water needs and optimising irrigation management. Accurate estimates of ET at field scale are therefore critical. The present paper investigates a remote sensing and modelling coupled approach for monitoring actual ET of irrigated wheat crops in the semi-arid region of Tensift Al Haouz (Morocco). The ET modelling is based on a modified PenmanâMonteith equation obtained by introducing a simple empirical relationship between surface resistance (rc) and a stress index (SI). SI is estimated from Landsat-derived land surface temperature (LST) combined with the LST endmembers (in wet and dry conditions) simulated by a surface energy balance model driven by meteorological forcing and Landsat-derived fractional vegetation cover. The proposed model is first calibrated using eddy covariance measurements of ET during one growing season (2015â2016) over an experimental flood-irrigated wheat field located within the irrigated perimeter named R3. It is then validated during the same growing season over another drip-irrigated wheat field located in the same perimeter. Next, the proposed ET model is implemented over a 10 Ã 10 km2 area in R3 using a time series of Landsat-7/8 reflectance and LST data. The comparison between modelled and measured ET fluxes indicates that the model works well. The Root Mean Square Error (RMSE) values over drip and flood sites were 13 and 12 W mâ2, respectively. The proposed approach has a great potential for detecting crop water stress and estimating crop water requirements over large areas along the agricultural season. Â© 2017 IAgrE</t>
  </si>
  <si>
    <t>10.1016/j.biosystemseng.2017.09.015</t>
  </si>
  <si>
    <t>Remote sensing, Floods, Evapotranspiration, Agriculture, Landsat, PenmanâMonteith, Land surface temperature, Atmospheric temperature, Surface properties, Mean square error, Root mean square errors, Crops, Eddy covariance measurements, Surface energy balance modeling, Crop water stress, LANDSAT, Plants (botany), Surface temperatures, Surface temperature, Fractional vegetation cover, Surface resistance, Bulk surface resistance</t>
  </si>
  <si>
    <t>Biosystems Engineering</t>
  </si>
  <si>
    <t>Amazirh2017</t>
  </si>
  <si>
    <t>drip-irrigated</t>
  </si>
  <si>
    <t>flood</t>
  </si>
  <si>
    <t>Regional estimation and validation of remotely sensed evapotranspiration in China</t>
  </si>
  <si>
    <t>Zhan, C., Yin, J., Wang, F., Dong, Q.</t>
  </si>
  <si>
    <t>Accurate estimates of evapotranspiration (ET) are important to skillful predictions of runoff, soil moisture and crop productivity. In this study, ET was simulated over three years in China by integrating remotely-sensed data with the simulation model SEBS-China. SEBS-China was developed from the Surface Energy Balance System (SEBS) model that is used to estimate atmospheric turbulent heat fluxes and evaporative fraction through satellite-derived radiation fluxes and land surface temperatures coupled with near-surface meteorological variables. Simulated regional ET was first evaluated using experimental data from the Changbai Mountains and five river basins in China. Average annual simulated ET agreed well with the observed data, based on the detailed results through comparative validation. Regional ET derived from SEBS-China was then compared with the simulated ET from the Common Land Model (CoLM). Both of the models simulated regional ET well, with a few overestimated areas such as in the Qinghai-Tibet Plateau, YanShan and South Daxing'anling Mountains. We conclude that more efficient ET estimation can be achieved through combining remotely-sensed information with land surface models. Â© 2015 Elsevier B.V.</t>
  </si>
  <si>
    <t>10.1016/j.catena.2015.04.018</t>
  </si>
  <si>
    <t>accuracy assessment, China, energy balance, evapotranspiration, Evapotranspiration, heat flux, remote sensing, Remote sensing, SEBS-China, simulation, Simulation, surface energy</t>
  </si>
  <si>
    <t>Catena</t>
  </si>
  <si>
    <t>only report RMSE for intercomparison</t>
  </si>
  <si>
    <t>Satellite-based crop coefficient and evapotranspiration using surface soil moisture and vegetation indices in Northeast Asia</t>
  </si>
  <si>
    <t>Park, J., Baik, J., Choi, M.</t>
  </si>
  <si>
    <t>Accurate estimation of the crop coefficient (Kc) is crucial for estimating actual crop evapotranspiration (ETa) and planning appropriate irrigation management for efficient crop yield. In this study, satellite-based Kc values were estimated at cropland and mixed forest sites based on the dual crop coefficient approach using merged soil moisture from the European Space Agency as an indicator of evaporation from soil, as well as the Normalized Vegetation Index (NDVI) and the Leaf Area Index (LAI) to explain the effect of transpiration from plants. Comparison of the seasonal patterns and Pearson's correlation coefficient (r) of NDVI, LAI, and surface soil moisture with Kc indicated that it was reasonable to use the three variables as independent variables to estimate Kc. Based on these results, the satellite-based Kc estimated using NDVI, LAI, and soil moisture (Case 1) was compared with the Kc calculated from NDVI and LAI (Case 2) and the flux towers at the significance level of 0.05. The statistical results confirmed that the Kc estimated from Case 1 (Bias: â 0.012 to 0.053, RMSE: 0.144 to 0.172, and r: 0.463 to 0.800) showed better agreement with the observed Kc than that estimated from Case 2 (Bias: â 0.058 to 0.088, RMSE: 0.146 to 0.221, and r: 0.434 to 0.788). Among the three variables, soil moisture had the greatest impact on the rice paddy, while the NDVI showed the highest influence on the mixed forest. Based on these results, Kc estimated from Case 1 was multiplied by MODerate resolution Imaging Spectroradiometer (MODIS)-based potential crop evapotranspiration and compared with the latent heat flux from flux towers. ETa showed reasonable bias (cropland: â 0.224 to 1.364, mixed forest: 0.711 to 1.055), RMSE (cropland: 1.952 to 2.126, mixed forest: 1.085 to 1.878) and r (cropland: 0.529 to 0.832, mixed forest: 0.850 to 0.909) at all of the study sites. After validation of the satellite-based Kc approach under various vegetation types and climate conditions, this approach can be employed not only for developing adequate water and agricultural management plans, but also for analyzing and predicting crop yield productivity and agricultural drought. Â© 2017 Elsevier B.V.</t>
  </si>
  <si>
    <t>10.1016/j.catena.2017.04.013</t>
  </si>
  <si>
    <t>remote sensing, soil moisture, Remote sensing, NDVI, rice, Evapotranspiration, Crop coefficient, evapotranspiration, Vegetation indices, accuracy assessment, latent heat flux, satellite data, model validation, crop yield, agricultural management, paddy field, Northeast Asia, ESA CCI soil moisture</t>
  </si>
  <si>
    <t>MODIS-PET</t>
  </si>
  <si>
    <t>Sensitivity of terrestrial water and carbon fluxes to climate variability in semi-humid basins of Haihe River, China</t>
  </si>
  <si>
    <t>Mo, X., Liu, S., Hu, S., Xia, J., Shen, Y.</t>
  </si>
  <si>
    <t>Inter-annual climate variability dominates the evolution of eco-hydrological processes over the water limited basins. Haihe Basin in semi-humid northern China is under significant climate change and serious human disturbance during the recent decades. Integrated with NASA Terra-Modis remote sensing LAI data products, the VIP eco-hydrological model is used to predict the spatiotemporal variations of evapotranspiration (ET) and vegetation gross primary production (GPP) over two catchments of Haihe River branches from 2000 to 2013. Along with precipitation increasing, average annual ET and GPP are significantly increasing. The trends are more distinct over the mountainous upstream areas. The inter-annual variations of ET and GPP are highly correlated with the 12-month SPI (Standardized Precipitation Index), while the monthly GPP is related clearly with 3-month SPI. Sensitivity analysis shows that there are remarkable differences in the elasticity coefficients of both ET and GPP to the climatic factors. It is found that precipitation, solar radiation and leaf area index are the most sensitive factors to ET and GPP in the study basin. The results are helpful to understand the catchment eco-hydrological mechanisms and their responses to climate change. Â© 2016 Elsevier B.V.</t>
  </si>
  <si>
    <t>10.1016/j.ecolmodel.2016.09.003</t>
  </si>
  <si>
    <t>remote sensing, Runoff, climate change, Hydrology, Remote sensing, China, Climate change, sensitivity analysis, evapotranspiration, Climate variability, catchment, ecohydrology, Carbon, Standardized precipitation index, Gross primary production, primary production, spatiotemporal analysis, NASA, Climate models, Catchments, Spatio-temporal variation, Eco-hydrological models, Climatology, Sensitivity analysis, solar radiation, leaf area index, humid environment, carbon flux, Eco-hydrology, VIP model, Vip models, Hai Basin, Hai River, Eco-hydrological mechanisms</t>
  </si>
  <si>
    <t>Ecological Modelling</t>
  </si>
  <si>
    <t>VIP</t>
  </si>
  <si>
    <t>Spatiotemporal downscaling approaches for monitoring 8-day 30 m actual evapotranspiration</t>
  </si>
  <si>
    <t>Ke, YH, Im, J, Park, S, Gong, HL</t>
  </si>
  <si>
    <t>Continuous monitoring of actual evapotranspiration (ET) is critical for water resources management at both regional and local scales. Although the MODIS ET product (MOD16A2) provides viable sources for ET monitoring at 8-day intervals, the spatial resolution (1 km) is too coarse for local scale applications. In this study, we propose a machine learning and spatial temporal fusion (STF)-integrated approach in order to generate 8-day 30 m ET based on both MOD16A2 and Landsat 8 data with three schemes. Random forest machine learning was used to downscale MODIS 1 km ET to 30 m resolution based on nine Landsat-derived indicators including vegetation indices (VIs) and land surface temperature (LST). STF-based models including Spatial and Temporal Adaptive Reflectance Fusion Model and Spatio-Temporal Image Fusion Model were used to derive synthetic Landsat surface reflectance (scheme 1)/VIs (scheme 2)/ET (scheme 3) on Landsat-unavailable dates. The approach was tested over two study sites in the United States. The results showed that fusion of Landsat VIs produced the best accuracy of predicted ET (R-2 = 0.52-0.97, RMSE = 0.47-3.0 mm/8 days and rRMSE = 6.4-37%). High density of cloud-clear Landsat image acquisitions and low spatial heterogeneity of Landsat VIs benefit the ET prediction. The downscaled 30 m ET had good agreement with MODIS ET (RMSE = 0.42-3.4 mm/8 days, rRMSE = 3.226%). Comparison with the in situ ET measurements showed that the downscaled ET had higher accuracy than MODIS ET. (C) 2017 International Society for Photogrammetry and Remote Sensing, Inc. (ISPRS). Published by Elsevier B.V. All rights reserved.</t>
  </si>
  <si>
    <t>10.1016/j.isprsjprs.2017.02.006</t>
  </si>
  <si>
    <t>ISPRS JOURNAL OF PHOTOGRAMMETRY AND REMOTE SENSING</t>
  </si>
  <si>
    <t>only report RMSE for intercomparison original MODIS16 and downscaled MODIS16</t>
  </si>
  <si>
    <t>Performance of five surface energy balance models for estimating daily evapotranspiration in high biomass sorghum</t>
  </si>
  <si>
    <t>Wagle, P., Bhattarai, N., Gowda, P.H., Kakani, V.G.</t>
  </si>
  <si>
    <t>Robust evapotranspiration (ET) models are required to predict water USge in a variety of terrestrial ecosystems under different geographical and agrometeorological conditions. As a result, several remote sensing-based surface energy balance (SEB) models have been developed to estimate ET over large regions. However, comparison of the performance of several SEB models at the same site is limited. In addition, none of the SEB models have been evaluated for their ability to predict ET in rain-fed high biomass sorghum grown for biofuel production. In this paper, we evaluated the performance of five widely used single-source SEB models, namely Surface Energy Balance Algorithm for Land (SEBAL), Mapping ET with Internalized Calibration (METRIC), Surface Energy Balance System (SEBS), Simplified Surface Energy Balance Index (S-SEBI), and operational Simplified Surface Energy Balance (SSEBop), for estimating ET over a high biomass sorghum field during the 2012 and 2013 growing seasons. The predicted ET values were compared against eddy covariance (EC) measured ET (ETEC) for 19 cloud-free Landsat image. In general, S-SEBI, SEBAL, and SEBS performed reasonably well for the study period, while METRIC and SSEBop performed poorly. All SEB models substantially overestimated ET under extremely dry conditions as they underestimated sensible heat (H) and overestimated latent heat (LE) fluxes under dry conditions during the partitioning of available energy. METRIC, SEBAL, and SEBS overestimated LE regardless of wet or dry periods. Consequently, predicted seasonal cumulative ET by METRIC, SEBAL, and SEBS were higher than seasonal cumulative ETEC in both seasons. In contrast, S-SEBI and SSEBop substantially underestimated ET under too wet conditions, and predicted seasonal cumulative ET by S-SEBI and SSEBop were lower than seasonal cumulative ETEC in the relatively wetter 2013 growing season. Our results indicate the necessity of inclusion of soil moisture or plant water stress component in SEB models for the improvement of their performance, especially under too dry or wet environments. Â© 2017</t>
  </si>
  <si>
    <t>10.1016/j.isprsjprs.2017.03.022</t>
  </si>
  <si>
    <t>soil moisture, Soil moisture, Remote sensing, Evapotranspiration, Eddy covariance, eddy covariance, evapotranspiration, Landsat, Energy balance, METRIC, water stress, energy balance, Mapping, SEBAL, latent heat flux, S-SEBI, SEBS, SSEBop, Interfacial energy, performance assessment, Bond (masonry), Biomass, Plants (botany), biomass, sorghum, biofuel</t>
  </si>
  <si>
    <t>ISPRS Journal of Photogrammetry and Remote Sensing</t>
  </si>
  <si>
    <t>SSEBI</t>
  </si>
  <si>
    <t>SSEBop</t>
  </si>
  <si>
    <t>Monitoring global land surface drought based on a hybrid evapotranspiration model</t>
  </si>
  <si>
    <t>Yao, Y., Liang, S., Qin, Q., Wang, K., Zhao, S.</t>
  </si>
  <si>
    <t>The latent heat of evapotranspiration (ET) plays an important role in the assessment of drought severity as one sensitive indicator of land drought status. A simple and accurate method of estimating global ET for the monitoring of global land surface droughts from remote sensing data is essential. The objective of this research is to develop a hybrid ET model by introducing empirical coefficients based on a simple linear two-source land ET model, and to then use this model to calculate the Evaporative Drought Index (EDI) based on the actual estimated ET and the potential ET in order to characterize global surface drought conditions. This is done using the Global Energy and Water Cycle Experiment (GEWEX) Surface Radiation Budget (SRB) products, AVHRR-NDVI products from the Global Inventory Modeling and Mapping Studies (GIMMS) group, and National Centers for Environmental Prediction Reanalysis-2 (NCEP-2) datasets. We randomly divided 22 flux towers into two groups and performed a series of cross-validations using ground measurements collected from the corresponding flux towers. The validation results from the second group of flux towers using the data from the first group for calibration show that the daily bias varies from -6.72W/m2 to 12.95W/m2 and the average monthly bias is -1.73W/m2. Similarly, the validation results of the first group of flux towers using data from second group for calibration show that the daily bias varies from -12.91W/m2 to 10.26W/m2 and the average monthly bias is -3.59W/m2. To evaluate the reliability of the hybrid ET model on a global scale, we compared the estimated ET from the GEWEX, AVHRR-GIMMS-NDVI, and NECP-2 datasets with the latent heat flux from the Global Soil Wetness Project-2 (GSWP-2) datasets. We found both of them to be in good agreement, which further supports the validity of our model's global ET estimation. Significantly, the patterns of monthly EDI anomalies have a good spatial and temporal correlation with the Palmer Drought Severity Index (PDSI) anomalies from January 1984 to December 2002, which indicates that the method can be used to accurately monitor long-term global land surface drought. Â© 2010 Elsevier B.V.</t>
  </si>
  <si>
    <t>10.1016/j.jag.2010.09.009</t>
  </si>
  <si>
    <t>modeling, drought, evapotranspiration, latent heat flux, data set, environmental monitoring, Evaporative drought index, Global land surface drought, Hybrid ET model, Palmer Drought Severity Index, Potential ET</t>
  </si>
  <si>
    <t>International Journal of Applied Earth Observation and Geoinformation</t>
  </si>
  <si>
    <t>16-day daily estimate =&gt; res: 16 day, support = day</t>
  </si>
  <si>
    <t>Improving terrestrial evaporation estimates over continental Australia through assimilation of SMOS soil moisture</t>
  </si>
  <si>
    <t>Martens, B., Miralles, D., Lievens, H., FernÃ¡ndez-Prieto, D., Verhoest, N.E.C.</t>
  </si>
  <si>
    <t>Terrestrial evaporation is an essential variable in the climate system that links the water, energy and carbon cycles over land. Despite this crucial importance, it remains one of the most uncertain components of the hydrological cycle, mainly due to known difficulties to model the constraints imposed by land water availability on terrestrial evaporation. The main objective of this study is to assimilate satellite soil moisture observations from the Soil Moisture and Ocean Salinity (SMOS) mission into an existing evaporation model. Our over-arching goal is to find an optimal use of satellite soil moisture that can help to improve our understanding of evaporation at continental scales. To this end, the Global Land Evaporation Amsterdam Model (GLEAM) is used to simulate evaporation fields over continental Australia for the period September 2010âDecember 2013. SMOS soil moisture observations are assimilated using a Newtonian Nudging algorithm in a series of experiments. Model estimates of surface soil moisture and evaporation are validated against soil moisture probe and eddy-covariance measurements, respectively. Finally, an analogous experiment in which Advanced Microwave Scanning Radiometer (AMSR-E) soil moisture is assimilated (instead of SMOS) allows to perform a relative assessment of the quality of both satellite soil moisture products. Results indicate that the modelled soil moisture from GLEAM can be improved through the assimilation of SMOS soil moisture: the average correlation coefficient between in situ measurements and the modelled soil moisture over the complete sample of stations increased from 0.68 to 0.71 and a statistical significant increase in the correlations is achieved for 17 out of the 25 individual stations. Our results also suggest a higher accuracy of the ascending SMOS data compared to the descending data, and overall higher quality of SMOS compared to AMSR-E retrievals over Australia. On the other hand, the effect of soil moisture data assimilation on the evaporation fields is very mild, and difficult to assess due to the limited availability of eddy-covariance data. Nonetheless, our continental-scale simulations indicate that the assimilation of soil moisture can have a substantial impact on the estimated dynamics of evaporation in water-limited regimes. Progressing towards our goal of using satellite soil moisture to increase understanding of global land evaporation, future research will focus on the global application of this methodology and the consideration of multiple evaporation models. Â© 2015 Elsevier B.V.</t>
  </si>
  <si>
    <t>10.1016/j.jag.2015.09.012</t>
  </si>
  <si>
    <t>Soil moisture, Data assimilation, SMOS, data assimilation, evaporation, algorithm, estimation method, hydrological cycle, satellite data, Australia, GLEAM, AMSR-E, Terrestrial evaporation, Australian hydrology, Newtonian Nudging</t>
  </si>
  <si>
    <t>GLEAM*</t>
  </si>
  <si>
    <t>ET1: ascending SMOS</t>
  </si>
  <si>
    <t>ET1: descending-ascending SMOS</t>
  </si>
  <si>
    <t>ET1: no SMOS</t>
  </si>
  <si>
    <t>ET3: ascending SMOS</t>
  </si>
  <si>
    <t>ET3: no SMOS</t>
  </si>
  <si>
    <t>ET9: ascending SMOS</t>
  </si>
  <si>
    <t>ET9: no SMOS</t>
  </si>
  <si>
    <t>Evaluating five remote sensing based single-source surface energy balance models for estimating daily evapotranspiration in a humid subtropical climate</t>
  </si>
  <si>
    <t>Bhattarai, N., Shaw, S.B., Quackenbush, L.J., Im, J., Niraula, R.</t>
  </si>
  <si>
    <t>In the last two decades, a number of single-source surface energy balance (SEB) models have been proposed for mapping evapotranspiration (ET); however, there is no clear guidance on which models are preferable under different conditions. In this paper, we tested five models-Surface Energy Balance Algorithm for Land (SEBAL), Mapping ET at high Resolution with Internalized Calibration (METRIC), Simplified Surface Energy Balance Index (S-SEBI), Surface Energy Balance System (SEBS), and operational Simplified Surface Energy Balance (SSEBop)âto identify the single-source SEB models most appropriate for use in the humid southeastern United States. ET predictions from these models were compared with measured ET at four sites (marsh, grass, and citrus surfaces) for 149 cloud-free Landsat image acquisition days between 2000 and 2010. The overall model evaluation statistics showed that SEBS generally outperformed the other models in terms of estimating daily ET from different land covers (e.g., the root mean squared error (RMSE) was 0.74 mm dayâ1). SSEBop was consistently the worst performing model and overestimated ET at all sites (RMSE = 1.67 mm dayâ1), while the other models typically fell in between SSEBop and SEBS. However, for short grass conditions, SEBAL, METRIC, and S-SEBI appear to work much better than SEBS. Overall, our study suggests that SEBS may be the best SEB model in humid regions, although it may require modifications to work better over short vegetation. Â© 2016 Elsevier B.V.</t>
  </si>
  <si>
    <t>10.1016/j.jag.2016.01.010</t>
  </si>
  <si>
    <t>remote sensing, Evapotranspiration, evapotranspiration, mapping, Landsat, energy balance, algorithm, estimation method, United States, surface energy, Citrus, humid tropics, Hymenachne, Single-source energy balance models, Southeastern US</t>
  </si>
  <si>
    <t>SSEBops</t>
  </si>
  <si>
    <t>WAT</t>
  </si>
  <si>
    <t>Operational evapotranspiration estimates from SEVIRI in support of sustainable water management</t>
  </si>
  <si>
    <t>Petropoulos, G.P., Ireland, G., Lamine, S., Griffiths, H.M., Ghilain, N., Anagnostopoulos, V., North, M.R., Srivastava, P.K., Georgopoulou, H.</t>
  </si>
  <si>
    <t>This study aimed at evaluating the accuracy of the evapotranspiration (ET) operational estimates from the Meteosat Second Generation (MSG) Spinning Enhanced Visible Infra-Red Imager (SEVIRI) at a range of selected ecosystems in Europe. For this purpose in-situ eddy covariance measurements were used, acquired from 7 selected experimental sites belonging to the CarboEurope ground observational network over 2 full years of observations (2010â2011). Appraisal of ET accuracy was also investigated with respect to land cover, season and each site(s) degree of heterogeneity, the latter being expressed by the fractional vegetation cover (FVC) operational product of SEVIRI. Results indicated a close agreement between the operational product's ET estimates and the tower based in-situ ET measurements for all days of comparison, showing a satisfactory correlation (r of 0.709) with accuracies often comparable to previous analogous studies. For all land cover types, the grassland and cropland sites exhibited the closest agreement (r from 0.705 to 0.759). In terms of seasons the strongest correlations were observed during the summer and autumn (r of 0.714 &amp; 0.685 respectively), and with FVC the highest correlation of 0.735 was observed for the class FVC 0.75-1 when compared against the observed values for the complete monitoring period. Our findings support the potential value of the SEVIRI ET product for regional to mesoscale studies and corroborate its credibility for USge in many practical applications. The latter is of particular importance for water limiting environments, such as those found in the Mediterranean basin, as accurate information on ET rates can provide tremendous support in sustainable water resource management as well as policy and decision making in those areas. Â© 2016 Elsevier B.V.</t>
  </si>
  <si>
    <t>10.1016/j.jag.2016.02.006</t>
  </si>
  <si>
    <t>land cover, water management, Evapotranspiration, eddy covariance, evapotranspiration, Water management, ET, decision making, accuracy assessment, sustainable development, Earth observation, water resource, vegetation cover, Meteosat, SEVIRI, ecosystem approach, Mediterranean Sea, CarboEurope</t>
  </si>
  <si>
    <t>SEVIRI</t>
  </si>
  <si>
    <t>Shrubs</t>
  </si>
  <si>
    <t>ES_Agu</t>
  </si>
  <si>
    <t xml:space="preserve">Marloes </t>
  </si>
  <si>
    <t>mm/hr</t>
  </si>
  <si>
    <t>ES_LJu</t>
  </si>
  <si>
    <t>IT_Ren</t>
  </si>
  <si>
    <t>Grasses/cereal crops</t>
  </si>
  <si>
    <t>IT_Mbo</t>
  </si>
  <si>
    <t>IT_Cas</t>
  </si>
  <si>
    <t>FR_Mau</t>
  </si>
  <si>
    <t>UK_EBu</t>
  </si>
  <si>
    <t>Differences in estimating terrestrial water flux from three satellite-based Priestley-Taylor algorithms</t>
  </si>
  <si>
    <t>Yao, YJ, Liang, SL, Yu, J, Zhao, SH, Lin, Y, Jia, K, Zhang, XT, Cheng, J, Xie, XH, Sun, L, Wang, XY, Zhang, LL</t>
  </si>
  <si>
    <t>Accurate estimates of terrestrial latent heat of evaporation (LE) for different biomes are essential to assess energy, water and carbon cycles. Different satellite-based Priestley-Taylor (PT) algorithms have been developed to estimate LE in different biomes. However, there are still large uncertainties in LE estimates for different PT algorithms. In this study, we evaluated differences in estimating terrestrial water flux in different biomes from three satellite-based PT algorithms using ground-observed data from eight eddy covariance (EC) flux towers of China. The results reveal that large differences in daily LE estimates exist based on EC measurements using three PT algorithms among eight ecosystem types. At the forest (CBS) site, all algorithms demonstrate high performance with low root mean square error (RMSE) (less than 16 W/m(2)) and high squared correlation coefficient (R-2) (more than 0.9). At the village (HHV) site, the ATI-PT algorithm has the lowest RMSE (13.9 W/m(2)), with bias of 2.7 W/m(2) and R-2 of 0.66. At the irrigated crop (HHM) site, almost all models algorithms underestimate LE, indicating these algorithms may not capture wet soil evaporation by parameterization of the soil moisture. In contrast, the SM-PT algorithm shows high values of R2 (comparable to those of ATI-PT and VPD-PT) at most other (grass, wetland, desert and Gobi) biomes. There are no obvious differences in seasonal LE estimation using MODIS NDVI and LAI at most sites. However, all meteorological or satellite-based water-related parameters used in the PT algorithm have uncertainties for optimizing water constraints. This analysis highlights the need to improve PT algorithms with regard to water constraints. (C) 2016 Elsevier B.V. All rights reserved.</t>
  </si>
  <si>
    <t>10.1016/j.jag.2016.10.009</t>
  </si>
  <si>
    <t>INTERNATIONAL JOURNAL OF APPLIED EARTH OBSERVATION AND GEOINFORMATION</t>
  </si>
  <si>
    <t>ATI-PT</t>
  </si>
  <si>
    <t>Conifer and broadleaf mixed forest</t>
  </si>
  <si>
    <t>CBS</t>
  </si>
  <si>
    <t>SM-PT</t>
  </si>
  <si>
    <t>VPD-PT</t>
  </si>
  <si>
    <t>Permanent wetland</t>
  </si>
  <si>
    <t>DTW</t>
  </si>
  <si>
    <t>XLH</t>
  </si>
  <si>
    <t>GTM</t>
  </si>
  <si>
    <t>HHM</t>
  </si>
  <si>
    <t>Desert</t>
  </si>
  <si>
    <t>HHD</t>
  </si>
  <si>
    <t>Gobi</t>
  </si>
  <si>
    <t>HHG</t>
  </si>
  <si>
    <t>HHV</t>
  </si>
  <si>
    <t>Evaluation of ten machine learning methods for estimating terrestrial evapotranspiration from remote sensing</t>
  </si>
  <si>
    <t>Remote sensing retrieval of evapotranspiration (ET), or surface latent heat exchange (LE), is of great utility for many applications. Machine learning (ML) methods have been extensively used in many disciplines, but so far little work has been performed systematically comparing ML methods for ET retrieval. This paper provides an evaluation of ten ML methods for estimating daily ET based on daily Global LAnd Surface Satellite (GLASS) radiation data and high-level Moderate-Resolution Imaging Spectroradiometer (MODIS) data products and ground measured ET data from 184 flux tower sites. Measurements of accuracy (RMSE, R 2 , and bias) and run time were made for each of ten ML methods with a smaller training data set (n = 7910 data points) and a larger training data set (n= 69,752 data points). Inclusion of more input variables improved algorithm performance but had little effect on run time. The best results were obtained with the larger training data set using the bootstrap aggregation (bagging) regression tree (validation RMSE = 19.91 W/m 2 ) and three hidden layer neural network (validation RMSE = 20.94 W/m 2 ), although the less computationally demanding random kernel (RKS) algorithm also produced good results (validation RMSE = 22.22 W/m 2 ). Comparison of results from sites with different ecosystem types showed the best results for evergreen, shrub, and grassland sites, and the weakest results for wetland sites. Generally, performance was not improved by training with data from only the same ecosystem type. Â© 2019</t>
  </si>
  <si>
    <t>10.1016/j.jag.2019.01.020</t>
  </si>
  <si>
    <t>remote sensing, Remote sensing, MODIS, Evapotranspiration, evapotranspiration, Vegetation index, Surface energy balance, Machine learning, latent heat flux, estimation method, machine learning, satellite data, numerical model, Flux tower, Leaf area index, leaf area index, terrestrial environment, efficiency measurement, Computational efficiency, Albedo, Neural network, bootstrapping, GLASS, Surface radiation, Bootstrap aggregation tree, FPAR, Latent heat exchange, Nadir adjusted reflectance, Random kernel, Regression tree, Regularized linear regression</t>
  </si>
  <si>
    <t>Linear regression</t>
  </si>
  <si>
    <t>Rn + NDVI</t>
  </si>
  <si>
    <t>Rn + NBAR</t>
  </si>
  <si>
    <t>Rn + NDVI + EVI + LAI + FPAR + NBAR + Albedo</t>
  </si>
  <si>
    <t>DSR + NDVI</t>
  </si>
  <si>
    <t>PAR + NDVI</t>
  </si>
  <si>
    <t>DSR + PAR + NDVI</t>
  </si>
  <si>
    <t>DSR + PAR + EVI</t>
  </si>
  <si>
    <t>DSR + PAR + NDVI + EVI</t>
  </si>
  <si>
    <t>DSR + PAR + FPAR</t>
  </si>
  <si>
    <t>DSR + PAR + LAI</t>
  </si>
  <si>
    <t>DSR + PAR + LAI + FPAR</t>
  </si>
  <si>
    <t>DSR + PAR + NDVI + EVI + LAI + FPAR</t>
  </si>
  <si>
    <t>DSR + PAR + Albedo</t>
  </si>
  <si>
    <t>DSR + PAR + NDVI + EVI + LAI + FPAR + Albedo</t>
  </si>
  <si>
    <t>DSR + PAR + NBAR</t>
  </si>
  <si>
    <t>DSR + PAR + NDVI + EVI + LAI + FPAR + NBAR</t>
  </si>
  <si>
    <t>BOOST</t>
  </si>
  <si>
    <t>RKS</t>
  </si>
  <si>
    <t>RLR</t>
  </si>
  <si>
    <t>Small training data set</t>
  </si>
  <si>
    <t>Validation</t>
  </si>
  <si>
    <t>LASSO</t>
  </si>
  <si>
    <t>ELASTIC</t>
  </si>
  <si>
    <t>KRR</t>
  </si>
  <si>
    <t>TREE</t>
  </si>
  <si>
    <t>BAGTREE</t>
  </si>
  <si>
    <t>NN, 1 H L</t>
  </si>
  <si>
    <t>NN, 2 H L</t>
  </si>
  <si>
    <t>NN, 3 H L</t>
  </si>
  <si>
    <t>SVR</t>
  </si>
  <si>
    <t>Test</t>
  </si>
  <si>
    <t>Large training data set</t>
  </si>
  <si>
    <t>2 hidden layer NN</t>
  </si>
  <si>
    <t>training and validation data from the same ecosystem type</t>
  </si>
  <si>
    <t>3 hidden layer NN</t>
  </si>
  <si>
    <t>Deciduous</t>
  </si>
  <si>
    <t>Evergreen</t>
  </si>
  <si>
    <t>Savannah</t>
  </si>
  <si>
    <t>Shrub</t>
  </si>
  <si>
    <t>trained with all data</t>
  </si>
  <si>
    <t xml:space="preserve">WET </t>
  </si>
  <si>
    <t>Intercomparison of remote-sensing based evapotranspiration algorithms over amazonian forests</t>
  </si>
  <si>
    <t>Gomis-Cebolla, J., Jimenez, J.C., Sobrino, J.A., Corbari, C., Mancini, M.</t>
  </si>
  <si>
    <t>Evapotranspiration (ET) is considered a key variable in the understanding of the Amazonian tropical forests and their response to climate change. Remote-Sensing (RS) based evapotranspiration models are presented as a feasible means in order to provide accurate spatially-distributed ET estimates over this region. In this work, the performance of four commonly used ET RS models was evaluated over Amazonia using Moderate Resolution Imaging Spectroradiometer (MODIS) data. RS models included i) Priestley-Taylor Jet Propulsion Laboratory (PT-JPL), ii) Penman-Monteith MODIS operative parametrization (PM-Mu), iii) Surface Energy Balance System (SEBS), and iv) Satellite Application Facility on Land Surface Analysis (LSASAF). These models were forced using two ancillary meteorological data sources: i) in-situ data extracted from Large-Scale Biosphere-Atmosphere Experiment (LBA) stations (scenario I), and ii) three reanalysis datasets (scenario II), including Modern-Era Retrospective analysis for Research and Application (MERRA-2), European Centre for Medium-range Weather Forecasts (ECMWF) Re-Analysis-Interim (ERA-Interim), and Global Land Assimilation System (GLDAS-2). Performance of algorithms under the two scenarios was validated using in-situ eddy-covariance measurements. For scenario I, PT-JPL provided the best agreement with in-situ ET observations (RMSE = 0.55 mm/day, R = 0.88). Neglecting water canopy evaporation resulted in an underestimation of ET measurements for LSASAF. SEBS performance was similar to that of PT-JPL, nevertheless SEBS estimates were limited by the continuous cloud cover of the region. A physically-based ET gap-filling method was used in order to alleviate this issue. PM-Mu tended to overestimate in-situ ET observations. For scenario II, quality assessment of reanalysis input data demonstrated that MERRA-2, ERA-Interim and GLDAS-2 contain biases that impact model performance. In particular, biases in radiation inputs were found the main responsible of the observed biases in ET estimates. For the region, MERRA-2 tends to overestimate daily net radiation and incoming solar radiation. ERA-Interim tends to underestimate both variables, and GLDAS tends to overestimate daily radiation while underestimating incoming solar radiation. Discrepancies amongst these reanalysis inputs generally explain the observed discrepancies in model spatial and temporal patterns. Â© 2019 Elsevier B.V.</t>
  </si>
  <si>
    <t>10.1016/j.jag.2019.04.009</t>
  </si>
  <si>
    <t>remote sensing, MODIS, eddy covariance, evapotranspiration, algorithm, satellite data, meteorology, Amazonia, Reanalysis, solar radiation, Terrestrial evapotranspiration, feasibility study, tropical forest, Amazonian tropical forests</t>
  </si>
  <si>
    <t>uncorrected</t>
  </si>
  <si>
    <t>PM-Mu</t>
  </si>
  <si>
    <t>SEBS-GF</t>
  </si>
  <si>
    <t>LSASAF</t>
  </si>
  <si>
    <t>BR closed</t>
  </si>
  <si>
    <t>energy residual</t>
  </si>
  <si>
    <t>PT-JPL MERRA</t>
  </si>
  <si>
    <t>PT-JPL ERA</t>
  </si>
  <si>
    <t>PT-JPL GLDAS</t>
  </si>
  <si>
    <t>PM-Mu MERRA</t>
  </si>
  <si>
    <t>PM-Mu ERA</t>
  </si>
  <si>
    <t>PM-Mu GLDAS</t>
  </si>
  <si>
    <t>SEBS-GF MERRA</t>
  </si>
  <si>
    <t>SEBS-GF ERA</t>
  </si>
  <si>
    <t>SEBS-GF GLDAS</t>
  </si>
  <si>
    <t>LSASAF MERRA</t>
  </si>
  <si>
    <t>LSASAF ERA</t>
  </si>
  <si>
    <t>LSASAF GLDAS</t>
  </si>
  <si>
    <t>Spatio-temporal patterns of energy exchange and evapotranspiration during an intense drought for drylands in Brazil</t>
  </si>
  <si>
    <t>dos Santos, C.A.C., Mariano, D.A., das Chagas A. do Nascimento, F., da C. Dantas, F.R., de Oliveira, G., Silva, M.T., da Silva, L.L., da Silva, B.B., Bezerra, B.G., Safa, B., de S. Medeiros, S., Neale, C.M.U.</t>
  </si>
  <si>
    <t>The Caatinga biome, located in the northeastern region of Brazil, is the most populated dryland region on the planet and extremely vulnerable to land degradation due to climatological and anthropogenic factors. Energy partitioning substantially influences the local climate and affects the water cycle, which is of utmost importance for the economy and livelihood of the region. Recently, eddy covariance (EC) towers were installed in the area; thus, the scientific community can thoroughly assess the water and energy fluxes over this unique biome. While EC towers have a high degree of accuracy, they only measure energy fluxes over a small land footprint. Given the biome spatial heterogeneity, the use of EC-based techniques has the limitation of not comprehensively representing water and energy fluxes profiles over the entire region. Incorporating remote sensing (RS) data into the landscape analysis is a feasible solution to overcome this issue, given that satellite data can capture the phenomena represented by the EC measurements across large spatial scales. Our research studied the capability of the Surface Energy Balance Algorithm for Land (SEBAL) and MOD16-ET products to represent the EC measurements regarding energy and mass exchange, with an ultimate objective of applying the best approach to assess these fluxes regionally. We applied the SEBAL model using only remote sensing data from the Moderate Resolution Imaging Spectroradiometer (MODIS) sensor. The MOD16-ET model uses a different approach but is also based on MODIS data. Our analysis was based on three years (2014â2016) of data, which was limited to the availability of the EC tower data. We found that for the EC-based measurements, energy balance closure (EBC) achieved an average of 0.84, which is considerably high for the region. This is possibly due to the EC tower being installed on a preserved Caatinga plot, with reduced heterogeneity and higher plant density. When analyzing RS-based products to represent ET profiles in the region, we found that the SEBAL model accurately represented water fluxes during the wet season but not the dry season, whereas the MOD16-ET showed a better agreement with EC-based water fluxes throughout all the seasons. SEBAL inaccuracy in drylands is partially due to the narrow range between the cold and hot pixels in an image, as the algorithm relies on this range for input parameters, especially in the dry season. Therefore, we concluded that MOD16-ET is capable of better-representing water fluxes in the Caatinga region. We analyzed the fluxes regionally and quantified annual ET for the three years. These results are especially relevant for local policymakers on dealing with water and landscape issues in a region where the livelihood and well-being of the population is inextricably bound to water availability. Â© 2019 Elsevier B.V.</t>
  </si>
  <si>
    <t>10.1016/j.jag.2019.101982</t>
  </si>
  <si>
    <t>climate change, drought, MODIS, Brazil, Eddy covariance, eddy covariance, evapotranspiration, Drought, SEBAL, algorithm, annual variation, hydrological cycle, spatiotemporal analysis, pixel, Caatinga, Embryophyta, land degradation, Land degradation</t>
  </si>
  <si>
    <t>Insights for empirically modeling evapotranspiration influenced by riparian and upland vegetation in semiarid regions</t>
  </si>
  <si>
    <t>Bunting, D.P., Kurc, S.A., Glenn, E.P., Nagler, P.L., Scott, R.L.</t>
  </si>
  <si>
    <t>Water resource managers aim to ensure long-term water supplies for increasing human populations. Evapotranspiration (ET) is a key component of the water balance and accurate estimates are important to quantify safe allocations to humans while supporting environmental needs. Scaling up ET measurements from small spatial scales has been problematic due to spatiotemporal variability. Remote sensing products provide spatially distributed data that account for seasonal climate and vegetation variability. We used MODIS products [i.e., Enhanced Vegetation Index (EVI) and nighttime land surface temperatures (LSTn)] to create empirical ET models calibrated using measured ET from three riparian-influenced and two upland, water-limited flux tower sites. Results showed that combining all sites introduced systematic bias, so we developed separate models to estimate riparian and upland ET. While EVI and LSTn were the main drivers for ET in riparian sites, precipitation replaced LSTn as the secondary driver of ET in upland sites. Riparian ET was successfully modeled using an inverse exponential approach (r2=0.92) while upland ET was adequately modeled using a multiple linear regression approach (r2=0.77). These models can be used in combination to estimate ET at basin scales provided each region is classified and precipitation data is available. Â© 2014 Elsevier Ltd.</t>
  </si>
  <si>
    <t>10.1016/j.jaridenv.2014.06.007</t>
  </si>
  <si>
    <t>climate modeling, Eddy covariance, empirical analysis, evapotranspiration, EVI, land surface, Land surface temperature, MODIS, NDVI, numerical model, regression analysis, remote sensing, Remote sensing, riparian vegetation, seasonal variation, semiarid region, spatiotemporal analysis, upland region, water budget, water resource</t>
  </si>
  <si>
    <t>Journal of Arid Environments</t>
  </si>
  <si>
    <t>Scott et al. (2008) model.</t>
  </si>
  <si>
    <t>16-day</t>
  </si>
  <si>
    <t>"Daily ET values were estimated by averaging the original halfhourly flux tower ET measurements. A 16-day average was then computed to match 16-day composites offered by remote sensing products"</t>
  </si>
  <si>
    <t>Modified multiplicative model</t>
  </si>
  <si>
    <t>Multiple linear regression model</t>
  </si>
  <si>
    <t>riparian</t>
  </si>
  <si>
    <t>upland</t>
  </si>
  <si>
    <t>Quantifying riparian total evaporation along the Groot Letaba River: A comparison between infilled and spatially downscaled satellite derived total evaporation estimates</t>
  </si>
  <si>
    <t>Gokool, S., Jarmain, C., Riddell, E., Swemmer, A., Lerm, R., Jr., Chetty, K.T.</t>
  </si>
  <si>
    <t>The use of satellite earth observation data for the estimation of evapotranspiration has been well documented and represents a viable approach for the quantification of riparian water use at landscape to regional scales. However, the trade-off between the spatial and temporal resolution associated with imagery can limit the reliability of satellite-based evapotranspiration modelling. This study investigated two approaches to quantify evapotranspiration at a moderate spatial resolution (30 m) on a daily time step, for a perennial river flowing through a semi-arid, savanna landscape. The Surface Energy Balance System (SEBS) Model was used to derive daily evapotranspiration from satellite imagery. The actual crop coefficient (Kcact) and output downscaling with linear regression (ODLR) approaches were then evaluated by comparing their respective estimates against Eddy covariance (ECET) measurements at two locations. Comparisons of ET estimates acquired using the Kcact and ODLR approaches against ECET, yielded RMSE values of; 1.88 and 2.57 mm dâ1 and 1.10 and 2.39 mm dâ1 (for two replicate transects), respectively. The poor performance of these techniques was largely attributed to the SEBS ET estimates used as inputs to these techniques, as SEBS may overestimate evapotranspiration during conditions of water stress. Â© 2017 Elsevier Ltd</t>
  </si>
  <si>
    <t>10.1016/j.jaridenv.2017.07.014</t>
  </si>
  <si>
    <t>Downscaling, downscaling, spatial resolution, regression analysis, eddy covariance, evapotranspiration, South Africa, water use, SEBS, satellite imagery, estimation method, satellite data, Satellite imagery, savanna, image resolution, data acquisition, trade-off, river flow, Infilling, Letaba River, Limpopo, riparian zone, Total evaporation</t>
  </si>
  <si>
    <t>KcactET</t>
  </si>
  <si>
    <t>transect 1</t>
  </si>
  <si>
    <t>downscaled ET</t>
  </si>
  <si>
    <t>transect 2</t>
  </si>
  <si>
    <t>Evapotranspiration estimates from an energy-water-balance model calibrated on satellite land surface temperature over the Heihe basin</t>
  </si>
  <si>
    <t>Paciolla, N., Corbari, C., Hu, G., Zheng, C., Menenti, M., Jia, L., Mancini, M.</t>
  </si>
  <si>
    <t>A distributed hydrological energy-water-balance model (FEST-EWB) is calibrated over the Heihe Basin, a mainly desertic basin in China, employing remotely-sensed Land Surface Temperature (LST) (MODIS, 1-km resolution) as calibration variable. This approach overcomes the problem of model parameters characterization, which are usually difficult to define especially over large basins, allowing a pixel-by-pixel calibration, preserving the spatial heterogeneity. Hence, the spatial distribution of the modelled LST, but also of soil moisture (SM) and evapotranspiration (ET) is improved. The accuracy of the calibration process is documented through common statistical indexes. The modelled ET is compared locally against two eddy covariance stations in the agricultural area, while distributively against the ET estimates of the ETMonitor model and some global re-analysis products (ERA-Interim, GLDAS2, GLEAM and MERRA-2). Calibration and validation performed in this study prove that a considerable model accuracy is attainable even in extremely arid environments. An average LST bias of 2.6 Â°C is obtained over the basin. A good adaptation of FEST-EWB is also obtained against eddy-covariance stations ET with a little bias around â1 mm/d. On the other hand, the reanalysis products display a much worse performance, with higher absolute biases (around â3.5 mm/d), although with high variability among the models. Â© 2021 Elsevier Ltd</t>
  </si>
  <si>
    <t>10.1016/j.jaridenv.2021.104466</t>
  </si>
  <si>
    <t>soil moisture, calibration, Remote sensing, surface temperature, China, MODIS, Evapotranspiration, evapotranspiration, hydrological modeling, Land surface temperature, land surface, estimation method, satellite data, Gansu, pixel, Heihe Basin, Distributed calibration, Eddy covariance stations, Meteorological reanalysis, island state</t>
  </si>
  <si>
    <t>FEST-EWB</t>
  </si>
  <si>
    <t>Yingke</t>
  </si>
  <si>
    <t>"The models are initially compared at the two eddy covariance stations of Daman and Yingke at daily scale."</t>
  </si>
  <si>
    <t>ERA-Interim</t>
  </si>
  <si>
    <t>GLDAS2</t>
  </si>
  <si>
    <t>MERRA2</t>
  </si>
  <si>
    <t>Towards a remote sensing data based evapotranspiration estimation in Northern Australia using a simple random forest approach</t>
  </si>
  <si>
    <t>Douna, V., Barraza, V., Grings, F., Huete, A., Restrepo-Coupe, N., Beringer, J.</t>
  </si>
  <si>
    <t>In this work we have developed a random forest regressor to predict daily evapotranspiration in three eddy-covariance sites in Northern Australia from in-situ meteorological data and fluxes, and satellite leaf area index and land surface temperature data. The variable analysis for the random forest regressor suggests that leaf area index is the most important one at this temporal scale. A development sample corresponding to the period 2010â2013 was used, while the year 2014 has been separated for testing. Using this approach, we have obtained satisfactory performances in the three sites, with RMSE errors around 1 mm/day (and relative RMSEs ~0.3) in comparison to the measured values. With the final aim of testing the predictive capability of a model that uses remote sensing data as input, regressors that predict evapotranspiration exclusively from leaf area index and land surface temperature, have been trained resulting in reasonable performances. The RMSEs over the test set are ~1.1â1.2 mm/day. In all cases, the errors are comparable to those obtained in previous works that use similar locations and different methods. When compared to the measured values, the random forest predictions of evapotranspiration are more accurate than the global MODIS ET 8-day 1 km product, which was used as benchmark for the performance evaluation of our models, in the three selected locations. Â© 2021 Elsevier Ltd</t>
  </si>
  <si>
    <t>10.1016/j.jaridenv.2021.104513</t>
  </si>
  <si>
    <t>Remote sensing, Evapotranspiration, Random forest, Australia</t>
  </si>
  <si>
    <t>RF regression</t>
  </si>
  <si>
    <t>Eucalyptus woodlands</t>
  </si>
  <si>
    <t>Training</t>
  </si>
  <si>
    <t>Heldout</t>
  </si>
  <si>
    <t>Eucalyptus open forests</t>
  </si>
  <si>
    <t>Mall</t>
  </si>
  <si>
    <t>MLAI+LST</t>
  </si>
  <si>
    <t>MLAI</t>
  </si>
  <si>
    <t>MODIS global ET product</t>
  </si>
  <si>
    <t>Accuracy comparison of remotely sensed evapotranspiration products and their associated water stress footprints under different land cover types in Korean peninsula</t>
  </si>
  <si>
    <t>Robust spatial information of evapotranspiration from multiple land cover types is deemed critical for several applications in agriculture and water balance studies. Energy balance models, used in association with satellite observations, are beneficial to map spatial variability of evapotranspiration which is mainly governed by different vegetation practices and local environmental conditions. This study utilize the Surface Energy Balance System model to estimate actual evapotranspiration and water scarcity footprints under complex landscape of Korean peninsula using Moderate-Resolution Imaging Spectroradiometer satellite data for a complete hydrological year of 2012. The modeled evapotranspiration was compared with flux tower measurements obtained from a subhumid cropland and temperate forest sites for the accuracy assessment. This accuracy comparison at daily scale had good agreement yielding reasonable coefficient of determination (0.72, 0.51), bias (0.41Â mm dayâ1, 1.01Â mm dayâ1) and root mean squared error (0.92Â mm dayâ1, 1.53Â mm dayâ1) at two observation (cropland, forest) sites, respectively. Furthermore, the monthly aggregated evapotranspiration from Surface Energy Balance System showed promising results than those of obtained from Moderate-Resolution Imaging Spectroradiometer based readymade global evapotranspiration product, i.e., MOD16, when both products were compared with unclosed and closed flux tower measurements. However, the variations in monthly evapotranspiration obtained from both products were significantly controlled by several climate factors and vegetation characteristics. Water stress mapping at regional and monthly scale also revealed strong contrast between the products of two approaches. Highest mean water stress (0.74) was observed for land use areas associated with evergreen forest and under sparsely vegetation condition by using estimated evapotranspiration from Surface Energy Balance System while an extreme mean water stress value of 0.56 by using end product of MOD16 evapotranspiration was raised from cropland regions. Overall, this study revealed the performance and suitability of two distinctive remote sensing approaches for characterizing the footprints of water fluxes in the Korean peninsula and provides a baseline for the policy makers to setup the sustainable use of existing water resources in this and other similar regions. Â© 2016 Elsevier Ltd</t>
  </si>
  <si>
    <t>10.1016/j.jclepro.2016.09.022</t>
  </si>
  <si>
    <t>Water resources, Water balance, Remote sensing, Vegetation, Evapotranspiration, Energy balance, Land use, Land cover, Surface Energy Balance System, Forestry, Interfacial energy, Radiometers, Mean square error, Satellite imagery, Moderate resolution imaging spectroradiometer, Surface energy balance systems, Spatio temporal, Coefficient of determination, Moderate resolution imaging spectroradiometer satellites, Spectrometers, Remotely sensed evapotranspirations, Image reconstruction, Spatio-temporal</t>
  </si>
  <si>
    <t>Journal of Cleaner Production</t>
  </si>
  <si>
    <t>unclosed (ETOR) and closed (ETBR and ETRE) measurements</t>
  </si>
  <si>
    <t>closed (ETBR) measurement</t>
  </si>
  <si>
    <t>closed (ETRE) measurement</t>
  </si>
  <si>
    <t>Daily evapotranspiration assessment by means of residual surface energy balance modeling: A critical analysis under a wide range of water availability</t>
  </si>
  <si>
    <t>Cammalleri, C., Ciraolo, G., La Loggia, G., Maltese, A.</t>
  </si>
  <si>
    <t>An operational use of the actual evapotranspiration assessed by remote sensing approaches requires the integration of instantaneous fluxes to daily values. This is commonly achieved under the hypotheses of daytime self-preservation of evaporative fraction and negligible daily ground heat flux. The aim of this study is to evaluate the effect of these assumptions on estimate daily evapotranspiration over a full phenological cycle, including phases characterized by significant changes both in net radiation and vegetation cover. To assess the reliability of these hypotheses, the observations made by a flux tower, installed within a homogeneous field of cereal located in the valley part of the . Imera Meridionale basin, were analyzed. Additionally, the widely-known SEBAL (Surface Energy Balance Algorithm for Land) model was applied on the same study area by means of four MODIS (MODerate-resolution Imaging Spectroradiometer) images selected across a three-rainfall events period in March-April 2007 with the aim to analyze the consistency of its estimates in an operational study case under different conditions of water availability. The analysis of in situ data highlights errors on 24-h evapotranspiration characterized by an average value of 20% due to daily soil heat flux neglecting; whereas, the hypothesis of evaporative fraction self-preservation causes an average error equal to -16%. Moreover, the analysis of the observations suggests that a compensation effect of the errors related to each hypothesis occurs in most cases (56%), and this makes suitable the approach for practical daily integration purposes. The application of the SEBAL model at basin scale shows a good capability to detect the increase of the actual 24-h evapotranspiration under the tested hypotheses, also in the case of instantaneous evaporative fraction and daily net radiation not derived form in situ observations. Â© 2012 Elsevier B.V.</t>
  </si>
  <si>
    <t>10.1016/j.jhydrol.2012.05.042</t>
  </si>
  <si>
    <t>remote sensing, Remote sensing, Evapotranspiration, evapotranspiration, rainfall, Energy balance, Water supply, water availability, Surface energy balance, Actual evapotranspiration, Heat flux, Interfacial energy, Radiometers, Flux towers, Daily evapotranspirations, Surface energy balance modeling, Water availability, numerical model, vegetation cover, Moderate resolution imaging spectroradiometer, Italy, Surface energy balance algorithm for lands, SEBAL model, In-situ observations, assessment method, Errors, Evaporative fraction, Instantaneous flux, heat flux, In-situ data, Net radiation, Basin scale, Study areas, energy efficiency, Soil heat flux, Vegetation cover, Phenological cycles, Operational use, Sicily, Phenols, Average errors, Average values, Compensation effects, Critical analysis, Homogeneous field, Salso Basin, Study case</t>
  </si>
  <si>
    <t>Journal of Hydrology</t>
  </si>
  <si>
    <t xml:space="preserve">assumptions of negligible G0,24, ETG (mm d−1), and </t>
  </si>
  <si>
    <t>evaporative fraction self-preservation, ETΛ (mm d−1)</t>
  </si>
  <si>
    <t>combined assumptions, ETδ (mm d−1)</t>
  </si>
  <si>
    <t>Measurements of evapotranspiration from eddy-covariance systems and large aperture scintillometers in the Hai River Basin, China</t>
  </si>
  <si>
    <t>Liu, SM, Xu, ZW, Zhu, ZL, Jia, ZZ, Zhu, MJ</t>
  </si>
  <si>
    <t>Evapotranspiration (ET) observations were made for 3 years (2008-2010), using eddy covariance (EC) systems and large aperture scintillometers (LAS), in typical underlying surfaces across the Hai River Basin: orchards (Miyun, MY), cropland in the suburbs (Daxing, DX), and cropland in the plains (Guantao, GT). Reliable data were obtained after carefully data processing, and the seasonal and interannual variability in ET was quantitatively analyzed. The annual ET during 2008-2010 ranged from 510-730 mm for the EC measurements and 430-560 mm for the LAS measurements. The differences in ET among the years and sites were connected with differences in soil moisture and crop growing conditions. The difference in the source areas of EC and LAS measurements and the heterogeneity in their source areas are the primary causes of the discrepancy between EC and LAS measurements. The EC and LAS measurements are compared to the field water balance method calculation and MOD16 ET (the MODIS ET product from the MODIS Global Evapotranspiration Project), respectively. The average difference was 0.85% (mean relative error) and 33.80 mm (root mean square error) between the EC measurements and field water balance method calculations, and 7.72% and 47.08 mm between LAS measurements and MOD16 ET from 2008 to 2010 at the three sites. We found a decreasing tendency for ET in the past 15 years across the Hai River Basin, especially after the year of 2005. (C) 2013 Elsevier B.V. All rights reserved.</t>
  </si>
  <si>
    <t>10.1016/j.jhydrol.2013.02.025</t>
  </si>
  <si>
    <t>JOURNAL OF HYDROLOGY</t>
  </si>
  <si>
    <t>RMSE computed for MODIS with LAS not EC tower</t>
  </si>
  <si>
    <t>Remote sensing-based soil water balance to estimate Mediterranean holm oak savanna (dehesa) evapotranspiration under water stress conditions</t>
  </si>
  <si>
    <t>Campos, I., Villodre, J., Carrara, A., Calera, A.</t>
  </si>
  <si>
    <t>This paper aims to present the use of a remote sensing-based soil water balance to estimate holm oak woodland evapotranspiration (ET). The model is based on the assimilation of MODIS reflectance-based vegetation indices in the dual crop coefficient methodology. A daily water balance was performed on the root zone soil to estimate plant water stress. The methodology was evaluated with respect to the actual ET measured by eddy covariance in Mediterranean holm oak savanna (dehesa) for five consecutive years (2004-2008).The model adequately reproduced the absolute values and tendencies measured at daily and weekly periods. Root mean square error (RMSE) was 0.50. mm/day for daily values and 2.70. mm/week for weekly accumulated values. The analysis demonstrated the presence of a long period of water stress during the summer and at the beginning of fall. Measured ET dropped during these periods, and the model replicated this tendency accurately, reaching a stress coefficient value close to 0.2.To be operative, the proposed method required low ground data (reference evapotranspiration and precipitation) and the results indicated a simple, robust method that can be used to map ET and water stress in the dehesa ecosystem. Â© 2013.</t>
  </si>
  <si>
    <t>10.1016/j.jhydrol.2013.04.033</t>
  </si>
  <si>
    <t>remote sensing, Remote sensing, NDVI, MODIS, Evapotranspiration, Crop coefficient, evapotranspiration, water budget, MODIS NDVI, Water supply, water stress, Forestry, Radiometers, Mean square error, Crops, deciduous tree, Mediterranean environment, soil water, Estimation, Water stress, Dehesa, Oak savanna, Dual crop coefficient, Modis ndvi, Mediterranean holm oak savanna</t>
  </si>
  <si>
    <t>Remote sensing-based soil water balance model</t>
  </si>
  <si>
    <t>Text says 2.7 mm/weel</t>
  </si>
  <si>
    <t>Estimation of the terrestrial water budget over northern China by merging multiple datasets</t>
  </si>
  <si>
    <t>Yao, Y., Liang, S., Xie, X., Cheng, J., Jia, K., Li, Y., Liu, R.</t>
  </si>
  <si>
    <t>The terrestrial water budget over northern China, which plays an important role in water resource management, has experienced great changes during the past decades. However, its spatiotemporal variations in the past calculated from individual datasets remain quite uncertain. In this study, we improve the accuracy of evapotranspiration (. E), precipitation (. P) and runoff (. R) estimates by merging remote sensing, reanalysis, data assimilation datasets and ground observations, and further analyze the spatiotemporal characterization of the terrestrial water budget at 0.25Â° over northern China during the period of 1984-2010. The results illustrate that using any of the individual datasets, there is significant uncertainty and an obvious seasonal cycle in the terrestrial water budget. Large differences exist among the different datasets, and the merged E, P and R outperform the individual datasets. The root mean square errors (. RMSEs) from cross-validation are 8.4-14.2. mm, 15.9-27.3. mm and 4.1-14.2. mm for the monthly merged E, P and R at the site scale of the different basins, respectively. The spatial patterns of the merged annual E and R are consistent with that of P due to the water limitations mainly controlled by P. The interannual variations in these hydrological variables indicate a slight increase in the variables from 1984 to 1998, with a large El Nin&amp;tild;o event, and a larger decline thereafter as a result of a large-scale drought. However, decadal trends in terrestrial water storage changes (. TWSC) over all five basins inferred from the merged products tend to increase to some extent with climate warming over the studied time period. The Budyko curve reveals that an increase in vegetation coverage increases the evaporation ratio (. E/. P) to some extent, but climate change is the dominant driver for the variations in the hydrological variables in these regions. Â© 2014 Elsevier B.V.</t>
  </si>
  <si>
    <t>10.1016/j.jhydrol.2014.06.046</t>
  </si>
  <si>
    <t>China, data set, evapotranspiration, Linear weighting method, Merging technique, Merging techniques, Multiple data sets, Multiple datasets, Northern China, runoff, spatiotemporal analysis, Terrestrial water budget, water budget, Water budget, water management, water resource, Weighting methods</t>
  </si>
  <si>
    <t>Heilongjiang</t>
  </si>
  <si>
    <t>GEWEX-PM</t>
  </si>
  <si>
    <t>GLDAS-VIC</t>
  </si>
  <si>
    <t>GLDAS-NOAH025</t>
  </si>
  <si>
    <t>MODIS-PT</t>
  </si>
  <si>
    <t>Liaohe</t>
  </si>
  <si>
    <t>Haihe</t>
  </si>
  <si>
    <t>Yellow River</t>
  </si>
  <si>
    <t>Inland River</t>
  </si>
  <si>
    <t>Evapotranspiration and crop coefficients for a super intensive olive orchard. An application of SIMDualKc and METRIC models using ground and satellite observations</t>
  </si>
  <si>
    <t>PaÃ§o, T.A., PÃ´Ã§as, I., Cunha, M., Silvestre, J.C., Santos, F.L., Paredes, P., Pereira, L.S.</t>
  </si>
  <si>
    <t>The estimation of crop evapotranspiration (ETc) from the reference evapotranspiration (ETo) and a standard crop coefficient (Kc) in olive orchards requires that the latter be adjusted to planting density and height. The use of the dual Kc approach may be the best solution because the basal crop coefficient Kcb represents plant transpiration and the evaporation coefficient reproduces the soil coverage conditions and the frequency of wettings. To support related computations for a super intensive olive orchard, the model SIMDualKc was adopted because it uses the dual Kc approach. Alternatively, to consider the physical characteristics of the vegetation, the satellite-based surface energy balance model METRICâ¢ - Mapping EvapoTranspiration at high Resolution using Internalized Calibration - was used to estimate ETc and to derive crop coefficients. Both approaches were compared in this study. SIMDualKc model was calibrated and validated using sap-flow measurements of the transpiration for 2011 and 2012. In addition, eddy covariance estimation of ETc was also used. In the current study, METRICâ¢ was applied to Landsat images from 2011 to 2012. Adaptations for incomplete cover woody crops were required to parameterize METRIC. It was observed that ETc obtained from both approaches was similar and that crop coefficients derived from both models showed similar patterns throughout the year. Although the two models use distinct approaches, their results are comparable and they are complementary in spatial and temporal scales. Â© 2014 Elsevier B.V.</t>
  </si>
  <si>
    <t>10.1016/j.jhydrol.2014.09.075</t>
  </si>
  <si>
    <t>cover crop, Crop coefficient, Density coefficient, Dual crop coefficients, eddy covariance, Eddy covariance, energy balance, evapotranspiration, Evapotranspiration partition, ground-based measurement, METRIC model, Olive orchards, orchard, remote sensing, Remote sensing, sap flow, Sap-flow measurements, satellite data, Satellite observations, surface energy</t>
  </si>
  <si>
    <t>SIMDualKc</t>
  </si>
  <si>
    <t>Viana do Alentejo (Southern Portugal)</t>
  </si>
  <si>
    <t>Interannual variability of regional evapotranspiration under precipitation extremes: A case study of the Youngsan River basin in Korea</t>
  </si>
  <si>
    <t>Song, Y., Ryu, Y., Jeon, S.</t>
  </si>
  <si>
    <t>Understanding basin-scale evapotranspiration (ET) is an important issue for the management of regional water resources, especially with the recent trend of intensified precipitation (P). This study assessed the spatial and temporal variations of regional ET in response to P extremes, for various types of land-cover across the Youngsan River basin in Korea.The spatial distribution of monthly P and ET from 2001 to 2009 were estimated using rainfall records from 40 weather stations located across the basin and a satellite-derived, process-based ET model Breathing Earth System Simulator (BESS) (Ryu et al., 2011), respectively. The study periods were focused on the recent years with abnormally large, small and normal P, which were identified from anomalies in the z-sores of long-term (1973-2011) rainfall records. The variation of regional ET was assessed in terms of: (1) the controlling factors, using the statistics of related meteorological and geographical data, (2) a water-energy balance, using Budyko's framework, and (3) the water balance of four selected watersheds in the region, using the partitioning of annual P into ET and riverflow discharge (Q).The total annual ET of this region decreased in abnormally large-P year and increased in small-P year, because the ET in July to August (which accounts for more than 36% of annual ET) was limited by the available energy rather than available water due to the summer monsoon. In terms of land cover types, forests showed larger interannual variability in ET than paddy fields or cropland, with the differences in ET between large and small-P years being 108 and 82mmyr-1, respectively. The sensitivity of annual ET to P extremes was significantly related to the leaf area index (LAI), rather than soil properties, topography, or specific land-cover type (p&amp;lt;0.05, generalized linear model). However, the interannual variations of ET were not large (15-18%) compared to those of annual P (51-62%) and Q (108-232%) during 2002-2009. Thus, vegetation played a consistent role in releasing water back to the regional atmosphere through ET, regardless of P extremes. Â© 2014 Elsevier B.V.</t>
  </si>
  <si>
    <t>10.1016/j.jhydrol.2014.10.048</t>
  </si>
  <si>
    <t>annual variation, Budyko curve, Climate extremes, energy balance, evapotranspiration, Evapotranspiration, Generalized linear model, leaf area index, MODIS, paddy field, precipitation (climatology), Rain, Regional evapotranspiration, Regional water resources, river flow, satellite data, South Korea, Spatial and temporal variation, spatial distribution, spatiotemporal analysis, Topography, Water balance, water budget, Watersheds, weather station, Youngsan Basin</t>
  </si>
  <si>
    <t>BESS</t>
  </si>
  <si>
    <t xml:space="preserve">Haenam </t>
  </si>
  <si>
    <t>Multi-scales and multi-satellites estimates of evapotranspiration with a residual energy balance model in the Muzza agricultural district in Northern Italy</t>
  </si>
  <si>
    <t>Corbari, C., Bissolati, M., Mancini, M.</t>
  </si>
  <si>
    <t>Evapotranspiration estimates were performed with a residual energy balance model (REB) over an agricultural area using remote sensing data. REB uses land surface temperature (LST) as main input parameter so that energy fluxes were computed instantaneously at the time of data acquisition. Data from MODIS and SEVIRI sensors were used and downscaling techniques were implemented to improve their spatial resolutions. Energy fluxes at the original spatial resolutions (1000m for MODIS and 5000m for SEVIRI) as well as at the downscaled resolutions (250m for MODIS and 1000m for SEVIRI) were calculated with the REB model. Ground eddy covariance data and remote sensing information from the Muzza agricultural irrigation district in Italy from 2010 to 2012 gave the opportunity to validate and compare spatially distributed energy fluxes. The model outputs matched quite well ground observations when ground LST data were used, while differences increased when MODIS and SEVIRI LST were used. The spatial analysis revealed significant differences between the two sensors both in term of LST (around 2.8Â°C) and of latent heat fluxes with values (around 100Wm-2). Â© 2015 Elsevier B.V.</t>
  </si>
  <si>
    <t>10.1016/j.jhydrol.2015.02.041</t>
  </si>
  <si>
    <t>Agricultural irrigation, Agriculture, Atmospheric temperature, Data acquisition, data set, Distributed energies, Eddy covariance data, energy balance, Energy balance, energy flux, Energy fluxes, evapotranspiration, Evapotranspiration, Ground observations, Italy, land surface, Land surface temperature, latent heat flux, MODIS, Muzza, Radiometers, Remote sensing, Remote sensing information, Remote sensing land surface temperature, Sandwich structures, SEVIRI, spatial analysis, spatial resolution, Spatial scale, Spatial scales, Surface measurement, Surface properties, surface temperature</t>
  </si>
  <si>
    <t>G REB before calibration – G0 ground observed</t>
  </si>
  <si>
    <t>Livraga</t>
  </si>
  <si>
    <t>G REB after calibration – G0 ground observed</t>
  </si>
  <si>
    <t>LE REB – LE ground observed</t>
  </si>
  <si>
    <t>LE REB – LE ground observed energy budget closure</t>
  </si>
  <si>
    <t>H REB – H ground observed</t>
  </si>
  <si>
    <t>Rn REB – Rn ground observed</t>
  </si>
  <si>
    <t>REB-MODIS (250m)</t>
  </si>
  <si>
    <t>LST MODIS</t>
  </si>
  <si>
    <t>REB-MODIS (1000m)</t>
  </si>
  <si>
    <t>REB-SEVIRI (1000m)</t>
  </si>
  <si>
    <t>LST SEVIRI</t>
  </si>
  <si>
    <t>REB-SEVIRI (5000m)</t>
  </si>
  <si>
    <t>Using Bayesian model averaging to estimate terrestrial evapotranspiration in China</t>
  </si>
  <si>
    <t>Chen, Y., Yuan, W., Xia, J., Fisher, J.B., Dong, W., Zhang, X., Liang, S., Ye, A., Cai, W., Feng, J.</t>
  </si>
  <si>
    <t>Evapotranspiration (ET) is critical to terrestrial ecosystems as it links the water, carbon, and surface energy exchanges. Numerous ET models were developed for the ET estimations, but there are large model uncertainties. In this study, a Bayesian Model Averaging (BMA) method was used to merge eight satellite-based models, including five empirical and three process-based models, for improving the accuracy of ET estimates. At twenty-three eddy covariance flux towers, we examined the model performance on all possible combinations of eight models and found that an ensemble with four models (BMA_Best) showed the best model performance. The BMA_Best method can outperform the best of eight models, and the Kling-Gupta efficiency (KGE) value increased by 4% compared with the model with the highest KGE, and decreased RMSE by 4%. Although the correlation coefficient of BMA_Best is less than the best single model, the bias of BMA_Best is the smallest compared with the eight models. Moreover, based on the water balance principle over the river basin scale, the validation indicated the BMA_Best estimates can explain 86% variations. In general, the results showed BMA estimates will be very useful for future studies to characterize the regional water availability over long-time series. Â© 2015 Elsevier B.V.</t>
  </si>
  <si>
    <t>10.1016/j.jhydrol.2015.06.059</t>
  </si>
  <si>
    <t>Bayesian analysis, Bayesian model averaging, Bayesian networks, Carbon, China, Correlation coefficient, eddy covariance, estimation method, evapotranspiration, Evapotranspiration, numerical model, Process-based models, remote sensing, Remote sensing, river basin, satellite imagery, terrestrial ecosystem, Terrestrial ecosystems, terrestrial environment, Terrestrial evapotranspiration, Uncertainty analysis, water availability, Water availability, Water balance, water budget</t>
  </si>
  <si>
    <t>Ensemble ET</t>
  </si>
  <si>
    <t>calibration</t>
  </si>
  <si>
    <t>Figure 8 details RMSE of 8 different models</t>
  </si>
  <si>
    <t>validation</t>
  </si>
  <si>
    <t>not sure if we should include this Ensemble ET product</t>
  </si>
  <si>
    <t>Estimation of total available water in the soil layer by integrating actual evapotranspiration data in a remote sensing-driven soil water balance</t>
  </si>
  <si>
    <t>Campos, I., GonzÃ¡lez-Piqueras, J., Carrara, A., Villodre, J., Calera, A.</t>
  </si>
  <si>
    <t>The total available water (Ï) by plants that could be stored in its root soil layer is a key parameter when applying soil water balance models. Since the transpiration rate of a vegetation stand could be the best proxy about the soil water content into the root soil layer, we propose a methodology for estimating Ï by using as basic inputs the evapotranspiration rate of the stand and time series of multispectral imagery. This methodology is based on the inverted formulation of the soil water balance model. The inversion of the model was addressed by using an iterative approach, which optimizes the Ï parameter to minimize the difference between measured and modeled ET.This methodology was tested for a Mediterranean holm oak savanna (dehesa) for which eddy covariance measurements of actual ET were available. The optimization procedure was performed by using a continuous dataset (in 2004) of daily ET measurements and 16 sets of 8 daily ET measurements, resulting in Ï values of 325 and 305 mm, respectively. The use of these Ï values in the RSWB model for the validation period (2005-2008) allowed us to estimate dehesa ET with a RMSE = 0.48 mm/day. The model satisfactorily reproduces the water stress process. The sensitivity of Ï estimates was evaluated regarding two of the more uncertain parameters in the RSWB model. These parameters are the average fraction of Ï that can be depleted from the root zone without producing moisture stress (pÏ) and the soil evaporation component. The results of this analysis indicated relatively little influence from the evaporation component and the need for adequate knowledge about pÏ for estimating Ï. Â© 2016 Elsevier B.V.</t>
  </si>
  <si>
    <t>10.1016/j.jhydrol.2016.01.023</t>
  </si>
  <si>
    <t>remote sensing, Water resources, Soil moisture, Evaporation, Remote sensing, Uncertainty analysis, Evapotranspiration, evapotranspiration, water budget, water availability, water stress, evaporation, Actual evapotranspiration, Forestry, estimation method, Soils, Parameter estimation, Climate models, deciduous tree, Iterative methods, Soil water balance, soil water, Dehesa, Available water, Optimization procedure, Optimization procedures, Total available water in the soil (TAW)</t>
  </si>
  <si>
    <t>RSWB</t>
  </si>
  <si>
    <t>Savanna</t>
  </si>
  <si>
    <t>Uncertainty analysis of the Operational Simplified Surface Energy Balance (SSEBop) model at multiple flux tower sites</t>
  </si>
  <si>
    <t>Chen, M., Senay, G.B., Singh, R.K., Verdin, J.P.</t>
  </si>
  <si>
    <t>Evapotranspiration (ET) is an important component of the water cycle - ET from the land surface returns approximately 60% of the global precipitation back to the atmosphere. ET also plays an important role in energy transport among the biosphere, atmosphere, and hydrosphere. Current regional to global and daily to annual ET estimation relies mainly on surface energy balance (SEB) ET models or statistical and empirical methods driven by remote sensing data and various climatological databases. These models have uncertainties due to inevitable input errors, poorly defined parameters, and inadequate model structures. The eddy covariance measurements on water, energy, and carbon fluxes at the AmeriFlux tower sites provide an opportunity to assess the ET modeling uncertainties. In this study, we focused on uncertainty analysis of the Operational Simplified Surface Energy Balance (SSEBop) model for ET estimation at multiple AmeriFlux tower sites with diverse land cover characteristics and climatic conditions. The 8-day composite 1-km MODerate resolution Imaging Spectroradiometer (MODIS) land surface temperature (LST) was used as input land surface temperature for the SSEBop algorithms. The other input data were taken from the AmeriFlux database. Results of statistical analysis indicated that the SSEBop model performed well in estimating ET with an R2 of 0.86 between estimated ET and eddy covariance measurements at 42 AmeriFlux tower sites during 2001-2007. It was encouraging to see that the best performance was observed for croplands, where R2 was 0.92 with a root mean square error of 13 mm/month. The uncertainties or random errors from input variables and parameters of the SSEBop model led to monthly ET estimates with relative errors less than 20% across multiple flux tower sites distributed across different biomes. This uncertainty of the SSEBop model lies within the error range of other SEB models, suggesting systematic error or bias of the SSEBop model is within the normal range. This finding implies that the simplified parameterization of the SSEBop model did not significantly affect the accuracy of the ET estimate while increasing the ease of model setup for operational applications. The sensitivity analysis indicated that the SSEBop model is most sensitive to input variables, land surface temperature (LST) and reference ET (ETo); and parameters, differential temperature (dT), and maximum ET scalar (Kmax), particularly during the non-growing season and in dry areas. In summary, the uncertainty assessment verifies that the SSEBop model is a reliable and robust method for large-area ET estimation. The SSEBop model estimates can be further improved by reducing errors in two input variables (ETo and LST) and two key parameters (Kmax and dT). Â© 2016 The Authors.</t>
  </si>
  <si>
    <t>10.1016/j.jhydrol.2016.02.026</t>
  </si>
  <si>
    <t>land cover, uncertainty analysis, Remote sensing, Uncertainty analysis, Eddy covariance, eddy covariance, evapotranspiration, Energy balance, energy balance, Carbon, Land surface temperature, Atmospheric temperature, Interfacial energy, Radiometers, Surface measurement, Surface properties, Mean square error, Root mean square errors, Eddy covariance measurements, Satellite imagery, Parameter estimation, Model structures, parameterization, Moderate resolution imaging spectroradiometer, Monte Carlo methods, Random errors, environmental modeling, Precipitation (meteorology), Sensitivity analysis, surface energy, Errors, SSEBop model, soil temperature, Towers, Operational applications, Uncertainty assessment, Image reconstruction, error correction, Monte Carlo analysis, Mean value analysis, Monte carlo</t>
  </si>
  <si>
    <t>overall value</t>
  </si>
  <si>
    <t>forest</t>
  </si>
  <si>
    <t>Shrubland</t>
  </si>
  <si>
    <t>Woody Savannas</t>
  </si>
  <si>
    <t>ARM_SGP</t>
  </si>
  <si>
    <t>Audubon grassland</t>
  </si>
  <si>
    <t>Austin Cary Forest</t>
  </si>
  <si>
    <t>Harvard Forest</t>
  </si>
  <si>
    <t>Lost Creek Shrubland</t>
  </si>
  <si>
    <t>Ronzy Ranch Woody Savanna</t>
  </si>
  <si>
    <t>Satellite retrieval of actual evapotranspiration in the Tibetan Plateau: Components partitioning, multidecadal trends and dominated factors identifying</t>
  </si>
  <si>
    <t>Wang, W., Li, J., Yu, Z., Ding, Y., Xing, W., Lu, W.</t>
  </si>
  <si>
    <t>As the only connecting term between water balance and energy budget in the earth-atmospheric system, evapotranspiration (ET) is considered the most excellent indicator for the activity for the water and energy cycle. Under the background of global change, regional ET estimates, components partitioning as well as their spatial and temporal patterns recognition are of great importance in understanding the hydrological processes and improving water management practices. This is particularly true for the Tibetan Plateau (TP), one of most sensitive and vulnerable region in response to the environment change in the earth. In this study, with flux site observation data and monthly ET data from the monthly water balance method incorporating the terrestrial water storage changes from the Gravity Recovery and Climate Experiment satellite (GRACE) production as the multiple validations, the long-term daily ET in the TP was retrieved by a modified Penman-Monteith-Leuning (PML) model with considering evapotranspiration over snow covered area during 1982â2012. The spatial and temporal changes of partitioned three components of ET, i.e., soil evaporation (Es), transpiration through the stomata of plant (Ec) and canopy interception (Ei), were investigated in the TP. Meanwhile, how the ET components contribute to ET changes and respond to the change in environmental factors in the TP was revealed and discussed. The results indicate that Es dominates ET in most areas of the TP with the mean annual ratio of 65.7%, except southeastern regions where the vegetation coverage is high. Although regional average ET and three main components all present obvious increase trends during the past decades, high spatial heterogeneity for their trends are identified in the TP. Moreover, a mixed changing pattern can be apparently found for Es in southeastern area, Ec and Ei in northwestern and southeastern area. Spatially, the ET variation are mainly attributed to change in Es, followed by Ec and Ei. In addition, compared with evaporation-related meteorological variables, precipitation and leaf area index (LAI) provide the more dominated contributions to the changes of ET and Ei in the TP, while LAI is overwhelming contribution factor for Ec changes. As for Es changes, although precipitation play the important role, the effects of other factors are also non-negligible. Â© 2018 Elsevier B.V.</t>
  </si>
  <si>
    <t>10.1016/j.jhydrol.2018.02.065</t>
  </si>
  <si>
    <t>remote sensing, water management, GRACE, Evaporation, Remote sensing, global change, China, Evapotranspiration, Transpiration, evapotranspiration, water budget, Water management, energy budget, Water supply, Terrestrial water storage, transpiration, interception, Qinghai-Xizang Plateau, Actual evapotranspiration, Digital storage, Geodetic satellites, Gravity recovery and climate experiment satellites, satellite data, model validation, spatiotemporal analysis, Budget control, Environmental factors, Meteorological variables, Climate models, Pattern recognition, Spatial and temporal patterns, environmental change, regional climate, environmental factor, management practice, hydrological response, Environmental regulations, Spatial and temporal changes, PML model</t>
  </si>
  <si>
    <t>modified Penman-Monteith-Leuning (PML) model</t>
  </si>
  <si>
    <t>marsh wetland</t>
  </si>
  <si>
    <t>Dangxiong</t>
  </si>
  <si>
    <t>meadow</t>
  </si>
  <si>
    <t>Assessment of terrestrial water balance using remote sensing data in South America</t>
  </si>
  <si>
    <t>Moreira, A.A., Ruhoff, A.L., Roberti, D.R., Souza, V.D.A., da Rocha, H.R., de Paiva, R.C.D.</t>
  </si>
  <si>
    <t>This study investigated the potential of assessing the water balance in South America, at multiple scales, using satellite remote sensing precipitation and evapotranspiration datasets, terrestrial water storage changes from Gravity Recovery and Climate Experiment (GRACE), and discharge measurements. The remote sensing precipitation datasets included those of the Tropical Rainfall Measuring Mission (TRMM) and the Multi-Source Weighted-Ensemble Precipitation (MSWEP), whilst the ET constituents included the MODIS Global Evapotranspiration Project (MOD16) and the Global Land Evaporation Amsterdam Model (GLEAM). Uncertainties in precipitation and ET were evaluated using in situ measurements of 307 rain-gauge stations and 16 eddy covariance sites, respectively. The water balance closure and uncertainties were evaluated in 50 basins for the period 2003â2014, at different spatial scales and under different climatic conditions. Overall, MSWEP precipitation and GLEAM ET provided fewer uncertainties, whilst TRMM and MOD16 yielded greater bias and more errors. Better agreements between the TWSC from GRACE and the water balance were found in the large and medium-sized basins, with a root mean squared error (RMSE) of about 42%, whilst small basins and those located in regions with subtropical humid climates, where precipitation did not present strong seasonality, had a RMSE around 130%, indicating that climate conditions can influence the water balance closure. The TWSC from GRACE and the remote sensing water balance estimations were in agreement for more than half of the evaluated basins, mainly those located in tropical climate regions. Greater bias and more errors were found in the estimations of discharge in the semi-arid basins, with low runoff coefficients. Despite the water balance based on remote sensing estimations remaining a challenge due to the large uncertainties in precipitation, ET, and TWSC, our results showed their great potential for assessing terrestrial water-cycle dynamics and understanding their spatial and temporal variability at multiple scales. Â© 2019</t>
  </si>
  <si>
    <t>10.1016/j.jhydrol.2019.05.021</t>
  </si>
  <si>
    <t>remote sensing, uncertainty analysis, Water balance, GRACE, Remote sensing, Uncertainty analysis, MODIS, TRMM, Evapotranspiration, evapotranspiration, water budget, Water supply, Terrestrial water storage, South America, Precipitation, Validation, Rain, Rain gages, precipitation assessment, Digital storage, Geodetic satellites, Mean square error, Tropics, in situ measurement, satellite data, Spatial and temporal variability, water storage, Gravity recovery and climate experiments, Tropical rainfall measuring missions, assessment method, Errors, raingauge, Precipitation (chemical), Water balance estimation, Remote sensing estimations</t>
  </si>
  <si>
    <t>reports RMSE in %</t>
  </si>
  <si>
    <t>Evaluation of twelve evapotranspiration products from machine learning, remote sensing and land surface models over conterminous United States</t>
  </si>
  <si>
    <t>Xu, T., Guo, Z., Xia, Y., Ferreira, V.G., Liu, S., Wang, K., Yao, Y., Zhang, X., Zhao, C.</t>
  </si>
  <si>
    <t>Evapotranspiration (ET) products were evaluated over the conterminous United States (CONUS). These products include the following: 1 product from machine learning model (GFET), 3 products based on remotely sensed observations (SSEBop, MOD16 and GLEAM) and 8 products from land surface models in NLDAS-2 (Mosaic, Noah28, SAC and VIC403) and NLDAS-3 (CLSM25, Noah36, NoahMP36 and VIC412). The AmeriFlux observations and water balance derived ET (WBET) were used to validate these products at point and basin scales. The three-corned hat (TCH) method was employed to quantify ET uncertainties over the basin scale and in each grid over the whole CONUS. The ET interannual variability and the impacts of drought on ET were analyzed over the basin scale and Texas. The results indicate that all models are able to capture ET seasonal variations compared to AmeriFlux observations. Over basin scale, all ET products are closely related to WBET with high correlation coefficient values (larger than 0.83). Noah28 (VIC412) has smallest root-mean-square difference (RMSD) of 27.32 mm/year (42.78 mm/year). The uncertainties calculated from TCH method indicate that NLDAS-3 monthly ET products have lower uncertainties (4â7 mm/month) than those from NLDAS-2 ET (7â8 mm/month) and two MODIS ET (MOD16 and SSEBop) (10â15 mm/month). Specifically, ET uncertainty is reduced 47% (19%) for Noah36 (NoahMP36) compared to Noah28; it is reduced 19% for VIC412 compared to VIC403; it is reduced 19% for CLSM25 compared to Mosaic. The GFET (4.37 mm/month) and GLEAM (6.44 mm/month) have comparable low uncertainties with NLDAS-3 ET products. This study provides an important basis for the selection of proper ET data sets for the hydrological analysis over CONUS. Â© 2019 Elsevier B.V.</t>
  </si>
  <si>
    <t>10.1016/j.jhydrol.2019.124105</t>
  </si>
  <si>
    <t>remote sensing, uncertainty analysis, Remote sensing, MODIS, Evapotranspiration, evapotranspiration, water budget, hydrological modeling, Machine learning, Land surface model, NLDAS, Remotely-sensed ET, Three-cornered hat, annual variation, Surface measurement, machine learning, Land surface modeling, Remotely-sensed observations, Correlation coefficient, Machine learning models, United States, Texas, Root mean square differences</t>
  </si>
  <si>
    <t>12 products evaluation, only some values presented in the text, Figure 2 has the data. But I didnt feel it was good to only present the outlyers</t>
  </si>
  <si>
    <t>Influences of leaf area index and albedo on estimating energy fluxes with HOLAPS framework</t>
  </si>
  <si>
    <t>Peng, J., Kharbouche, S., Muller, J.-P., Danne, O., Blessing, S., Giering, R., Gobron, N., Ludwig, R., MÃ¼ller, B., Leng, G., Lees, T., Dadson, S.</t>
  </si>
  <si>
    <t>The High resOlution Land Atmosphere surface Parameters from Space (HOLAPS) programme provides a modeling system to maximize the use of satellite-based products and ensure internally consistent estimation of surface water and energy fluxes. Leaf area index (LAI) and land surface albedo are two key parameters for estimation of latent and sensible heat fluxes with HOLAPS. Thus, to facilitate the generation of long-term high accuracy latent and sensible heat fluxes, high quality global long-term LAI and land surface albedo datasets are essential. The Quality Assurance for Essential Climate Variables (QA4ECV) project released quality-assured long-term LAI and albedo datasets with traceable and reliable uncertainty information provided in the dataset. Taking MODIS-BNU-LAI and MODIS albedo as reference, different global long-term LAI and albedo datasets including GlobAlbedo, QA4ECV and GLOBMAP were investigated for estimation of latent/sensible heat fluxes with HOLAPS in this study. The results show that all albedo datasets show similar accuracy for estimation of latent and sensible heat fluxes when validated against FLUXNET observations. The QA4ECV LAI leads to worse latent heat flux estimation due to its use of effective LAI rather than green leaf LAI. Sensitivity analysis also shows that the HOLAPS estimated latent heat flux (LE) is more sensitive to uncertainty in LAI than land surface albedo. Overall, the combined use of QA4ECV albedo and GLOBMAP LAI is suggested for estimation of latent/sensible heat fluxes with HOLAPS. The root mean square differences (RMSD) between estimations and FLUXNET measurements are 54 (30) W/m2 for hourly (monthly) latent heat flux, and 80.5 (24.5) W/m2 for sensible heat flux, which are comparable to estimates with MODIS and other reported studies. Â© 2019 Elsevier B.V.</t>
  </si>
  <si>
    <t>10.1016/j.jhydrol.2019.124245</t>
  </si>
  <si>
    <t>Uncertainty analysis, MODIS, albedo, Leaf Area Index, latent heat flux, land surface, surface water, Heat flux, Radiometers, Surface measurement, Solar radiation, Parameter estimation, satellite altimetry, Surface waters, Latent heat, Sensitivity analysis, Leaf area index, leaf area index, sensible heat flux, FLUXNET, QA4ECV, Quality assurance, energy flux, FluxNet, Albedo, root system, GlobAlbedo, GLOBMAP, HOLAPS</t>
  </si>
  <si>
    <t>HOLAPS</t>
  </si>
  <si>
    <t xml:space="preserve"> </t>
  </si>
  <si>
    <t>Savannas</t>
  </si>
  <si>
    <t xml:space="preserve"> Shrubland</t>
  </si>
  <si>
    <t>Estimation of high spatiotemporal resolution actual evapotranspiration by combining the SWH model with the METRIC model</t>
  </si>
  <si>
    <t>Zhao, J., Li, C., Yang, T., Tang, Y., Yin, Y., Luan, X., Sun, S.</t>
  </si>
  <si>
    <t>Accurately quantifying the daily evapotranspiration of the region is one of the essential steps for studying the water cycle and regulating water resources. Nowadays, the combination of hydrologic model and remote sensing technology is considered to be an advanced means to estimate evapotranspiration and hydrological processes on a regional scale. However, continuous daily evapotranspiration cannot be simulated based on remote sensing image products. In this study, we developed a new model, SWH â METRIC model, by combining the SWH model with the Mapping Evapotranspiration at High Resolution with Internalized Calibration (METRIC) model, to simulate continuous daily actual evapotranspiration (ET) with high spatiotemporal resolution. The new model solved the problem of ET discontinuity calculated by remote sensing images and hydrological models. Regarding the results, the simulation of the SWH â METRIC model had a high consistency with the eddy covariance measurements, with an average R2 of 0.70 and a root mean square error of 0.67 mm dayâ1, and was superior to the SWH model. Finally, The SWH-METRIC model was used to estimate continuous ET in the Loess Plateau in northern Shaanxi (LPNS), China. Meanwhile, considering the interaction between the climate and the rugged terrain of the LPNS, the ANUSPLIN procedure was used to spatially interpolate the input meteorological factors of the model, and the temporal resolution of the simulated ET was 1 day and the spatial resolution was 1 km. The SWH-METRIC model can improve the simulation accuracy and spatiotemporal resolution of ET and contribute to study the response mechanism of climate change to ecosystem. It can provide a useful reference for the fine quantification and management of agricultural water consumption. Â© 2020 Elsevier B.V.</t>
  </si>
  <si>
    <t>10.1016/j.jhydrol.2020.124883</t>
  </si>
  <si>
    <t>remote sensing, spatial resolution, Remote sensing, China, Climate change, Evapotranspiration, eddy covariance, evapotranspiration, Water supply, Actual evapotranspiration, hydrological cycle, Agricultural robots, Mean square error, Eddy covariance measurements, Daily evapotranspirations, Spatio-temporal resolution, environmental modeling, image analysis, METRIC model, Climate models, temporal analysis, Loess Plateau, Daily actual evapotranspirations, Shaanxi, terrain, Remote sensing technology, SWH model, ANUSPLIN, discontinuity, SWH-METRIC model</t>
  </si>
  <si>
    <t>SWH-METRIC</t>
  </si>
  <si>
    <t>Changwu</t>
  </si>
  <si>
    <t>Improved ET assimilation through incorporating SMAP soil moisture observations using a coupled process model: A study of U.S. arid and semiarid regions</t>
  </si>
  <si>
    <t>Li, S., Zhang, L., Ma, R., Yan, M., Tian, X.</t>
  </si>
  <si>
    <t>An accurate estimation of evapotranspiration (ET) is essential for characterizing the water budget in arid and semiarid ecosystems. Although various soil moisture data have been used to improve the hydrological process modeling, only a few studies improved ET estimation at a global scale by utilizing satellite soil moisture active passive SMAP data, particularly targeting arid and semiarid areas. To address this issue, this paper proposes a process-based assimilation scheme (LPJ-SMA) to simulate daily ET at 0.25Â° spatial resolution for the water limited areas. First, an integrated model (LPJ-PM) is constructed by the updated PriestleyâTaylor Jet Propulsion Laboratory model (PT-JPLSM) and the Lund-Potsdam-Jena Dynamic Global Vegetation Model (LPJ-DGVM). As the PT-JPLSM model establishes a connection between soil moisture (SM) and ET, the SMAP data could be integrated into LPJ-PM. Second, with the estimated ETPM (3-day interval) in LPJ-PM as âobservationsâ, the original ETLPJ (daily) estimated by LPJ-DGVM could be well constrained in a water-limited area through data assimilation. The results showed that: (1) the ETPM with SMAP information performed better and had a higher accuracy than ETLPJ. (2) After assimilating ETPM into LPJ-DGVM, the assimilated-ET (ETDA) showed a superior performance (R = 0.75, RMSD = 0.72 mm/d) to ETLPJ (R = 0.55, RMSD = 1.02 mm/d) and ETPM (R = 0.70, RMSD = 0.93 mm/d) when evaluated against in situ observations at a 95% significance level. Our proposed assimilation system (LPJ-SMA) was applied to arid and semiarid regions in the United States, and the results illustrate that the spatial distribution and annual value of the LPJ-SMA ET was very similar to NLDAS-2 ET products, which have a higher precision over North America than other global âreferenceâ products. The proposed LPJ-SMA system can be used to optimize model simulation performance and effectively improve ET prediction accuracy. This method can be used as an alternative to estimate global ET, especially in water-limited regions. Â© 2020 Elsevier B.V.</t>
  </si>
  <si>
    <t>10.1016/j.jhydrol.2020.125402</t>
  </si>
  <si>
    <t>soil moisture, spatial resolution, Soil moisture, Data assimilation, Evapotranspiration, evapotranspiration, water budget, spatial distribution, hydrological modeling, Arid regions, semiarid region, Soil surveys, Budget control, satellite altimetry, United States, Arid region, In-situ observations, Water-limited regions, Arid and semi-arid regions, Hydrological process, Arid and semi-arid areas, precision, Jet Propulsion Laboratory, Semi-arid ecosystems, Satellite soil moisture, Soil Moisture Active Passive (SMAP), coupling, Lund-Potsdam-Jena Dynamic Global Vegetation Model (LPJ-DGVM), PriestleyâTaylor Jet Propulsion Laboratory Model (PT-JPLSM), targeting</t>
  </si>
  <si>
    <t>LPJ-DGVM</t>
  </si>
  <si>
    <t>US-A32</t>
  </si>
  <si>
    <t>Marloes</t>
  </si>
  <si>
    <t>the Lund-Potsdam-Jena coupled model</t>
  </si>
  <si>
    <t>US-ADR</t>
  </si>
  <si>
    <t>OSH</t>
  </si>
  <si>
    <t>US-Jo2</t>
  </si>
  <si>
    <t>WSA</t>
  </si>
  <si>
    <t>US-Mpj</t>
  </si>
  <si>
    <t>US-Rls</t>
  </si>
  <si>
    <t>US-Seg</t>
  </si>
  <si>
    <t>US-Ton</t>
  </si>
  <si>
    <t>US-Whs</t>
  </si>
  <si>
    <t>US-Wkg</t>
  </si>
  <si>
    <t>LPJ-PM</t>
  </si>
  <si>
    <t>LPJ-SMA</t>
  </si>
  <si>
    <t>the Lund-Potsdam-Jena soil moisture assimilation system</t>
  </si>
  <si>
    <t>Evaluation of alternative two-source remote sensing models in partitioning of land evapotranspiration</t>
  </si>
  <si>
    <t>Chen, H., Jeanne Huang, J., McBean, E., Singh, V.P.</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</si>
  <si>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2021</t>
  </si>
  <si>
    <t>10.1016/j.jhydrol.2021.126029</t>
  </si>
  <si>
    <t>remote sensing, Remote sensing, surface temperature, China, Vegetation, Evapotranspiration, Transpiration, evapotranspiration, Isotopes, transpiration, latent heat flux, Land surface temperature, land surface, algorithm, Arid regions, Remote-sensing, Atmospheric temperature, Heat flux, Surface measurement, Surface properties, Mean square error, TSEB, potential evapotranspiration, vegetation type, Two-source energy balance model, observational method, detection method, leaf area index, Underlying surface, Two-source model, Physical mechanism, Comparing algorithm, ET partition, MâPCACA, PM-MU</t>
  </si>
  <si>
    <t>1 day</t>
  </si>
  <si>
    <t>21 flux stations (including 5 agricultural stations, 4 grass stations, 6 forest stations, 3 wetland stations, 1 desert station, 1 water body station and 1 city station)</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</si>
  <si>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2022</t>
  </si>
  <si>
    <t>10.1016/j.jhydrol.2021.126030</t>
  </si>
  <si>
    <t>https://doi.org/10.1016/j.jhydrol.2021.126029</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</si>
  <si>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2023</t>
  </si>
  <si>
    <t>10.1016/j.jhydrol.2021.126031</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</si>
  <si>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2024</t>
  </si>
  <si>
    <t>10.1016/j.jhydrol.2021.126032</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</si>
  <si>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2025</t>
  </si>
  <si>
    <t>10.1016/j.jhydrol.2021.126033</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</si>
  <si>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2026</t>
  </si>
  <si>
    <t>10.1016/j.jhydrol.2021.126034</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</si>
  <si>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2027</t>
  </si>
  <si>
    <t>10.1016/j.jhydrol.2021.126035</t>
  </si>
  <si>
    <t>M-PCACA</t>
  </si>
  <si>
    <t>Modified Pixel Component Arranging and Comparing Algorithm (</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</si>
  <si>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2028</t>
  </si>
  <si>
    <t>10.1016/j.jhydrol.2021.126036</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</si>
  <si>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2029</t>
  </si>
  <si>
    <t>10.1016/j.jhydrol.2021.126037</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</si>
  <si>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2030</t>
  </si>
  <si>
    <t>10.1016/j.jhydrol.2021.126038</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</si>
  <si>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2031</t>
  </si>
  <si>
    <t>10.1016/j.jhydrol.2021.126039</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</si>
  <si>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2032</t>
  </si>
  <si>
    <t>10.1016/j.jhydrol.2021.126040</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</si>
  <si>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2033</t>
  </si>
  <si>
    <t>10.1016/j.jhydrol.2021.126041</t>
  </si>
  <si>
    <t>PM-MU</t>
  </si>
  <si>
    <t>meteorological factors-based Penman-Monteith type model (PM-MU) - Cleugh's model using a modified P-M formula combined with MODIS data and meteorological factors to calculate E and T (Cleugh et al., 2007, Mu et al., 2007, Mu et al., 2011)</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</si>
  <si>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2034</t>
  </si>
  <si>
    <t>10.1016/j.jhydrol.2021.126042</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</si>
  <si>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2035</t>
  </si>
  <si>
    <t>10.1016/j.jhydrol.2021.126043</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</si>
  <si>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2036</t>
  </si>
  <si>
    <t>10.1016/j.jhydrol.2021.126044</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</si>
  <si>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2037</t>
  </si>
  <si>
    <t>10.1016/j.jhydrol.2021.126045</t>
  </si>
  <si>
    <t>Remote sensing (RS)-based two-source models have been widely used to separate soil evaporation (E) and vegetation transpiration (T) in ecosystems. Alternative model assumptions and physical mechanisms employed in different two-source models cause the difference in model performance. Understanding of the characteristics and limitations of alternative two-source models is critical to ensure the most effective applications in various climatic zones and underlying surfaces. This study investigated two types of land surface temperature (LST) decomposition based two-source models, namely Two-Source Energy Balance Model (TSEB) and Modified Pixel Component Arranging and Comparing Algorithm (M-PCACA); as well as a meteorological factors-based Penman-Monteith type model (PM-MU) in the partitioning of E and T. The three models were compared at 21 flux stations across China, which included seven types of underlying surfaces and one isotope station. The study demonstrated that all three models were applicable in a large scale study for latent heat flux (LE) estimation. Overall, M-PCACA performed the best with average root-mean-square errors (RMSE) of 38.7 W/m2, while PM-MU performs the worst with average RMSE of 61.4 W/m2. For ET partitioning, the two models based on LST decomposition (TSEB and M-PCACA) gave more reliable estimates compared with stable water isotope observations. In addition, verification results for the seven types of underlying surfaces showed that the TSEB gave the best accuracy in the areas with high leaf area index (LAI) and vegetation height (e.g. forest), while the PM-MU had an advantage in the areas without vegetation (e.g. deserts and water bodies). Due to the characteristics of the land surface temperature-vegetation coverage (LST-fc) trapezoidal framework, the M-PCACA model had the most stable model performance for various underlying surfaces and gave the best estimates in grassland, wetland, and farmland areas. Using a thorough discussion, this study identified the sources of discrepancies induced by different physical mechanisms of three remote sensing-based two-source models. This investigation provided insights to better understand the alternative two-source models and provides guidance for model application. Â© 2038</t>
  </si>
  <si>
    <t>10.1016/j.jhydrol.2021.126046</t>
  </si>
  <si>
    <t>Generation of spatio-temporally continuous evapotranspiration and its components by coupling a two-source energy balance model and a deep neural network over the Heihe River Basin</t>
  </si>
  <si>
    <t>Cui, Y., Song, L., Fan, W.</t>
  </si>
  <si>
    <t>Evapotranspiration (ET) and its components of soil evaporation (E) and vegetation transpiration (T), as key variables for the water-energy exchange between the land surface and the atmosphere, are widely used in hydrological and agricultural applications. The land surface temperature based two-source energy balance (TSEB) model can provide high accuracy E, T and ET, which are spatio-temporally discontinuous, whereas the spatio-temporally continuous daily ET is more helpful in water resources management. In this study, to improve the continuity of estimates from the TSEB model, we developed a new combined model coupling the TSEB model and deep neural network (DNN) (TSEB_DNN). First, spatio-temporally continuous reference data was prepared based on the remote sensing and meteorological data as input, and E from soil and T from vegetation were obtained from the TSEB model under clear-sky condition as outputs. Then, the DNN was trained under clear-sky condition to obtain the relationship between E and T estimates from TSEB and reference data. Finally, the trained DNN was driven by the spatio-temporally continuous reference data to obtain spatio-temporally continuous E, T and ET. Compared with the ET estimates from the original TSEB model, the continuity was significantly improved for the TSEB_DNN model. The TSEB_DNN model was well consistent with the in situ measurements and had the overall correlation coefficient (R), root-mean-square-error (RMSE), and bias values of 0.88, 0.88 mm dâ1, and 0.37 mm dâ1, respectively. The ratio of T/ET estimates from the TSEB_DNN model had high accuracy against in situ measurements with RMSE and bias values of 7.49% and â2.22%, respectively. The combined model and the maps of E, T and ET will help improve water resource management. Â© 2021 The Author(s)</t>
  </si>
  <si>
    <t>10.1016/j.jhydrol.2021.126176</t>
  </si>
  <si>
    <t>remote sensing, Remote sensing, Water resources management, surface temperature, China, Vegetation, Evapotranspiration, Transpiration, evapotranspiration, Water management, Energy balance, river basin, energy balance, Land surface temperature, land surface, Remote-sensing, Surface measurement, artificial neural network, Deep neural networks, Mean square error, air-soil interaction, Energy, Evaporation and transpiration, Gansu, Hei River, Meteorology, Reference data, Two sources, Two-source energy balance, Two-source energy balance model, Waterresource management, Neural-networks, Deep neural network, Neural network modelling</t>
  </si>
  <si>
    <t>800 days</t>
  </si>
  <si>
    <t>TSEB_DNN</t>
  </si>
  <si>
    <t>ARou site</t>
  </si>
  <si>
    <t>650 days</t>
  </si>
  <si>
    <t>Guantan site</t>
  </si>
  <si>
    <t>685 days</t>
  </si>
  <si>
    <t>Yingke site</t>
  </si>
  <si>
    <t>819 days</t>
  </si>
  <si>
    <t>Daman site</t>
  </si>
  <si>
    <t>Scintelometer station</t>
  </si>
  <si>
    <t>Multiple sources of uncertainties in satellite retrieval of terrestrial actual evapotranspiration</t>
  </si>
  <si>
    <t>Cao, M., Wang, W., Xing, W., Wei, J., Chen, X., Li, J., Shao, Q.</t>
  </si>
  <si>
    <t>Since evapotranspiration (ET) is the intrinsic link between global energy and water cycle, remote sensing-based models have been developed for regional and global scale ET on heterogeneous land surface over the past four decades. In view of the significantly different physical mechanisms and mathematical expressions among remote sensing ET models as well as data availability and quality control process among the model input products, it is necessary to investigate the uncertainties of the multiple sources in actual ET estimation. Here, three remote sensing ET models, including the PT-DTsR model, the PM-mod model and the PML model, were simultaneously driven by three meteorological reanalysis products, resulting in nine calculation schemes to analyze the combined effect of the models and the input datasets. The Sobolâ sensitivity method was also adopted for identifying the influential model parameters and in turn understanding the model process. The results indicated that estimates from nine calculation schemes showed great differences in the magnitude and temporal variation, explaining 20â50% of ET variability over all sites. Additionally, schemes compared with both uncorrected and corrected energy balance observations, as well as schemes using meteorological variables from three reanalysis products and Eddy Covariance tower observations, verified that the uncertainties in latent heat flux data observations caused by the energy budget mis-closure problem and spatial scale mismatch have propagated into the ET estimation. Our study is a beneficial reference for the uncertainties in remote sensing-based methods, and thus can provide guidance for the future development of ET models. Â© 2021 Elsevier B.V.</t>
  </si>
  <si>
    <t>10.1016/j.jhydrol.2021.126642</t>
  </si>
  <si>
    <t>remote sensing, uncertainty analysis, Uncertainty, Remote sensing, Evapotranspiration, Eddy covariance, evapotranspiration, energy budget, energy balance, Penman-Monteith, Priestly-Taylor, Penman Monteith, latent heat flux, land surface, Remote-sensing, Actual evapotranspiration, Evapotranspiration modeling, Heat flux, Budget control, Reanalysis, Estimation, Multiple source, Calculation scheme, Priestly-taylor</t>
  </si>
  <si>
    <t>PT-DTsR - CMFD</t>
  </si>
  <si>
    <t>CN-Cha</t>
  </si>
  <si>
    <t>PT-DTsR model; Yao et al., 2013</t>
  </si>
  <si>
    <t>CN-Dan</t>
  </si>
  <si>
    <t>CN-Din</t>
  </si>
  <si>
    <t>CN-Ha2</t>
  </si>
  <si>
    <t>CN-Qia</t>
  </si>
  <si>
    <t>CN-Cng</t>
  </si>
  <si>
    <t>CN-Du2</t>
  </si>
  <si>
    <t>CN-Sw2</t>
  </si>
  <si>
    <t>PT-DTsR - ERA</t>
  </si>
  <si>
    <t>PT-DTsR - MERRA</t>
  </si>
  <si>
    <t>PM-mod - CMFD</t>
  </si>
  <si>
    <t>PM-mod model (Mu et al., 2011)</t>
  </si>
  <si>
    <t>PM-mod - ERA</t>
  </si>
  <si>
    <t>Plevna, Kansas: EF04, US</t>
  </si>
  <si>
    <t>daily ET</t>
  </si>
  <si>
    <t>Coldwater, Kansas: EF08, US</t>
  </si>
  <si>
    <t>Ashton, Kansas: EF09, US</t>
  </si>
  <si>
    <t>Lamont, Oklahoma: EF13, US</t>
  </si>
  <si>
    <t>Morris, Oklahoma: EF18, US</t>
  </si>
  <si>
    <t>Cement, Oklahoma: EF26, US</t>
  </si>
  <si>
    <t>Tharandt, Germany</t>
  </si>
  <si>
    <t>Bondville, Illinois, US</t>
  </si>
  <si>
    <t>Black Hills, South Dakota, US</t>
  </si>
  <si>
    <t>Yingke, Gansu, China</t>
  </si>
  <si>
    <t>Hillsboro, Kansas: EF02, US</t>
  </si>
  <si>
    <t>Elk Falls, Kansas: EF07, US</t>
  </si>
  <si>
    <t>Pawhuska, Oklahoma: EF12, US</t>
  </si>
  <si>
    <t>Ringwood, Oklahoma: EF15, US</t>
  </si>
  <si>
    <t>El Reno, Oklahoma: EF19, US</t>
  </si>
  <si>
    <t>Meeker, Oklahoma: EF20, US</t>
  </si>
  <si>
    <t>Hyytiala, Finland</t>
  </si>
  <si>
    <t>Loobos, Netherlands</t>
  </si>
  <si>
    <t>Walker Branch Watershed, Tennessee, US</t>
  </si>
  <si>
    <t>Mead Rain Fed, Nebraska, US</t>
  </si>
  <si>
    <t>Miyun, Beijing, China</t>
  </si>
  <si>
    <t>Arou, Qinghai, China</t>
  </si>
  <si>
    <t>PM-mod - MERRA</t>
  </si>
  <si>
    <t>PML - CMFD</t>
  </si>
  <si>
    <t>PML model (Zhang et al., 2010)</t>
  </si>
  <si>
    <t>PML - ERA</t>
  </si>
  <si>
    <t>PML - MERRA</t>
  </si>
  <si>
    <t>An operational parameterization scheme of surface temperature-vegetation index contextual model for large-scale temporally continuous evapotranspiration estimation: The case study of contiguous United States</t>
  </si>
  <si>
    <t>Wei, J., Zhu, W.</t>
  </si>
  <si>
    <t>A recent review has suggested relatively simple contextual models would remain attractive in the estimation of evapotranspiration (ET). The surface temperature-vegetation index feature space model is a typical representative since it provides direct monitoring of ET using simply and effective contextual information. However, the temporally continuous estimation and large-scale application issues are not well identified at previous studies. Under this background, the main motivation for this study is to develop an operational new parameterization scheme within the feature space framework for large-scale temporally continuous ET estimation. Specifically, the spatial domain division strategy was first designed to obtain the optimal grid division size for large-scale ET estimation. The model boundaries of these sub-regions were parameterized using spatial domain based temporal domain information at seasonal scale. The applicability of new method was demonstrated over the entire contiguous United States (CONUS) in the year 2008 using Moderate Resolution Imaging Spectroradiometer (MODIS) and Global Land Surface Satellite (GLASS) products. The comparison between present method and traditional method indicates that the new parameterization scheme produced at different reference spatial domains has a slight accuracy improvement over the 14 FLUXNET sites. In addition, the new method holds unique advantages in its simplicity and continuity, especially superior in the temporally continuous estimation of ET over a large extended region. The validation results of 14 FLUXNET sites indicate the correlation coefficient (r), mean absolute error (MAE), root mean square error (RMSE) the mean bias (B) values for continuous estimation of daily ET were 0.62, 28.430 W/m2, 36.133 W/m2 and â0.059, respectively. The comparison results with existing ET product also demonstrated the comparable of ET distribution and estimates. Meanwhile, the boundary parameters obtained at seasonal scale also enhanced the physical meanings of feature space model. Consequently, the new parameterization scheme proposed in this study can be regarded as a suitable tool to provide large-scale temporally continuous estimation of ET. Â© 2021 Elsevier B.V.</t>
  </si>
  <si>
    <t>10.1016/j.jhydrol.2021.126805</t>
  </si>
  <si>
    <t>Remote sensing, MODIS, Vegetation, Evapotranspiration, evapotranspiration, Vegetation index, accuracy assessment, Remote-sensing, Atmospheric temperature, Radiometers, Surface properties, estimation method, Mean square error, model validation, error analysis, numerical model, parameterization, United States, Surface temperatures, correlation, Parameterization, Parameterization schemes, Large-scale, Feature space, Spatial domains, Contextual modeling, Feature space model, Large-scales, Temporally continuous</t>
  </si>
  <si>
    <t>SSEBop-NPS</t>
  </si>
  <si>
    <t>new parameterization scheme</t>
  </si>
  <si>
    <t>"clear sky conditions"</t>
  </si>
  <si>
    <t>US-GLE</t>
  </si>
  <si>
    <t>US-IB2</t>
  </si>
  <si>
    <t>US-Me2</t>
  </si>
  <si>
    <t>US-MMS</t>
  </si>
  <si>
    <t>US-NR1</t>
  </si>
  <si>
    <t>US-Oho</t>
  </si>
  <si>
    <t>US-SRC</t>
  </si>
  <si>
    <t>US-SRG</t>
  </si>
  <si>
    <t>US-SRM</t>
  </si>
  <si>
    <t>US-Var</t>
  </si>
  <si>
    <t>US-WHs</t>
  </si>
  <si>
    <t>SSEBop-TPS</t>
  </si>
  <si>
    <t>traditional parameterization scheme</t>
  </si>
  <si>
    <t>"all weather conditions"</t>
  </si>
  <si>
    <t>Applying multiple land surface temperature products to derive heat fluxes over a grassland site</t>
  </si>
  <si>
    <t>JimÃ©nez, C., Michel, D., Hirschi, M., Ermida, S., Prigent, C.</t>
  </si>
  <si>
    <t>Land heat fluxes are essential components of the water and energy cycle and important variables in the management of agronomy and forestry resources. The estimation of the heat fluxes can be done with a number of methodologies, with some of them having the land surface temperature (Ts) as one of their key inputs to derive the fluxes. Here the production of Ts-driven surface heat fluxes over a grassland site in Switzerland is demonstrated by running a specific heat flux methodology (SEBS) fed by a number of satellite Ts estimates (from the instruments AATSR, MODIS, SEVIRI, AMSR-E, and SSMIS). The Ts estimates are compared with an in situ estimate derived from radiometric observations at the station, and the satellite latent heat flux (LE) estimates with the station Eddy Covariance (EC) measurements. The satellite Ts products include estimates at different spatial resolutions (from â¼1 to â¼25 km) and time samplings (from 2 overpasses per day to 1/2 hourly observations). Root Mean Square Differences (RMSDs) between the daytime satellite and station Ts are 2.72 (AATSR), 4.41 (MODIS), 3.59 (SEVIRI), 3.81 (AMSR-E), and 2.79 (SSMIS), but given the different time samplings and spatial resolutions its is difficult to be conclusive about the accuracy of the Ts estimates. Concerning the flux estimates, for those sensors with midday overpasses, a RMSD of â¼25% are found when comparing the instantaneous latent flux (LE, or evaporation expressed as an amount of water) at satellite overpass with the EC observations, which compares well with the accuracy reported elsewhere for similar landscapes. Given that both Ts and LE are evaluated at the station, a link between Ts and LE accuracy is investigated, but its is not apparent for this specific comparison. This could be related to SEBS accuracy also depending on other variables, apart from Ts, but also to the representativeness of the metrics used for the evaluation given the spatial miss-matches existing between the satellite estimates and station observations. Discrepancies were observed between the EC fluxes, the measured surface available energy, and the evaporation estimates from a lysimeter also present at the station, illustrating also the difficulties of the ground observations to provide accurate heat fluxes for satellite evaluation. Â© 2017 Elsevier B.V.</t>
  </si>
  <si>
    <t>10.1016/j.rsase.2017.01.002</t>
  </si>
  <si>
    <t>Land surface temperature, Satellite remote sensing, Surface heat fluxes, Grasslands, Terrestrial evaporation</t>
  </si>
  <si>
    <t>Remote Sensing Applications: Society and Environment</t>
  </si>
  <si>
    <t>unknown</t>
  </si>
  <si>
    <t>~25%</t>
  </si>
  <si>
    <t>hour</t>
  </si>
  <si>
    <t>Buel-Switzerland</t>
  </si>
  <si>
    <t>RMSD of LE presented in graphs</t>
  </si>
  <si>
    <t>Global estimates of evapotranspiration for climate studies using multi-sensor remote sensing data: Evaluation of three process-based approaches</t>
  </si>
  <si>
    <t>Vinukollu, R.K., Wood, E.F., Ferguson, C.R., Fisher, J.B.</t>
  </si>
  <si>
    <t>Three process based models are used to estimate terrestrial heat fluxes and evapotranspiration (ET) at the global scale: a single source energy budget model, a Penman-Monteith based approach, and a Priestley-Taylor based approach. All models adjust the surface resistances or provide ecophysiological constraints to account for changing environmental factors. Evaporation (or sublimation) over snow-covered regions is calculated consistently for all models using a modified Penman equation. Instantaneous fluxes of latent heat computed at the time of satellite overpass are linearly scaled to the equivalent daily evapotranspiration using the computed evaporative fraction and the day-time net radiation. A constant fraction (10% of daytime evaporation) is used to account for the night time evaporation. Interception losses are computed using a simple water budget model. We produce daily evapotranspiration and sensible heat flux for the global land surface at 5 km spatial resolution for the period 2003-2006. With the exception of wind and surface pressure, all model inputs and forcings are obtained from satellite remote sensing.Satellite-based inputs and model outputs were first carefully evaluated at the site scale on a monthly-mean basis, then as a four-year mean against a climatological estimate of ET over 26 major basins, and finally in terms of a latitudinal profile on an annual basis. Intercomparison of the monthly model estimates of latent and sensible heat fluxes with 12 eddy-covariance towers across the U.S. yielded mean correlation of 0.57 and 0.54, respectively. Satellite-based meteorological datasets of 2 m temperature (0.83), humidity (0.70), incident shortwave radiation (0.64), incident longwave radiation (0.67) were found to agree well at the tower scale, while estimates of wind speed correlated poorly (0.17). Comparisons of the four year mean annual ET for 26 global river basins and global latitudinal profiles with a climatologically estimated ET resulted in a Kendall's Ï&gt; 0.70. The seasonal cycle over the continents is well represented in the HovmÃ¶eller plots and the suppression of ET during major droughts in Europe, Australia and the Amazon are well picked up. This study provides the first ever moderate resolution estimates of ET on a global scale using only remote sensing based inputs and forcings, and furthermore the first ever multi-model comparison of process-based remote sensing estimates using the same inputs. Â© 2010 Elsevier Inc.</t>
  </si>
  <si>
    <t>10.1016/j.rse.2010.11.006</t>
  </si>
  <si>
    <t>remote sensing, Evaporation, Remote sensing, Interception, drought, Evapotranspiration, eddy covariance, evapotranspiration, water budget, Satellites, energy budget, Energy balance, Water supply, river basin, Surface energy balance, interception, Penman-Monteith, latent heat flux, SEBS, Canopy evaporation, Latent heat flux, Heat flux, Interfacial energy, satellite data, data set, meteorology, Australia, Budget control, Bond (masonry), model test, Amazonia, Latent heat, surface energy, Penman-Monteith equation, Priestley-Taylor, Estimation, environmental factor, global perspective, Towers, ecophysiology, Europe, canopy exchange, Surface chemistry</t>
  </si>
  <si>
    <t>Remote Sensing of Environment</t>
  </si>
  <si>
    <t>ARM</t>
  </si>
  <si>
    <t>AUD</t>
  </si>
  <si>
    <t>BLO</t>
  </si>
  <si>
    <t>BON</t>
  </si>
  <si>
    <t>FPE</t>
  </si>
  <si>
    <t>HAV</t>
  </si>
  <si>
    <t>MEA</t>
  </si>
  <si>
    <t>MMF</t>
  </si>
  <si>
    <t>NIW</t>
  </si>
  <si>
    <t>SYL</t>
  </si>
  <si>
    <t>TON</t>
  </si>
  <si>
    <t>UMBS</t>
  </si>
  <si>
    <t>PT-Fi (Priestley–Taylor algorithm)</t>
  </si>
  <si>
    <t>Improvements to a MODIS global terrestrial evapotranspiration algorithm</t>
  </si>
  <si>
    <t>Mu, Q., Zhao, M., Running, S.W.</t>
  </si>
  <si>
    <t>MODIS global evapotranspiration (ET) products by Mu et al. [Mu, Q., Heinsch, F. A., Zhao, M., Running, S. W. (2007). Development of a global evapotranspiration algorithm based on MODIS and global meteorology data. Remote Sensing of Environment, 111, 519-536. doi: 10.1016/j.rse.2007.04.015] are the first regular 1-km2 land surface ET dataset for the 109.03Millionkm2 global vegetated land areas at an 8-day interval. In this study, we have further improved the ET algorithm in Mu et al. (2007a, hereafter called old algorithm) by 1) simplifying the calculation of vegetation cover fraction; 2) calculating ET as the sum of daytime and nighttime components; 3) adding soil heat flux calculation; 4) improving estimates of stomatal conductance, aerodynamic resistance and boundary layer resistance; 5) separating dry canopy surface from the wet; and 6) dividing soil surface into saturated wet surface and moist surface. We compared the improved algorithm with the old one both globally and locally at 46 eddy flux towers. The global annual total ET over the vegetated land surface is 62.8Ã103km3, agrees very well with other reported estimates of 65.5Ã103km3 over the terrestrial land surface, which is much higher than 45.8Ã103km3 estimated with the old algorithm. For ET evaluation at eddy flux towers, the improved algorithm reduces mean absolute bias (MAE) of daily ET from 0.39mm day-1 to 0.33mmday-1 driven by tower meteorological data, and from 0.40mmday-1 to 0.31mmday-1 driven by GMAO data, a global meteorological reanalysis dataset. MAE values by the improved ET algorithm are 24.6% and 24.1% of the ET measured from towers, within the range (10-30%) of the reported uncertainties in ET measurements, implying an enhanced accuracy of the improved algorithm. Compared to the old algorithm, the improved algorithm increases the skill score with tower-driven ET estimates from 0.50 to 0.55, and from 0.46 to 0.53 with GMAO-driven ET. Based on these results, the improved ET algorithm has a better performance in generating global ET data products, providing critical information on global terrestrial water and energy cycles and environmental changes. Â© 2011 Elsevier Inc.</t>
  </si>
  <si>
    <t>10.1016/j.rse.2011.02.019</t>
  </si>
  <si>
    <t>Remote sensing, Uncertainty analysis, MODIS, Vegetation, Evapotranspiration, evapotranspiration, Water supply, Soil surface evaporation, Stomatal conductance, Vegetation cover fraction, accuracy assessment, algorithm, Meteorological data, Aerodynamic resistance, Heat flux, Radiometers, Surface measurement, performance assessment, hydrological cycle, Soils, data set, vegetation cover, environmental change, Environmental change, Water and energies, Climatology, Algorithms, Reanalysis, heat flux, Estimation, Data products, Terrestrial evapotranspiration, Land surface, global perspective, stomatal conductance, Towers, energy flux, boundary layer, soil surface, Eddy fluxes, Data sets, Soil heat flux, Vegetation cover, Soil surfaces, Critical information, Wet surfaces, Land areas, Skill Score, Improved algorithm, Boundary layer resistance, Global ET, Moist surfaces</t>
  </si>
  <si>
    <t>MODIS</t>
  </si>
  <si>
    <t>USARM (Crop)</t>
  </si>
  <si>
    <t>tower-driven results from the old version</t>
  </si>
  <si>
    <t>USBo1 (Crop)</t>
  </si>
  <si>
    <t>USNe1 (Crop)</t>
  </si>
  <si>
    <t>USNe2 (Crop)</t>
  </si>
  <si>
    <t>USNe3 (Crop)</t>
  </si>
  <si>
    <t>USRo3 (Crop)</t>
  </si>
  <si>
    <t>USRo1 (Crop)</t>
  </si>
  <si>
    <t>USSO2 (CSH)</t>
  </si>
  <si>
    <t>USBar (DBF)</t>
  </si>
  <si>
    <t>USMOz (DBF)</t>
  </si>
  <si>
    <t>USMMS (DBF)</t>
  </si>
  <si>
    <t>USOho (DBF)</t>
  </si>
  <si>
    <t>USUMB (DBF)</t>
  </si>
  <si>
    <t>USWCr (DBF)</t>
  </si>
  <si>
    <t>BRSa1 (EBF)</t>
  </si>
  <si>
    <t>BRSa3 (EBF)</t>
  </si>
  <si>
    <t>USBlo (ENF)</t>
  </si>
  <si>
    <t>USSP3 (ENF)</t>
  </si>
  <si>
    <t>USFuf (ENF)</t>
  </si>
  <si>
    <t>USMe5 (ENF)</t>
  </si>
  <si>
    <t>USMe2 (ENF)</t>
  </si>
  <si>
    <t>USMe3 (ENF)</t>
  </si>
  <si>
    <t>USNR1 (ENF)</t>
  </si>
  <si>
    <t>CANS1 (ENF)</t>
  </si>
  <si>
    <t>CANS2 (ENF)</t>
  </si>
  <si>
    <t>CANS3 (ENF)</t>
  </si>
  <si>
    <t>CANS4 (ENF)</t>
  </si>
  <si>
    <t>CANS5 (ENF)</t>
  </si>
  <si>
    <t>CANS6 (ENF)</t>
  </si>
  <si>
    <t>CANS7 (ENF)</t>
  </si>
  <si>
    <t>USWrc (ENF)</t>
  </si>
  <si>
    <t>USWi4 (ENF)</t>
  </si>
  <si>
    <t>USARb (Grass)</t>
  </si>
  <si>
    <t>USARc (Grass)</t>
  </si>
  <si>
    <t>USAtq (Grass)</t>
  </si>
  <si>
    <t>USAud (Grass)</t>
  </si>
  <si>
    <t>USWkg (Grass)</t>
  </si>
  <si>
    <t>USWlr (Grass)</t>
  </si>
  <si>
    <t>USFPe (Grass)</t>
  </si>
  <si>
    <t>USDix (MF)</t>
  </si>
  <si>
    <t>USLPH (MF)</t>
  </si>
  <si>
    <t>USSyv (MF)</t>
  </si>
  <si>
    <t>USIvo (OSH)</t>
  </si>
  <si>
    <t>WL</t>
  </si>
  <si>
    <t>USFwf (WL)</t>
  </si>
  <si>
    <t>USFR2 (WL)</t>
  </si>
  <si>
    <t>USTon (WL)</t>
  </si>
  <si>
    <t>GMAO-driven results from the old version;</t>
  </si>
  <si>
    <t>SA-SKU</t>
  </si>
  <si>
    <t>SN-DHR</t>
  </si>
  <si>
    <t>SD-DEM</t>
  </si>
  <si>
    <t>EG-ZAN</t>
  </si>
  <si>
    <t>EG-SAA</t>
  </si>
  <si>
    <t>EG-SAB</t>
  </si>
  <si>
    <t>NE-WAF</t>
  </si>
  <si>
    <t>NE-WAM</t>
  </si>
  <si>
    <t>ES-SCL</t>
  </si>
  <si>
    <t>GH-ANK</t>
  </si>
  <si>
    <t>BN-NAL</t>
  </si>
  <si>
    <t>CG-TCH</t>
  </si>
  <si>
    <t>ZM-MON</t>
  </si>
  <si>
    <t>KWSTI</t>
  </si>
  <si>
    <t>tower-driven results from the improved version</t>
  </si>
  <si>
    <t>GMAO-driven results from the improved version</t>
  </si>
  <si>
    <t>A Two-source Trapezoid Model for Evapotranspiration (TTME) from satellite imagery</t>
  </si>
  <si>
    <t>Long, D., Singh, V.P.</t>
  </si>
  <si>
    <t>This study develops a Two-source Trapezoid Model for Evapotranspiration (TTME) from satellite imagery by interpreting the remotely sensed fractional vegetation cover (f c)-radiative surface temperature (T rad) space and the concept of soil surface moisture availability isopleths superimposed on the space. The theoretical upper boundary condition of TTME is determined by solving for temperatures of the driest bare surface (T s,max) and the driest fully vegetated surface (T c,max) both implicit in radiation budget and energy balance equations. Air temperature (T a) constitutes the lower boundary of TTME. T rad of a pixel within the f c-T rad space is decomposed into temperature components (T c and T s) by interpolating the slope of the theoretical boundaries and interpreting variation in T rad with f c for each isopiestic line going across the pixel. Vegetation transpiration and soil surface evaporation are then separately parameterized. TTME was applied to the Soil Moisture-Atmosphere Coupling Experiment (SMACEX) site in central Iowa, U.S., on three days in 2002 during the period of rapid growth in corn and soybean when three scenes of Landsat Thematic Mapper (TM)/Enhanced Thematic Mapper Plus (ETM +) images and one scene of the Advanced Spaceborne Thermal Emission and Reflection Radiometer (ASTER) image were acquired. Results indicate that TTME is capable of reproducing latent heat flux (LE) with a mean absolute percentage difference (MAPD) of ~10%, and a root mean square difference (RMSD) of 45.6Wm -2 and 63.1Wm -2 for Landsat TM/ETM + and ASTER images, respectively. Comparison of TTME with other one-source and two-source models using the same data set suggests that TTME shows comparable accuracy as the Two-Source Energy Balance (TSEB), but requires relatively fewer inputs and obviates the computation of resistance networks in the modeling domain and the overestimation of vegetation transpiration incurred by using the Priestley-Taylor equation. Sensitivity analysis suggests that TTME is most sensitive to T rad and T a, but not sensitive to a range of meteorological observations and variables and parameters derived/specified. Â© 2012 Elsevier Inc.</t>
  </si>
  <si>
    <t>10.1016/j.rse.2012.02.015</t>
  </si>
  <si>
    <t>soil moisture, Soil moisture, Remote sensing, surface temperature, Vegetation, Evapotranspiration, Transpiration, evapotranspiration, Energy balance, Water supply, energy balance, evaporation, transpiration, ASTER, latent heat flux, Priestley-Taylor equation, Atmospheric temperature, satellite imagery, growing season, Energy balance equations, Satellite imagery, Glycine max, soybean, numerical model, vegetation cover, United States, Landsat Thematic Mapper, Pixels, maize, Zea mays, Fractional vegetation cover, Advanced spaceborne thermal emission and reflection radiometer, Root mean square differences, radiation budget, Meteorological observation, soil surface, Landsat thematic mapper, Iowa, Comparison, Two-source model, Resistance network, ASTER image, Geologic models, boundary condition, Data sets, LANDSAT TM, Radiation budget, Air temperature, Thematic mapper plus, Parameterized, Theoretical boundary, Soil surfaces, Rapid growth, Trapezoid, Lower boundary, Radiative surfaces, Two-source scheme</t>
  </si>
  <si>
    <t>TTME</t>
  </si>
  <si>
    <t>soybean</t>
  </si>
  <si>
    <t>LandsatTM/ETM+ images</t>
  </si>
  <si>
    <t>corn</t>
  </si>
  <si>
    <t>ASTER image</t>
  </si>
  <si>
    <t>Global estimation of evapotranspiration using a leaf area index-based surface energy and water balance model</t>
  </si>
  <si>
    <t>Yan, H., Wang, S.Q., Billesbach, D., Oechel, W., Zhang, J.H., Meyers, T., Martin, T.A., Matamala, R., Baldocchi, D., Bohrer, G., Dragoni, D., Scott, R.</t>
  </si>
  <si>
    <t>Studies of global hydrologic cycles, carbon cycles and climate change are greatly facilitated when global estimates of evapotranspiration (E) are available. We have developed an air-relative-humidity-based two-source (ARTS) E model that simulates the surface energy balance, soil water balance, and environmental constraints on E. It uses remotely sensed leaf area index (L ai) and surface meteorological data to estimate E by: 1) introducing a simple biophysical model for canopy conductance (G c), defined as a constant maximum stomatal conductance g smax of 12.2mms -1 multiplied by air relative humidity (R h) and L ai (G c=g s maxÃR hÃL ai); 2) calculating canopy transpiration with the G c-based Penman-Monteith (PM) E model; 3) calculating soil evaporation from an air-relative-humidity-based model of evapotranspiration (Yan &amp;amp; Shugart, 2010); 4) calculating total E (E 0) as the sum of the canopy transpiration and soil evaporation, assuming the absence of soil water stress; and 5) correcting E 0 for soil water stress using a soil water balance model.This physiological ARTS E model requires no calibration. Evaluation against eddy covariance measurements at 19 flux sites, representing a wide variety of climate and vegetation types, indicates that daily estimated E had a root mean square error=0.77mmd -1, bias=-0.14mmd -1, and coefficient of determination, R 2=0.69. Global, monthly, 0.5Â°-gridded ARTS E simulations from 1984 to 1998, which were forced using Advanced Very High Resolution Radiometer L ai data, Climate Research Unit climate data, and surface radiation budget data, predicted a mean annual land E of 58.4Ã10 3km 3. This falls within the range (58Ã10 3-85Ã10 3km 3) estimated by the Second Global Soil Wetness Project (GSWP-2; Dirmeyer et al., 2006). The ARTS E spatial pattern agrees well with that of the global E estimated by GSWP-2. The global annual ARTS E increased by 15.5mm per decade from 1984 to 1998, comparable to an increase of 9.9mm per decade from the model tree ensemble approach (Jung et al., 2010). These comparisons confirm the effectivity of the ARTS E model to simulate the spatial pattern and climate response of global E. This model is the first of its kind among remote-sensing-based PM E models to provide global land E estimation with consideration of the soil water balance. Â© 2012 Elsevier Inc.</t>
  </si>
  <si>
    <t>10.1016/j.rse.2012.06.004</t>
  </si>
  <si>
    <t>remote sensing, Soil moisture, Evaporation, Remote sensing, Climate change, Evapotranspiration, Transpiration, Eddy covariance, eddy covariance, evapotranspiration, water budget, AVHRR, spatial analysis, Spatial patterns, Water supply, Biophysical model, evaporation, transpiration, Leaf Area Index, Penman-Monteith, Stomatal conductance, Interfacial energy, Mean square error, Root mean square errors, Eddy covariance measurements, Soil evaporations, climate conditions, Canopy conductance, numerical model, air-soil interaction, Meteorology, Climate models, Coefficient of determination, Hydrologic cycles, surface energy, climate effect, Climate data, leaf area index, Soil water balance, soil water, Soil water, relative humidity, Estimation, global perspective, stomatal conductance, radiation budget, Soil evaporation, Soil water balance model, canopy exchange, Environmental constraints, Physiological models, Phase transitions, Geologic models, Air relative humidity, Canopy transpiration, Carbon cycles, Climate research, E-Model, Energy and water balance, Global estimate, Global estimation, Leaf area, Model trees, Soil wetness, Surface meteorological data, Surface radiation budget, Vegetation type</t>
  </si>
  <si>
    <t>ARTS</t>
  </si>
  <si>
    <t>SGP</t>
  </si>
  <si>
    <t>air-relative-humidity-based two-source (ARTS) E model</t>
  </si>
  <si>
    <t>Barrow</t>
  </si>
  <si>
    <t>Bartlett</t>
  </si>
  <si>
    <t>Bondville</t>
  </si>
  <si>
    <t>Donaldson</t>
  </si>
  <si>
    <t>FermiA</t>
  </si>
  <si>
    <t>FermiP</t>
  </si>
  <si>
    <t>MeadI</t>
  </si>
  <si>
    <t>MeadIR</t>
  </si>
  <si>
    <t>MeadR</t>
  </si>
  <si>
    <t>MetoliusI</t>
  </si>
  <si>
    <t>MetoliusN</t>
  </si>
  <si>
    <t>Mize</t>
  </si>
  <si>
    <t>Morgan</t>
  </si>
  <si>
    <t>SHRUB</t>
  </si>
  <si>
    <t>Santa</t>
  </si>
  <si>
    <t>Tonzi</t>
  </si>
  <si>
    <t>Vaira</t>
  </si>
  <si>
    <t>WindR</t>
  </si>
  <si>
    <t>Actual evapotranspiration in drylands derived from in-situ and satellite data: Assessing biophysical constraints</t>
  </si>
  <si>
    <t>GarcÃ­a, M., Sandholt, I., Ceccato, P., Ridler, M., Mougin, E., Kergoat, L., Morillas, L., Timouk, F., Fensholt, R., Domingo, F.</t>
  </si>
  <si>
    <t>Improving regional estimates of actual evapotranspiration (Î»E) in water-limited regions located at climatic transition zones is critical. This study assesses an Î»E model (PT-JPL model) based on downscaling potential evapotranspiration according to multiple stresses at daily time-scale in two of these regions using MSG-SEVIRI (surface temperature and albedo) and MODIS products (NDVI, LAI and fPAR). An open woody savanna in the Sahel (Mali) and a Mediterranean grassland (Spain) were selected as test sites with Eddy Covariance data used for evaluation. The PT-JPL model was modified to run at a daily time step and the outputs from eight algorithms differing in the input variables and also in the formulation of the biophysical constraints (stresses) were compared with the Î»E from the Eddy Covariance. Model outputs were also compared with other modeling studies at similar global dryland ecosystems.The novelty of this paper is the computation of a key model parameter, the soil moisture constraint, relying on the concept of apparent thermal inertia (fSM-ATI) computed with surface temperature and albedo observations. Our results showed that fSM-ATI from both in-situ and satellite data produced satisfactory results for Î»E at the Sahelian savanna, comparable to parameterizations using field-measured Soil Water Content (SWC) with r2 greater than 0.80. In the Mediterranean grasslands however, with much lower daily Î»E values, model results were not as good as in the Sahel (r2=0.57-0.31) but still better than reported values from more complex models applied at the site such as the Two Source Model (TSM) or the Penman-Monteith Leuning model (PML).PT-JPL-daily model with a soil moisture constraint based on apparent thermal inertia, fSM-ATI offers great potential for regionalization as no field-calibrations are required and water vapor deficit estimates, required in the original version, are not necessary, being air temperature and the available energy (Rn-G) the only input variables required, apart from routinely available satellite products. Â© 2012 Elsevier Inc.</t>
  </si>
  <si>
    <t>10.1016/j.rse.2012.12.016</t>
  </si>
  <si>
    <t>downscaling, soil moisture, Soil moisture, NDVI, surface temperature, MODIS, Vegetation, Evapotranspiration, eddy covariance, evapotranspiration, Satellites, arid region, Water supply, algorithm, Atmospheric temperature, Radiometers, Surface properties, Solar radiation, satellite data, potential evapotranspiration, parameterization, Surface temperatures, savanna, Sahel [Sub-Saharan Africa], Surface temperature, leaf area index, Priestley-Taylor, SEVIRI, Thermal inertia, climatic region, MSG-SEVIRI, heat capacity, Platinum compounds, Water-limited ecosystems</t>
  </si>
  <si>
    <t>6 months</t>
  </si>
  <si>
    <t>PT-JPL-daily</t>
  </si>
  <si>
    <t>Agoufou (Mali)</t>
  </si>
  <si>
    <t>FDaSWC</t>
  </si>
  <si>
    <t>FDbSWC</t>
  </si>
  <si>
    <t>FDaATI-in situ</t>
  </si>
  <si>
    <t>FDbATI-in situ</t>
  </si>
  <si>
    <t>FDaATI-MSG</t>
  </si>
  <si>
    <t>FDbATI-MSG</t>
  </si>
  <si>
    <t>Balsa Blanca (Spain)</t>
  </si>
  <si>
    <t>3 months</t>
  </si>
  <si>
    <t>FDfield-SWC (kRn = 0.60)</t>
  </si>
  <si>
    <t>FDfield-SWC (kRn = 0.75)</t>
  </si>
  <si>
    <t>FDaFisher</t>
  </si>
  <si>
    <t>FDbFisher</t>
  </si>
  <si>
    <t>Seasonal trends of satellite-based evapotranspiration algorithms over a complex ecosystem in East Asia</t>
  </si>
  <si>
    <t>Hwang, K., Choi, M.</t>
  </si>
  <si>
    <t>Accurate land surface evapotranspiration (ET) estimations over a heterogeneous ecosystem are important to understand the interaction between the land surface and atmosphere including practical applications in integrated water resources management. Though numerous studies have been adopted and developed based on remote sensing technology to make a more accurate prediction of regional ET distribution, there has been still degree of uncertainty due to high spatio-temporal variability of the ecohydrologic parameter. This study suggested the revised remote sensing-based Penman-Monteith (Revised RS-PM) model and Trapezoid Interpolation Model (TIM) using only remotely sensed data as input data to assess applicability over complex topography in East Asia. Ground observations at the two flux sites having different land surface conditions were used to evaluate intra-annual seasonality in 2008. Both models represented temporal compatibility yielding biases of -74.25-38.79Wm-2 and Root Mean Square Error (RMSE) values of 68.96-90.90Wm-2 while the models consistently overestimated ET at the forests due to large amount of interception relatively restraining sufficient water supply to the plants. The revised RS-PM showed slight overestimation due to the overvalued Leaf Area Index (LAI) as an input parameter and classified parameterization in transpiration calculation. This algorithm was developed for global mapping of ET so that errors occurring from vegetation parameterization are inevitable. TIM reproduced higher ET than the measurements in a non-growing season since remotely sensed Normalized Difference Vegetation Index (NDVI) as an input parameter could be affected by cloud contamination. In contrast to the dormant season, the revised RS-PM estimated a larger amount of ET distribution than TIM in the growing season. A conservative estimation of TIM was mainly caused by the structural characteristics. Relationships between the land surface temperature and NDVI were contextually used to determine both maximum and minimum limits of the Priestley-Taylor parameters in the image data. Determination of the contextual relationship should be carefully conducted to achieve reliable estimations. Results of a sensitivity analysis shows that the net radiation (RN) plays the most significant role in both models (Â±17-20% for ET by Â±20% change of RN). Variation of LAI impacted ET mostly in the revised RS-PM in a dormant season due to a logarithmic relationship between canopy conductance and LAI. TIM, on the other hand, was barely affected by LAI because of the simple structure of the algorithm including the Priestley-Taylor equation. The results suggest that the models can be applied to a regional scale with heterogeneous topography over long term periods if the input data handling is carefully conducted. In particular, the models can be usefully applied where ground ancillary data are not readily available. Â© 2013 Elsevier Inc.</t>
  </si>
  <si>
    <t>10.1016/j.rse.2013.06.006</t>
  </si>
  <si>
    <t>accuracy assessment, algorithm, Algorithms, Atmospheric temperature, Complex ecosystem, Complex ecosystems, ecohydrology, Ecosystems, Estimation, estimation method, evapotranspiration, Evapotranspiration, Far East, Input output programs, Intra-annual variation, Mean square error, MODIS, NDVI, optimization, parameterization, Penman-Monteith, Priestley-Taylor, remote sensing, Remote sensing, satellite imagery, seasonal variation, Surface measurement, water management, water resource, water retention, water supply, Water supply</t>
  </si>
  <si>
    <t>Revised RS-PM method</t>
  </si>
  <si>
    <t>KoFlux Gwangneung Supersite ((GDK))</t>
  </si>
  <si>
    <t>KoFlux Haenam site ((HFK)</t>
  </si>
  <si>
    <t>corrected using BR</t>
  </si>
  <si>
    <t>Trapezoid Interpolation Model (TIM)</t>
  </si>
  <si>
    <t>Temporal upscaling of instantaneous evapotranspiration: An intercomparison of four methods using eddy covariance measurements and MODIS data</t>
  </si>
  <si>
    <t>Tang, R., Li, Z.-L., Sun, X.</t>
  </si>
  <si>
    <t>The quantification of land surface evapotranspiration (ET) at daily or longer time scales is of great significance in modeling the global hydrological cycle, studying climate change, and managing water resources. However, current remote sensing-based ET models can generally only provide snapshots of ET at the time of a satellite overpass and do not satisfy the expectations of hydrologists, irrigation engineers, or water resource managers concerned with practical applications. Four commonly used ET upscaling schemes, namely, the constant reference evaporative fraction (EFr) method, the constant evaporative fraction (EF) method, the constant extraterrestrial solar radiation ratio (Rp) method, and the constant observed global solar radiation ratio (Rg) method, were evaluated in this study using ground-based eddy covariance (EC) measurements and the Moderate Resolution Imaging Spectroradiometer (MODIS) derived estimates from a two-source energy balance model. Analysis was made of both closed and un-closed surface fluxes and of different assumed satellite overpass times from mid-morning to mid-afternoon. Data for the analysis were collected at the Yucheng comprehensive experimental station in Northern China, spanning the period from late April 2009 to late October 2011. The results show that all four upscaling factors from noon to mid-afternoon had a better agreement with their corresponding daily averages. Overall, the EFr (Rg) method had the best (second best) performance of the four upscaling methods. The EF method was found to significantly underestimate the daily latent heat flux (LE) and performed the worst of the four upscaling methods. With the correction of the energy imbalance of EC measurements, the Rg method's performance was improved and outperformed the EFr method in the morning. The presence of clouds either increased or decreased the BIAS but generally increased the root mean square error (RMSE) for all four upscaling methods. When the upscaling methods were applied to convert the instantaneous MODIS remote sensing estimates of ET to daily values, the accuracy of the extrapolated daily ET was controlled by the accuracy of both the remote sensing ET estimates and the upscaling methods themselves. With the insignificantly biased estimates of the instantaneous LE from the N95 model at 101 MODIS overpass times in this study, using the EF method underestimated the daily ET by 11%, while all the remaining three factors overestimated the daily ET by a range of 5%-18%. This study was conducted to provide a scientific basis for developing an operational and more accurate ET-upscaling method with easy access to data in future studies. Â© 2013 Elsevier Inc.</t>
  </si>
  <si>
    <t>10.1016/j.rse.2013.07.001</t>
  </si>
  <si>
    <t>Climate change, comparative study, covariance analysis, data acquisition, eddy covariance, Eddy covariance measurements, Eddy covariance system, Eddy covariance systems, error analysis, Estimation, evapotranspiration, Evapotranspiration, Global solar radiation, land surface, Mean square error, Moderate resolution imaging spectroradiometer, MODIS, Overpasses, Radiometers, Remote sensing, Root mean square errors, Satellite imagery, solar radiation, Solar radiation, Sun, Surface measurement, Temporal upscaling, Two-source energy balance model, upscaling, Upscaling, Water supply</t>
  </si>
  <si>
    <t>Two-source energy balance model</t>
  </si>
  <si>
    <t>Yucheng station</t>
  </si>
  <si>
    <t>EFr</t>
  </si>
  <si>
    <t>EF</t>
  </si>
  <si>
    <t>Rp</t>
  </si>
  <si>
    <t>Rg</t>
  </si>
  <si>
    <t>A comprehensive evaluation of two MODIS evapotranspiration products over the conterminous United States: Using point and gridded FLUXNET and water balance ET</t>
  </si>
  <si>
    <t>Velpuri, N.M., Senay, G.B., Singh, R.K., Bohms, S., Verdin, J.P.</t>
  </si>
  <si>
    <t>Remote sensing datasets are increasingly being used to provide spatially explicit large scale evapotranspiration (ET) estimates. Extensive evaluation of such large scale estimates is necessary before they can be used in various applications. In this study, two monthly MODIS 1. km ET products, MODIS global ET (MOD16) and Operational Simplified Surface Energy Balance (SSEBop) ET, are validated over the conterminous United States at both point and basin scales. Point scale validation was performed using eddy covariance FLUXNET ET (FLET) data (2001-2007) aggregated by year, land cover, elevation and climate zone. Basin scale validation was performed using annual gridded FLUXNET ET (GFET) and annual basin water balance ET (WBET) data aggregated by various hydrologic unit code (HUC) levels. Point scale validation using monthly data aggregated by years revealed that the MOD16 ET and SSEBop ET products showed overall comparable annual accuracies. For most land cover types, both ET products showed comparable results. However, SSEBop showed higher performance for Grassland and Forest classes; MOD16 showed improved performance in the Woody Savanna class. Accuracy of both the ET products was also found to be comparable over different climate zones. However, SSEBop data showed higher skill score across the climate zones covering the western United States. Validation results at different HUC levels over 2000-2011 using GFET as a reference indicate higher accuracies for MOD16 ET data. MOD16, SSEBop and GFET data were validated against WBET (2000-2009), and results indicate that both MOD16 and SSEBop ET matched the accuracies of the global GFET dataset at different HUC levels. Our results indicate that both MODIS ET products effectively reproduced basin scale ET response (up to 25% uncertainty) compared to CONUS-wide point-based ET response (up to 50-60% uncertainty) illustrating the reliability of MODIS ET products for basin-scale ET estimation. Results from this research would guide the additional parameter refinement required for the MOD16 and SSEBop algorithms in order to further improve their accuracy and performance for agro-hydrologic applications. Â© 2013.</t>
  </si>
  <si>
    <t>10.1016/j.rse.2013.07.013</t>
  </si>
  <si>
    <t>Accuracy and uncertainty estimation, accuracy assessment, Aggregates, Basin water balance, climatic region, Comprehensive evaluation, data set, Estimation, evapotranspiration, Evapotranspiration, hydrological regime, MODIS, MODIS based ET models (MOD16 and SSEBop), Multi-scale ET validation, Parameter refinement, Radiometers, remote sensing, Remote sensing, Remotely sensed evapotranspiration (ET) modeling, Remotely sensed evapotranspirations, savanna, spatial analysis, Uncertainty analysis, Uncertainty estimation, United States, water budget, Water supply, Western United States</t>
  </si>
  <si>
    <t>Comparison of satellite-based evapotranspiration models over terrestrial ecosystems in China</t>
  </si>
  <si>
    <t>Chen, Y., Xia, J., Liang, S., Feng, J., Fisher, J.B., Li, X., Li, X., Liu, S., Ma, Z., Miyata, A., Mu, Q., Sun, L., Tang, J., Wang, K., Wen, J., Xue, Y., Yu, G., Zha, T., Zhang, L., Zhang, Q., Zhao, T., Zhao, L., Yuan, W.</t>
  </si>
  <si>
    <t>Evapotranspiration (ET) is a key component of terrestrial ecosystems because it links the hydrological, energy, and carbon cycles. Several satellite-based ET models have been developed for extrapolating local observations to regional and global scales, but recent studies have shown large model uncertainties in ET simulations. In this study, we compared eight ET models, including five empirical and three process-based models, with the objective of providing a reference for choosing and improving methods. The results showed that the eight models explained between 61 and 80% of the variability in ET at 23 eddy covariance towers in China and adjacent regions. The mean annual ET for all of China varied from 535 to 852mmyr-1 among the models. The interannual variability of yearly ET varied significantly between models during 1982-2009 because of different model structures and the dominant environmental factors employed. Our evaluation results showed that the parameters of the empirical methods may have different combination because the environmental factors of ET are not independent. Although the three process-based models showed high model performance across the validation sites, there were substantial differences among them in the temporal and spatial patterns of ET, the dominant environment factors and the energy partitioning schemes. The disagreement among current ET models highlights the need for further improvements and validation, which can be achieved by investigating model structures and examining the ET component estimates and the critical model parameters. Â© 2013 Elsevier Inc.</t>
  </si>
  <si>
    <t>10.1016/j.rse.2013.08.045</t>
  </si>
  <si>
    <t>annual variation, China, comparative study, Computer simulation, Ecosystems, eddy covariance, Eddy covariance, Eddy covariance towers, Energy partitioning schemes, environmental factor, evapotranspiration, Evapotranspiration, Evapotranspiration models, Interannual variability, Model structures, numerical model, Parameter estimation, Penman-Monteith, Penman-Monteith equation, Priestley-Taylor, Temporal and spatial pattern, terrestrial ecosystem, Uncertainty analysis, Water supply</t>
  </si>
  <si>
    <t>PM-MOD16</t>
  </si>
  <si>
    <t>RMSE values of RS-ET in image https://ars.els-cdn.com/content/image/1-s2.0-S0034425713003040-gr3_lrg.jpg</t>
  </si>
  <si>
    <t>Evaluation of the SEBS for upscaling the evapotranspiration based on in-situ observations over the Tibetan Plateau</t>
  </si>
  <si>
    <t>Ma, W., Ma, Y., Ishikawa, H.</t>
  </si>
  <si>
    <t>Evapotranspiration (ET) is a boundary condition for regional scale hydrological and climatological modeling. Spatial knowledge of land surface ET is of principal interest for environmental evaluation especially in semi-arid regions. The study used the Surface Energy Balance System (SEBS) model based on Advanced Spaceborne Thermal Emission and Reflection Radiometer (ASTER) remote sensing and field observations data that have been used and tested for deriving ET over the NamCo area in the Tibetan Plateau, located in the southwest of China. Two ASTER scenes were used for estimating the ET over the study area. To validate the proposed methodology, the ground-measured ET was compared to the ASTER derived ET values for the study area. The results show that the derived ET in different months over the study area is in good accordance with the in-situ data. The derived ET value over the study area is much closer to the field measurement; the RMSE is 0.7. mm/d. It is therefore concluded that the SEBS methodology is successful for the retrieval of ET using the ASTER and in-situ data over the study area. Â© 2013 Elsevier B.V.</t>
  </si>
  <si>
    <t>10.1016/j.atmosres.2013.10.020</t>
  </si>
  <si>
    <t>Advanced spaceborne thermal emission and reflection radiometer, Arid regions, ASTER, Bond (masonry), boundary condition, China, energy balance, Environmental evaluation, evapotranspiration, Evapotranspiration, Field observations, In-situ observations, Qinghai-Xizang Plateau, remote sensing, SEBS, surface energy, Surface energy balance systems, Tibetan Plateau, upscaling, Water supply</t>
  </si>
  <si>
    <t>A Surface Temperature Initiated Closure (STIC) for surface energy balance fluxes</t>
  </si>
  <si>
    <t>Mallick, K., Jarvis, A.J., Boegh, E., Fisher, J.B., Drewry, D.T., Tu, K.P., Hook, S.J., Hulley, G., ArdÃ¶, J., Beringer, J., Arain, A., Niyogi, D.</t>
  </si>
  <si>
    <t>The use of Penman-Monteith (PM) equation in thermal remote sensing based surface energy balance modeling is not prevalent due to the unavailability of any direct method to integrate thermal data into the PM equation and due to the lack of physical models expressing the surface (or stomatal) and boundary layer conductances (gS and gB) as a function of surface temperature. Here we demonstrate a new method that physically integrates the radiometric surface temperature (TS) into the PM equation for estimating the terrestrial surface energy balance fluxes (sensible heat, H and latent heat, Î»E). The method combines satellite TS data with standard energy balance closure models in order to derive a hybrid closure that does not require the specification of surface to atmosphere conductance terms. We call this the Surface Temperature Initiated Closure (STIC), which is formed by the simultaneous solution of four state equations. Taking advantage of the psychrometric relationship between temperature and vapor pressure, the present method also estimates the near surface moisture availability (M) from TS, air temperature (TA) and relative humidity (RH), thereby being capable of decomposing Î»E into evaporation (Î»EE) and transpiration (Î»ET). STIC is driven with TS, TA, RH, net radiation (RN), and ground heat flux (G). TS measurements from both MODIS Terra (MOD11A2) and Aqua (MYD11A2) were used in conjunction with FLUXNET RN, G, TA, RH, Î»E and H measurements corresponding to the MODIS equatorial crossing time. The performance of STIC has been evaluated in comparison to the eddy covariance measurements of Î»E and H at 30 sites that cover a broad range of biomes and climates. We found a RMSE of 37.79 (11%) (with MODIS Terra TS) and 44.27Wm-2 (15%) (with MODIS Aqua TS) in Î»E estimates, while the RMSE was 37.74 (9%) (with Terra) and 44.72Wm-2 (8%) (with Aqua) in H. STIC could efficiently capture the Î»E dynamics during the dry down period in the semi-arid landscapes where Î»E is strongly governed by the subsurface soil moisture and where the majority of other Î»E models generally show poor results. Sensitivity analysis revealed a high sensitivity of both the fluxes to the uncertainties in TS. A realistic response and modest relationship was also found when partitioned Î»E components (Î»EE and Î»ET) were compared to the observed soil moisture and rainfall. This is the first study to report the physical integration of TS into the PM equation and finding analytical solution of the physical (gB) and physiological conductances (gS). The performance of STIC over diverse biomes and climates points to its potential to benefit future NASA and NOAA missions having thermal sensors, such as HyspIRI, GeoSTAR and GOES-R for mapping multi-scale Î»E and drought. Â© 2013 Elsevier Inc.</t>
  </si>
  <si>
    <t>10.1016/j.rse.2013.10.022</t>
  </si>
  <si>
    <t>Advection-aridity hypothesis, Atmospheric temperature, biome, boundary layer, Boundary layer conductance, Boundary layers, energy balance, Energy balance, energy flux, Equations of state, Estimation, Evapotranspiration, FluxNet, FLUXNET, Heat flux, Interfacial energy, Land surface temperature, mapping, Models, MODIS, moisture content, NASA, Penman-Monteith equation, Penman-Monteith equations, performance assessment, Radiometers, radiometric method, remote sensing, sensitivity analysis, sensor, Soil moisture, Surface conductance, surface energy, Surface energy balance, Surface properties, surface temperature, Transpiration, vapor pressure, Water supply</t>
  </si>
  <si>
    <t>Audubon Ranch (AUD)</t>
  </si>
  <si>
    <t>Surface Temperature Initiated Closure</t>
  </si>
  <si>
    <t>Freeman Ranch (FR2)</t>
  </si>
  <si>
    <t>with MODIS Terra</t>
  </si>
  <si>
    <t>Santarita Mesquite (SRM)</t>
  </si>
  <si>
    <t>Sky Oaks (SO2)</t>
  </si>
  <si>
    <t>Tonzi Ranch (TON)</t>
  </si>
  <si>
    <t>Walnut Gulch (WKG)</t>
  </si>
  <si>
    <t>Flagstaff-Managed Forest (FMF)</t>
  </si>
  <si>
    <t>Flagstaff-Unmanaged Forest (FUF)</t>
  </si>
  <si>
    <t>Flagstaff-Wildfire (FWF)</t>
  </si>
  <si>
    <t>Sao Paulo Cerrado (SP1)</t>
  </si>
  <si>
    <t>Howard Springs (HOW)</t>
  </si>
  <si>
    <t>Foggdam (FOG)</t>
  </si>
  <si>
    <t>Las Majadas del Tieter (LMA)</t>
  </si>
  <si>
    <t>Demokeya (DEM)</t>
  </si>
  <si>
    <t>Maun Mopane (MA1)</t>
  </si>
  <si>
    <t>Kruger National Park (KRU)</t>
  </si>
  <si>
    <t>Willow Creek (WCR)</t>
  </si>
  <si>
    <t>Hainich (HAI)</t>
  </si>
  <si>
    <t>University of Michigan Biological Station (UMB)</t>
  </si>
  <si>
    <t>Hesse forest (HES)</t>
  </si>
  <si>
    <t>Cabauw (CA1)</t>
  </si>
  <si>
    <t>Wetztein (WET)</t>
  </si>
  <si>
    <t>Mehrstadt (MEH)</t>
  </si>
  <si>
    <t>Grillenburg (GRI)</t>
  </si>
  <si>
    <t>SSA Old Aspen (OAS)</t>
  </si>
  <si>
    <t>Lethbridge (LET)</t>
  </si>
  <si>
    <t>Loobos (LOO)</t>
  </si>
  <si>
    <t>Saskatchewan Fire 1977 (SF1)</t>
  </si>
  <si>
    <t>Ontario Turkey Point Seeding White Pine (TP1)</t>
  </si>
  <si>
    <t>Ivotuk (IVO)</t>
  </si>
  <si>
    <t>with MODIS Aqua</t>
  </si>
  <si>
    <t>Operational monitoring of daily evapotranspiration by the combination of MODIS NDVI and ground meteorological data: Application and evaluation in Central Italy</t>
  </si>
  <si>
    <t>Maselli, F., Papale, D., Chiesi, M., Matteucci, G., Angeli, L., Raschi, A., Seufert, G.</t>
  </si>
  <si>
    <t>Time-varying crop coefficients (Kc) can be obtained from remotely sensed data and combined with daily potential evapotranspiration estimates for the operational prediction of actual evapotranspiration (ETA). This approach, however, presents relevant limitations when applied in mixed, water stressed ecosystems. The current paper addresses these issues by introducing two innovations. First, fractional vegetation cover (FVC) is derived from NDVI and utilized to split evaporating and transpiring surfaces, whose behavior is simulated under fully watered conditions by the use of generalized Kc. Next, the short term effect of water shortage is taken into account by means of downregulating factors which are based on meteorological observations (potential evapotranspiration and rainfall) and act differently for vegetated and not vegetated surfaces. The new method is tested against latent heat of evaporation (LE) measurements taken by the eddy covariance technique in six sites of Central Italy representative of various forest and herbaceous ecosystems. In this experiment the method is driven by 1-km meteorological data obtained from a pan-European archive and by 250m MODIS NDVI imagery. Satisfactory accuracies are obtained in all experimental situations, which encourages the application of the method for the operational monitoring of ETA on regional scale. Â© 2014 Elsevier Inc.</t>
  </si>
  <si>
    <t>10.1016/j.rse.2014.06.021</t>
  </si>
  <si>
    <t>Actual evapotranspiration, Central Italy, Crop coefficient, Crops, Daily evapotranspirations, Ecosystems, eddy covariance, Eddy covariance technique, Evaporation, evapotranspiration, Evapotranspiration, experiment, Fractional vegetation cover, Italy, Latent heat, latent heat flux, Meteorological data, Meteorological observation, meteorology, Meteorology, MODIS, Modis ndvi, NDVI, Operational monitoring, potential evapotranspiration, Potential evapotranspiration, Radiometers, rainfall, remote sensing, satellite data, Transpiration, vegetation cover, Water supply</t>
  </si>
  <si>
    <t>ET0 &amp; Kc</t>
  </si>
  <si>
    <t>coastal plain pine forest</t>
  </si>
  <si>
    <t>IT-SRo</t>
  </si>
  <si>
    <t>coastal plain Holm oak forest</t>
  </si>
  <si>
    <t>IT-Cpz</t>
  </si>
  <si>
    <t>hilly Turkey oak forest</t>
  </si>
  <si>
    <t>IT-Ro2</t>
  </si>
  <si>
    <t>mountain beech forest</t>
  </si>
  <si>
    <t>IT-Col</t>
  </si>
  <si>
    <t>hilly-mountain unmanaged grassland)</t>
  </si>
  <si>
    <t>IT-Amp</t>
  </si>
  <si>
    <t>hilly not irrigated cropland</t>
  </si>
  <si>
    <t>IT-Ro3</t>
  </si>
  <si>
    <t>NDVI-Cws method</t>
  </si>
  <si>
    <t>from graphs</t>
  </si>
  <si>
    <t>Comparison of MOD16 and LSA-SAF MSG evapotranspiration products over Europe for 2011</t>
  </si>
  <si>
    <t>Hu, G., Jia, L., Menenti, M.</t>
  </si>
  <si>
    <t>Terrestrial actual evapotranspiration (ETa) is an important component of the terrestrial water cycle. Currently there are two operational ETa products using moderate spatial resolution remote sensing data at continental and global scales, i.e. MOD16 and LSA-SAF MSG ETa. These two products are based on different parameterizations and forcing data, with the spatial and temporal resolutions of 1-km/8-day and 5-km/daily for MOD16 and LSA-SAF MSG ETa respectively. We compared the MOD16 ETa and LSA-SAF MSG ETa products and evaluated them against in-situ measurements at 15 ground sites with biome types ranging from croplands, grasslands, shrublands, savannas, to forests over Europe for 2011. The intercomparison results at local scale demonstrate that LSA-SAF MSG ETa is closer to eddy covariance (EC) measurements than MOD16 ETa product, with larger correlation coefficient Rest-obs, smaller root mean square error RMSEest-obs and bias of LSA-SAF MSG vs. EC at most of the 15 flux sites. Spatial distributions of the RMOD16-MSG and RMSEMOD16-MSG between MOD16 and LSA-SAF MSG ETa for 2011 show that both ETa data products are consistent over most of Europe, except for some semi-arid regions where the water availability is the main limiting factor of land surface evapotranspiration. LSA-SAF MSG ETa is shown to have a more adequate response to the forest fire. Our study contributes to assess the quality and uncertainty of each product, which can be beneficial for improving ETa algorithm and product quality. copy; 2014 Elsevier Inc.</t>
  </si>
  <si>
    <t>10.1016/j.rse.2014.10.017</t>
  </si>
  <si>
    <t>Actual evapotranspiration, algorithm, Algorithms, Arid regions, Correlation coefficient, Data, Deforestation, eddy covariance, Europe, evapotranspiration, Evapotranspiration, Forestry, Forests, ground-based measurement, in situ measurement, In-situ measurement, Intercomparison, Intercomparisons, land surface, limiting factor, LSA-SAF MSG ETa, Mean square error, MOD16, MODIS, parameterization, remote sensing, Remote sensing, Remote Sensing, Root mean square errors, satellite data, Spatial and temporal resolutions, spatial distribution, spatial resolution, Uncertainty analysis, water budget</t>
  </si>
  <si>
    <t>CH-Oe2</t>
  </si>
  <si>
    <t>Oensingen crop (winter wheat)</t>
  </si>
  <si>
    <t>DE-Kli</t>
  </si>
  <si>
    <t>Klingenberg (winter barley)</t>
  </si>
  <si>
    <t>IT-MBo</t>
  </si>
  <si>
    <t>Monte Bondone (meadow)</t>
  </si>
  <si>
    <t>NL-Ca1</t>
  </si>
  <si>
    <t>Cabauw (meadow)</t>
  </si>
  <si>
    <t>ES-Amo</t>
  </si>
  <si>
    <t>Amoladeras (dwarf shrub)</t>
  </si>
  <si>
    <t>ES-LJu</t>
  </si>
  <si>
    <t>Llano de los Juanes (matorral shrub)</t>
  </si>
  <si>
    <t>ES-LMa</t>
  </si>
  <si>
    <t>Las Majadas del Tietar (holm oak open woodland)</t>
  </si>
  <si>
    <t>BE-Bra</t>
  </si>
  <si>
    <t>Brasschaat (Scots pine, English oak)</t>
  </si>
  <si>
    <t>Collelongo (European beech)</t>
  </si>
  <si>
    <t>Roccarespampani 2 (Turkey oak)</t>
  </si>
  <si>
    <t>FR-Pue</t>
  </si>
  <si>
    <t>Puechabon (holm oak)</t>
  </si>
  <si>
    <t>CZ-BK1</t>
  </si>
  <si>
    <t>Bily Kriz forest (Norway spruce)</t>
  </si>
  <si>
    <t>DE-Tha</t>
  </si>
  <si>
    <t>Tharandt (Norway spruce)</t>
  </si>
  <si>
    <t>San Rossore (maritime pine)</t>
  </si>
  <si>
    <t>RU-Fyo</t>
  </si>
  <si>
    <t>Fyodorovskoye (wet spruce)</t>
  </si>
  <si>
    <t>LSA-SAF MSG</t>
  </si>
  <si>
    <t>A satellite-based hybrid algorithm to determine the Priestley-Taylor parameter for global terrestrial latent heat flux estimation across multiple biomes</t>
  </si>
  <si>
    <t>Yao, Y., Liang, S., Li, X., Chen, J., Wang, K., Jia, K., Cheng, J., Jiang, B., Fisher, J.B., Mu, Q., GrÃ¼nwald, T., Bernhofer, C., Roupsard, O.</t>
  </si>
  <si>
    <t>Accurate estimation of the terrestrial latent heat flux (LE) for each plant functional type (PFT) at high spatial and temporal scales remains a major challenge. We developed a satellite-based hybrid algorithm to determine the Priestley-Taylor (PT) parameter for estimating global terrestrial LE across multiple biomes. The hybrid algorithm combines a simple empirical equation with physically based ecophysiological constraints to obtain the sum of the weighted ecophysiological constraints (f(e)) from satellite-based normalized difference vegetation index (NDVI) and ground-measured air temperature (Ta), relative humidity (RH), vapor pressure deficit (VPD) and LE for 2000 to 2009 provided by 240 globally distributed FLUXNET eddy covariance (ECOR) tower sites. Cross-validation analysis indicated that the optimization at a PFT level performed well with a RMSE of less than 0.15 and a R2 between 0.61 and 0.88 for estimated monthly f(e). Cross-validation analysis also revealed good performance of the hybrid-based PT method in estimating seasonal variability with a RMSE of the monthly LE varying from 4.3W/m2 (for 6 deciduous needleleaf forest sites) to 18.1W/m2 (for 34 crop sites) and with a R2 of more than 0.67. The algorithm's performance was also good for predicting among-site and inter-annual variability with a R2 of more than 0.78 and 0.70, respectively. We implemented the global terrestrial LE estimation from 2003 to 2005 for a spatial resolution of 0.05Â°by recalibrating the coefficients of the hybrid algorithm using Modern Era Retrospective Analysis for Research and Applications (MERRA) meteorological data, Moderate Resolution Imaging Spectroradiometer (MODIS) NDVI product and ground-measured LE. This simple but accurate hybrid algorithm provides an alternative method for mapping global terrestrial LE, with a performance generally improved as compared to other satellite algorithms that are not calibrated with tower. The calibrated f(e) differs for different PFTs, and all driving forces of the algorithm can be acquired from satellite and meteorological observations. Â© 2015 Elsevier Inc.</t>
  </si>
  <si>
    <t>10.1016/j.rse.2015.05.013</t>
  </si>
  <si>
    <t>accuracy assessment, air temperature, algorithm, biome, Ecophysiological constraints, ecophysiology, eddy covariance, Global latent heat flux, Heat flux, Hybrid algorithm, Hybrid algorithms, Latent heat, latent heat flux, Meteorological observation, Meteorology, Moderate resolution imaging spectroradiometer, MODIS, NDVI, Normalized difference vegetation index, Parameter estimation, Plant functional type, Priestley-Taylor, Priestley-Taylor parameter, Radiometers, Satellite imagery, Spatial and temporal scale, spatiotemporal analysis</t>
  </si>
  <si>
    <t>Table 2. driven by first group of dataset, calibration done using the second group</t>
  </si>
  <si>
    <t>SAW</t>
  </si>
  <si>
    <t>SHR</t>
  </si>
  <si>
    <t>PT-hybrid</t>
  </si>
  <si>
    <t>Table 3. driven by second group of datasets, calibration done using first group</t>
  </si>
  <si>
    <t>Monitoring daily evapotranspiration over two California vineyards using Landsat 8 in a multi-sensor data fusion approach</t>
  </si>
  <si>
    <t>Semmens, KA, Anderson, MC, Kustas, WP, Gao, F, Alfieri, JG, McKee, L, Prueger, JH, Hain, CR, Cammalleri, C, Yang, Y, Xia, T, Sanchez, L, Alsina, MM, Velez, M</t>
  </si>
  <si>
    <t>California's Central Valley grows a significant fraction of grapes used for wine production in the United States. With increasing vineyard acreage, reduced water availability in much of California, and competing water use interests, it is critical to be able to monitor regional water use and evapotranspiration (ET) over large areas, but also in detail at individual field scales to improve water management within these viticulture production systems. This can be achieved by integrating remote sensing data from multiple satellite systems with different spatiotemporal characteristics. In this research, we evaluate the utility of a multi-scale system for monitoring ET as applied over two vineyard sites near Lodi, California during the 2013 growing season, leading into the drought in early 2014. The system employs a multi-sensor satellite data fusion methodology (STARFM: Spatial and Temporal Adaptive Reflective Fusion Model) combined with a multi-scale ET retrieval algorithm based on the Two Source Energy Balance (TSEB) land-surface representation to compute daily ET at 30 m resolution. In this system, TSEB is run using thermal band imagery from the Geostationary Environmental Operational Satellites (GOES; 4 km spatial resolution, hourly temporal sampling), the Moderate Resolution Imaging Spectroradiometer (MODIS) data (1 km resolution, daily acquisition) and the new Landsat 8 satellite (sharpened to 30 m resolution, similar to 16 day acquisition). Estimates of daily ET generated in two neighboring fields of Pinot noir vines of different age agree with ground-based flux measurements acquired in-field during most of the 2013 season with relative mean absolute errors on the order of 19-23% (root mean square errors of approximately 1 mm d(-1)), reducing to 14-20% at the weekly timestep relevant for irrigation management (similar to 5 mm wk(-1)). A model overestimation of ET in the early season was detected in the younger vineyard, perhaps relating to an inter-row grass cover crop. Spatial patterns of cumulative ET generally correspond to measured yield maps and indicate areas of variable crop moisture, soil condition, and yield within the vineyards that could require adaptive management. The results suggest that multi-sensor remote sensing observations provide a unique means for monitoring crop water use and soil moisture status at field-scales over extended growing regions, and may have value in supporting operational water management decisions in vineyards and other high value crops. Published by Elsevier Inc. This is an open access article under the CC BY-NC-ND license.</t>
  </si>
  <si>
    <t>10.1016/j.rse.2015.10.025</t>
  </si>
  <si>
    <t>STARFM fusion algorithm (“Fusion” ET)</t>
  </si>
  <si>
    <t>7–8 year old Pinot noir vines</t>
  </si>
  <si>
    <t>site 1</t>
  </si>
  <si>
    <t>4–5 year old Pinot noir vines</t>
  </si>
  <si>
    <t>site 2</t>
  </si>
  <si>
    <t>A time domain triangle method approach to estimate actual evapotranspiration: Application in a Mediterranean region using MODIS and MSG-SEVIRI products</t>
  </si>
  <si>
    <t>Minacapilli, M., Consoli, S., Vanella, D., Ciraolo, G., Motisi, A.</t>
  </si>
  <si>
    <t>In this study, spatially distributed estimates of regional actual evapotranspiration (ET) were obtained using a revised procedure of the so called "triangle method" to parameterize the Priestley-Taylor Ï coefficient. In the procedure herein proposed, named Time-Domain Triangle Method (TDTM), the triangular feature space was parameterized considering pairs of Ts-VI values obtained by exploring, for each pixel, only their temporal dynamics. This new method was developed using time series products provided by MODIS and MSG-SEVIRI sensors. Moreover the proposed procedure does not depend on ancillary data, and it is only based on remotely sensed vegetation indices and day-night time land surface temperature differences.Two different test areas located in Sicily were selected for testing and validating the approach. Satellite ET rates were validated versus directly measured fluxes of mass (ET) obtained by eddy covariance (EC) towers during the observation period 2010-2012.The proposed approach predicts daily ET rates with an acceptable level of accuracy for practical purposes; therefore, the TDTM can be considered as a simple and effective tool to easily estimate, at regional scale, spatial and temporal changes of this key-variable related to water resource management, agriculture, ecology and climate change. Â© 2015.</t>
  </si>
  <si>
    <t>10.1016/j.rse.2015.12.018</t>
  </si>
  <si>
    <t>remote sensing, Water resources, Climate change, MODIS, Evapotranspiration, Eddy covariance, eddy covariance, evapotranspiration, Water management, time series, EVI, Atmospheric temperature, Radiometers, Mediterranean Region, Italy, Time series, LST, SEVIRI, Sicily, MSG-SEVIRI, Time domain analysis</t>
  </si>
  <si>
    <t>TDTM</t>
  </si>
  <si>
    <t>olive;citrus</t>
  </si>
  <si>
    <t>Evaluating Landsat 8 evapotranspiration for water use mapping in the Colorado River Basin</t>
  </si>
  <si>
    <t>Senay, G.B., Friedrichs, M., Singh, R.K., Velpuri, N.M.</t>
  </si>
  <si>
    <t>Evapotranspiration (ET) mapping at the Landsat spatial resolution (100Â m) is essential to fully understand water use and water availability at the field scale. Water use estimates in the Colorado River Basin (CRB), which has diverse ecosystems and complex hydro-climatic regions, will be helpful to water planners and managers. Availability of Landsat 8 images, starting in 2013, provides the opportunity to map ET in the CRB to assess spatial distribution and patterns of water use. The Operational Simplified Surface Energy Balance (SSEBop) model was used with 528 Landsat 8 images to create seamless monthly and annual ET estimates at the inherent 100Â m thermal band resolution. Annual ET values were summarized by land use/land cover classes. Croplands were the largest consumer of âblueâ water while shrublands consumed the most âgreenâ water. Validation using eddy covariance (EC) flux towers and water balance approaches showed good accuracy levels with R2 ranging from 0.74 to 0.95 and the NashâSutcliffe model efficiency coefficient ranging from 0.66 to 0.91. The root mean square error (and percent bias) ranged from 0.48Â mm (13%) to 0.60Â mm (22%) for daily (days of satellite overpass) ET and from 7.75Â mm (2%) to 13.04Â mm (35%) for monthly ET. The spatial and temporal distribution of ET indicates the utility of Landsat 8 for providing important information about ET dynamics across the landscape. Annual crop water use was estimated for five selected irrigation districts in the Lower CRB where annual ET per district ranged between 681Â mm to 772Â mm. Annual ET by crop type over the Maricopa Stanfield irrigation district ranged from a low of 384Â mm for durum wheat to a high of 990Â mm for alfalfa fields. A rainfall analysis over the five districts suggested that, on average, 69% of the annual ET was met by irrigation. Although the enhanced cloud-masking capability of Landsat 8 based on the cirrus band and utilization of the Fmask algorithm improved the removal of contaminated pixels, the ability to reliably estimate ET over clouded areas remains an important challenge. Overall, the performance of Landsat 8 based ET compared to available EC datasets and water balance estimates for a complex basin such as the CRB demonstrates the potential of using Landsat 8 for annual water use estimation at a national scale. Future efforts will focus on (a) use of consistent methodology across years, (b) integration of multiple sensors to maximize images used, and (c) employing cloud-computing platforms for large scale processing capabilities. Â© 2015</t>
  </si>
  <si>
    <t>10.1016/j.rse.2015.12.043</t>
  </si>
  <si>
    <t>spatial resolution, Water resources, Evapotranspiration, Rivers, eddy covariance, evapotranspiration, water budget, Irrigation, Landsat, Water supply, water availability, water use, Land use, Mapping, ET modeling, algorithm, satellite imagery, Mean square error, Root mean square errors, Crops, Watersheds, LANDSAT, pixel, Irrigation districts, SSEBop model, wheat, Medicago sativa, Spatial and temporal distribution, satellite sensor, alfalfa, mapping method, Colorado Basin [North America], Colorado River Basin, cirrus, Cloud computing platforms, Land use/land cover, Large-scale processing, Triticum turgidum subsp. durum</t>
  </si>
  <si>
    <t>Santa Rita mesquite</t>
  </si>
  <si>
    <t>Kendall Grassland</t>
  </si>
  <si>
    <t>Multi-scale evaluation of global gross primary productivity and evapotranspiration products derived from Breathing Earth System Simulator (BESS)</t>
  </si>
  <si>
    <t>Jiang, C., Ryu, Y.</t>
  </si>
  <si>
    <t>Several global gross primary production (GPP) and evapotranspiration (ET) remote sensing products exist, mainly provided by machine-learning (e.g. MPI-BGC) and semi-empirical (e.g. MODIS) approaches. Process-based approaches have the advantage of representing the atmosphere-vegetation-soil system and associated fluxes as an organic integration, but their sophistication results in a lack of high spatiotemporal resolution continuous products. Targeting this gap, we reported a new set of global 8-day composite 1-km resolution GPP and ET products from 2000 to 2015, using a simplified process-based model, the Breathing Earth System Simulator (BESS). BESS couples atmosphere and canopy radiative transfer, photosynthesis and evapotranspiration, and uses MODIS atmosphere and land data and other satellite data sources as inputs. We evaluated BESS products against FLUXNET observations at site scale (total of 113 sites, 742 site years), and against MPI-BGC products at global scale. At site scale, BESS 8-day products agreed with FLUXNET observations with R2Â =Â 0.67 and RMSEÂ =Â 2.58Â gCÂ mâÂ 2Â dâÂ 1 for GPP, and R2Â =Â 0.62 and RMSEÂ =Â 0.78Â mmÂ dâÂ 1 for ET, respectively, and they captured a majority of seasonal variability, about half of spatial variability, and a minority of interannual variability in FLUXNET observations. At global scale, BESS mean annual sum GPP and ET maps agreed with MPI-BGC products with R2Â =Â 0.93 and RMSEÂ =Â 229Â gCÂ mâÂ 2Â yâÂ 1 for GPP, and R2Â =Â 0.90 and RMSEÂ =Â 118Â mmÂ yâÂ 1 for ET, respectively. Over the period of 2001â2011, BESS quantified the mean global GPP and ET as 122Â Â±Â 25Â PgCÂ yâÂ 1 and 65Â ÃÂ 103Â Â±Â 11Â ÃÂ 103Â km3Â yâÂ 1, respectively, with a significant ascending GPP trend by 0.27Â PgCÂ yâÂ 2 (pÂ &amp;lt;Â 0.05), similar to MPI-BGC products as well. Overall, BESS GPP and ET estimates were comparable with FLUXNET observations and MPI-BGC products. The process-based BESS can serve as a set of independent GPP and ET products from official MODIS GPP and ET products. Â© 2016 Elsevier Inc.</t>
  </si>
  <si>
    <t>10.1016/j.rse.2016.08.030</t>
  </si>
  <si>
    <t>remote sensing, Remote sensing, MODIS, Evapotranspiration, evapotranspiration, Global, Photosynthesis, Radiometers, machine learning, satellite data, Gross primary productivity, photosynthesis, primary production, atmosphere-biosphere interaction, Learning systems, radiative transfer, flux measurement, global perspective, Phytoplankton, multicriteria analysis, BESS, MPI-BGC</t>
  </si>
  <si>
    <t>547 site years in total</t>
  </si>
  <si>
    <t>WSA/SAV</t>
  </si>
  <si>
    <t>GRA/WET</t>
  </si>
  <si>
    <t>Spatial sensitivity of surface energy balance algorithms to meteorological data in a heterogeneous environment</t>
  </si>
  <si>
    <t>Webster, E., Ramp, D., Kingsford, R.T.</t>
  </si>
  <si>
    <t>Increasing demand for water security requires improved accuracy in water accounting. Quantification of actual evapotranspiration is an essential part of this accounting and is frequently derived from surface energy balance (SEB) models that combine satellite remote sensing and on-ground measurements of meteorological data. However, many of the world's major water supply catchments are highly heterogeneous with land types, vegetation communities, and topography varying spatially. We compared the performance of seven meteorological interpolation methods and three SEB algorithms (the Simplified Surface Energy Balance Index (S-SEBI), the Hybrid Dual-Source Scheme and Trapezoid Framework-Based Evapotranspiration Model (HTEM), and the Surface Energy Balance System (SEBS)), testing their sensitivity to meteorological and remotely sensed inputs in a heterogeneous environment. Under a two dimensional framework, accuracy of interpolation methods varied among SEB meteorological inputs, suggesting that combining methods could improve overall accuracy. SEB algorithms were influenced by the density, type, and variability of meteorological inputs and sensitivity analysis showed that wind speed and air temperature were almost as influential as surface temperature for HTEM and SEBS. SEBS was the most sensitive to meteorological variability caused by choice of interpolation method when analysed globally, while HTEM was the most sensitive to local meteorological variation at flux towers. S-SEBI's simple structure made it the least sensitive to meteorological inputs and interpolation methods. Continued improvement in spatially explicit interpolation methods, combined with increased densities of meteorological stations, will increase accuracy and confidence in remotely sensed SEB fluxes, contributing to improved water accounting in heterogeneous catchments. Â© 2016 Elsevier Inc.</t>
  </si>
  <si>
    <t>10.1016/j.rse.2016.10.019</t>
  </si>
  <si>
    <t>remote sensing, Runoff, Remote sensing, sensitivity analysis, regression analysis, Evapotranspiration, evapotranspiration, spatial analysis, Energy balance, hydrological modeling, Water supply, water supply, energy balance, S-SEBI, SEBS, algorithm, Atmospheric temperature, Interfacial energy, performance assessment, satellite data, ground-based measurement, Meteorology, Interpolation, Catchments, Bond (masonry), quantitative analysis, Sensitivity analysis, surface energy, kriging, heterogeneity, Wind, Geographically weighted regression, demand analysis, HTEM, Splines, Universal kriging, water economics</t>
  </si>
  <si>
    <t>SEB</t>
  </si>
  <si>
    <t>sclerophyll forest</t>
  </si>
  <si>
    <t>Tumbarumba tower</t>
  </si>
  <si>
    <t>THIESSEN</t>
  </si>
  <si>
    <t>MEAN</t>
  </si>
  <si>
    <t>IDW</t>
  </si>
  <si>
    <t>GLR</t>
  </si>
  <si>
    <t>SPLINE</t>
  </si>
  <si>
    <t>GWR</t>
  </si>
  <si>
    <t>UKRIG</t>
  </si>
  <si>
    <t>sub-alpine grassland</t>
  </si>
  <si>
    <t>Nimmo High Plains tower</t>
  </si>
  <si>
    <t>Incorporating an iterative energy restraint for the Surface Energy Balance System (SEBS)</t>
  </si>
  <si>
    <t>The Surface Energy Balance System (SEBS) has proven itself as an effective remotely sensed estimator of actual evapotranspiration (ETa). However, it has several vulnerabilities associated with the partitioning of the available energy (AE) at the land surface. We introduce a two stage energy restraint process into the SEBS algorithm (SEBS-ER) to overcome these vulnerabilities. The first offsets the remotely sensed surface temperature to ensure the surface to air temperature difference reflects AE, while the second stage uses a domain based image search process to identify and adjust the proportions of sensible (H) and latent (Î»E) heat flux with respect to AE. We effectively implemented SEBS-ER over 61 acquisitions over two Landsat tiles (path 90 row 84 and path 91 row 85) in south-eastern Australia that feature heterogeneous land covers. Across the two areas we showed that the SEBS-ER algorithm has: greater resilience to perturbed errors in surface energy balance algorithm inputs; significantly improved accuracy (pÂ &amp;lt;Â 0.05) at two eddy covariance flux towers in heavily forested (RMSE 62.3Â WÂ mâÂ 2, R2 0.879) and sub-alpine grassland (RMSE 33.2Â WÂ mâÂ 2, R2 0.939) land covers; and greater temporal stability across 52 daily actual evapotranspiration (ETa) estimates compared to a temporally stable and independent ETa dataset. The energy restraint within SEBS-ER has reduced exposure to the complex errors and uncertainties within remotely sensed, meteorological, and land type SEBS inputs, providing more reliable and accurate spatially distributed ETa products. Â© 2017 Elsevier Inc.</t>
  </si>
  <si>
    <t>10.1016/j.rse.2017.06.012</t>
  </si>
  <si>
    <t>remote sensing, Remote sensing, surface temperature, Evapotranspiration, evapotranspiration, spatial distribution, Landsat, Energy balance, energy balance, Surface energy balance, Penman-Monteith, Penman Monteith, latent heat flux, Surface Energy Balance System, land surface, algorithm, Heat flux, Interfacial energy, Australia, LANDSAT, Bond (masonry), Surface energy balance systems, genetic algorithm, surface energy, Iterative methods, Penman-Monteith equation, sensible heat flux, South-east Australia, Triangular energy restraint</t>
  </si>
  <si>
    <t>Tumbarumba</t>
  </si>
  <si>
    <t>Nimmo High Plains</t>
  </si>
  <si>
    <t>SEBS-ER</t>
  </si>
  <si>
    <t>A new global method of satellite dataset merging and quality characterization constrained by the terrestrial water budget</t>
  </si>
  <si>
    <t>Munier, S., Aires, F.</t>
  </si>
  <si>
    <t>During the last decades, satellite observations have increasingly been used to study the global water cycle over land. Although their value is now appreciated by the hydrological community, they are still limited by their uncertainties and their inability to close the water budget. In a previous study, we optimally integrated several datasets for each component (precipitation, evapotranspiration, storage change and discharge) to close this budget at a basin scale. Furthermore, an independent and simple calibration of each satellite dataset was designed to reduce the budget residual. In this paper, we extend the calibration procedure to the global scale. Pixels are first classified into surface types characterized by their NDVI and net precipitation values. We show that the global calibration transforms the original datasets towards a consensus that is hydrologically more coherent, with a budget residual reduced by 26%. The calibrated datasets are compared to ground-based observations, showing an improvement for more than 65% of the sites tested. This opens new perspectives to generate long-term datasets at global scale based purely on all available satellites observations, which describe all the terrestrial water components useful for climate purposes. Beyond the simple calibration presented here, inconsistencies among the various satellite datasets can be used as a proxy for satellite observation uncertainties. The quality of our calibration procedure is constrained by the availability of discharge measurements, and could therefore be improved in the future, as discharge measurement networks become more extensive. Â© 2017 Elsevier Inc.</t>
  </si>
  <si>
    <t>10.1016/j.rse.2017.11.008</t>
  </si>
  <si>
    <t>remote sensing, uncertainty analysis, calibration, Remote sensing, NDVI, Calibration, water budget, Satellites, discharge, Earth observation, satellite data, data set, ground-based measurement, Budget control, EOS, Satellite observations, Ground-based observations, Discharge (fluid mechanics), Earth observations, Calibration procedure, Water budget, Discharge measurements, Closure, Uncertainties</t>
  </si>
  <si>
    <t>no values for RMSE reported for validation</t>
  </si>
  <si>
    <t>A remote sensing-based two-leaf canopy conductance model: Global optimization and applications in modeling gross primary productivity and evapotranspiration of crops</t>
  </si>
  <si>
    <t>Bai, Y., Zhang, J., Zhang, S., Yao, F., Magliulo, V.</t>
  </si>
  <si>
    <t>The temporal dynamics of optimum stomatal conductance (gsmax), as well differences between C3 and C4 crops, have rarely been considered in previous remote sensing (RS)-based Jarvis-type canopy conductance (Gc) models. To address this issue, a RS-based two-leaf Jarvis-type Gc model, RST-Gc, was optimized and validated for C3 and C4 crops using 19 crop flux sites across Europe, North America, and China. RST-Gc included restrictive functions for air temperature, vapor pressure deficit, and soil water deficit, and it used satellite-retrieved NDVI to formulate the temporal variation of gsmax defined at a photosynthetic photon flux density (PPFD) of 2000 Î¼mol mâ2 sâ1 (gsm, 2000). Results showed that the parameters of RST-Gc differed between C3 and C4 crops. RST-Gc successfully simulated variations in PenmanâMonteith (PM)-derived daytime Gc with R2 = 0.57 for both C3 and C4 crops. RST-Gc was incorporated into a revised evapotranspiration (ET) model and a new gross primary productivity (GPP) model. The two models were validated at 19 crop flux sites. Daily mean inputs were generally incorporated into a PM approach to model daily transpiration. This is inappropriate because available energy and stomatal conductance vary significantly on a diurnal basis, with both non-linearly regulating transpiration rate. The PM approach with daily mean inputs produced unreasonable transpiration rate estimates. Efforts were made in the revised ET model (denoted as RS-WBPM2), which was modified from the water balance based RS-PM (RS-WBPM) model of Bai et al. (2017), to address this issue by calculating transpiration using daytime inputs. The photosynthesis-based stomatal conductance model, developed by Ball et al. (1987a) and improved by Leuning (1995) (BBL model), was inverted to calculate GPP using canopy conductance; the inverted model was denoted as IBBL. Cross validation showed good agreement between flux tower measurements and modeled ET (R2 = 0.79, RMSE (root mean standard error) = 20.66 W mâ2 for daily ET and R2 = 0.87, RMSE = 15.32 W mâ2 for 16-day ET) and GPP (R2 = 0.83, RMSE = 2.49 gC mâ2 dâ1 for daily GPP and R2 = 0.86, RMSE = 1.96 gC mâ2 dâ1 for 16-day GPP) for the two models. Within-site validations demonstrated the successful performance of the two models at 18 sites (albeit with one outlier). Inter-site variations in ET and GPP were also successfully reproduced by the models. NDVI-derived gsm, 2000 outperformed the fixed gsm, 2000 in both ET and GPP estimates. The results imply that the RS-WBPM2 and IBBL models are useful tools for modeling regional and global ET and GPP. Â© 2018 Elsevier Inc.</t>
  </si>
  <si>
    <t>10.1016/j.rse.2018.06.005</t>
  </si>
  <si>
    <t>remote sensing, modeling, Soil moisture, Remote sensing, NDVI, China, Evapotranspiration, Transpiration, evapotranspiration, water budget, Photosynthesis, Stomatal conductance, canopy, Crops, Canopy conductance, Gross primary productivity, model validation, primary production, Vapor pressure deficit, North America, air temperature, optimization, Penman-Monteith equation, Soil water balance, soil water, Global optimization, stomatal conductance, Phytoplankton, Europe, vapor pressure, Penman-Monteith equations, leaf, Jarvis-type model, Two-leaf canopy conductance model, C3 and C4 crops, C3 plant, C4 plant, Inverted Ball-Berry-Leuning model, Photosynthetic photon flux densities, Transpiration rates</t>
  </si>
  <si>
    <t>RS-WBPM2</t>
  </si>
  <si>
    <t>DE-Geb</t>
  </si>
  <si>
    <t>"and IBBL model" presumably for the GPP</t>
  </si>
  <si>
    <t>FR-Gri</t>
  </si>
  <si>
    <t>IT-BCi</t>
  </si>
  <si>
    <t>US-CRT</t>
  </si>
  <si>
    <t>US-Ne1</t>
  </si>
  <si>
    <t>US-Ne2</t>
  </si>
  <si>
    <t>US-Ne3</t>
  </si>
  <si>
    <t>US-Tw3</t>
  </si>
  <si>
    <t>BE-Lon</t>
  </si>
  <si>
    <t>CN-Yuc</t>
  </si>
  <si>
    <t>DE-RuS</t>
  </si>
  <si>
    <t>DE-Seh</t>
  </si>
  <si>
    <t>FI-Jok</t>
  </si>
  <si>
    <t>IT-CA2</t>
  </si>
  <si>
    <t>US-Tw2</t>
  </si>
  <si>
    <t>US-Twt</t>
  </si>
  <si>
    <t>Estimation of daily evapotranspiration and irrigation water efficiency at a Landsat-like scale for an arid irrigation area using multi-source remote sensing data</t>
  </si>
  <si>
    <t>Ma, Y., Liu, S., Song, L., Xu, Z., Liu, Y., Xu, T., Zhu, Z.</t>
  </si>
  <si>
    <t>The estimation of land-surface evapotranspiration (ET) at high spatial and temporal resolutions is important for management and planning of agricultural water resources, but available remote sensing data generally have either high spatial resolution or high temporal resolution. To overcome this limitation, we evaluated the use of a data fusion scheme, Enhanced Spatial and Temporal Adaptive Reflectance Fusion Model (ESTARFM), to determine the surface parameters needed to estimate daily ET at a Landsat-like scale (100 m). In particular, we fused Moderate Resolution Imaging Spectroradiometer (MODIS) data with Landsat Enhanced Thematic Mapper Plus (ETM+) data in analysis of the Heihe River Basin (HRB), an arid region of Northwest China. The surface parameters were then used to drive the revised Surface Energy Balance System (SEBS) model to estimate daily ET at a spatial resolution of 100 m for this an arid irrigation area during the crop growth period (April to October) in 2012. The results showed that the daily ET estimates had a mean absolute percent error (MAPE) of 12% and a root mean square error (RMSE) of 0.81 mm/day relative to ground measurements from 18 eddy covariance (EC) sites in the study area. The validation results indicated good accuracy for land cover types of maize and vegetables, a slight overestimation for residential and wetland sites, and a slight underestimation for orchard site. Our comparison of the input parameter fusion approach (IPFA) and the ET fusion approach (ETFA) with field measurements indicated the IPFA was superior than the ETFA for land surfaces with high spatial heterogeneity. Furthermore, our high spatiotemporal ET estimates indicated that irrigation water efficiencies of the irrigation districts (mean: 70%) and villages (mean: 62%) had large spatial heterogeneity. These results point to the need for calculating ET at a high spatiotemporal resolution for monitoring and improving irrigation water efficiency at local scales. Our findings suggest that the proposed framework of estimating daily ET at a Landsat-like scale using multi-source data may also be applicable to other heterogeneous landscapes by providing a foundation for management of water resources at the basin or finer scales. Â© 2018 Elsevier Inc.</t>
  </si>
  <si>
    <t>10.1016/j.rse.2018.07.019</t>
  </si>
  <si>
    <t>remote sensing, spatial resolution, land cover, Remote sensing, China, MODIS, Evapotranspiration, eddy covariance, evapotranspiration, Water management, Irrigation, Landsat, arid region, Water supply, Data fusion, SEBS, land surface, Radiometers, Surface measurement, estimation method, Digital storage, Mean square error, Image resolution, satellite data, Satellite imagery, model validation, Watersheds, Gansu, Hei River, LANDSAT, Information management, Bond (masonry), Heihe river basin, Eddy covariance systems, Fusion, irrigation system, Zea mays, Eddy covariance system, Heihe River Basin, Fusion reactions, Multi-Sources, data acquisition, Irrigation waters, Irrigation water efficiency, Landsat-like scale, Multi-source remote sensing</t>
  </si>
  <si>
    <t>3.5 months</t>
  </si>
  <si>
    <t>HiTLL</t>
  </si>
  <si>
    <t>high-resolution remote sensing data</t>
  </si>
  <si>
    <t>coarse-resolution data, with high-resolution data obtained using the fusion algorithm</t>
  </si>
  <si>
    <t>gap-filling method</t>
  </si>
  <si>
    <t>vegetables</t>
  </si>
  <si>
    <t>orchards</t>
  </si>
  <si>
    <t>wetlands</t>
  </si>
  <si>
    <t>residential</t>
  </si>
  <si>
    <t>SMAP soil moisture improves global evapotranspiration</t>
  </si>
  <si>
    <t>Purdy, A.J., Fisher, J.B., Goulden, M.L., Colliander, A., Halverson, G., Tu, K., Famiglietti, J.S.</t>
  </si>
  <si>
    <t>Accurate estimation of global evapotranspiration (ET) is essential to understand water cycle and land-atmosphere feedbacks in the Earth system. Satellite-driven ET models provide global estimates, but many of the ET algorithms have been designed independently of soil moisture observations. As water for ET is sourced from the soil, incorporating soil moisture into global remote sensing algorithms of ET should, in theory, improve performance, especially in water-limited regions. This paper presents an update to the widely-used Priestley Taylor-Jet Propulsion Laboratory (PT-JPL) ET algorithm to incorporate spatially explicit daily surface soil moisture control on soil evaporation and canopy transpiration. The updated algorithm is evaluated using 14 AmeriFlux eddy covariance towers co-located with COsmic-ray Soil Moisture Observing System (COSMOS) soil moisture observations. The new PT-JPLSM model shows reduced errors and increased explanation of variance, with the greatest improvements in water-limited regions. Soil moisture incorporation into soil evaporation improves ET estimates by reducing bias and RMSE by 29.9% and 22.7% respectively, while soil moisture incorporation into transpiration improves ET estimates by reducing bias by 30.2%, RMSE by 16.9%. We apply the algorithm globally using soil moisture observations from the Soil Moisture Active Passive Mission (SMAP). These new global estimates of ET show reduced error at finer spatial resolutions and provide a rich dataset to evaluate land surface and climate models, vegetation response to changes in water availability and environmental conditions, and anthropogenic perturbations to the water cycle. Â© 2018 Elsevier Inc.</t>
  </si>
  <si>
    <t>10.1016/j.rse.2018.09.023</t>
  </si>
  <si>
    <t>remote sensing, soil moisture, spatial resolution, Hydrology, hydrology, Soil moisture, Evaporation, Remote sensing, MODIS, Evapotranspiration, Transpiration, eddy covariance, evapotranspiration, SMAP, water availability, land surface, algorithm, hydrological cycle, vegetation cover, Surface soil moisture, Climate models, Water-limited regions, Moisture control, Earth atmosphere, Jet Propulsion Laboratory, anthropogenic effect, Environmental conditions, global perspective, COSMOS, environmental conditions, Remote sensing algorithms, Cosmic rays, Cosmology, Eddy covariance towers</t>
  </si>
  <si>
    <t>US-SCs</t>
  </si>
  <si>
    <t>also results available for 9km and 36km resolution data (not reported here) - Table 4 (8 sites)</t>
  </si>
  <si>
    <t>US-SCg</t>
  </si>
  <si>
    <t>US-SCc</t>
  </si>
  <si>
    <t>US-CZ2</t>
  </si>
  <si>
    <t>US-UMB</t>
  </si>
  <si>
    <t>US-MOz</t>
  </si>
  <si>
    <t>US-CZ3</t>
  </si>
  <si>
    <t>US-Ro1</t>
  </si>
  <si>
    <t>US-Ho1</t>
  </si>
  <si>
    <t>PT-JPLSM using SMAP_L3_P_E</t>
  </si>
  <si>
    <t>PT-JPLsm</t>
  </si>
  <si>
    <t>Evaluating the feasibility of using Sentinel-2 and Sentinel-3 satellites for high-resolution evapotranspiration estimations</t>
  </si>
  <si>
    <t>Guzinski, R., Nieto, H.</t>
  </si>
  <si>
    <t>The Sentinel satellite missions are designed to provide remote-sensing observational capability to many diverse operational applications, including in the field of agriculture and food security. They do this by acquiring frequent observations from a combination of optical, thermal and microwave sensors at various spatial resolutions. However, one currently missing capability, that would enable monitoring of evapotranspiration, crop water stress and water use at field scale, is the lack of high-resolution (tens of meters) thermal sensor. In this study we evaluate a methodology for bridging this data gap by employing a machine learning algorithm to sharpen low-resolution thermal observations from the Sentinel-3 satellites using images acquired by high-resolution optical sensors on the Sentinel-2 satellites. The resulting dataset is then used as input to land-surface energy balance model to estimate evapotranspiration. The methodology is tested using Terra and Landsat satellite observations, due to lack of sufficiently long time-series of Sentinel observations, and benchmarked against fluxes derived with high-resolution thermal observations acquired by the Landsat satellites. We then apply the methodology to Sentinel-2 and Sentinel-3 images to confirm its applicability to this type of data. The results show that the fluxes derived with sharpened thermal data are of acceptable accuracy (relative error lower than 20%) and provide more information at flux-tower footprint scale than the corresponding low-resolution fluxes. They also replicate the spatial and temporal patterns of fluxes derived with high-resolution thermal observations. However, the increase in error of the modelled fluxes compared to using high-resolution thermal observations and the inherent limitations of the sharpening approach point to the need to add high-resolution thermal mission to the Sentinels' constellation. Â© 2018 The Authors</t>
  </si>
  <si>
    <t>10.1016/j.rse.2018.11.019</t>
  </si>
  <si>
    <t>remote sensing, spatial resolution, Remote sensing, Evapotranspiration, evapotranspiration, Landsat, Water supply, water stress, water use, Machine learning, Spatial resolution, algorithm, Heat flux, machine learning, Sentinel, Food supply, satellite data, satellite mission, Artificial intelligence, Learning algorithms, Learning systems, Spatial and temporal patterns, Sentinel-2, Weather satellites, Microwave sensors, heat flux, resolution, Sentinel-3, feasibility study, Operational applications, Terra (satellite), Thermal, Inherent limitations, Sharpening</t>
  </si>
  <si>
    <t>4 dates</t>
  </si>
  <si>
    <t>TSEBM</t>
  </si>
  <si>
    <t>2 CRO&amp;1 conifer plantation forest</t>
  </si>
  <si>
    <t>with tower-based meteorological inputs at GLU site</t>
  </si>
  <si>
    <t>disTSEBL</t>
  </si>
  <si>
    <t>3 CRO&amp;1 conifer plantation forest</t>
  </si>
  <si>
    <t>https://doi.org/10.1016/j.rse.2018.11.019</t>
  </si>
  <si>
    <t>TSEBM,DMS</t>
  </si>
  <si>
    <t>4 CRO&amp;1 conifer plantation forest</t>
  </si>
  <si>
    <t>disTSEBM,DMS</t>
  </si>
  <si>
    <t>5 CRO&amp;1 conifer plantation forest</t>
  </si>
  <si>
    <t>10.1016/j.rse.2018.11.020</t>
  </si>
  <si>
    <t>6 CRO&amp;1 conifer plantation forest</t>
  </si>
  <si>
    <t>with ERA-Interim meteorological inputs at GLU site</t>
  </si>
  <si>
    <t>10.1016/j.rse.2018.11.021</t>
  </si>
  <si>
    <t>7 CRO&amp;1 conifer plantation forest</t>
  </si>
  <si>
    <t>10.1016/j.rse.2018.11.022</t>
  </si>
  <si>
    <t>8 CRO&amp;1 conifer plantation forest</t>
  </si>
  <si>
    <t>10.1016/j.rse.2018.11.023</t>
  </si>
  <si>
    <t>9 CRO&amp;1 conifer plantation forest</t>
  </si>
  <si>
    <t>10.1016/j.rse.2018.11.024</t>
  </si>
  <si>
    <t>TSEB-DMSM</t>
  </si>
  <si>
    <t>10 CRO&amp;1 conifer plantation forest</t>
  </si>
  <si>
    <t>Investigating impacts of drought and disturbance on evapotranspiration over a forested landscape in North Carolina, US using high spatiotemporal resolution remotely sensed data</t>
  </si>
  <si>
    <t>Yang, Y., Anderson, M., Gao, F., Hain, C., Noormets, A., Sun, G., Wynne, R., Thomas, V., Sun, L.</t>
  </si>
  <si>
    <t>Forest ecosystem services such as clean water, wildlife habitat, and timber supplies are increasingly threatened by drought and disturbances (e.g., harvesting, fires and conversion to other uses), which can have great impacts on stand development and water balance. Improved understanding of the hydrologic response of forested systems to drought and disturbance at spatiotemporal resolutions commensurate with these impacts is important for effective forest management. Evapotranspiration (ET) is a key hydrologic variable in assessing forest functioning and health, but it remains a challenge to accurately quantify ET at landscape scales with the spatial and temporal detail required for effective decision-making. In this study, we apply a multi-sensor satellite data fusion approach to study the response of forest ET to drought and disturbance over a 7-year period. This approach combines Landsat and Moderate Resolution Imaging Spectroradiometer (MODIS) ET product time series retrieved using a surface energy balance model to generate a multi-year ET datacube at 30-m resolution and daily timesteps. The study area (~900 km2) contains natural and managed forest as well as croplands in the humid lower coastal plains in North Carolina, US, and the simulation period from 2006 to 2012 includes both normal and severe drought conditions. The model results were evaluated at two AmeriFlux sites (US-NC2 and US-NC1) dominated by a mature and a recently clearcut pine plantation, respectively, and showed good agreement with observed fluxes, with 8â13% relative errors at monthly timesteps. Changes in water use patterns in response to drought and disturbance as well as forest stand aging were assessed using the remotely sensed time series describing total evapotranspiration, the transpiration (T) component of ET, and a moisture stress metric given by the actual-to-reference ET ratio (fRET). Analyses demonstrate differential response to drought by land cover type and stand age, with larger impacts on total ET observed in young pine stands than in mature stands which have substantially deeper rooting systems. Transpiration flux shows a clear ascending trend with the growth of young pine plantations, while stand thinning within the plantation leads to decreases in both remotely sensed leaf area index and T, as expected. Time series maps of fRET anomalies at 30-m resolution capture signals of drought, disturbance and the subsequent recovery after clearcut at the stand scale and may be an effective indicator for water use change detection and monitoring in forested landscapes. Â© 2018 The Authors</t>
  </si>
  <si>
    <t>10.1016/j.rse.2018.12.017</t>
  </si>
  <si>
    <t>land cover, Remote sensing, drought, MODIS, Evapotranspiration, Transpiration, evapotranspiration, Landsat, Drought, Water supply, Data fusion, Ecosystems, Forestry, Radiometers, Decision making, Spatio-temporal resolution, satellite data, Surface energy balance modeling, Evapotranspiration (ET), Moderate resolution imaging spectroradiometer, LANDSAT, United States, Time series, Remotely sensed data, landscape, leaf area index, Forest, time series analysis, forest ecosystem, Sensor data fusion, North Carolina, Disturbance, Differential response, disturbance</t>
  </si>
  <si>
    <t>DisALEXI</t>
  </si>
  <si>
    <t>pine plantation</t>
  </si>
  <si>
    <t>US-NC1</t>
  </si>
  <si>
    <t>Landsat Retrieved ET</t>
  </si>
  <si>
    <t>US-NC2</t>
  </si>
  <si>
    <t>STARFM</t>
  </si>
  <si>
    <t>STARFM Daily ET</t>
  </si>
  <si>
    <t>A three-source satellite algorithm for retrieving all-sky evapotranspiration rate using combined optical and microwave vegetation index at twenty AsiaFlux sites</t>
  </si>
  <si>
    <t>Wang, Y., Li, R., Min, Q., Fu, Y., Wang, Y., Zhong, L., Fu, Y.</t>
  </si>
  <si>
    <t>Evapotranspiration (ET) composed of transpiration from vegetation (ETveg) and evaporation from soil (ETsoil) and interception water (ETint) is a crucial process for driving global water and energy cycle. In this study, a three-source satellite ET algorithm is developed for estimating instantaneous ET rate (ETcal) under clear and non-rainy cloudy sky conditions and is validated at 20 AsiaFlux sites of multiple vegetation types (evergreen and deciduous forests, croplands and grasslands) in East Asia. The ET algorithm is completely independent from ground-based measurements and thus has the potential to be used on regional scale. All-sky surface net radiation flux is derived from satellite products. Satellite optical Normalized Difference Vegetation Index (NDVI) is used to partition the surface available energy into vegetated area and bare soil area. Satellite microwave Emissivity Difference Vegetation Index (EDVI), an indicator of vegetation water content, is utilized to estimate canopy resistance and transpiration from vegetation. Evaporation components from canopy interception water and soil surface are estimated based on Priestley-Taylor method. The estimated evaporation fraction (EF) for all sites can produce a small absolute bias of less than 0.03 (or 8.1%) with a good determination coefficient (R2) larger than 0.42 when validated against the corrected in-situ measured EF on instantaneous and long-term mean scales. Instantaneous ETcal under all sky conditions are found to have a R2 of 0.61, a bias of 16.5 Wm-2 (13.7%) and a root mean square error (RMSE) of 63.6 Wm-2 (52.5%) over all sites, respectively. The performances of this algorithm are better achieved on 16-day (R2 = 0.66, RMSE = 44.1 Wm-2) and monthly (R2 = 0.70, RMSE = 39.1 Wm-2) scales. More importantly, EDVI-based ET method is able to produce ETcal with stable and good accuracy from clear sky to overcast sky (bias &amp;lt; 22 Wm-2 or 18%, RMSE &amp;lt; 77 Wm-2 or 59%). The daily ET and its components (ETveg, ETsoil and ETint) derived from our algorithm are further compared with those from Global Land Evaporation Amsterdam Model (GLEAM) ET products. EDVI-based ET (EDVI-ET) generally shows equal performances with GLEAM-ET when using in-situ ET as reference. EDVI-ETveg shows a fairly good correlation (R2 = 0.21) and an underestimation of -0.32 mm/day compared with GLEAM-ETveg. EDVI-ETint shows a significant correlation (R2 = 0.30) with GLEAM-ETveg after excluding three outlier tropical forest sites. Meanwhile, EDVI-ETsoil shows a fairly good positive correlation (R2 = 0.15) and an overestimation of 0.23 mm/day compared with GLEAM-ETsoil. The results indicate that our method has great potential for regional ET estimation under various cloud conditions when combined with satellite optical and microwave remote sensing. Â© 2019 Elsevier Inc.</t>
  </si>
  <si>
    <t>10.1016/j.rse.2019.111463</t>
  </si>
  <si>
    <t>Microwave remote sensing, Remote sensing, NDVI, Vegetation, Evapotranspiration, Transpiration, evapotranspiration, Satellites, Vegetation index, Satellite, accuracy assessment, algorithm, vegetation index, Forestry, Mean square error, Soils, Normalized difference vegetation index, vegetation type, Vegetation water content, satellite altimetry, flux measurement, Electromagnetic wave emission, Microwaves, Ground based measurement, clear sky, Far East, Determination coefficients, AsiaFlux, Microwave Emissivity difference vegetation index (EDVI), Microwave vegetation indices</t>
  </si>
  <si>
    <t>EDVI</t>
  </si>
  <si>
    <t>CLM</t>
  </si>
  <si>
    <t>New satellite three-source ET model using microwave vegetation water index (EDVI)</t>
  </si>
  <si>
    <t>SKR</t>
  </si>
  <si>
    <t>FHK</t>
  </si>
  <si>
    <t>GCK</t>
  </si>
  <si>
    <t>SKT</t>
  </si>
  <si>
    <t>TKY</t>
  </si>
  <si>
    <t>MBF</t>
  </si>
  <si>
    <t>MKL</t>
  </si>
  <si>
    <t>SMF</t>
  </si>
  <si>
    <t>GDK</t>
  </si>
  <si>
    <t>SMK</t>
  </si>
  <si>
    <t>Crop</t>
  </si>
  <si>
    <t>IRI</t>
  </si>
  <si>
    <t>MSE</t>
  </si>
  <si>
    <t>YCS</t>
  </si>
  <si>
    <t>Grass</t>
  </si>
  <si>
    <t>QHB</t>
  </si>
  <si>
    <t>HBG</t>
  </si>
  <si>
    <t>KBU</t>
  </si>
  <si>
    <t>N - observations</t>
  </si>
  <si>
    <t xml:space="preserve">CRO </t>
  </si>
  <si>
    <t>Irrigation retrieval from Landsat optical/thermal data integrated into a crop water balance model: A case study over winter wheat fields in a semi-arid region</t>
  </si>
  <si>
    <t>Olivera-Guerra, L., Merlin, O., Er-Raki, S.</t>
  </si>
  <si>
    <t>Monitoring irrigation is essential for an efficient management of water resources in arid and semi-arid regions. We propose to estimate the timing and the amount of irrigation throughout the agricultural season using optical and thermal Landsat-7/8 data. The approach is implemented in four steps: i) partitioning the Landsat land surface temperature (LST) to derive the crop water stress coefficient (Ks), ii) estimating the daily root zone soil moisture (RZSM) from the integration of Landsat-derived Ks into a crop water balance model, iii) retrieving irrigation at the Landsat pixel scale and iv) aggregating pixel-scale irrigation estimates at the crop field scale. The new irrigation retrieval method is tested over three agricultural areas during four seasons and is evaluated over five winter wheat fields under different irrigation techniques (drip, flood and no-irrigation). The model is very accurate for the seasonal accumulated amounts (R ~ 0.95 and RMSE ~ 44 mm). However, lower agreements with observed irrigations are obtained at the daily scale. To assess the performance of the irrigation retrieval method over a range of time periods, the daily predicted and observed irrigations are cumulated from 1 to 90 days. Generally, acceptable errors (R = 0.52 and RMSE = 27 mm) are obtained for irrigations cumulated over 15 days and the performance gradually improves by increasing the accumulation period, depicting a strong link to the frequency of Landsat overpasses (16 days or 8 days by combining Landsat-7 and -8). Despite the uncertainties in retrieved irrigations at daily to weekly scales, the daily RZSM and evapotranspiration simulated from the retrieved daily irrigations are estimated accurately and are very close to those estimated from actual irrigations. This research demonstrates the utility of high spatial resolution optical and thermal data for estimating irrigation and consequently for better closing the water budget over agricultural areas. We also show that significant improvements can be expected at daily to weekly time scales by reducing the revisit time of high-spatial resolution thermal data, as included in the TRISHNA future mission requirements. Â© 2020 Elsevier Inc.</t>
  </si>
  <si>
    <t>10.1016/j.rse.2019.111627</t>
  </si>
  <si>
    <t>spatial resolution, Soil moisture, Uncertainty analysis, model, Evapotranspiration, evapotranspiration, water budget, Water management, Irrigation, flood, Landsat, water stress, Land surface temperature, land surface, Arid regions, semiarid region, Atmospheric temperature, Surface measurement, Surface properties, Crops, Image resolution, satellite data, seasonal variation, Budget control, FAO-56 model, LANDSAT, Climate models, High spatial resolution, Pixels, Arid and semi-arid regions, Triticum aestivum, Root zone soil moistures, Agricultural areas, wheat, Accumulation periods, Efficient managements, Information retrieval, Root-zone soil moisture, Water balance models, winter</t>
  </si>
  <si>
    <t>FAO-2KcIobs</t>
  </si>
  <si>
    <t>R3-4ha–2016</t>
  </si>
  <si>
    <t xml:space="preserve">not clear if all validation is EC data (I think only the EC1 and EC2). </t>
  </si>
  <si>
    <t>R3-2ha–2016</t>
  </si>
  <si>
    <t>Bich: all are EC, as shown in figure 1</t>
  </si>
  <si>
    <t>EC1–2017</t>
  </si>
  <si>
    <t>EC2–2017</t>
  </si>
  <si>
    <t>EC1–2018</t>
  </si>
  <si>
    <t>EC2–2018</t>
  </si>
  <si>
    <t>Bour–2015</t>
  </si>
  <si>
    <t>Bour–2016</t>
  </si>
  <si>
    <t>Bour–2017</t>
  </si>
  <si>
    <t>Bour–2018</t>
  </si>
  <si>
    <t>FAO-2KcKs=1</t>
  </si>
  <si>
    <t>FAO-2KcKs=2</t>
  </si>
  <si>
    <t>FAO-2KcKs=3</t>
  </si>
  <si>
    <t>FAO-2KcKs=4</t>
  </si>
  <si>
    <t>FAO-2KcKs=5</t>
  </si>
  <si>
    <t>FAO-2KcKs=6</t>
  </si>
  <si>
    <t>FAO-2KcKs=7</t>
  </si>
  <si>
    <t>FAO-2KcKs=8</t>
  </si>
  <si>
    <t>FAO-2KcKs=9</t>
  </si>
  <si>
    <t>FAO-2KcKs=10</t>
  </si>
  <si>
    <t>FAO-2KcLandsat</t>
  </si>
  <si>
    <t>Using SMAP Level-4 soil moisture to constrain MOD16 evapotranspiration over the contiguous US</t>
  </si>
  <si>
    <t>Brust, C., Kimball, J.S., Maneta, M.P., Jencso, K., He, M., Reichle, R.H.</t>
  </si>
  <si>
    <t>Evapotranspiration (ET) is a key hydrologic variable linking the Earth's water, carbon and energy cycles. At large spatial scales, remote sensing-based (RS) models are often used to quantify ET. Despite the large number of RS ET models available, few include soil moisture as a key environmental input, which can degrade model accuracy and utility. Here, we use model assimilation enhanced soil moisture estimates from the NASA SMAP (Soil Moisture Active Passive) mission as a water supply control in the MOD16 ET algorithm framework. SMAP-derived daily surface (0-5 cm depth) and root zone (0-1 m depth) soil moisture are used with MODIS (Moderate Resolution Imaging Spectroradiometer) vegetation observations, and 4 km gridded regional surface meteorology (Gridmet) as primary inputs for estimating daily ET and underlying model soil and stomatal conductance terms. We calibrated the model environmental response parameters using tower eddy covariance ET observations representing major North American biomes. The model ET results were validated using a holdout set of tower observations spanning a large regional climate gradient. The updated ET estimates outperform the baseline MOD16 product across all tower validation sites (RMSE = 0.758 vs 1.108 mm dayâ1; R2 = 0.68 vs 0.45, respectively). Smaller relative improvements were obtained using a recalibrated model with 4 km Gridmet meteorology, but no soil moisture control (RMSE = 0.813 mm dayâ1; R2 = 0.66), indicating that these changes are essential for the improved model performance. The soil moisture-constrained model improvements and relative benefits from the SMAP observations are greater in arid climates, consistent with stronger soil moisture control on ET in water-limited regions. The use of SMAP soil moisture as an additional model constraint improves MOD16 regional performance and provides a new framework for investigating both soil and atmosphere controls on ET. Â© 2020 Elsevier Inc.</t>
  </si>
  <si>
    <t>10.1016/j.rse.2020.112277</t>
  </si>
  <si>
    <t>Soil moisture, Remote sensing, MODIS, Evapotranspiration, SMAP, Water supply, Stomatal conductance, MOD16, Model performance, Radiometers, NASA, Moderate resolution imaging spectroradiometer, Meteorology, Climate models, Water-limited regions, Moisture control, Algorithm framework, Atmosphere controls, Constrained models, Environmental response</t>
  </si>
  <si>
    <t>L4R</t>
  </si>
  <si>
    <t>BRO</t>
  </si>
  <si>
    <t>CER</t>
  </si>
  <si>
    <t>NRR</t>
  </si>
  <si>
    <t>NSR</t>
  </si>
  <si>
    <t>MOD16G</t>
  </si>
  <si>
    <t>The effect of pixel heterogeneity for remote sensing based retrievals of evapotranspiration in a semi-arid tree-grass ecosystem</t>
  </si>
  <si>
    <t>Burchard-Levine, V., Nieto, H., RiaÃ±o, D., Migliavacca, M., El-Madany, T.S., Guzinski, R., Carrara, A., MartÃ­n, M.P.</t>
  </si>
  <si>
    <t>Many satellite missions rely on modeling approaches to acquire global or regional evapotranspiration (ET) products. However, a current challenge in ET modeling lies in dealing with sub-pixel heterogeneity, as models often assume homogeneous conditions at the pixel level. This is particularly an issue for heterogeneous landscapes, such as tree-grass ecosystems (TGE). In these areas, while appearing homogeneous at larger spatial scales pertaining to a single land cover type, the separation of the spectral signals of the main landscape features (e.g. trees and grasses) may not be achieved at the conventional satellite sensor resolution (e.g. 10â1000 m). This leads to important heterogeneity within the pixel grid that may not be accounted for in traditional modeling frameworks. This study examined the effect of pixel heterogeneity on ET simulations over a complex TGE in central Spain. High resolution hyperspectral imagery from five airborne campaigns forced the two-source energy balance (TSEB) model at 1.5â1000 m spatial resolutions. Along with this, the sharpened (20 m) and original (1000 m) Sentinels for Evapotranspiration (Sen-ET) products were evaluated over the study site for 2017. Results indicated that TSEB accurately simulated ET (RMSD: ~60 W/m2) when the pixel scale was able to robustly discriminate between grass and tree pixels (&amp;lt;5 m). However, model uncertainty drastically increased at spatial resolution greater than 10 m (RMSD: ~115 W/m2). Model performance remains relatively constant between 30 and 1000 m spatial resolutions, with within pixel heterogeneity being similar at all these scales. For mixed pixels (â¥30 m), forcing an effective landscape roughness into TSEB (RMSD: ~80 W/m2) or applying a seasonally changing TSEB (TSEB-2S; RMSD: ~65 W/m2) improved the modeling performance. The Sen-ET products behaved similarly at both scales with RMSD of ET roughly 80 W/m2. The non-linear relationship between input parameters and flux output, along with the poor representation of aerodynamic surface roughness, were the main drivers for the increased uncertainties at coarser scales. These results suggest that care should be taken when using global ET products over TGE and similarly heterogeneous landscapes. The modeling procedure should inherently account for the presence of vastly different vegetation roughness elements within the pixel, to achieve reliable estimates of turbulent fluxes over a TGE. Â© 2021 Elsevier Inc.</t>
  </si>
  <si>
    <t>10.1016/j.rse.2021.112440</t>
  </si>
  <si>
    <t>remote sensing, Remote sensing, Uncertainty analysis, Evapotranspiration, evapotranspiration, Energy balance, Surface energy balance, Latent heat flux, Land surface temperature, Spatial resolution, semiarid region, Ecosystems, Forestry, Heat flux, Interfacial energy, Surface measurement, Image resolution, grass, terrestrial ecosystem, satellite mission, numerical model, Spain, spectral resolution, pixel, Pixels, Latent heat, Sensible heat flux, heterogeneity, Grass ecosystem, satellite sensor, Poaceae, Surface roughness, Airborne imagery, Pixel heterogeneity, Sentinel for evapotranspiration, Sentinels for evapotranspiration, Tree-grass ecosystem, Tree-grass ecosystems</t>
  </si>
  <si>
    <t>managed semi-natural agroforested area with scattered evergreen broadleaf trees, mostly Holm Oak (Quercus ilex L.) superimposing a nearly continuous grass understory</t>
  </si>
  <si>
    <t>TGE experimental site Majadas de Tiétar</t>
  </si>
  <si>
    <t>1.5m</t>
  </si>
  <si>
    <t>4.5m</t>
  </si>
  <si>
    <t>10m</t>
  </si>
  <si>
    <t>30m</t>
  </si>
  <si>
    <t>100m</t>
  </si>
  <si>
    <t>1000m</t>
  </si>
  <si>
    <t>TSEB-2S</t>
  </si>
  <si>
    <t>Sen-ET</t>
  </si>
  <si>
    <t>20m</t>
  </si>
  <si>
    <t>A decadal (2008â2017) daily evapotranspiration data set of 1 km spatial resolution and spatial completeness across the North China Plain using TSEB and data fusion</t>
  </si>
  <si>
    <t>Zhang, C., Long, D., Zhang, Y., Anderson, M.C., Kustas, W.P., Yang, Y.</t>
  </si>
  <si>
    <t>Daily continuous evapotranspiration (ET) estimates of 1 km spatial resolution can benefit agricultural water resources management at regional scales. Thermal infrared remote sensing-derived land surface temperature (LST) is a critical variable for ET estimation using energy balance-based models. However, missing LST information under cloudy conditions remains a long-standing barrier for spatiotemporally continuous monitoring of daily ET at regional scales. In this study, LST data of 1 km spatial resolution at 11:00 local solar time under all-weather conditions across the North China Plain (NCP) were first generated using a data fusion approach developed previously. Second, combined with the generated LST data, MODIS products, and meteorological forcing from the China Land Data Assimilation System, the Two-Source Energy Balance model (TSEB) and a temporal upscaling method were jointly used to estimate daily ET at 1 km spatial resolution across the NCP for a decade from 2008 to 2017. In particular, to better incorporate the impact of crop phenology on ET and improve the ET estimation, the fraction of greenness in TSEB was determined in terms of a leaf area index threshold during the crop growth period. Compared with observed instantaneous latent heat flux (LE) corrected for energy balance closure, the estimated LE reasonably captures inter- and intra-annual variations in LE measured at the Huailai, Daxing, Weishan, and Guantao flux towers, with R2 of 0.63â0.79. Estimated daily ET against in situ ET measurements with energy balance closure at the Huailai, Daxing, and Guantao sites showed good performance in terms of R2 greater than 0.70 and RMSE below 0.91 mm/d. These accuracies are comparable with published results, with our ET data set validated by many more observations than previous studies and featuring spatiotemporal continuity and high spatial resolution across the entire NCP for a decade. Furthermore, seasonal ET variations reflected by our product outperform two widely used global products in capturing water consumption characteristics in the winter wheat-summer maize rotation system. In terms of temporal trends, annual ET estimates across the NCP show a decreasing and then increasing trend over the past decade, which is attributed to the increased cropping intensity over the recent years reflected by an increase in leaf area index. Â© 2021 Elsevier Inc.</t>
  </si>
  <si>
    <t>10.1016/j.rse.2021.112519</t>
  </si>
  <si>
    <t>spatial resolution, Remote sensing, China, Evapotranspiration, evapotranspiration, Energy balance, Water supply, energy balance, Data fusion, Land surface temperature, Spatial resolution, Atmospheric temperature, Heat flux, Surface measurement, Surface properties, Crops, Daily evapotranspirations, Image resolution, in situ measurement, data set, model validation, decadal variation, Energy, Two-source energy balance, Two-source energy balance model, Plants (botany), Landforms, North China Plain, maize, wheat, crop rotation, Hebei, Huailai, Beijing [China], Regional scale, measurement method, Temperature data, Data set, Daxing</t>
  </si>
  <si>
    <t>RE correction</t>
  </si>
  <si>
    <t>BR corrected</t>
  </si>
  <si>
    <t>Daxing</t>
  </si>
  <si>
    <t>Weishan</t>
  </si>
  <si>
    <t xml:space="preserve">Guantao </t>
  </si>
  <si>
    <t>unclosed LE observations</t>
  </si>
  <si>
    <t>Luancheng</t>
  </si>
  <si>
    <t>Yucheng</t>
  </si>
  <si>
    <t>The role of aerodynamic resistance in thermal remote sensing-based evapotranspiration models</t>
  </si>
  <si>
    <t>Trebs, I., Mallick, K., Bhattarai, N., Sulis, M., Cleverly, J., Woodgate, W., Silberstein, R., Hinko-Najera, N., Beringer, J., Meyer, W.S., Su, Z., Boulet, G.</t>
  </si>
  <si>
    <t>Aerodynamic resistance (hereafter ra) is a preeminent variable in evapotranspiration (ET) modelling. The accurate quantification of ra plays a pivotal role in determining the performance and consistency of thermal remote sensing-based surface energy balance (SEB) models for estimating ET at local to regional scales. Atmospheric stability links ra with land surface temperature (LST) and the representation of their interactions in the SEB models determines the accuracy of ET estimates. The present study investigates the influence of ra and its relation to LST uncertainties on the performance of three structurally different SEB models. It used data from nine Australian OzFlux eddy covariance sites of contrasting aridity in conjunction with MODIS Terra and Aqua LST and leaf area index (LAI) products. Simulations of the sensible heat flux (H) and the latent heat flux (LE, the energy equivalent of ET in W/m2) from the SPARSE (Soil Plant Atmosphere and Remote Sensing Evapotranspiration), SEBS (Surface Energy Balance System) and STIC (Surface Temperature Initiated Closure) models forced with MODIS LST, LAI, and in-situ meteorological datasets were evaluated against flux observations in water-limited (arid and semi-arid) and energy-limited (mesic) ecosystems from 2011 to 2019. Our results revealed an overestimation tendency of instantaneous LE by all three models in the water-limited shrubland, woodland and grassland ecosystems by up to 50% on average, which was caused by an underestimation of H. Overestimation of LE was associated with discrepancies in ra retrievals under conditions of high atmospheric instability, during which uncertainties in LST (expressed as the difference between MODIS LST and in-situ LST) apparently played a minor role. On the other hand, a positive difference in LST coincided with low ra (high wind speeds) and caused a slight underestimation of LE at the water-limited sites. The impact of ra on the LE residual error was found to be of the same magnitude as the influence of LST uncertainties in the semi-arid ecosystems as indicated by variable importance in projection (VIP) coefficients from partial least squares regression above unity. In contrast, our results for the mesic forest ecosystems indicated minor dependency on ra for modelling LE (VIP &amp;lt; 0.4), which was due to a higher roughness length and lower LST resulting in the dominance of mechanically generated turbulence, thereby diminishing the importance of buoyancy production for the determination of ra. Â© 2021 The Authors</t>
  </si>
  <si>
    <t>10.1016/j.rse.2021.112602</t>
  </si>
  <si>
    <t>Remote sensing, Uncertainty analysis, Evapotranspiration, Energy balance, Leaf Area Index, Thermal remote sensing, Land surface temperature, Aerodynamic resistance, Aridity, Atmospheric temperature, Ecosystems, Evapotranspiration modeling, Forestry, Heat flux, Interfacial energy, Least squares approximations, Performance, Radiometers, Surface energy balance model, Surface energy balance models, Surface measurement, Surface properties, Variable importances, Temperature uncertainties</t>
  </si>
  <si>
    <t xml:space="preserve">SPARSE </t>
  </si>
  <si>
    <t>Temperate broadleaf and mixed forest</t>
  </si>
  <si>
    <t>Tumbarumba (Tum)</t>
  </si>
  <si>
    <t>in-situ LST</t>
  </si>
  <si>
    <t>MODIS LST</t>
  </si>
  <si>
    <t>Tropical savannas</t>
  </si>
  <si>
    <t>Daly Uncleared (DAS)</t>
  </si>
  <si>
    <t>Temperate broadleaf forest</t>
  </si>
  <si>
    <t>Wombat (Wom)</t>
  </si>
  <si>
    <t>Dry River (Dry)</t>
  </si>
  <si>
    <t>Tropical grasslands</t>
  </si>
  <si>
    <t>Sturt Plains (Stp)</t>
  </si>
  <si>
    <t>Mediterranean woodlands</t>
  </si>
  <si>
    <t>Gingin (Gin)</t>
  </si>
  <si>
    <t>Great Western Woodlands (GWW)</t>
  </si>
  <si>
    <t>Calperum (Cpr)</t>
  </si>
  <si>
    <t>Deserts and xeric shrublands</t>
  </si>
  <si>
    <t>Alice Springs Mulga (ASM)</t>
  </si>
  <si>
    <t>Evaluations of MODIS and microwave based satellite evapotranspiration products under varied cloud conditions over East Asia forests</t>
  </si>
  <si>
    <t>Wang, Y., Li, R., Hu, J., Wang, X., Kabeja, C., Min, Q., Wang, Y.</t>
  </si>
  <si>
    <t>Satellite remote sensing is an important tool to retrieve terrestrial evapotranspiration (ET). Widely-used MOD16 ET product (MOD-ET) is a representative of Penman-Monteith method coupled with MODerate Resolution Imaging Spectroradiometer (MODIS) optic observations. Although MOD-ET has been extensively evaluated over the world, its accuracy under various cloud conditions remains unevaluated. Combining MODIS-observed cloud cover (Frc) and in-situ measurements at sixteen forests sites in East Asia, we evaluated 8-day MOD-ET and its primary MODIS inputs (i.e. LAI, FPAR and albedo) from clear to cloudy sky. A new satellite microwave ET method based on microwave Emissivity Difference Vegetation Index (EDVI-ET) was also compared with MOD-ET. Results showed that the accuracy of MOD-ET was highly variable under the changing Frc over the forests. The largest bias (&gt;30%) in MOD-ET was found under Frc &lt; 10%, while slight increase of Frc (10%â30%) reduced the bias (10%â20%). Further increase of Frc (&gt;30%) deteriorated the bias in MOD-ET (20%â30%). In contrast, EDVI-ET performed stably with lower bias (&lt;13%) under similar sky conditions. A higher Taylor score (0.84) for EDVI-ET was found under Frc of 4% than MOD-ET (0.66), while two ET had close scores (&gt;0.81) under other sky conditions. Further investigation found that MOD-ET over four tropical coastal forests contributed most to the bias, especially under least cloudy sky. A case study at a tropical forest showed that MODIS LAI/FPAR and surface albedo products were overestimated, which could directly cause the overestimation of canopy-scale conductance and the underestimation of net solar radiation in MOD-ET method, respectively. Analysis showed that the bias in MOD-ET was significantly related to the bias in MODIS LAI under various Frc, but it was weakly related to that in MODIS albedo, suggesting that LAI-based conductance might dominate the overestimation of MOD-ET. During a consecutive cloud cover period when fewer reliable MODIS pixels are available, slight increase of clouds partly reduced MODIS-observed signals of LAI/FPAR and increased those of albedo over the tropical forest, resulting in the lower bias in MOD-ET. More clouds reduced surface MODIS albedo and might increase the uncertainty in all-sky shortwave radiation from reanalysis data, which deteriorated MOD-ET accuracy under overcast sky. Our study highlighted the importance of cloud impacts on the satellite ET estimation. Â© 2021 Elsevier Inc.</t>
  </si>
  <si>
    <t>10.1016/j.rse.2021.112606</t>
  </si>
  <si>
    <t>remote sensing, Remote sensing, MODIS, Vegetation, Evapotranspiration, evapotranspiration, Satellites, Vegetation index, albedo, Forestry, Radiometers, Tropics, Solar radiation, satellite data, Evapotranspiration (ET), spatiotemporal analysis, solar radiation, cloud cover, Forest, Electromagnetic wave emission, shortwave radiation, tropical forest, Cloud cover, Far East, Condition, East Asia, MODIS ET, Cloudy effect, Cloudy effects, Emissivity difference vegetation index, Emissivity difference vegetation index (EDVI), Moderate resolution imaging spectroradiometer evapotranspiration, Moderate-resolution imaging spectroradiometers</t>
  </si>
  <si>
    <t xml:space="preserve">tropical coastal forest </t>
  </si>
  <si>
    <t>frc&lt;15.6%</t>
  </si>
  <si>
    <t>15.6&lt;frc&lt;25.6</t>
  </si>
  <si>
    <t>25.6&lt;frc&lt;36.3%</t>
  </si>
  <si>
    <t>frc&gt;36.3%</t>
  </si>
  <si>
    <t>An evaluation of ECOSTRESS products of a temperate montane humid forest in a complex terrain environment</t>
  </si>
  <si>
    <t>Liu, N., Oishi, A.C., Miniat, C.F., Bolstad, P.</t>
  </si>
  <si>
    <t>Plant water use is difficult to monitor and predict in complex terrain. NASA's ECOsystem Spaceborne Thermal Radiometer Experiment on Space Station (ECOSTRESS) provides new data for understanding hydrologic cycling in these forested mountain areas. Evaluation of ECOSTRESS evapotranspiration (ET) has relied primarily on eddy flux towers, but most flux towers are located in flat terrain, sampling relatively homogeneous vegetation. To address this knowledge gap, the accuracy of the ECOSTRESS land surface temperature (L2_LST) and ET (L3_ET_PT-JPL) data were evaluated against data from the U.S. Department of Agriculture (USDA) Forest Service's Coweeta Hydrologic Laboratory: a humid temperate forest ecosystem in the southern Appalachian Mountains of the southeastern U.S. with extensive data from one eddy covariance tower and five climate stations varying in elevation. ECOSTRESS LST showed a strong linear relationship with the weather station near-surface air temperature (R2 = 0.85; offset = â2.5 Â°C), showing no difference across slope, aspect and elevation, but a higher correlation during the night than the day. ECOSTRESS tended to overestimate ET compared with our site eddy covariance measurements (R2 = 0.43; RMSE = 146 W mâ2). To evaluate potential sources of error associated with remotely-sensed inputs to the ECOSTRESS Priestly-Taylor Jet Propulsion Laboratory (PT-JPL) ET model, we ran PT-JPL using ground-based data from our site. ET estimated with locally-collected data showed much better performance in capturing variability (R2 ~ 0.70), illustrating the uncertainty contributed to ECOSTRESS by the coarse scale meteorological inputs in areas of complex topography. Notably, both the ECOSTRESS LST and ET captured important topographic gradients and spatially-explicit diurnal variability. The valley floor of the Coweeta Basin was warmer than the higher elevations by 8 Â°C in the day, but cooler at night. On the south-facing aspects, LST and ET were higher, consistent with observations. This also highlights the ability of ECOSTRESS and PT-JPL to decouple ET from LST when and where appropriate, as they are normally inverse to one another. Our study provides the first detailed analysis of ECOSTRESS for forested ecosystems in complex terrain and offers insight for future evaluation. Â© 2021 Elsevier Inc.</t>
  </si>
  <si>
    <t>10.1016/j.rse.2021.112662</t>
  </si>
  <si>
    <t>surface temperature, Uncertainty analysis, Evapotranspiration, eddy covariance, evapotranspiration, temperate forest, Water supply, water use, Latent heat flux, Land surface temperature, Validation, Atmospheric temperature, Ecosystems, Forestry, Heat flux, Radiometers, Surface measurement, Surface properties, Varanidae, Flux towers, satellite data, NASA, Topography, United States, Landforms, Latent heat, ECOSTRESS, Space stations, air temperature, complex terrain, Jet Propulsion Laboratory, Thermal, PT-JPL, forest ecosystem, weather station, Complex terrains, North Carolina, Appalachians, Coweeta Basin, Ecosystem spaceborne thermal radiometer experiment on space station, montane forest, Priestly-taylor jet propulsion laboratory, Space-borne</t>
  </si>
  <si>
    <t>ECOSTRESS</t>
  </si>
  <si>
    <t>US-Cwt</t>
  </si>
  <si>
    <t>Fig7a</t>
  </si>
  <si>
    <t>hourly LE</t>
  </si>
  <si>
    <t>PT-JPL.local</t>
  </si>
  <si>
    <t>Fig9b</t>
  </si>
  <si>
    <t>PT-JPL.MODIS</t>
  </si>
  <si>
    <t>PT-JPL.diurnal</t>
  </si>
  <si>
    <t>Evaluation of a satellite-derived model parameterized by three soil moisture constraints to estimate terrestrial latent heat flux in the Heihe River basin of Northwest China</t>
  </si>
  <si>
    <t>Yao, Y., Zhang, Y., Liu, Q., Liu, S., Jia, K., Zhang, X., Xu, Z., Xu, T., Chen, J., Fisher, J.B.</t>
  </si>
  <si>
    <t>Satellite-derived terrestrial latent heat flux (LE) models are useful tools to understand regional surface energy and water cycle processes for terrestrial ecosystems in the Heihe River basin (HRB) of Northwest China. This study developed a satellite-derived hybrid LE model parameterized by three soil moisture (SM) constraints: SM, relative humidity (RH), and diurnal air temperature range (DT); and assessed model performance and sensitivity. We used MODerate Resolution Imaging Spectroradiometer (MODIS) and eddy covariance (EC) data from 12 EC flux tower sites across the HRB. The hybrid model was trained using observed LE over 2012/2013â2014, and validated using observed LE for 2015 and leave-one-out cross-validation. The results show that the three SM constraints schemes exhibited some modeling differences at the flux tower site scale. LE estimation using SM achieved the highest correlation (R2 = 0.87, p &amp;lt; 0.01) and lowest root mean square error (RMSE = 20.1 W/m2) compared to schemes using RH or DT schemes. We then produced regional daily LE maps at 1 km Ã 1 km across the HRB for 2013â2015. Regional analysis shows that our LE estimates from all three constraint models exhibited large spatial variability and strong seasonal and annual variations, attributed to differences in parameterizing the model water constraints. This study provides data and model based evidence to improve satellite-derived hybrid LE models with regard to water constraints. Â© 2019 Elsevier B.V.</t>
  </si>
  <si>
    <t>10.1016/j.scitotenv.2019.133787</t>
  </si>
  <si>
    <t>soil moisture, Soil moisture, China, sensitivity analysis, MODIS, Rivers, eddy covariance, Satellites, river basin, latent heat flux, Article, Heat flux, Radiometers, satellite imagery, performance assessment, Mean square error, Root mean square errors, satellite data, seasonal variation, model validation, terrestrial ecosystem, Parameter estimation, Spatial variability, Watersheds, Moderate resolution imaging spectroradiometer, Gansu, Leave-one-out cross validations, Heihe river basin, Latent heat, Terrestrial latent heat flux, priority journal, air temperature, spatial variation, Heihe Basin, correlational study, Terrestrial ecosystems, humidity, Regional planning, validation process, Heihe River basin, Annual variations, Soil moisture constraints</t>
  </si>
  <si>
    <t>Science of the Total Environment</t>
  </si>
  <si>
    <t>LE_SM</t>
  </si>
  <si>
    <t>Satellite-derived terrestrial latent heat flux (LE)</t>
  </si>
  <si>
    <t>LE_RH</t>
  </si>
  <si>
    <t>LE_DT</t>
  </si>
  <si>
    <t>BAR</t>
  </si>
  <si>
    <t>Bajitan</t>
  </si>
  <si>
    <t>Dashalong</t>
  </si>
  <si>
    <t>Huazhaizi</t>
  </si>
  <si>
    <t>MIF</t>
  </si>
  <si>
    <t xml:space="preserve">mixed forest </t>
  </si>
  <si>
    <t>populus forest</t>
  </si>
  <si>
    <t>barren land</t>
  </si>
  <si>
    <t>Shenshawo</t>
  </si>
  <si>
    <t>Sidaoquiao</t>
  </si>
  <si>
    <t>Zhangye</t>
  </si>
  <si>
    <t>Evaluation of the rescaled complementary principle in the estimation of evaporation on the Tibetan Plateau</t>
  </si>
  <si>
    <t>Yang, W., Wang, Y., Liu, X., Zhao, H., Shao, R., Wang, G.</t>
  </si>
  <si>
    <t>Accurate quantification of the terrestrial water balance can improve our knowledge of regional water cycle changes, and deepen our understanding of evaporation in hydrological cycle and under climate change. However, sparse observation networks on the Tibetan Plateau (TP) prevent the reliable estimates of actual evaporation. Based on the China regional surface Meteorological Feature Dataset (CMFD) and the Global Land Surface Satellite (GLASS) product, we adopted the latest rescaled nonlinear complementary relationship (CR) to calculate the monthly actual evaporation (E) from 1982 to 2015. We analyzed the spatio-temporal variability of the annual E on the entire TP, and explored the main meteorological factors controlling the annual E and the regulation of multiyear average annual E in different vegetation zones from southeast to northwest. Our results indicated that the net radiation (Rn) and E exhibited a favorable agreement with monthly changes of the observed values; and E estimated by the CR explained 79â96% variation of the eddy covariance flux measurements. The multiyear average E was 373.12 mm yrâ1 and displayed similar spatial patterns of decreasing from southeast to northwest with two remote sensing products (GLDAS_VIC, GLEAM_v3.3) and one hydrological model (Budyko). Additionally, based on the Mann-Kendall trend test, there were 21.56% of the TP with significant upward trend of annual E which mainly distributed in the area with dense glaciers. The Nyenchen Tanglha Mountains and Pamirs Plateau area had the most obvious upward trend, with up to over 6 mm yrâ1. In a relative sense, the key meteorological elements which affected annual E on the TP were relative humidity (RH) (r = 0.63) and Rn (r = 0.56). Â© 2019</t>
  </si>
  <si>
    <t>10.1016/j.scitotenv.2019.134367</t>
  </si>
  <si>
    <t>remote sensing, climate change, Evaporation, Remote sensing, China, vegetation, Climate change, eddy covariance, water budget, hydrological modeling, evaporation, Article, Qinghai-Xizang Plateau, Tibetan Plateau, estimation method, spatiotemporal analysis, Potential evaporation, Meteorological factors, priority journal, solar radiation, Spatiotemporal variability, net radiation, Meteorological elements, relative humidity, flux measurement, water cycle, humidity, Complementary relationship, Accurate quantifications, Tibet, Complementary principles, Generalized nonlinear complementary relationship, Maximum apparent potential evaporation</t>
  </si>
  <si>
    <t>36 months</t>
  </si>
  <si>
    <t>rescaled nonlinear complementary relationship (CR)</t>
  </si>
  <si>
    <t>HBS HaibeiS</t>
  </si>
  <si>
    <t>24 months</t>
  </si>
  <si>
    <t>HBM HaibeiM</t>
  </si>
  <si>
    <t>DX Damxung</t>
  </si>
  <si>
    <t>12 months</t>
  </si>
  <si>
    <t>TGL Tanggula</t>
  </si>
  <si>
    <t>MQ Maqu</t>
  </si>
  <si>
    <t>BJ</t>
  </si>
  <si>
    <t>GT Guantan</t>
  </si>
  <si>
    <t>Estimating surface heat and water vapor fluxes by combining two-source energy balance model and back-propagation neural network</t>
  </si>
  <si>
    <t>Feng, J., Wang, W., Xu, F., Sun, S.</t>
  </si>
  <si>
    <t>The accurate quantification of surface heat and water vapor fluxes is significantly essential for understanding water balance dynamics. In this study, 15-m spatial resolution turbulent fluxes (H and LE) in the Zhangye oasis situated the middle reaches of the Heihe River Basin (HRB) were estimated by the remote sensing-based two-source energy balance model (TSEB). The TSEB model uses temperature including land surface temperature (LST) and air temperature (Ta) as the main input variable to compute turbulent fluxes but their spatial resolution is rather limited. To overcome this shortcoming, the 15-m spatial resolution LST and Ta were obtained by using the back-propagation neural network (BPNN). The results indicated that the BPNN was able to obtain finer spatial resolution and LST and Ta; the root mean square error (RMSE) values of LST and Ta are 1.99 K and 0.50 K, respectively. The remotely sensed H and LE predicted by TSEB model utilizing the LST and Ta modeled by BPNN. The results showed that H and LE agreed well with the flux observations from multi-set eddy covariance (EC) systems installed at a number of sites and covering all representative land cover types; particularly for the latent heat flux, its estimates produced mean absolute percent errors (MAPE) of 8.76% for maize, 20.17% for vegetable, 29.06% for residential area, and 16.12% for orchard. This study obtained surface heat and water vapor fluxes at finer spatial resolution than the other flux estimates from the remote sensing models that have been used in the Zhangye oasis. The results produced by combining the TSEB model and BPNN can provide more information for drafting reliable sustainable water resource management schemes and improving the irrigation water use efficiency in arid and semi-arid regions. Â© 2020 Elsevier B.V.</t>
  </si>
  <si>
    <t>10.1016/j.scitotenv.2020.138724</t>
  </si>
  <si>
    <t>remote sensing, spatial resolution, water management, Remote sensing, surface temperature, China, accuracy, Neural networks, eddy covariance, Water management, Irrigation, Water conservation, land surface temperature, Energy balance, Water supply, water supply, energy balance, Land surface temperature, heat, Article, Atmospheric temperature, Heat flux, artificial neural network, Mean square error, Root mean square errors, Remote sensing models, Image resolution, resource management, Gansu, Two-source energy balance model, Information management, TSEB model, Sandwich structures, Irrigation water use efficiency, priority journal, Arid and semi-arid regions, water vapor, Water vapor, maize, air temperature, Zea mays, Heihe Basin, heat flux, temperature, Heihe River Basin, Air, Sustainable water resources, residential area, irrigation (agriculture), Accurate quantifications, Sensible and latent heat fluxes, vegetable, Backpropagation, back propagation, Back-propagation neural networks, back propagation neural network, BPNN, Finer spatial resolution, surface heat, Tantalum, Torsional stress</t>
  </si>
  <si>
    <t>TSEB_90</t>
  </si>
  <si>
    <t>adjusted observations by Bowen radio</t>
  </si>
  <si>
    <t>TSEB_15</t>
  </si>
  <si>
    <t>adjusted observations by residual (R)</t>
  </si>
  <si>
    <t>vegetable</t>
  </si>
  <si>
    <t>village</t>
  </si>
  <si>
    <t>orchard</t>
  </si>
  <si>
    <t>Modeling urban evapotranspiration using remote sensing, flux footprints, and artificial intelligence</t>
  </si>
  <si>
    <t>Vulova, S., Meier, F., Rocha, A.D., Quanz, J., Nouri, H., Kleinschmit, B.</t>
  </si>
  <si>
    <t>As climate change progresses, urban areas are increasingly affected by water scarcity and the urban heat island effect. Evapotranspiration (ET) is a crucial component of urban greening initiatives of cities worldwide aimed at mitigating these issues. However, ET estimation methods in urban areas have so far been limited. An expanding number of flux towers in urban environments provide the opportunity to directly measure ET by the eddy covariance method. In this study, we present a novel approach to model urban ET by combining flux footprint modeling, remote sensing and geographic information system (GIS) data, and deep learning and machine learning techniques. This approach facilitates spatio-temporal extrapolation of ET at a half-hourly resolution; we tested this approach with a two-year dataset from two flux towers in Berlin, Germany. The benefit of integrating remote sensing and GIS data into models was investigated by testing four predictor scenarios. Two algorithms (1D convolutional neural networks (CNNs) and random forest (RF)) were compared. The best-performing models were then used to model ET values for the year 2019. The inclusion of GIS data extracted using flux footprints enhanced the predictive accuracy of models, particularly when meteorological data was more limited. The best-performing scenario (meteorological and GIS data) showed an RMSE of 0.0239 mm/h and R2 of 0.840 with RF and an RMSE of 0.0250 mm/h and a R2 of 0.824 with 1D CNN for the more vegetated site. The 2019 ET sum was substantially higher at the site surrounded by more urban greenery (366 mm) than at the inner-city site (223 mm), demonstrating the substantial influence of vegetation on the urban water cycle. The proposed method is highly promising for modeling ET in a heterogeneous urban environment and can support climate change mitigation initiatives of urban areas worldwide. Â© 2021 The Authors</t>
  </si>
  <si>
    <t>10.1016/j.scitotenv.2021.147293</t>
  </si>
  <si>
    <t>remote sensing, Remote sensing, Climate change, GIS, Evapotranspiration, Eddy covariance, eddy covariance, evapotranspiration, Decision trees, Landsat, latent heat flux, Latent heat flux, Geographic information systems, algorithm, Heat flux, 1d convolutional neural network, 1D convolutional neural networks (CNN), artificial intelligence, artificial neural network, Berlin, Convolution, Convolutional neural networks, Deep learning, Deep neural networks, estimation method, Flux footprint, Flux towers, Geographic information, Germany, Harmonized landsat and sentinel-2, Harmonized Landsat and Sentinel-2, hydrological cycle, machine learning, Sentinel, urban area, Urban areas, Urban growth, Urban water, Urban waters</t>
  </si>
  <si>
    <t xml:space="preserve">CNN - ETo </t>
  </si>
  <si>
    <t>ROTH</t>
  </si>
  <si>
    <t>training 2018-2020</t>
  </si>
  <si>
    <t>mm/h</t>
  </si>
  <si>
    <t>CNN - ETo and GIS</t>
  </si>
  <si>
    <t>CNN - Met</t>
  </si>
  <si>
    <t>CNN - Met and GIS</t>
  </si>
  <si>
    <t xml:space="preserve">RF - ETo </t>
  </si>
  <si>
    <t>RF - ETo and GIS</t>
  </si>
  <si>
    <t>RF - Met</t>
  </si>
  <si>
    <t>RF - Met and GIS</t>
  </si>
  <si>
    <t>TUCC</t>
  </si>
  <si>
    <t>testing 2019</t>
  </si>
  <si>
    <t>training 2019</t>
  </si>
  <si>
    <t>testing 2018/2020</t>
  </si>
  <si>
    <t>Validating MODIS-derived land surface evapotranspiration with in situ measurements at two AmeriFlux sites in a semiarid region</t>
  </si>
  <si>
    <t>Tang, R., Li, Z.-L., Chen, K.-S.</t>
  </si>
  <si>
    <t>Reducing uncertainties in the estimation of land surface evapotranspiration (ET) from remote-sensing data is essential to better understand earth-atmosphere interactions. This paper demonstrates the applicability of temperature-vegetation index triangle (Ts-VI) method in estimating regional ET and evaporative fraction (EF, defined as the ratio of latent heat flux to surface available energy) from MODIS/Terra and MODIS/Aqua products in a semiarid region. We have compared the satellite-based estimates of ET and EF with eddy covariance measurements made over 4 years at two semiarid grassland sites: Audubon Ranch (AR) and Kendall Grassland (KG). The lack of closure in the eddy covariance measured surface energy components is shown to be more serious at MODIS/Aqua overpass time than that at MODIS/Terra overpass time for both AR and KG sites. The Ts-VI-derived EF could reproduce in situ EF reasonably well with BIAS and root-mean-square difference (RMSD) of less than 0.07 and 0.13, respectively. Surface net radiation has been shown to be systematically overestimated by as large as about 60 W/m2. Satisfactory validation results of the Ts-VI-derived sensible and latent heat fluxes have been obtained with RMSD within 54 W/m2. The simplicity and yet easy use of the Ts-VI triangle method show a great potential in estimating regional ET with highly acceptable accuracy that is of critical significance in better understanding water and energy budgets on the Earth. Nevertheless, more validation work should be carried out over various climatic regions and under other different land use/land cover conditions in the future. Copyright Â© 2011 by the American Geophysical Union.</t>
  </si>
  <si>
    <t>10.1029/2010JD014543</t>
  </si>
  <si>
    <t>land cover, uncertainty analysis, Remote sensing, MODIS, Vegetation, Evapotranspiration, Eddy covariance, eddy covariance, evapotranspiration, Vegetation index, land use, Water supply, In-situ, latent heat flux, AmeriFlux, land surface, Arid regions, Semi-arid region, semiarid region, grassland, Heat flux, Surface measurement, Eddy covariance measurements, Overpasses, in situ measurement, data set, Water and energies, Latent heat, In-situ measurement, surface energy, Evaporative fraction, Earth atmosphere, Water content, Validation results, Estimation, Land surface, Land use/land cover, Net radiation, Sensible and latent heat fluxes, Surface chemistry, Available energy, Sensing data, Surface energies, Climatic regions, Semi-arid grasslands, Root mean squares</t>
  </si>
  <si>
    <t>Ts-Fr triangle method</t>
  </si>
  <si>
    <t>Audubon Research Ranch</t>
  </si>
  <si>
    <t>MODIS TErra</t>
  </si>
  <si>
    <t>MODIS Aqua</t>
  </si>
  <si>
    <t>Validation of remotely sensed evapotranspiration over the Hai River Basin, China</t>
  </si>
  <si>
    <t>Jia, Z., Liu, S., Xu, Z., Chen, Y., Zhu, M.</t>
  </si>
  <si>
    <t>Ground-based validation is crucial for ensuring the accuracy of remotely sensed evapotranspiration (RS-ET) and extending its application. This paper proposes an innovative validation method based on multisource evapotranspiration (ET) from ground measurements, with the validation results including the accuracy assessment, error source analysis, and uncertainty analysis of the validation process. It is a potentially useful approach to evaluate the accuracy and analyze the spatiotemporal properties of RS-ET at both the basin and local scales, and is appropriate to validate RS-ET in diverse resolutions at different time-scales. An independent RS-ET validation using such a method was presented over the Hai River Basin in 2002-2009, China. In general, validation at the basin scale showed good agreements between the 1km annual RS-ET and the validation data such as the water balance ET (root-mean-square error (RMSE): 50.73mm), MODIS ET products (RMSE: 79.84mm), precipitation, and land use types. At the local scale, multiscale ET measurements from large aperture scintillometer (LAS) and eddy covariance system (EC) with a footprint model were used for validation over three typical landscapes. In most cases, the 1km RS-ET resulted in slight overestimation with the LAS measurements (RMSE: 10.75mm for monthly results, 0.78mm for daily results), while the 30m RS-ET was underestimated compared to the EC measurements (RMSE: 16.28mm for monthly results, 0.99mm for daily results). Furthermore, error sources of RS-ET and uncertainties of the validation process were investigated in detail. The results showed that the proposed validation method was reasonable and feasible. Â© 2012. American Geophysical Union. All Rights Reserved.</t>
  </si>
  <si>
    <t>10.1029/2011JD017037</t>
  </si>
  <si>
    <t>remote sensing, uncertainty analysis, Water balance, Remote sensing, Uncertainty analysis, China, Evapotranspiration, evapotranspiration, Water supply, accuracy assessment, Accuracy assessment, Ground measurements, Time-scales, spatiotemporal analysis, Watersheds, Eddy covariance systems, Validation results, Large aperture scintillometers, River basins, timescale, Ground based, Basin scale, Multiscales, covariance analysis, Multisources, Hai Basin, Land use type, Local scale, Root-mean-square errors, Validation data, Error sources, Spatio-temporal properties, Validation methods, Validation process</t>
  </si>
  <si>
    <t>ETWatch</t>
  </si>
  <si>
    <t>MY (Miyun)</t>
  </si>
  <si>
    <t>DX (Daxing)</t>
  </si>
  <si>
    <t>GT (Guantao)</t>
  </si>
  <si>
    <t>MY, DX, and GT</t>
  </si>
  <si>
    <t>Surface energy balance and actual evapotranspiration of the transboundary Indus Basin estimated from satellite measurements and the ETLook model</t>
  </si>
  <si>
    <t>Bastiaanssen, W.G.M., Cheema, M.J.M., Immerzeel, W.W., Miltenburg, I.J., Pelgrum, H.</t>
  </si>
  <si>
    <t>The surface energy fluxes and related evapotranspiration processes across the Indus Basin were estimated for the hydrological year 2007 using satellite measurements. The new ETLook remote sensing model (version 1) infers information on actual Evaporation (E) and actual Transpiration (T) from combined optical and passive microwave sensors, which can observe the land-surface even under persistent overcast conditions. A two-layer Penman-Monteith equation was applied for quantifying soil and canopy evaporation. The novelty of the paper is the computation of E and T across a vast area (116.2 million ha) by using public domain microwave data that can be applied under all weather conditions, and for which no advanced input data are required. The average net radiation for the basin was estimated as being 112 Wm-2. The basin average sensible, latent and soil heat fluxes were estimated to be 80, 32, and 0 Wm-2, respectively. The average evapotranspiration (ET) and evaporative fraction were 1.2 mm d-1 and 0.28, respectively. The basin wide ET was 496 16.8 km3 yr-1. Monte Carlo analysis have indicated 3.4% error at 95% confidence interval for a dominant land use class. Results compared well with previously conducted soil moisture, lysimeter and Bowen ratio measurements at field scale (R2 = 0.70; RMSE = 0.45 mm d-1; RE = -11.5% for annual ET). ET results were also compared against earlier remote sensing and modeling studies for various regions and provinces in Pakistan (R 2 = 0.76; RMSE = 0.29 mmd-1; RE = 6.5% for annual ET). The water balance for all irrigated areas together as one total system in Pakistan and India (26.02 million ha) show a total ET value that is congruent with the ET value from the ETLook surface energy balance computations. An unpublished validation of the same ETLook model for 23 jurisdictional areas covering the entire Australian continent showed satisfactory results given the quality of the watershed data and the diverging physiographic and climatic conditions (R 2 = 0.70; RMSE = 0.31 mmd-1; RE = -2.8% for annual ET). Eight day values of latent heat fluxes in Heibei (China) showed a good resemblance (R2 = 0.92; RMSE = 0.04 mm d-1; RE = 9.5% for annual ET). It is concluded that ETLook is a novel model that can be operationalized furtherespecially after improving the preprocessing of spaceborne soil moisture data. This preprocessing includes (1) downscaling of topsoil moisture from 25 to 1 km pixels, and (2) translation of topsoil moisture into subsoil moisture values. Â© 2012. American Geophysical Union. All Rights Reserved.</t>
  </si>
  <si>
    <t>10.1029/2011WR010482</t>
  </si>
  <si>
    <t>downscaling, soil moisture, Field scale, Soil moisture, Water balance, Evaporation, Remote sensing, China, Evapotranspiration, Transpiration, evapotranspiration, water budget, Energy balance, land use change, lysimeter, Water supply, river basin, energy balance, Indus Basin, Bowen ratio, Confidence interval, watershed, Actual evapotranspiration, Interfacial energy, Climatic conditions, satellite imagery, Remote sensing models, Soil surveys, Australia, numerical model, pixel, surface energy, Evaporative fraction, Surface energy fluxes, irrigation system, India, net radiation, Penman-Monteith equation, heat flux, Satellite measurements, Down-scaling, Hebei, sensor, Penman-Monteith equations, Net radiation, Input datas, Pakistan, Phase transitions, Soil heat flux, Microwave data, Modeling studies, Monte carlo analysis, topsoil, Basin wide, Hydrological years, Land use class, Passive microwave sensors, Public domains, Spaceborne soil moisture, Trans-boundary, Weather conditions</t>
  </si>
  <si>
    <t>ETLook</t>
  </si>
  <si>
    <t>Heibei, Qinghai, China</t>
  </si>
  <si>
    <t>A modified surface energy balance algorithm for land (M-SEBAL) based on a trapezoidal framework</t>
  </si>
  <si>
    <t>The surface energy balance algorithm for land (SEBAL) has been designed and widely used (and misused) worldwide to estimate evapotranspiration across varying spatial and temporal scales using satellite remote sensing over the past 15 yr. It is, however, beset by visual identification of a hot and cold pixel to determine the temperature difference (dT) between the surface and the lower atmosphere, which is assumed to be linearly correlated with surface radiative temperature (T rad) throughout a scene. To reduce ambiguity in flux estimation by SEBAL due to the subjectivity in extreme pixel selection, this study first demonstrates that SEBAL is of a rectangular framework of the contextual relationship between vegetation fraction (f c) and T rad, which can distort the spatial distribution of heat flux retrievals to varying degrees. End members of SEBAL were replaced by a trapezoidal framework of the f c-T rad space in the modified surface energy balance algorithm for land (M-SEBAL). The warm edge of the trapezoidal framework is determined by analytically deriving temperatures of the bare surface with the largest water stress and the fully vegetated surface with the largest water stress implicit in both energy balance and radiation budget equations. Areally averaged air temperature (T a) across a study site is taken to be the cold edge of the trapezoidal framework. Coefficients of the linear relationship between dT and T rad can vary with f c but are assumed essentially invariant for the same f c or within the same f c class in M-SEBAL. SEBAL and M-SEBAL are applied to the soil moisture-atmosphere coupling experiment (SMACEX) site in central Iowa, U.S. Results show that M-SEBAL is capable of reproducing latent heat flux in terms of an overall root-mean-square difference of 41.1 W m -2 and mean absolute percentage difference of 8.9% with reference to eddy covariance tower-based measurements for three landsat thematic mapper/enhanced thematic mapper plus imagery acquisition dates in 2002. The retrieval accuracy of SEBAL is generally lower than M-SEBAL, depending largely on the selected extremes. Spatial distributions of heat flux retrievals from SEBAL are distorted to a certain degree due to its intrinsic rectangular framework. Copyright 2012 by the American Geophysical Union.</t>
  </si>
  <si>
    <t>10.1029/2011WR010607</t>
  </si>
  <si>
    <t>soil moisture, Soil moisture, Remote sensing, Eddy covariance, evapotranspiration, spatial distribution, Temporal scale, Energy balance, Water supply, water stress, energy balance, accuracy assessment, latent heat flux, algorithm, Heat flux, Interfacial energy, satellite imagery, Spatial distribution, Satellite remote sensing, spatiotemporal analysis, Surface energy balance algorithm for lands, United States, Landsat Thematic Mapper, pixel, Pixels, Algorithms, surface energy, air temperature, Temperature differences, Linear relationships, radiation budget, Water stress, temperature gradient, Landsat thematic mapper, Iowa, Vegetation fractions, Endmembers, Radiation budget, Air temperature, Surface chemistry, Lower atmosphere, Pixel selection, Retrieval accuracy, Study sites, Surface radiative temperature, Thematic mapper plus, Root mean squares, Flux estimation, Modified surfaces, Visual identification</t>
  </si>
  <si>
    <t>M-Sebal</t>
  </si>
  <si>
    <t>Walnut Creek watershed</t>
  </si>
  <si>
    <t>different hot cold pixel selection</t>
  </si>
  <si>
    <t>Satellite Detection of Water Stress Effects on Terrestrial Latent Heat Flux With MODIS Shortwave Infrared Reflectance Data</t>
  </si>
  <si>
    <t>Yao, Y., Liang, S., Cao, B., Liu, S., Yu, G., Jia, K., Zhang, X., Zhang, Y., Chen, J., Fisher, J.B.</t>
  </si>
  <si>
    <t>The MODerate-resolution Imaging Spectroradiometer (MODIS) provides spatially contiguous measurements of terrestrial biophysical variables, which can be used to estimate the terrestrial latent heat flux (LE). MODIS-derived shortwave infrared reflectance (SWIR) metrics (SWIRs) are sensitive to the soil moisture and vegetation water stress. In this study, we used the MODIS-derived SWIRs with eddy covariance flux measurements obtained from 25 flux tower sites representing 10 different land cover types within China to evaluate the sensitivity of SWIRs to ground-measured evaporation fraction and LE. The water constraint metrics determined using the MODIS-derived SWIR generally corresponded better with the ground-measured evaporation fraction values than those obtained without using SWIR. The MODIS-derived SWIRs were used as proxies for the soil and vegetation water supply constraints in a revised Priestley-Taylor algorithm to estimate the terrestrial LE. The estimated LE using the MODIS-derived SWIRs generally corresponded well with the ground-measured LE (0.56Â â¤Â R2Â â¤Â 0.97) for most of the flux tower sites. Regional algorithm sensitivity analysis using the MODIS-derived SWIRs as water supply proxies demonstrated that water limitations reduce LE by more than 53% over China, and the atmospheric vapor pressure deficit and relative humidity are not sufficient to characterize both the atmosphere demand and water supply for LE estimation. Our results demonstrate the potential of using MODIS-derived SWIRs to characterize soil and vegetation water supply factors for determining LE, where the relatively high spatial and temporal resolutions (500Â m and daily) are closer to the scale of the eddy covariance ground measurements. Â©2018. American Geophysical Union. All Rights Reserved.</t>
  </si>
  <si>
    <t>10.1029/2018JD029011</t>
  </si>
  <si>
    <t>soil moisture, land cover, China, sensitivity analysis, MODIS, eddy covariance, water stress, latent heat flux, satellite altimetry, relative humidity, shortwave radiation, spectral reflectance, vapor pressure, Priestley-Taylor algorithm, terrestrial latent heat flux, shortwave infrared reflectance metrics</t>
  </si>
  <si>
    <t>MODIS - LE_Swir</t>
  </si>
  <si>
    <t>GT</t>
  </si>
  <si>
    <t>JZ</t>
  </si>
  <si>
    <t>TY</t>
  </si>
  <si>
    <t>AR</t>
  </si>
  <si>
    <t>FK</t>
  </si>
  <si>
    <t>LZ</t>
  </si>
  <si>
    <t>MQ</t>
  </si>
  <si>
    <t>NQ</t>
  </si>
  <si>
    <t>NaC</t>
  </si>
  <si>
    <t>QY</t>
  </si>
  <si>
    <t>HN</t>
  </si>
  <si>
    <t>YY</t>
  </si>
  <si>
    <t>DHS</t>
  </si>
  <si>
    <t>LSH</t>
  </si>
  <si>
    <t>DT</t>
  </si>
  <si>
    <t>HZZ</t>
  </si>
  <si>
    <t>SSW</t>
  </si>
  <si>
    <t>MODIS - LE_No</t>
  </si>
  <si>
    <t>Complementary-Relationship-Based Modeling of Terrestrial Evapotranspiration Across China During 1982â2012: Validations and Spatiotemporal Analyses</t>
  </si>
  <si>
    <t>Ma, N., Szilagyi, J., Zhang, Y., Liu, W.</t>
  </si>
  <si>
    <t>Having recognized the limitations in spatial representativeness and/or temporal coverage of (i) current ground ETa observations and (ii) land surface model- and remote sensing-based ETa estimates due to uncertainties in soil and vegetation parameters, a calibration-free nonlinear complementary relationship (CR) model is employed with inputs of air and dew-point temperature, wind speed, and net radiation to estimate 0.1Â°, monthly ETa over China during 1982â2012. The modeled ETa rates were first validated against 13 eddy-covariance measurements, producing Nash-Sutcliffe efficiency values in the range of 0.72â0.94. On the basin scale, the modeled ETa values yielded a relative bias of 6%, and a Nash-Sutcliffe efficiency value of 0.80 in comparison with water-balance-derived evapotranspiration rates across 10 major river basins in China, indicating the CR-simulated ETa rates reliable over China. Further evaluations suggest that the CR-based ETa product is more accurate than seven other mainstream ETa products. The 31-year mean annual ETa value decreases from the southeast to the northwest in China, resulting in a country average of 406Â Â±Â 15Â mm/year. The country-representative annual ETa rates slightly decreased with a rate of â0.5Â mm/year (pÂ =Â 0.86) during 1982â2012. Annual ETa increased significantly over most parts of western and northeastern China but decreased significantly in many regions of the North China Plain as well as in the eastern and southern coastal regions. The present CR-based method, with its calibration-free nature and minimal data requirement, could help future calibrations/verifications of the more complex and more data-intensive land surface model- and remote sensing-based models. Â©2019. American Geophysical Union. All Rights Reserved.</t>
  </si>
  <si>
    <t>10.1029/2018JD029850</t>
  </si>
  <si>
    <t>modeling, calibration, China, evapotranspiration, water budget, validation, complementary relationship, model validation, spatiotemporal analysis, soil-vegetation interaction, North China Plain, net radiation, calibration-free, spatiotemporal variations</t>
  </si>
  <si>
    <t>CR-simulated</t>
  </si>
  <si>
    <t>Changbaishan</t>
  </si>
  <si>
    <t>Miyn</t>
  </si>
  <si>
    <t>Cropland</t>
  </si>
  <si>
    <t>Steppe</t>
  </si>
  <si>
    <t>Duolun</t>
  </si>
  <si>
    <t>Meadow</t>
  </si>
  <si>
    <t>Coniferous forest</t>
  </si>
  <si>
    <t>Fukang</t>
  </si>
  <si>
    <t>Forest</t>
  </si>
  <si>
    <t>Guantan</t>
  </si>
  <si>
    <t>Haibei-S</t>
  </si>
  <si>
    <t>Maqu</t>
  </si>
  <si>
    <t>Neimenggu</t>
  </si>
  <si>
    <t>Improved Spatiotemporal Representativeness and Bias Reduction of Satellite-Based Evapotranspiration Retrievals via Use of In Situ Meteorology and Constrained Canopy Surface Resistance</t>
  </si>
  <si>
    <t>Sullivan, R.C., Cook, D.R., Ghate, V.P., Kotamarthi, V.R., Feng, Y.</t>
  </si>
  <si>
    <t>Evapotranspiration (ET) is a key component of the atmospheric and terrestrial water and energy budgets. Satellite-based vegetation index approaches have used remotely sensed vegetation and reanalysis meteorological properties with surface energy balance models to estimate global ET (MOD16 ET). We reconstructed satellite retrievals using in situ meteorology (Argonne-ET) and evaluated them using a dense network of surface turbulent heat flux measurements. Argonne-ET resolves spatial heterogeneity of ET across the U.S. Southern Great Plains that is not well characterized by MOD16; MOD16 ET exhibits spatial autocorrelation (Moran's I significantly &amp;gt;0 in MayâAug.), whereas in situ and Argonne-ET exhibit characteristics of a random spatial process (Moran's I not significantly different from 0). The skill in resolving ET temporal variability is not significantly different between MOD16 and Argonne-ET (correlation coefficientÂ =Â 0.75 and 0.72, respectively). However, the root-mean-square errors were significantly lower for Argonne-ET (36Â W/m2) than MOD16 (43Â W/m2), and MOD16 exhibits substantial bias in annual ET relative to in situ measurements (â38%). This is attributed to overestimation in the dry canopy surface resistance (rs) parameterization. Using rs constrained to the range of typical measured values, Argonne-ET substantially reduces the bias in the annual ET (+1%). The improved ET estimates are critical for regional water budget analyses. The methodology presented herein also demonstrates the ability to retrieve high temporally resolved (30Â min; cf. 8-day MOD16) ET that can be used for development of processed-based diagnostics of model biases and to elucidate avenues to improve ET model parameterizations. Â©2019. American Geophysical Union. All Rights Reserved.</t>
  </si>
  <si>
    <t>10.1029/2018JG004744</t>
  </si>
  <si>
    <t>remote sensing, MODIS, Evapotranspiration, evapotranspiration, water budget, energy balance, latent heat flux, Latent heat flux, vegetation index, in situ measurement, satellite data, meteorology, United States, Spatiotemporal variability, Great Plains, Satellite-based remote sensing, meteorological hazard, instrumentation, turbulence, Eddy correlation flux, Energy balance bowen ratio</t>
  </si>
  <si>
    <t>Journal of Geophysical Research: Biogeosciences</t>
  </si>
  <si>
    <t>Argonne-ET</t>
  </si>
  <si>
    <t>June</t>
  </si>
  <si>
    <t>CRO&amp;GRA</t>
  </si>
  <si>
    <t>"ECOR systems are located in a mix of grassland, crop fields"</t>
  </si>
  <si>
    <t>deciduous broadleaf and mixed forests</t>
  </si>
  <si>
    <t>"one forested site"</t>
  </si>
  <si>
    <t>Parameter Analysis and Estimates for the MODIS Evapotranspiration Algorithm and Multiscale Verification</t>
  </si>
  <si>
    <t>Zhang, K., Zhu, G., Ma, J., Yang, Y., Shang, S., Gu, C.</t>
  </si>
  <si>
    <t>Accurate estimation of terrestrial evapotranspiration (E) is critical to understand the world's energy and water cycles. MOD16 is the core algorithm of the widely used global E data set (the Moderate Resolution Imaging Spectroradiometer [MODIS] E product). However, it exhibits considerable uncertainties in some regions. Based on the data from 175 flux towers, we identified the key parameters of the MOD16 algorithm using the Sobolâ sensitivity analysis method across biomes. The output of the MOD16 algorithm was sensitive to eight parameters. Among them, Î², which is treated as a constant (0.2Â kPa) across biomes in the original MOD16 algorithm, was identified as the parameter to which the algorithm was most sensitive. We used the differential-evolution Markov chain method to obtain the proper posterior distributions for each key parameter across a range of biomes. The values of the key parameters for the different biomes were accurately estimated by differential-evolution Markov chain in comparison with data from the flux towers. We then evaluated the performances of the original MOD16 and the optimized MOD16 and compared them at multiple spatial scales (i.e., site, catchment, and global). We obtained relatively consistent and more reliable E simulations using the optimized MOD16 at all three scales. In the future, more attention should be paid to uncertainties in the algorithm's structure and its parameterizations of soil moisture constraint, canopy resistance, and energy partitioning. Â©2019. American Geophysical Union. All Rights Reserved.</t>
  </si>
  <si>
    <t>10.1029/2018WR023485</t>
  </si>
  <si>
    <t>soil moisture, Soil moisture, sensitivity analysis, MODIS, Evapotranspiration, evapotranspiration, terrestrial evapotranspiration, algorithm, Radiometers, biome, Parameter estimation, simulation, Moderate resolution imaging spectroradiometer, parameter estimation, Catchments, Sensitivity analysis, Accurate estimation, Optimization, optimization, terrestrial environment, Terrestrial evapotranspiration, Markov chain, Energy partitioning, Evolutionary algorithms, Markov processes, Differential Evolution, Posterior distributions, DE-MC optimization, Markov chain method, multiscale evaluation, Sobolâ sensitivity analysis</t>
  </si>
  <si>
    <t>original parameter set</t>
  </si>
  <si>
    <t>optimised parameter set</t>
  </si>
  <si>
    <t>A Full Satellite-Driven Method for the Retrieval of Clear-Sky Evapotranspiration</t>
  </si>
  <si>
    <t>Leng, P., Liao, Q.-Y., Gao, M.-F., Duan, S.-B., Li, Z.-L., Zhang, X., Shang, G.-F.</t>
  </si>
  <si>
    <t>Evapotranspiration (ET) plays an important role in the soil-vegetation-atmosphere system for its considerable effect in surface energy balance and water cycle. The determination of ET based on full satellite data has been a challenge. In the present study, a full satellite-driven method is proposed based on a newly developed pixel-to-pixel scheme of the land surface temperature-vegetation index trapezoidal feature space in the presence of clear-sky conditions. For the implementation of this approach, the three main meteorological parameters of net surface radiation, air temperature, and relative humidity were obtained solely based on satellite observations. With the exception of the three main satellite-derived meteorological parameters, different wind speed dataâincluding actual measurements, the assimilated product, and an averaged value of meteorological observationsâwere used to investigate their effects on the retrieval of ET. Specifically, two pixel-to-pixel trapezoidal feature space schemes, namely an original and a two-stage scheme, were implemented to estimate ET over an arid region of the study area located in the northwest part of China. Comparison of the estimated ET with the values acquired from the eddy covariance systems yielded a reliable accuracy response with root-mean-squared errors of ~80 W/m2 and ~70 W/m2 for the original and two-stage trapezoidal methods with satellite-derived inputs, respectively, and constant wind speed data over the growing 2012 season from May to September. These results indicate that the full satellite-driven method is capable of estimating ET over the arid region of the study area. Â©2019. The Authors.</t>
  </si>
  <si>
    <t>10.1029/2019EA000869</t>
  </si>
  <si>
    <t>China, eddy covariance, evapotranspiration, energy balance, hydrological cycle, air-soil interaction, soil-vegetation interaction, environmental factor, numerical method, satellite-driven, temperature-vegetation trapezoidal feature space, two-dimensional modeling, two-stage</t>
  </si>
  <si>
    <t>Earth and Space Science</t>
  </si>
  <si>
    <t>Two-Stage Trapezoidal Feature Configurations</t>
  </si>
  <si>
    <t>Actual wind speed collected from automatic weather stations</t>
  </si>
  <si>
    <t>Original Trapezoidal Feature Configurations</t>
  </si>
  <si>
    <t>CLDAS wind speed product</t>
  </si>
  <si>
    <t>averaged value</t>
  </si>
  <si>
    <t>windspeed</t>
  </si>
  <si>
    <t>ECOSTRESS: NASA's Next Generation Mission to Measure Evapotranspiration From the International Space Station</t>
  </si>
  <si>
    <t>Fisher, J.B., Lee, B., Purdy, A.J., Halverson, G.H., Dohlen, M.B., Cawse-Nicholson, K., Wang, A., Anderson, R.G., Aragon, B., Arain, M.A., Baldocchi, D.D., Baker, J.M., Barral, H., Bernacchi, C.J., Bernhofer, C., Biraud, S.C., Bohrer, G., Brunsell, N., Cappelaere, B., Castro-Contreras, S., Chun, J., Conrad, B.J., Cremonese, E., Demarty, J., Desai, A.R., De Ligne, A., FoltÃ½novÃ¡, L., Goulden, M.L., Griffis, T.J., GrÃ¼nwald, T., Johnson, M.S., Kang, M., Kelbe, D., Kowalska, N., Lim, J.-H., MaÃ¯nassara, I., McCabe, M.F., Missik, J.E.C., Mohanty, B.P., Moore, C.E., Morillas, L., Morrison, R., Munger, J.W., Posse, G., Richardson, A.D., Russell, E.S., Ryu, Y., Sanchez-Azofeifa, A., Schmidt, M., Schwartz, E., Sharp, I., Å igut, L., Tang, Y., Hulley, G., Anderson, M., Hain, C., French, A., Wood, E., Hook, S.</t>
  </si>
  <si>
    <t>The ECOsystem Spaceborne Thermal Radiometer Experiment on Space Station (ECOSTRESS) was launched to the International Space Station on 29 June 2018 by the National Aeronautics and Space Administration (NASA). The primary science focus of ECOSTRESS is centered on evapotranspiration (ET), which is produced as Level-3 (L3) latent heat flux (LE) data products. These data are generated from the Level-2 land surface temperature and emissivity product (L2_LSTE), in conjunction with ancillary surface and atmospheric data. Here, we provide the first validation (Stage 1, preliminary) of the global ECOSTRESS clear-sky ET product (L3_ET_PT-JPL, Version 6.0) against LE measurements at 82 eddy covariance sites around the world. Overall, the ECOSTRESS ET product performs well against the site measurements (clear-sky instantaneous/time of overpass: r2Â =Â 0.88; overall biasÂ =Â 8%; normalized root-mean-square error, RMSEÂ =Â 6%). ET uncertainty was generally consistent across climate zones, biome types, and times of day (ECOSTRESS samples the diurnal cycle), though temperate sites are overrepresented. The 70-m-high spatial resolution of ECOSTRESS improved correlations by 85%, and RMSE by 62%, relative to 1-km pixels. This paper serves as a reference for the ECOSTRESS L3 ET accuracy and Stage 1 validation status for subsequent science that follows using these data. Â© 2020. The Authors.</t>
  </si>
  <si>
    <t>10.1029/2019WR026058</t>
  </si>
  <si>
    <t>spatial resolution, Evapotranspiration, Eddy covariance, eddy covariance, evapotranspiration, validation, satellite, latent heat flux, Land surface temperature, Spatial resolution, land surface, Heat flux, Mean square error, Root mean square errors, NASA, pixel, ECOSTRESS, Space stations, Atmospheric data, Data products, Diurnal cycle, International Space stations, Site measurements</t>
  </si>
  <si>
    <t>global ECOSTRESS clear-sky ET product (L3_ET_PT-JPL)</t>
  </si>
  <si>
    <t>overall NRMSE presented, but RMSE only available in figure 5, to be digitised</t>
  </si>
  <si>
    <t>On Parameterizing Soil Evaporation in a Direct Remote Sensing Model of ET: PT-JPL</t>
  </si>
  <si>
    <t>Marshall, M., Tu, K., Andreo, V.</t>
  </si>
  <si>
    <t>Remote sensing models that measure evapotranspiration directly from the Penman-Monteith or Priestley-Taylor equations typically estimate the soil evaporation component over large areas using coarse spatial resolution relative humidity (RH) from geospatial climate datasets. As a result, the models tend to underperform in dry areas at local scales where moisture status is not well represented by surrounding areas. Earth observation sensors that monitor large-scale global dynamics (e.g., MODIS) afford comparable spatial coverage and temporal frequency, but at a higher spatial resolution than geospatial climate datasets. In this study, we compared soil evaporation parameterized with optical and thermal indices derived from MODIS to RH-based soil evaporation as implemented in the Priestley Taylor-Jet Propulsion Laboratory (PT-JPL) model. We evaluated the parameterizations by subtracting PT-JPL transpiration from observation-based flux tower evapotranspiration in agricultural fields across the contiguous United States. We compared the apparent thermal inertia (ATI) index, land surface water index (LSWI), normalized difference water index (NDWI), and a new index derived from red and shortwave infrared bands (soil moisture divergence index [SMDI]). Relationships were significant at the 95% confidence band. LSWI and SMDI explained 18â33% of variance in 8-day soil evaporation. This led to a 3â11% increase in explained ET variance. LSWI and SMDI tended to perform better at the irrigated sites than RH. LSWI and SMDI led to markedly better performance over other indices at a seasonal time step. L-band microwave backscatter can penetrate clouds and can distinguish soil from canopy moisture content. We are presently fusing red-SWIR-RADAR to improve soil evaporation estimation. Â© 2020. The Authors.</t>
  </si>
  <si>
    <t>10.1029/2019WR026290</t>
  </si>
  <si>
    <t>remote sensing, spatial resolution, Soil moisture, Evaporation, Remote sensing, MODIS, Evapotranspiration, evapotranspiration, land surface temperature, Priestley-Taylor equation, land surface, surface water, Radiometers, Agricultural robots, Remote sensing models, Image resolution, numerical model, parameterization, Climate models, Infrared radiation, Surface waters, United States, Normalized difference water index, Large dataset, Agricultural fields, Short wave infrared, Earth (planet), Jet Propulsion Laboratory, backscatter, Earth observation sensors, Land surface water index, latent heat, Priestley-Taylor, radar imagery, relative humidity, shortwave infrared</t>
  </si>
  <si>
    <t>US-Ne1, SMDI</t>
  </si>
  <si>
    <t>MJm-2d-1</t>
  </si>
  <si>
    <t>US-Ne1, LSWI</t>
  </si>
  <si>
    <t>US-Ne1, NDWI</t>
  </si>
  <si>
    <t>US-Ne1, ATI</t>
  </si>
  <si>
    <t>US-Ne1, Fsm</t>
  </si>
  <si>
    <t>US-Ne2, SMDI</t>
  </si>
  <si>
    <t>US-Ne2, LSWI</t>
  </si>
  <si>
    <t>US-Ne2, NDWI</t>
  </si>
  <si>
    <t>US-Ne2, ATI</t>
  </si>
  <si>
    <t>US-Ne2, Fsm</t>
  </si>
  <si>
    <t>US-Ne3, SMDI</t>
  </si>
  <si>
    <t>US-Ne3, LSWI</t>
  </si>
  <si>
    <t>US-Ne3, NDWI</t>
  </si>
  <si>
    <t>US-Ne3, ATI</t>
  </si>
  <si>
    <t>US-Ne3, Fsm</t>
  </si>
  <si>
    <t>US-Ro1, SMDI</t>
  </si>
  <si>
    <t>US-Ro2, LSWI</t>
  </si>
  <si>
    <t>US-Ro3, NDWI</t>
  </si>
  <si>
    <t>US-Ro4, ATI</t>
  </si>
  <si>
    <t>US-Ro5, Fsm</t>
  </si>
  <si>
    <t>US-Ro3, SMDI</t>
  </si>
  <si>
    <t>US-Ro4, LSWI</t>
  </si>
  <si>
    <t>US-Ro5, NDWI</t>
  </si>
  <si>
    <t>US-Ro6, ATI</t>
  </si>
  <si>
    <t>US-Ro7, Fsm</t>
  </si>
  <si>
    <t>US-Twt, SMDI</t>
  </si>
  <si>
    <t>US-Twt, LSWI</t>
  </si>
  <si>
    <t>US-Twt, NDWI</t>
  </si>
  <si>
    <t>US-Twt, ATI</t>
  </si>
  <si>
    <t>US-Twt, Fsm</t>
  </si>
  <si>
    <t>US-Ib1, SMDI</t>
  </si>
  <si>
    <t>US-Ib2, LSWI</t>
  </si>
  <si>
    <t>US-Ib3, NDWI</t>
  </si>
  <si>
    <t>US-Ib4, ATI</t>
  </si>
  <si>
    <t>US-Ib5, Fsm</t>
  </si>
  <si>
    <t>US-Crt, SMDI</t>
  </si>
  <si>
    <t>US-Crt, LSWI</t>
  </si>
  <si>
    <t>US-Crt, NDWI</t>
  </si>
  <si>
    <t>US-Crt, ATI</t>
  </si>
  <si>
    <t>US-Crt, Fsm</t>
  </si>
  <si>
    <t>US-Bo1, SMDI</t>
  </si>
  <si>
    <t>US-Bo2, LSWI</t>
  </si>
  <si>
    <t>US-Bo3, NDWI</t>
  </si>
  <si>
    <t>US-Bo4, ATI</t>
  </si>
  <si>
    <t>US-Bo5, Fsm</t>
  </si>
  <si>
    <t>US-Arm, SMDI</t>
  </si>
  <si>
    <t>US-Arm, LSWI</t>
  </si>
  <si>
    <t>US-Arm, NDWI</t>
  </si>
  <si>
    <t>US-Arm, ATI</t>
  </si>
  <si>
    <t>US-Arm, Fsm</t>
  </si>
  <si>
    <t>Remote Sensing of Global Daily Evapotranspiration based on a Surface Energy Balance Method and Reanalysis Data</t>
  </si>
  <si>
    <t>Chen, XL, Su, ZB, Ma, YM, Trigo, I, Gentine, P</t>
  </si>
  <si>
    <t>Currently available evapotranspiration (ET) products have not provided us with an accurate estimation for global irrigated land area. Thermal energy balance (EB) model has the potential to solve this problem. The accurate estimation of aerodynamic resistances is a major complication in most remote sensing ET models. An EB model using a column canopy-air turbulent heat diffusion method was developed to more realistically depict dynamic changes in aerodynamic resistance. In order to estimate global ET and land surface fluxes for all weather conditions, Moderate Resolution Imaging Spectroradiometer (MODIS) Aqua and Terra land surface temperature fields were combined and a nearest-evaporative-fraction gap-filling method was merged into the EB model. A global ET product covering the period 2003-2017 was produced using the EB model. By combining thermal and optional information from MODIS satellites and surface meteorological forcing data from ERA-Interim reanalysis data, the EB model provides a 5 x 5 km resolution estimate of daily ET without spatio-temporal gaps at the global scale. Assessment of the daily EB ET at 238 flux sites showed a mean bias of 0.05 mm/day and an RMSE of 1.56 mm/day. Analysis of global precipitation minus ET demonstrated that EB ET has a relatively higher potential for agriculture water resource management than currently available global ET products, such as Landflux, GLEAM, MOD16, GLDAS, and ERA-Interim ET. In addition, the EB model developed in this study can be applied to both polar and geostationary satellite thermal sensors. Plain Language Summary A new global evapotranspiration (ET) product was derived from satellite data using an energy balance (EB) model. The product has a daily scale and at a high spatial resolution (5 km for a global scale) for 2003-2017, which is particularly useful for agricultural studies. The model makes use of satellite remotely sensed land surface temperature (LST) and roughness length to calculate instantaneous sensible and latent heat fluxes. These instantaneous fluxes were further used to estimate daily ET. To provide a spatially and temporally continuous map of daily ET globally, two gap-filling methods were employed to correct for the gaps in LST and evaporative fraction products under cloudy sky conditions. The daily ET product has been successfully evaluated with ground based flux tower data. The global ET dataset has a relatively higher potential for agriculture water resource management than currently available global ET products. In addition, the EB model developed in this study can be applied to other polar and geostationary satellites.</t>
  </si>
  <si>
    <t>10.1029/2020JD032873</t>
  </si>
  <si>
    <t>JOURNAL OF GEOPHYSICAL RESEARCH-ATMOSPHERES</t>
  </si>
  <si>
    <t>energy balance (EB) (Terra&amp;Aqua)</t>
  </si>
  <si>
    <t>EB (Terra)</t>
  </si>
  <si>
    <t>EB (Aqua)</t>
  </si>
  <si>
    <t>Higher temporal evapotranspiration estimation with improved SEBS model from geostationary meteorological satellite data</t>
  </si>
  <si>
    <t>Zhao, J., Chen, X., Zhang, J., Zhao, H., Song, Y.</t>
  </si>
  <si>
    <t>Evapotranspiration (ET) is a key variable in hydrologic cycle that directly affects the redistribution of precipitation and surface balance. ET measurements with high temporal resolution are required for coupling with models of highly dynamic processes, e.g., hydrological and land surface processes. The Haihe River Basin is the focus of Chinaâs industrial base and it is one of the three major grain-producing regions within the country. However, this area is facing serious water resource shortages and water pollution problems. The present study used geostationary satellite remote sensing data, in situ meteorological observations, and the surface energy balance system (SEBS) model with a new kBâ1 parameterization to estimate 3-hourly and daily energy and water fluxes in the Haihe River Basin. The results of the SEBS model were validated with point-scale data from five observation flux towers. Validation showed that 3-hourly and daily ET derived from the SEBS model performed well (R2 = 0.67, mean bias = 0.027 mm/h, RMSE = 0.1 mm/h). Moreover, factors influencing ET were also identified based on the results of this study. ET varies with land cover type and physical and chemical properties of the underlying surface. Furthermore, ET is also controlled by water availability, radiation, and other atmospheric conditions. It was found that ET had strong correlation with the normalized difference vegetation index (NDVI). Specifically, daily ET fluctuated with the NDVI when the NDVI was &amp;lt;0.29, and ET increased rapidly as the NDVI increased from 0.29 to 0.81. For NDVI values &amp;gt;0.81, indicating a state of saturation, the rate of increase of ET slowed. This research produced reliable information that could assist in sustainable management of the water resources and in improved understanding of the hydrologic cycle of the Haihe River Basin. Â© 2019, The Author(s).</t>
  </si>
  <si>
    <t>10.1038/s41598-019-50724-w</t>
  </si>
  <si>
    <t>Scientific Reports</t>
  </si>
  <si>
    <t>improved SEBS model</t>
  </si>
  <si>
    <t>3-hour</t>
  </si>
  <si>
    <t>mm/3h</t>
  </si>
  <si>
    <t>Multicriteria Decision-Making Approach to Enhance Automated Anchor Pixel Selection Algorithm for Arid and Semi-Arid Regions</t>
  </si>
  <si>
    <t>Pourmohamad, Y., Ghandehari, A., Davary, K., Shirazi, P.</t>
  </si>
  <si>
    <t>Finding the precise value of pixel-scale evapotranspiration (ET) for an entire basin is a major challenge to hydrologists. Many efforts have been made to conquer this challenge, among which remote sensing methods are the most promising ones. The surface energy balance algorithm for land (SEBAL) is one of the several established remote sensing methods to estimate ET. The anchor pixel selection process (e.g., hot and cold pixels) is one of the critical steps in the SEBAL model that also determines the accuracy of the model outputs. Several researchers have improved anchor pixel selection by an automated fashion. In the current study, a new simple method has been proposed to seek the best anchor pixels. Then, the daily ET outputs were assessed using observed data from the Eddy covariance (EC) tower data at Santa Cruz River Watershed for 2014-2015. The results showed that the daily ET with measured data at the study site confirmed our automated anchor pixel selection method to be reliable in terms of selecting appropriate hot and cold pixels under dry conditions by producing ET maps with reasonable accuracies (R2=0.78 and RMSE=0.46 mm day-1). Our study suggests that considerations of simple image-derived parameters, such as temperature difference between hot and cold pixels, distance from a representative station, and elevation differences could improve the automatic selection of anchor pixels and the implementation of the SEBAL model under dry conditions. The machine learning technique could be combined with the proposed automated algorithm to map ET in different climates (not only arid and semiarid) faster and with more accuracy. Â© 2020 American Society of Civil Engineers.</t>
  </si>
  <si>
    <t>10.1061/(ASCE)HE.1943-5584.0002006</t>
  </si>
  <si>
    <t>Remote sensing, evapotranspiration, decision making, Machine learning, algorithm, Actual evapotranspiration, satellite imagery, Decision making, satellite data, Argentina, numerical model, Machine learning techniques, Image enhancement, Surface energy balance algorithm for lands, pixel, Pixels, computer simulation, Arid and semi-arid regions, Automation, Temperature differences, Multi criteria decision making, multicriteria analysis, Surface energy balance algorithm for land (SEBAL), Reasonable accuracy, Automated algorithms, Automatic selection, Endmember pixels, Santa Cruz [Argentina], Santa Cruz River [Santa Cruz], Search algorithm</t>
  </si>
  <si>
    <t>Journal of Hydrologic Engineering</t>
  </si>
  <si>
    <t>SEBAL - SA Automated</t>
  </si>
  <si>
    <t>Walnut Gulch Kendall Grasslands</t>
  </si>
  <si>
    <t>SEBAL - manual</t>
  </si>
  <si>
    <t>An operational method to estimate evapotranspiration using MODIS data during winter wheat growing season</t>
  </si>
  <si>
    <t>Yi, YH, Yang, DW</t>
  </si>
  <si>
    <t>The Penman-Monteith (P-M) model has been widely used to estimate actual evapotranspiration (ET). However, its application is mainly constrained to within field scales because the surface resistance under water stress at large scales is difficult to define. The Normalized Difference Water Index (NDWI) derived from Moderate Resolution Imaging Spectroradiometer (MODIS) data was shown to be sensitive to the crop water content and water deficit, and used to estimate the surface resistance in the P-M model. The modelled latent heat fluxes matched well with the eddy correlation observations, and the spatial distributions also showed a similar pattern as the results from the one-layer model in an irrigated area at the downstream of Yellow River. To reduce the influence of cloud and other atmospheric disturbances, the daily surface resistance was retrieved from 8-day temporal composite MODIS NDWI. The modelled daily ET showed consistent temporal changes with the observations during the wheat growing season. This method showed advantages over the other remote sensing models, for example, the one-layer model, which required daily radiative temperature inputs and cannot be implemented under cloudy conditions.</t>
  </si>
  <si>
    <t>10.1080/01431161.2010.492252</t>
  </si>
  <si>
    <t>INTERNATIONAL JOURNAL OF REMOTE SENSING</t>
  </si>
  <si>
    <t>PM</t>
  </si>
  <si>
    <t>Weishan irrigation</t>
  </si>
  <si>
    <t>Terra</t>
  </si>
  <si>
    <t>Aqua</t>
  </si>
  <si>
    <t>Validation of evaporation estimates from a modified surface energy balance algorithm for land (SEBAL) model in the south-eastern United States</t>
  </si>
  <si>
    <t>Bhattarai, N., Dougherty, M., Marzen, L.J., Kalin, L.</t>
  </si>
  <si>
    <t>A modified surface energy balance algorithm for land (SEBAL) model, which has been widely used in the western United States since its development in 1998, was validated in the humid south-eastern United States using daily and monthly evapotranspiration (ET) estimates. Sixteen Landsat 5 Thematic Mapper (TM) images from April 2000 to September 2006 were processed, and the results were compared with energy-budget eddy covariance (EBEC) ET estimates from four US Geological Survey (USGS) stations. The model performed well in terms of Nash-Sutcliffe efficiency (NSE) coefficients (daily = 0.82, monthly = 0.77) and coefficients of determination (R2, daily = 0.83, monthly = 0.77). Root mean square errors (RMSEs, daily = 0.48 mm/day, monthly = 16 mm/month), mean absolute errors (MAEs, daily = 0.32 Â± 0.36 mm/day, monthly = 12 Â± 10 mm/month), mean relative errors (MREs, daily = 7 Â± 8%, monthly = 11 Â± 12%) and mean bias errors (MBEs, daily = 0.05 mm/day, monthly=-2 mm/month) were comparable to the results from similar studies in the western United States. Results from the study support the applicability of the modified SEBAL model in the rapidly growing south-eastern United States as a tool for estimating consumptive water use via remotely sensed methods. Â© 2011 Taylor &amp; Francis.</t>
  </si>
  <si>
    <t>10.1080/01431161.2011.632655</t>
  </si>
  <si>
    <t>Evapotranspiration, Energy balance, Water supply, Interfacial energy, Mean square error, Root mean square errors, Budget control, Western United States, Algorithms, Errors, Mean absolute error, US Geological Survey, Mean bias errors, Landsat-5 (L5) Thematic mapper, Mean relative error, Modified surfaces</t>
  </si>
  <si>
    <t>Remote Sensing Letters</t>
  </si>
  <si>
    <t>Evaluating one- and two-source energy balance models in estimating surface evapotranspiration from Landsat-derived surface temperature and field measurements</t>
  </si>
  <si>
    <t>Tang, R., Li, Z.-L., Jia, Y., Li, C., Chen, K.-S., Sun, X., Lou, J.</t>
  </si>
  <si>
    <t>This article compares one- and two-source energy balance (OSEB and TSEB) models in the estimates of surface energy components using Landsat imagery and surface measurements acquired from an experimental field at Yucheng Station in Northern China. Compared to surface measurements, similar performance between the TSEB and OSEB models has been observed for estimated surface net radiation and soil heat flux. The root mean square difference (RMSD) is within 14-39 W m-2 in both the TSEB and OSEB models. The residual energy (ER) correction method yields the best agreement in comparisons of the sensible (H) and latent (LE) heat fluxes estimated using both the TSEB and OSEB models to the eddy covariance (EC) system measurements. The TSEB model is shown to greatly outperform the OSEB model in reproducing surface H and LE measurements. Cirrus clouds are likely responsible for the surface temperature retrieved from the enhanced thematic mapper plus (ETM+) sensor being lower than air temperature on days of the year (DOYs) 178 and 218 of 2009. This atmospheric stability is contrary to the unstable atmosphere that the EC measurements observe. If data on these two days are excluded and the ER correction method is applied, when comparing the estimated H and LE to the EC measurements, RMSD is within 55 W m-2 in the TSEB model and is larger than 97 W m-2 in the OSEB model. Â© 2013 Copyright Taylor and Francis Group, LLC.</t>
  </si>
  <si>
    <t>10.1080/01431161.2012.716529</t>
  </si>
  <si>
    <t>surface temperature, eddy covariance, evapotranspiration, Landsat, Energy balance, energy balance, latent heat flux, Clouds, Atmospheric temperature, Heat flux, Surface measurement, Surface properties, satellite imagery, Electric conductivity measurement, numerical model, Two-source energy balance model, Surface temperatures, air temperature, cloud radiative forcing, thematic mapping, sensible heat flux, Root mean square differences, Electromagnetic wave attenuation, Surface evapotranspiration, Atmospheric stability, cirrus, Energy components, Enhanced thematic mapper plus (ETM+), System measurement</t>
  </si>
  <si>
    <t>International Journal of Remote Sensing</t>
  </si>
  <si>
    <t>corrected with BR method</t>
  </si>
  <si>
    <t>corrected with R method</t>
  </si>
  <si>
    <t>OSEB</t>
  </si>
  <si>
    <t>A simple LandsatâMODIS fusion approach for monitoring seasonal evapotranspiration at 30 m spatial resolution</t>
  </si>
  <si>
    <t>Bhattarai, N., Quackenbush, L.J., Dougherty, M., Marzen, L.J.</t>
  </si>
  <si>
    <t>Persistent cloud-cover in the humid southeastern US and the low temporal resolution of Landsat sensors limit the derivation of seasonal evapotranspiration (ET) maps at moderate spatial resolution. This article introduces a Landsat Moderate Resolution Imaging Spectroradiometer (LandsatâMODIS) ET fusion model that uses simple linear regression to integrate Landsat-derived reference ET fraction (ETrF) from mapping ET at high resolution with internalized calibration (METRIC) model and the vegetation temperature condition index (VTCI) derived from MODIS images. For a study site in Florida, model-estimated ET and ET estimated using energy budget eddy covariance at a US Geological Survey (USGS) station in Ferris Farm, Florida, were found to be in a good agreement with a root mean squared error of 0.44Â mmÂ dayâ 1, coefficient of determination (R2) of 0.80, NashâSutcliffe efficiency of 0.79 for daily ET (ETd), and 2% relative error for cumulative seasonal ET during the growing season of 2001. At another study site in Alabama, the model underestimated 2008 annual water balance ET for the Fish River Watershed by 39Â mm or 4%. Comparisons of model-estimated ET with that obtained using a non-fusion Landsat-only approach at both sites indicated that the fusion of Landsat and MODIS ET values reduces potential errors in ET estimation that would otherwise arise due to insufficient availability of cloud-free Landsat images for METRIC processing. Validation results and application of the model in deriving seasonal/annual ET for different land-cover classes in the Fish River Watershed suggested that the fusion model has the potential to be used in continuously monitoring ET for field- to watershed-level agricultural and hydrological applications in the southeastern US. Â© 2014 Taylor &amp; Francis.</t>
  </si>
  <si>
    <t>10.1080/01431161.2014.990645</t>
  </si>
  <si>
    <t>Alabama, Alaska, Annual water balance, Budget control, cloud cover, Coefficient of determination, energy budget, error analysis, Errors, evapotranspiration, Evapotranspiration, Fish, Fish River, Florida [United States], Image fusion, Image resolution, Landsat, Mean square error, Moderate resolution imaging spectroradiometer, MODIS, Radiometers, Root mean squared errors, Satellite imagery, Seasonal evapotranspirations, sensor, Simple linear regression, spatial resolution, United States, US Geological Survey, Vegetation temperature condition index, water budget, Watersheds</t>
  </si>
  <si>
    <t>Landsat-only</t>
  </si>
  <si>
    <t>Data fusion</t>
  </si>
  <si>
    <t>Evaluation of remotely sensed actual evapotranspiration products from COMS and MODIS at two different flux tower sites in Korea</t>
  </si>
  <si>
    <t>Estimating the evapotranspiration (ET) is a requirement for water resource management and agricultural productions to understand the interaction between the land surface and the atmosphere. Most remote-sensing-based ET is estimated from polar orbiting satellites having low frequencies of observation. However, observing the continuous spatio-temporal variation of ET from a geostationary satellite to determine water management USge is essential. In this study, we utilized the revised remote-sensing-based PenmanâMonteith (revised RS-PM) model to estimate ET in three different timescales (instantaneous, daily, and monthly). The data from a polar orbiting satellite, the Moderate Resolution Imaging Spectroradiometer (MODIS), and a geostationary satellite, the Communication, Ocean, and Meteorological Satellite (COMS), were collected from April to December 2011 to force the revised RS-PM model. The estimated ET from COMS and MODIS was compared with measured ET obtained from two different flux tower sites having different land surface characteristics in Korea, i.e. Sulma (SMC) with mixed forest and Cheongmi (CFC) with rice paddy as dominant vegetation. Compared with flux tower measurements, the estimated ET on instantaneous and daily timescales from both satellites was highly overestimated at SMC when compared with the flux tower ET (Bias of 41.19â145.10Â WÂ mâ2 and RMSE of 69.61â188.78Â WÂ mâ2), while estimated ET results were slightly better at the CFC site (Bias of â27.28â13.24Â WÂ mâ2 and RMSE of 45.19â71.82Â WÂ mâ2, respectively). These errors in results were primarily caused due to the overestimated leaf area index that was obtained from satellite products. Nevertheless, the satellite-based ET indicated reasonable agreement with flux tower ET. Monthly average ET from both satellites showed nearly similar patterns during the entire study periods, except for the summer season. The difference between COMS and MODIS estimations during the summer season was mainly propagated due to the difference in the number of acquired satellite images. This study showed that the higher frequency of COMS than MODIS observations makes it more ideal to continuously monitor ET as a geostationary satellite with high spatio-temporal coverage of a geostationary satellite. Â© 2014 Taylor &amp; Francis.</t>
  </si>
  <si>
    <t>10.1080/01431161.2014.998349</t>
  </si>
  <si>
    <t>Actual evapotranspiration, agricultural application, agricultural production, Agricultural productions, Agriculture, error analysis, Estimation, estimation method, Evaporation, evapotranspiration, Evapotranspiration, Forestry, geostationary satellite, Geostationary satellites, Korea, Land surface characteristics, Moderate resolution imaging spectroradiometer, MODIS, Orbits, Polar-orbiting satellites, Radiometers, remote sensing, Remote sensing, Remote Sensing, satellite imagery, Satellite imagery, Satellite products, Satellites, Spatio-temporal variation, spatiotemporal analysis, Surface measurement, Towers, Transpiration, Water management, Water Management, water resource, Waterresource management</t>
  </si>
  <si>
    <t>Revise RS-PM</t>
  </si>
  <si>
    <t>COMS</t>
  </si>
  <si>
    <t>Integrating two layers of soil moisture parameters into the MOD16 algorithm to improve evapotranspiration estimations</t>
  </si>
  <si>
    <t>Di, S.-C., Li, Z.-L., Tang, R., Wu, H., Tang, B.-H., Lu, J.</t>
  </si>
  <si>
    <t>To integrate soil moisture into the algorithm of the Moderate Resolution Imaging Spectroradiometer (MODIS) global evapotranspiration (ET) project (MOD16), two improvements were implemented: two layers of relative soil moisture parameters were combined with a surface resistance model; and the complementary relationship was replaced with the Penman-Monteith (P-M) method to estimate the dry soil surface evaporation. In the vegetation surface resistance model, a multiplier Rsm1 was added, and the influence of the relative soil moisture in the root zone was accounted for. In the soil surface resistance model, an empirical exponential relationship was used. To calculate the relative soil moisture parameters, soil hydraulic parameters, such as field capacity (Fc), wilting point (Wp), and saturation point (Sp), were estimated according to the soil texture information; these parameters were used as critical values to estimate the relative soil moisture. Both the MOD16 method and improved method were validated using ET flux data collected at nine flux-tower sites in the US from 2000 to 2009. The mean absolute BIAS and the root mean square error (RMSE) decreased from 0.36 to 0.30Â mmÂ dayâ1 and from 1.14 to 0.97Â mm dayâ1, respectively, after integrating the soil moisture parameters. Meanwhile, the mean correlation coefficient (R) for the nine sites increased from 0.54 to 0.70. Therefore, the improved method performed better than the MOD16 method. Furthermore, the uncertainties associated with the MODIS leaf area index (LAI) products, flux-tower measurements, soil texture, soil moisture, and model parameters were analysed. The outlook for future modifications was also discussed. Â© 2015 Taylor &amp; Francis.</t>
  </si>
  <si>
    <t>10.1080/01431161.2015.1040136</t>
  </si>
  <si>
    <t>algorithm, Complementary relationship, Correlation coefficient, evapotranspiration, Evapotranspiration, Mean square error, Moderate resolution imaging spectroradiometer, MODIS, Moisture parameters, Parameter estimation, parameterization, Penman-Monteith equation, Radiometers, Relative soil moistures, Root mean square errors, Satellite imagery, Soil hydraulic parameters, soil moisture, Soil moisture, soil surface, Soil surface resistance, soil texture, Surface resistance, Uncertainty analysis, United States</t>
  </si>
  <si>
    <t>cannot extract station RMSE from bar chart</t>
  </si>
  <si>
    <t>Improved MODIS16*</t>
  </si>
  <si>
    <t>Estimating evaporative fraction from readily obtainable variables in mangrove forests of the Everglades, U.S.A.</t>
  </si>
  <si>
    <t>Yagci, A.L., Santanello, J.A., Jones, J.W., Barr, J.</t>
  </si>
  <si>
    <t>A remote-sensing-based model to estimate evaporative fraction (EF)âthe ratio of latent heat (LE; energy equivalent of evapotranspiration âETâ) to total available energyâfrom easily obtainable remotely-sensed and meteorological parameters is presented. This research specifically addresses the shortcomings of existing ET retrieval methods such as calibration requirements of extensive accurate in situ micrometeorological and flux tower observations or of a large set of coarse-resolution or model-derived input datasets. The trapezoid model is capable of generating spatially varying EF maps from standard products such as land surface temperature (Ts) normalized difference vegetation index (NDVI) and daily maximum air temperature ((Ta)). The 2009 model results were validated at an eddy-covariance tower (Fluxnet ID: US-Skr) in the Everglades using (Ts) and NDVI products from Landsat as well as the Moderate Resolution Imaging Spectroradiometer (MODIS) sensors. Results indicate that the model accuracy is within the range of instrument uncertainty, and is dependent on the spatial resolution and selection of end-members (i.e. wet/dry edge). The most accurate results were achieved with the (Ts) from Landsat relative to the (Ts) from the MODIS flown on the Terra and Aqua platforms due to the fine spatial resolution of Landsat (30Â m). The bias, mean absolute percentage error and root mean square percentage error were as low as 2.9% (3.0%), 9.8% (13.3%), and 12.1% (16.1%) for Landsat-based (MODIS-based) EF estimates, respectively. Overall, this methodology shows promise for bridging the gap between temporally limited ET estimates at Landsat scales and more complex and difficult to constrain global ET remote-sensing models. Â© 2017 Informa UK Limited, trading as Taylor &amp; Francis Group.</t>
  </si>
  <si>
    <t>10.1080/01431161.2017.1312033</t>
  </si>
  <si>
    <t>remote sensing, Remote sensing, MODIS, Evapotranspiration, evapotranspiration, Landsat, latent heat flux, Land surface temperature, Atmospheric temperature, Radiometers, Remote sensing models, Image resolution, Meteorological parameters, Satellite imagery, Normalized difference vegetation index, United States, Evaporative fraction, micrometeorology, Florida [United States], Mean absolute percentage error, Moderate resolution imaging spectroradiometer sensors, Eddy covariance towers, Everglades, mangrove</t>
  </si>
  <si>
    <t>rmse of EF</t>
  </si>
  <si>
    <t>Calibration and validation of an aerodynamic method to estimate the spatial variability of sensible and latent heat fluxes over a drip-irrigated Merlot vineyard</t>
  </si>
  <si>
    <t>Carrasco-Benavides, M., Ortega-Farias, S., Morales-Salinas, L., Poblete-EcheverrÃ­a, C., ChÃ¡vez, J.L.</t>
  </si>
  <si>
    <t>A study was carried out to calibrate and validate the aerodynamic temperature method for estimating the spatial variability of the sensible (H) and latent (LE) heat fluxes over a drip-irrigated merlot vineyard located in the Maule Region, in Chile. For this study, measurement of energy balance components and meteorological data were collected from the 2006 to 2010 growing seasons. The experimental plot was composed of a 4.25Â ha of âMerlotâ vineyard, which was equipped with an Eddy-Covariance system and an automatic weather station. The k-fold cross-validation method was utilized to tune and validate a vineyard surface aerodynamic temperature (Taero) model, considering all of the days when Landsat scenes and ground measurements of meteorological data and surface energy balance (SEB) were available. Then, the satellite-based estimations of Taero were utilized to calculate the surface aerodynamic resistance (rah) and, subsequently, heat fluxes of H and LE. Results indicated that the estimated H and rah values were not significantly different to those measured in the vineyard (95% significance level) showing a root mean square (RMSE) and mean absolute error (MAE) between 34â29Â WÂ mâ2 and 1.01â0.78Â sÂ mâ1, respectively. Satellite-based computations of LE were somewhat higher than those measured at the time of satellite overpass (RMSEÂ =Â 63Â WÂ mâ2; MAEÂ =Â 56Â WÂ mâ2), presumably due to the biases embedded in the net radiation (Rn) and soil heat flux (G) computations. The proposed SEB method based on Taero is very simple to implement, presenting similar accuracies on ET mapping to those computed by complex satellite-based models. Â© 2017 Informa UK Limited, trading as Taylor &amp; Francis Group.</t>
  </si>
  <si>
    <t>10.1080/01431161.2017.1317943</t>
  </si>
  <si>
    <t>eddy covariance, Satellites, mapping, Landsat, Energy balance, energy balance, latent heat flux, Aerodynamic resistance, Heat flux, Meteorology, Chile, Aerodynamics, surface energy, Eddy covariance systems, air temperature, spatial variation, Calibration and validations, sensible heat flux, Estimation, drip irrigation, vineyard, Energy balance components, Heat resistance, Automatic weather stations, Weather information services, aerodynamics, Sensible and latent heat fluxes, Aerodynamic temperature, Maule, K fold cross validations</t>
  </si>
  <si>
    <t>aerodynamic temperature method</t>
  </si>
  <si>
    <t>vineyard</t>
  </si>
  <si>
    <t>residual of surface energy balance equation using measured net radiation and soil heat fluxes</t>
  </si>
  <si>
    <t>residual of surface energy balance equation using estimated net radiation and soil heat fluxes</t>
  </si>
  <si>
    <t>Multi-scale validation of GLEAM evapotranspiration products over China via ChinaFLUX ET measurements</t>
  </si>
  <si>
    <t>Yang, X., Yong, B., Ren, L., Zhang, Y., Long, D.</t>
  </si>
  <si>
    <t>Land evapotranspiration (ET) is a key component of terrestrial ecosystems, as it is the nexus of hydrological, energy, and carbon cycles. Satellite-based observations are commonly utilized to provide high-resolution, large-scale ET estimates. The ground-based validation of such large-scale estimates is necessary to ensure that remotely sensed ET characteristics are accurate, and to extend their various applications. The Global Land-surface Evaporation Amsterdam Methodology (GLEAM) combines a wide range of multi-satellite observations to estimate daily actual evaporation through a process-based methodology. In this study, we focused on evaluating a daily GLEAM 0.25Â° ET product using in-situ eddy covariance (EC) ET data (2003â2005) as a benchmark at eight sites from the Chinese Flux Observation and Research Network (ChinaFLUX), which contains several biome types (croplands, grasslands, shrublands, savannas, and forests) across China at a range of temporal scales (from daily, to monthly, to annual). The results indicated that the ET products of the Global Land-surface Evaporation Amsterdam Methodology (GLEAM ET) over different time scales can estimate actual ET with reasonable accuracy. GLEAM showed high skill scores for most of the land-cover types except at the Xishuangbanna forest site (XSBN), where significantly systematic bias was detected at each individual temporal scale. Overall, GLEAM ET products were closer to the EC observations at the three grassland sites than at the four forest sites or the cropland site. GLEAM significantly overestimated the EC measurements at the four forest sites and one cropland site, while a slight underestimation occurred at the three grassland sites; there was a year-long systematic overestimation for GLEAM at the four forest sites. The daily GLEAM ET aggregated by monthly and annual data agreed more closely with EC measurements than those taken at the daily timescale. The results also showed a high average correlation coefficient (r) with in-situ EC observations at all sites, at daily (r = 0.71), monthly (r = 0.86), and annual (r = 0.79) time scales in addition to ET season-dependent characteristics for satellite estimation errors. The results presented here contribute to further. Â© 2017 Informa UK Limited, trading as Taylor &amp; Francis Group.</t>
  </si>
  <si>
    <t>10.1080/01431161.2017.1346400</t>
  </si>
  <si>
    <t>remote sensing, Evaporation, China, Evapotranspiration, evapotranspiration, Satellites, Ecosystems, Forestry, Surface measurement, satellite imagery, Electric conductivity measurement, data set, spatiotemporal analysis, benchmarking, Terrestrial ecosystems, image resolution, Satellite based observations, Xishuangbanna, Yunnan, Different time scale, Average correlation coefficients, Reasonable accuracy, Dependent characteristics, Ground-based validations, Multi-satellite observations</t>
  </si>
  <si>
    <t>Comparison of the performance of latent heat flux products over southern hemisphere forest ecosystems: estimating latent heat flux error structure using in situ measurements and the triple collocation method</t>
  </si>
  <si>
    <t>Barraza Bernadas, V., Grings, F., Restrepo-Coupe, N., Huete, A.</t>
  </si>
  <si>
    <t>In this study, we compared different remote-sensing (RS)-based land surface models (LSM) and reanalysis latent heat flux (LE) products over different forest ecosystems. We analysed the performance of three RS products, the MOD16A2, the Breathing Earth System Simulator (BESS) model, and a combined optical-microwave model (COM) in their ability to replicate eddy covariance (EC) flux observations of LE at eight southern hemisphere forest ecosystems and compared their results to simulated LE from the offline LSM (GLDAS/NOAH) and a reanalysis LE dataset (MERRA). To determine spatial uncertainties, we used the triple collocation (TC) method, which does not require a priori knowledge of the true LE value, at selected Australian EC locations and over an area without in situ measurement (the Dry Chaco Forest (DCF), Argentina). The spatial pattern of the TC results was commensurable with uncertainties calculated using EC observations, indicating that the TC method is a robust technique to estimate spatial uncertainties. As global products have been validated with EC measurement from Ozflux stations, we hypothesized and found, using the TC model, that LE products achieve a better performance over areas with EC from networks than over sites without ground-based measurements and may reflect over-calibration of models or a need for a more diverse representation of ecosystems at flux tower networks. Â© 2018, Â© 2018 Informa UK Limited, trading as Taylor &amp; Francis Group.</t>
  </si>
  <si>
    <t>10.1080/01431161.2018.1458348</t>
  </si>
  <si>
    <t>remote sensing, Remote sensing, Uncertainty analysis, latent heat flux, land surface, Ecosystems, Forestry, Heat flux, performance assessment, in situ measurement, comparative study, Latent heat, In-situ measurement, Land surface models, Ground based measurement, forest ecosystem, Southern Hemisphere, Collocation method, Optical microwaves, Priori knowledge, Southern hemisphere forests, Spatial uncertainty</t>
  </si>
  <si>
    <t>rmse from valdiation with EC is presented as color in plot</t>
  </si>
  <si>
    <t>A re-examination of two methods for estimating daily evapotranspiration from remotely sensed instantaneous observations</t>
  </si>
  <si>
    <t>Tang, R., Li, Z.-L., Huo, X., Jiang, Y., Tang, B., Wu, H.</t>
  </si>
  <si>
    <t>The significance of estimating land surface evapotranspiration (ET) has been widely recognized in the fields of hydrology, meteorology, agriculture, and global change. This article compares two ET conversion methods, the constant decoupling factor (Î©) method and the constant reference evaporative fraction (EFr) method, that estimate daily ETs from instantaneous values. The daily ET was estimated either by (1) summing multiple half-hourly or hourly ET estimates that were derived through an application of the two ET conversion methods to half-hourly or hourly meteorological variables (i.e. aggregating the ET outputs) or by (2) directly applying the two ET conversion methods to daily meteorological variables (i.e. aggregating the meteorological inputs). The comparison was made using ground-based eddy covariance (EC) system measurements and the moderate resolution imaging spectroradiometer (MODIS)-based latent heat flux (LE) datasets collected from April 2009 to late October 2011 at the Yucheng station over the North China Plain. The results show that both the constant Î© method and the constant EFr method produced daily latent evaporation (LE) estimates that were in agreement with the ground-based EC measurements. When the two methods were applied to the MODIS-based LE datasets that have a small bias of â8Â WÂ mâ2 and an root mean square error (RMSE) &amp;lt;60Â WÂ mâ2, the validation results of the estimated daily LE against the ground-based EC measurements showed a relative bias of &amp;lt;7% and a relative RMSE of &amp;lt;20%. For both ET conversion methods, aggregating the ET outputs produced better agreement with the ground-based EC measurements than directly obtaining the daily ET by aggregating the meteorological inputs did. No significant difference was observed in the model performance between the constant Î© method and the constant EFr method. Â© 2018, Â© 2018 Informa UK Limited, trading as Taylor &amp; Francis Group.</t>
  </si>
  <si>
    <t>10.1080/01431161.2018.1465615</t>
  </si>
  <si>
    <t>remote sensing, MODIS, Evapotranspiration, eddy covariance, evapotranspiration, land surface, Heat flux, Radiometers, Mean square error, Root mean square errors, Daily evapotranspirations, Electric conductivity measurement, Satellite imagery, model validation, ground-based measurement, Meteorological variables, Moderate resolution imaging spectroradiometer, comparative study, Evaporative fraction, Validation results, Meteorological input, Instantaneous value</t>
  </si>
  <si>
    <t>Constant decoupling factor method</t>
  </si>
  <si>
    <t>LE corrected using BR method at 10:30h</t>
  </si>
  <si>
    <t>constant EFr method</t>
  </si>
  <si>
    <t>LE corrected using BR method at 13:30h</t>
  </si>
  <si>
    <t>MODIS-based estimates of the decoupling factor/reference evaporative fraction</t>
  </si>
  <si>
    <t>Impact of clouds on the estimation of daily evapotranspiration from MODIS-derived instantaneous evapotranspiration using the constant global shortwave radiation ratio method</t>
  </si>
  <si>
    <t>Jiang, Y., Tang, R., Jiang, X., Li, Z.-L.</t>
  </si>
  <si>
    <t>Upscaling instantaneous evapotranspiration (ET), retrieved at a specific satellite overpass time, to a daily scale is a key issue in drought monitoring, water resource management, and climate change study. The constant global shortwave radiation ratio method, which maintains a constant ratio of incoming global shortwave radiation to ET during the diurnal cycle, is reported to be robust when temporally upscaling instantaneous ET. However, this temporal upscaling method is typically used on clear-sky days. This study aims to evaluate cloud effects on the constant global shortwave radiation ratio method for extrapolating instantaneous ET from Moderate Resolution Imaging Spectroradiometer and ancillary data to daily scale at the Yucheng station in China. Partly cloudy-sky (clear during satellite transit) and clear-sky days were selected using measured downward global shortwave irradiances; each partly cloudy-sky had a hypothetical clear-sky counterpart. Then, daily ET was estimated by extrapolating the instantaneous ET using the constant global shortwave radiation ratio method under clear-sky, partly cloudy-sky, and hypothetical clear-sky conditions. The results showed that (a) upscaled ET for clear-sky days had a bias of â4.3 W mâ2 and a root mean square error (RMSE) of 14.5 W mâ2, and upscaled ET on partly cloudy-sky days had a bias of â7.8 W mâ2 and an RMSE of 18.9 W mâ2, with more serious underestimations under partly cloudy-sky conditions and (b) daily ET obtained under partly cloudy-sky conditions were reduced due to cloud effects comparing with that under hypothetical clear-sky conditions. Â© 2018, Â© 2018 Informa UK Limited, trading as Taylor &amp; Francis Group.</t>
  </si>
  <si>
    <t>10.1080/01431161.2018.1482025</t>
  </si>
  <si>
    <t>China, Climate change, MODIS, Evapotranspiration, evapotranspiration, Water management, Radiometers, Drought monitoring, estimation method, Mean square error, Root mean square errors, Daily evapotranspirations, Extrapolation, Satellite imagery, Moderate resolution imaging spectroradiometer, Waterresource management, Short-wave radiation, Upscaling methods, cloud cover, diurnal variation, shortwave radiation, Radiation effects, Shandong, Yucheng, irradiance, Ancillary data</t>
  </si>
  <si>
    <t>constant global shortwave radiation ratio method</t>
  </si>
  <si>
    <t>clear sky</t>
  </si>
  <si>
    <t>cloudy sky</t>
  </si>
  <si>
    <t>Integration of two semi-physical models of terrestrial evapotranspiration using the China Meteorological Forcing Dataset</t>
  </si>
  <si>
    <t>Liu, M., Tang, R., Li, Z.-L., Yan, G.</t>
  </si>
  <si>
    <t>Combining surface evaporation and plant transpiration, evapotranspiration (ET) is critical to surface water and heat balances as it links water, carbon cycles and energy exchanges. Many models have been developed and are presently used to estimate terrestrial ET. However, there are large model uncertainties among the different models, which present a problem. By combining meteorological reanalysis data from the China Meteorological Forcing Dataset (CMFD) with remote sensing data and observational data during 2002â2009, two semi-physical models, the modified satellite-based Priestley-Taylor (MS-PT) model and a semi-empirical Penman equation-based (SE-PM) model, are used to estimate ET and are validated using in situ measurements collected at 22 flux tower sites in China. Then support vector machine (SVM) method is used to integrate these two semi-physical models to improve the accuracy of ET estimates for eight different vegetation types separately, as well as all of these types together. The integrated model likely explains 56â94% of the land surface ET changes indicated by the observations collected at the flux tower sites. The ET predictions obtained by driving the models with the reanalysis data (for which the relative bias and the relative root mean square error (RMSE) for all types of the SVM were 6 and 51Â W mâ2, respectively, and the maximum decrease of the relative RMSE for different types is nearly 20Â W mâ2) are less accurate than those obtained by driving the models with the observational data (for which the relative bias and the relative RMSE for all types of the SVM are 4 and 43Â W mâ2, respectively). Compared to the individual semi-physical models, the results produced by the integrated model display significantly decreased bias (less than 5Â W mâ2 for all types) and RMSE (for which the maximum decrease is nearly 71Â W mâ2) in the validation. Â© 2018, Â© 2018 Informa UK Limited, trading as Taylor &amp; Francis Group.</t>
  </si>
  <si>
    <t>10.1080/01431161.2018.1482026</t>
  </si>
  <si>
    <t>remote sensing, Remote sensing, Uncertainty analysis, China, vegetation, Evapotranspiration, Transpiration, evapotranspiration, support vector machine, Support vector machines, hydrological modeling, Mean square error, Root mean square errors, data set, Remote sensing data, model validation, Meteorological forcing, Surface waters, In-situ measurement, Plant transpiration, Penman-Monteith equation, Terrestrial evapotranspiration, Surface evaporation, Integrated modeling</t>
  </si>
  <si>
    <t>PT</t>
  </si>
  <si>
    <t>RMSE of each land cover was reported as graph or % only</t>
  </si>
  <si>
    <t>SE-PM</t>
  </si>
  <si>
    <t>SVM</t>
  </si>
  <si>
    <t>SVMall</t>
  </si>
  <si>
    <t>Potential of the remotely-derived products in monitoring ecosystem water use efficiency across grasslands in Northern China</t>
  </si>
  <si>
    <t>Wei, J., Chen, Y., Gu, Q., Jiang, C., Ma, M., Song, L., Tang, X.</t>
  </si>
  <si>
    <t>Water use efficiency (WUE) has been recognized as a crucial parameter to describe the interrelationship between carbon and water cycling. Quantitative assessment to spatiotemporal dynamics of ecosystem WUE in grasslands is of vital importance, given the large proportion of grasslands on the Earthâs land surface. Through continuous eddy covariance (EC) measurements at seven grassland sites in Northern China, this study examined the seasonal and interannual variations of gross primary production (GPP), evapotranspiration (ET) and WUE across four typical grassland ecosystems along a water availability gradient. The highest WUE occurred at the alpine meadow ecosystem with 1.45Â g C kgâ1 H2O, followed by the temperate meadow steppe and the typical steppe. The desert steppe had the lowest WUE with 0.53Â g C kgâ1 H2O. In addition, the remotely-derived WUE estimates from the Moderate Resolution Imaging Spectroradiometer (MODIS) and the Breathing Earth System Simulator (BESS) GPP and ET products, were used to characterize the variability in tower-based WUE over these grassland ecosystems. Generally, WUEBESS had more consistent seasonal trajectories with WUEEC at most grassland sites compared to the variability of WUEMOD. The highest square of Pearson correlation coefficient (R2) values of WUEBESS were achieved in the alpine meadow sites (approximately 0.83), as well as the lowest root mean square error (RMSE), which ranged from 0.21 to 0.37Â g C kgâ1 H2O. However, the performances of both WUEBESS and WUEMOD lacked skills at the desert steppe sites which had low vegetation productivity. These remotely-derived WUE products, particularly the WUEMOD, tended to overestimate the annual mean WUEEC across these grassland types, with exception of the alpine meadow sites, where exhibited good performance. The underlying reasons for the biases of the MODIS- and BESS-based products in capturing the seasonal dynamics of grassland WUE were also examined. In general, GPPMOD performed better than GPPBESS over an 8-day period, whereas ETBESS had a higher accuracy compared to ETMOD across the different grassland ecosystems. Our analyses may be useful for improving the remote sensing-based GPP and ET products to accurately monitor the ecosystem WUE patterns of grasslands over large areas. Â© 2019, Â© 2019 Informa UK Limited, trading as Taylor &amp; Francis Group.</t>
  </si>
  <si>
    <t>10.1080/01431161.2019.1587208</t>
  </si>
  <si>
    <t>remote sensing, Remote sensing, China, eddy covariance, evapotranspiration, Water supply, water availability, annual variation, grassland, Ecosystems, Radiometers, Efficiency, Correlation methods, Mean square error, Pearson correlation coefficients, Root mean square errors, Gross primary production, seasonal variation, spatiotemporal analysis, Moderate resolution imaging spectroradiometer, quantitative analysis, water use efficiency, Seasonal and interannual variations, monitoring, Vegetation productivity, Spatio-temporal dynamics, Quantitative assessments</t>
  </si>
  <si>
    <t>CN-Cng, 2007</t>
  </si>
  <si>
    <t>CN-Cng, 2008</t>
  </si>
  <si>
    <t>CN-Cng, 2009</t>
  </si>
  <si>
    <t>CN-Cng, 2010</t>
  </si>
  <si>
    <t>CN-Nmg, 2004</t>
  </si>
  <si>
    <t>CN-Du2, 2008</t>
  </si>
  <si>
    <t>CN-Du3, 2008</t>
  </si>
  <si>
    <t>CN-Hzz, 2014</t>
  </si>
  <si>
    <t>CN-SW2, 2011</t>
  </si>
  <si>
    <t>CN-SW3, 2011</t>
  </si>
  <si>
    <t>CN- Arou, 2014</t>
  </si>
  <si>
    <t>CN- Arou, 2015</t>
  </si>
  <si>
    <t>CN-Han, 2002</t>
  </si>
  <si>
    <t>CN-Han, 2003</t>
  </si>
  <si>
    <t>Evaluating the accuracy of satellite-derived evapotranspiration estimates acquired during conditions of water stress</t>
  </si>
  <si>
    <t>Gokool, S., Riddell, E., Jarmain, C., Chetty, K., Feig, G., Thenga, H.</t>
  </si>
  <si>
    <t>Surface energy balance models such as the surface energy balance system (SEBS) assume that the influence of soil moisture and biophysical parameters on evapotranspiration (ET), are implicitly encompassed in model input variables such as the land surface temperature. This simplification may generally be suitable for environments in which the available energy constrains ET but may prove to be inadequate during suboptimal environmental conditions. To address this limitation, the SEBSESF approach was proposed to better represent the influence of environmental stress on surface energy fluxes, using an empirically derived calibration factor to adjust the evaporative fraction previously determined in SEBS. SEBSESF was evaluated by comparing the modelled ET estimates against Eddy Covariance ET measurements (ECET) at two sites, with contrasting environmental conditions. Comparisons between ECET and modelled ET indicated that the implementation of SEBSESF resulted in an improved correlation between ECET and modelled ET estimates, as well as an increase in the percentage of modelled ET estimates within an acceptable accuracy range (Â± 15 to 30%). Overall, the results of the study demonstrate how potential improvements in the mapping of ET within arid and semi-arid environments can be achieved by accounting for environmental stress. This in turn provides an opportunity to better understand and quantify energy and water fluxes, using satellite-based ET estimation approaches. Â© 2019, Â© 2019 Informa UK Limited, trading as Taylor &amp; Francis Group.</t>
  </si>
  <si>
    <t>10.1080/01431161.2019.1646940</t>
  </si>
  <si>
    <t>Soil moisture, Evapotranspiration, evapotranspiration, Energy balance, water stress, energy balance, accuracy assessment, Land surface temperature, Interfacial energy, Surface energy balance models, satellite imagery, estimation method, Biophysical parameters, Bond (masonry), Surface energy balance systems, surface energy, Surface energy fluxes, Environmental conditions, mapping method, Estimation approaches, Semi-arid environments, Environmental stress</t>
  </si>
  <si>
    <t>SEBS0</t>
  </si>
  <si>
    <t>site 1,,</t>
  </si>
  <si>
    <t>SEBSesf</t>
  </si>
  <si>
    <t>site 1,derived at MODIS spatial resolution,2005</t>
  </si>
  <si>
    <t>site 1,derived at MODIS spatial resolution,2006</t>
  </si>
  <si>
    <t>site 1,derived at Landsatspatial resolution,</t>
  </si>
  <si>
    <t>site 2,derived at MODIS spatial resolution,</t>
  </si>
  <si>
    <t>Evaluation of satellite-retrieved evapotranspiration based on a nonparametric approach over an arid region</t>
  </si>
  <si>
    <t>Pan, X., You, C., Liu, Y., Shi, C., Han, S., Yang, Y., Hu, J.</t>
  </si>
  <si>
    <t>Daily evapotranspiration (ET) controlled by latent energy (LE) is an important variable used in the study of hydrology, meteorology, and ecology. A constant solar radiation ratio approach was introduced to the LE retrieval algorithm based on a nonparametric ET approach to upscale instantaneous LE temporally. On the basis of the proposed algorithm, this study retrieved the daily and eight-day LE using Moderate-resolution Imaging Spectroradiometer (MODIS) and China Meteorological Administration Land Data Assimilation System products and evaluated the daily and eight-day LE retrieval by using the ground observations and MOD16 product in Zhangye City during 25 June to 15 September 2012. Results show that the temporal-spatial distribution of retrieved result was reliable. The retrieved daily/eight-day LE could capture the dynamic change of ground observations, whereas the MOD16 LE was invalid. The retrieved daily (eight-day) LE was underestimated at all four (two) sites, with bias, root mean square error, and R2 of â7.9 to â2.2Â W mâ2 (approximately â5Â W mâ2), 19.8 to 39.0Â W mâ2 (approximately 10Â W mâ2), and 0.72 to 0.84 (approximately 0.9), respectively. The proposed approach showed more satisfactory performance than the triangle approach under clear sky condition. The eight-day LE retrieval was considerably better than MOD16 LE and had (no/slight) influence on MOD16 LE (eight-day retrieval). In addition, the accurate estimation of net radiation, soil heat flux, land surface temperature, and air temperature could aid in improving LE retrieval. Future studies would focus on the improvement of the retrieval algorithm, input accuracy, and residuals. Â© 2020, Â© 2020 Informa UK Limited, trading as Taylor &amp; Francis Group.</t>
  </si>
  <si>
    <t>10.1080/01431161.2020.1763505</t>
  </si>
  <si>
    <t>remote sensing, surface temperature, China, MODIS, Evapotranspiration, evapotranspiration, spatial distribution, arid region, Land surface temperature, land surface, algorithm, Atmospheric temperature, Heat flux, Radiometers, satellite imagery, Mean square error, Root mean square errors, Daily evapotranspirations, Moderate resolution imaging spectroradiometer, Retrieval algorithms, Gansu, Land data assimilation systems, Accurate estimation, air temperature, net radiation, heat flux, Nonparametric approaches, Search engines, Temporal spatial distribution, Zhangye</t>
  </si>
  <si>
    <t>RS-NP</t>
  </si>
  <si>
    <t>Jiang and Islam 2001</t>
  </si>
  <si>
    <t>Jiang and Islam 2002</t>
  </si>
  <si>
    <t>Jiang and Islam 2003</t>
  </si>
  <si>
    <t>Jiang and Islam 2004</t>
  </si>
  <si>
    <t>Assessing MODIS carbon and water fluxes in grasslands and shrublands in semiarid regions using eddy covariance tower data</t>
  </si>
  <si>
    <t>Li, Y., Li, L., Dong, J., Bai, J.</t>
  </si>
  <si>
    <t>Gross primary productivity (GPP) and evapotranspiration (ET) are two important fluxes between the terrestrial ecosystems and the atmosphere. Remote sensing data-driven models have been successfully used to estimate carbon and water fluxes in various ecosystems, but the models are still underperforming in dryland. In this study, the agreement between the Moderate Resolution Imaging Spectroradiometer (MODIS) products, MODIS data-driven models, and the eddy covariance (EC) tower observation data were tested for two different ecosystem sites in arid regions in Xinjiang, China. The results convincingly indicated that the MODIS products can successfully capture the temporal GPP and ET variables for grasslands and shrublands, but these results have large biases. The MODIS GPP products certified contributed 88% of the EC observed GPP for the grassland but 16% for the shrubland. The temperature and greenness (TG) model clearly showed favourable correspondence with tower GPP observed in arid regions, with the coefficient of determination (R 2) of 0.91 and root mean square error (RMSE) of 17.65Â g C mâ2 16Â daysâ1. The ET performance was evaluated at two sites, yielding R 2 values of 0.77 and 0.34 for the grassland and shrubland, respectively. Our study showed that the source of uncertainties comes from the remotely sensed data input in GPP and ET algorithms. Â© 2020 Informa UK Limited, trading as Taylor &amp; Francis Group.</t>
  </si>
  <si>
    <t>10.1080/01431161.2020.1811915</t>
  </si>
  <si>
    <t>Remote sensing, China, MODIS, eddy covariance, Carbon, algorithm, Arid regions, semiarid region, grassland, Ecosystems, Radiometers, Mean square error, Root mean square errors, satellite data, Remote sensing data, Gross primary productivity, terrestrial ecosystem, Moderate resolution imaging spectroradiometer, Xinjiang Uygur, Coefficient of determination, Remotely sensed data, Terrestrial ecosystems, water flux, carbon flux, shrubland, Eddy covariance towers</t>
  </si>
  <si>
    <t>MOD16A</t>
  </si>
  <si>
    <t>FSDE</t>
  </si>
  <si>
    <t>mm/16 days</t>
  </si>
  <si>
    <t>NTM</t>
  </si>
  <si>
    <t>FSDE&amp;NTM</t>
  </si>
  <si>
    <t>Further evaluation of the Sim-ReSET model for ET estimation driven by only satellite inputs</t>
  </si>
  <si>
    <t>Sun, Z., Wang, Q., Matsushita, B., Fukushima, T., Ouyang, Z., Watanabe, M., Gebremichael, M.</t>
  </si>
  <si>
    <t>A simple remote sensing evapotranspiration (ET) model (Sim-ReSET) has been proposed but only tested using field measurements at a site with a semi-arid climate. Its performance for mapping ET using only satellite data remained unknown. In this study, the Sim-ReSET model was further evaluated for ET estimation driven by only MODIS data products. The estimated ET rates were compared with ground-based observational data from a variety of ecosystems and climates across China. The results show that MODIS-based ET estimates are consistent with both the ET measurements from eddy covariance flux towers and those from the Penman-Monteith method combined with micrometeorological data. Evaporation fraction (EF) is indicative of land surface moisture. The derivative EF maps demonstrate that the proposed ET data set obtained from the Sim-ReSET model and MODIS data is capable of capturing the spatio-temporal pattern of land surface moisture for different land covers with different climates. Â© 2013 Copyright 2013 IAHS Press.</t>
  </si>
  <si>
    <t>10.1080/02626667.2013.791026</t>
  </si>
  <si>
    <t>China, Climate models, data set, eddy covariance, Eddy covariance, Estimation, Evaporation, evaporation fraction, evapotranspiration, Evapotranspiration, Field measurement, land cover, land surface, mapping, MODIS, Moisture, numerical model, Observational data, Penman-Monteith equation, Penman-Monteith method, Phase transitions, Radiometers, satellite data, satellite imagery, Semi-arid climate, Sim-ReSET, spatiotemporal analysis, Spatiotemporal patterns, Surface measurement, Water supply</t>
  </si>
  <si>
    <t>Hydrological Sciences Journal</t>
  </si>
  <si>
    <t>ET_P-M</t>
  </si>
  <si>
    <t>Taoyuan</t>
  </si>
  <si>
    <t>ET_MODIS</t>
  </si>
  <si>
    <t>Qiuanyanzhou</t>
  </si>
  <si>
    <t>Assessment of the MODIS global evapotranspiration algorithm using eddy covariance measurements and hydrological modelling in the Rio Grande basin</t>
  </si>
  <si>
    <t>Ruhoff, A.L., Paz, A.R., Aragao, L.E.O.C., Mu, Q., Malhi, Y., Collischonn, W., Rocha, H.R., Running, S.W.</t>
  </si>
  <si>
    <t>Remote sensing is considered the most effective tool for estimating evapotranspiration (ET) over large spatial scales. Global terrestrial ET estimates over vegetated land surfaces are now operationally produced at 1-km spatial resolution using data from the Moderate Resolution Imaging Spectroradiometer (MODIS) and the MOD16 algorithm. To evaluate the accuracy of this product, ground-based measurements of energy fluxes obtained from eddy covariance sites installed in tropical biomes and from a hydrological model (MGB-IPH) were used to validate MOD16 products at local and regional scales. We examined the accuracy of the MOD16 algorithm at two sites in the Rio Grande basin, Brazil, one characterized by a sugar-cane plantation (USE), the other covered by natural savannah vegetation (PDG) for the year 2001. Inter-comparison between 8-day average MOD16 ET estimates and flux tower measurements yielded correlations of 0.78 to 0.81, with root mean square errors (RMSE) of 0.78 and 0.46 mm d-1, at PDG and USE, respectively. At the PDG site, the annual ET estimate derived by the MOD16 algorithm was 19% higher than the measured amount. For the average annual ET at the basin-wide scale (over an area of 145 000 km2), MOD16 estimates were 21% lower than those from the hydrological model MGB-IPH. Misclassification of land use and land cover was identified as the largest contributor to the error from the MOD16 algorithm. These estimates improve significantly when results are integrated into monthly or annual time intervals, suggesting that the algorithm has a potential for spatial and temporal monitoring of the ET process, continuously and systematically, through the use of remote sensing data. Â© 2013 IAHS Press.</t>
  </si>
  <si>
    <t>10.1080/02626667.2013.837578</t>
  </si>
  <si>
    <t>accuracy assessment, algorithm, Algorithms, biome, Brazil, Climate models, eddy covariance, Eddy covariance measurements, Estimation, evapotranspiration, Evapotranspiration, Ground based measurement, ground-based measurement, hydrological modeling, hydrological modelling, Hydrological modelling, Hydrology, Image reconstruction, land cover, land use, Land use, Land use and land cover, Mean square error, MGB-IPH, MOD16, Moderate resolution imaging spectroradiometer, MODIS, plantation, Radiometers, remote sensing, Remote sensing, Rio Grande [Brazil], Rio Grande Basin [Brazil], Root mean square errors, Saccharum, Satellite imagery, savanna, spatial resolution, sugar cane, Sugar cane, Water supply</t>
  </si>
  <si>
    <t>PDG</t>
  </si>
  <si>
    <t>MGB-IPH</t>
  </si>
  <si>
    <t>USE</t>
  </si>
  <si>
    <t>Trends in land surface evapotranspiration across China with remotely sensed NDVI and climatological data for 1981â2010</t>
  </si>
  <si>
    <t>Mo, X., Liu, S., Lin, Z., Wang, S., Hu, S.</t>
  </si>
  <si>
    <t>Using satellite observations of Normalized Difference Vegetation Index (NDVI) from NOAA-AVHRR and Terra-MODIS, together with climatic data in a physical evapotranspiration (ET) model, the spatio-temporal variability of ET is investigated in terrestrial China from 1981 to 2010. The model predictions of actual ET (ETa) are validated with ET values from in situ eddy covariance flux measurements and from basin water balance calculations. The national averaged crop reference ET (ETp) and ETa values are 916Â Â±Â 21 and 415Â Â±Â 12Â mm year-1, respectively. The annual ETa pattern is closely associated with vegetation conditions in the eastern part of China, whereas ETa is low in the sparsely-vegetated areas and deserts in the northwestern region, corresponding to scarce rainfall events and amounts. The trends of ETp and ETa are remarkably different over the country, and the complementary relationship between ETp and ETa is revealed for the study period. Averaged over the whole country, ETa showed an increasing trend from the 1980s to the mid-1990s, followed by a decreasing trend, consistent with the precipitation anomaly. Across the main vegetation types, annual ETa amounts are found to correspond clearly with the bands of precipitation and ETp. Â© 2015 IAHS.</t>
  </si>
  <si>
    <t>10.1080/02626667.2014.950579</t>
  </si>
  <si>
    <t>annual variation, Arid regions, Basin water balance, China, climate change, Climate change, Climatological data, climatology, Complementary relationship, evapotranspiration, Evapotranspiration, Evapotranspiration trend, Inter-annual variability, land surface, NDVI, Normalized difference vegetation index, Precipitation anomalies, remote sensing, Satellite imagery, Satellite observations, spatiotemporal analysis, Spatiotemporal variability, Two-source model, Vegetation, Vegetation condition</t>
  </si>
  <si>
    <t>physical evapotranspiration (ET) model</t>
  </si>
  <si>
    <t>UYucheng</t>
  </si>
  <si>
    <t>Xilinhot</t>
  </si>
  <si>
    <t>Remote sensing-based evapotranspiration algorithm: A case study of all sky conditions on a regional scale</t>
  </si>
  <si>
    <t>Sur, C., Kang, S., Kim, J.-S., Choi, M.</t>
  </si>
  <si>
    <t>Accurate estimation of the land surface evapotranspiration (ET) over a heterogeneous ecosystem is important to understand the interaction between the land surface and the atmosphere with practical applications in integrated water resources management. Although numerous studies have been carried out to develop remote sensing technologies which could achieve more accurate prediction of the regional ET distributions, degrees of uncertainty remain due to the high spatiotemporal variability of the hydrometeorological parameters. A revised remote sensing-based Penman-Monteith algorithm under all sky conditions (Revised RS-PMallsky) is proposed in this study using the MODerate resolution Imaging Spectroradiometer (MODIS) (ETMODIS), and the models capability was assessed over the complex topography of the Korean peninsula. The ground measurements taken at two flux sites with different land cover types in 2012 were employed. The results of ETMODIS represented temporal compatibility yielding biases of-0.18 mm day-1 at Seolmacheon (SMC) site and-0.14 mm day-1 at Cheongmicheon Farmland (CFC) site and root mean square error (RMSE) values of 1.42 mm day-1 at SMC site and 1.26 mm day-1 at CFC site. Overall, ETMODIS was verified to have similar error ranges as those of the previous studies conducted over flat and heterogeneous regions. The results suggest that the revised RS-PM algorithms can be applied on a regional scale with heterogeneous topography over long-term periods if handling of the input data is carefully conducted. Â© 2015 Taylor and Francis.</t>
  </si>
  <si>
    <t>10.1080/15481603.2015.1056288</t>
  </si>
  <si>
    <t>algorithm, all sky conditions, evapotranspiration, Korea, MODIS, Penman-Monteith equation, remote sensing, revised RS-PM algorithm</t>
  </si>
  <si>
    <t>GIScience and Remote Sensing</t>
  </si>
  <si>
    <t>revised RS-PM under all sky conditions</t>
  </si>
  <si>
    <t>SMCbr</t>
  </si>
  <si>
    <t>CFCbr</t>
  </si>
  <si>
    <t>Mapping evapotranspiration variability over a complex oasis-desert ecosystem based on automated calibration of Landsat 7 ETM+ data in SEBAL</t>
  </si>
  <si>
    <t>Ochege, F.U., Luo, G., Obeta, M.C., Owusu, G., Duulatov, E., Cao, L., Nsengiyumva, J.B.</t>
  </si>
  <si>
    <t>Fragmented ecosystems of the desiccated Aral Sea seek answers to the profound local hydrologically- and water-related problems. Particularly, in the Small Aral Sea Basin (SASB), these problems are associated with low precipitation, increased temperature, land use and evapotranspiration (ET) changes. Here, the utility of high-resolution satellite dataset is employed to model the growing season dynamic of near-surface fluxes controlled by the advective effects of desert and oasis ecosystems in the SASB. This study adapted and applied the sensible heat flux calibration mechanism of Surface Energy Balance Algorithm for Land (SEBAL) to 16 clear-sky Landsat 7 ETM+ dataset, following a guided automatic pixels search from surface temperature Ts and Normalized Difference Vegetation Index NDVI (Tshot=NDVI ; Tscold=NDVI). Results were comprehensively validated with flux components and actual ET (ETa) outputs of Eddy Covariance (EC) and Meteorological Station (KZL) observations located in the desert and oasis, respectively. Compared with the original SEBAL, a noteworthy enhancement of flux estimations was achieved as follows:âdesert ecosystem ETa (Formula presented.) R2Â =Â 0.94; oasis ecosystem ETa (Formula presented.) R2Â =Â 0.98 (PÂ &amp;lt;Â 0.05). The improvement uncovered the exact land use contributions to ETa variability, with average estimates ranging from 1.24 mm (Formula presented.) to 6.98 mm (Formula presented.). Additionally, instantaneous ET to NDVI (ETins-NDVI) ratio indicated that desert and oasis consumptive water use vary significantly with time of the season. This study indicates the possibility of continuous daily ET monitoring with considerable implications for improving water resources decision support over complex data-scarce drylands. Â© 2019, Â© 2019 Informa UK Limited, trading as Taylor &amp; Francis Group.</t>
  </si>
  <si>
    <t>10.1080/15481603.2019.1643531</t>
  </si>
  <si>
    <t>calibration, Landsat 7 ETM+, evapotranspiration, mapping, land use, SEBAL, desert, satellite data, data set, precipitation (climatology), Aral Sea, oasis, Landsat thematic mapper, high temperature, oasis-desert ecosystem, Small Aral Sea Basin-SASB</t>
  </si>
  <si>
    <t>Kazalinks meteorological station (KZL) (</t>
  </si>
  <si>
    <t>SEBALauto</t>
  </si>
  <si>
    <t>A physical-based two-source evapotranspiration model with MoninâObukhov similarity theory</t>
  </si>
  <si>
    <t>Accurate quantification of energy budget components and its partitioning between canopy and soil is essential for improving water resource management. During the last few decades, several two-source evapotranspiration (ET) models have been developed by exploiting satellite datasets in conjunction with meteorological observations to estimate fluxes at different spatio-temporal scales. However, the complex parameterization scheme intrinsic to those models as well as the need for a large number of input datasets hampers their applications in a broader hydro-meteorological studies. In this study, we formulated a Leaf Area Index (LAI)-based methodology to develop a Two-Source Surface Energy Balance System (TS-SEBS) based on MoninâObukhov similarity theory and Su (2002) principles, which uses fewer input datasets from satellite and meteorological observations to obtain fluxes on local as well as regional scales. Specifically, 97 medium-resolution Landsat TM/ETM+ images have been used to validate the TS-SEBS model estimations with (a) Eddy Covariance (EC)-based in-situ flux tower observations and (b) one-source SEBS (Surface Energy Balance System) model estimations in East Asian ecosystems. The mean bias and RMSE were 10.90 and 58.95 Wmâ2 for instantaneous net radiation, 35.14, and 63.35 Wmâ2 for instantaneous net radiation over the soil, and â25.06 and 45.93 Wmâ2 for instantaneous net radiation over the canopy, whereas the ground heat flux showed a mean bias and RMSE of 45.60 and 59.21 Wmâ2, respectively, over six selected sites. The results of sensible heat flux (H) for SEBS revealed its underestimation pattern (mean bias value of â20.68 Wmâ2), whereas TS-SEBS tended to slightly overestimate values (mean bias value of 2.32 Wmâ2) compared with EC observations. The TS-SEBS exhibited relatively better approximations of H (mean RMSE of 57.83 Wmâ2) compared with SEBS (mean RMSE of 79.47 Wmâ2) by reducing the error by ~27%. In terms of spatially distributed estimation of ET, the TS-SEBS outperformed SEBS with a mean normalized standard deviation value of 1.08 compared with 1.25 for SEBS, a reduction of ~14%. A mean Pearsonâs correlation coefficient value &amp;gt;0.73 was obtained for both selected models based on a Taylor diagram, and these statistics more closely approximate the ground-based EC observations. The better performance of TS-SEBS compared with SEBS is due to the incorporation of improved LAI-based formulations in its structural algorithm to partition fluxes between soil and canopy, incorporation of improved wind speed profile extinction coefficient, and separate calculations of aerodynamic resistance for both soil and canopy components. The proposed methodology in the next-generation TS-SEBS model provides an unprecedented opportunity for quantifying improved energy budgets and partitioning fluxes between soil and canopy in an accurate and computationally efficient approach for better plant-soil-atmosphere interaction studies. Â© 2021 Informa UK Limited, trading as Taylor &amp; Francis Group.</t>
  </si>
  <si>
    <t>10.1080/15481603.2020.1857625</t>
  </si>
  <si>
    <t>remote sensing, Remote sensing, eddy covariance, evapotranspiration, Landsat, energy balance, Eddy Covariance, SEBS, satellite imagery, satellite data, data set, model validation, spatiotemporal analysis, leaf area index, dual-source ET model, landsat, similarity index</t>
  </si>
  <si>
    <t>TS-SEBS</t>
  </si>
  <si>
    <t>"QYZ"</t>
  </si>
  <si>
    <t>"QHB"</t>
  </si>
  <si>
    <t>Estimation of land surface evapotranspiration using the METRIC model in Nepal</t>
  </si>
  <si>
    <t>WASTI, S., MA, W., MA, Y.</t>
  </si>
  <si>
    <t>Climatic and atmospheric properties vary significantly within a small area for a topographically diverse region like Nepal. Remote sensing can be used for large-scale monitoring of atmospheric parameters in such diverse terrains. This work evaluates the Landsat-based METRIC (Mapping Evapotranspiration at High Resolution with Internalized Calibration) model for estimating Evapotranspiration (ET) in Nepal. The slope and aspect of terrain are accounted for in our implementation, making the model suitable for regions with topographical variations. The estimations obtained from the model were compared with ground-based measurements. The root-mean-square error for hourly ET (daily ET) was 0.06 mm hâ1 (1.24 mm dâ1), while the mean bias error was 0.03 mm hâ1 (0.29 mm dâ1). These results are comparable with results from other studies in the literature that have used the METRIC model for different regions of the world. Thus, this work validates the applicability of the METRIC model for ET estimation in a mountainous area like Nepal. Further, this implementation provides ET estimation at a very high resolution of 30 m compared to the best available resolution of 5 km in earlier works, without compromising on the accuracy. ET estimation with high resolution over a large region in Nepal has applications in agricultural planning and monitoring, among others. Â© 2020 The Author(s). Published by Informa UK Limited, trading as Taylor &amp; Francis Group.</t>
  </si>
  <si>
    <t>10.1080/16742834.2020.1824984</t>
  </si>
  <si>
    <t>remote sensing, Evapotranspiration, evapotranspiration, Landsat 8, Landsat, land surface, ground-based measurement, complex terrain, elevation, metric model, Nepal</t>
  </si>
  <si>
    <t>Atmospheric and Oceanic Science Letters</t>
  </si>
  <si>
    <t>Simara</t>
  </si>
  <si>
    <t>Satellite detection of increases in global land surface evapotranspiration during 1984-2007</t>
  </si>
  <si>
    <t>Yao, Y., Liang, S., Qin, Q., Wang, K., Liu, S., Zhao, S.</t>
  </si>
  <si>
    <t>As a key component of digital earth, remotely sensed data provides the compelling evidence that the amount of water vapour transferred from the entire global surface to the atmosphere increased from 1984 to 2007. The validation results from the earlier evapotranspiration (ET) estimation algorithm based on net radiation (Rn), Normalised Difference Vegetation Index (NDVI), air temperature and diurnal air temperature range (DTaR) showed good agreement between estimated monthly ET and ground-measured ET from 20 flux towers. Our analysis indicates that the estimated actual ET has increased on average over the entire global land surface except for Antarctica during 1984-2007. However, this increasing trend disappears after 2000 and the reason may be that the decline in net radiation and NDVI during this period depleted surface soil moisture. Moreover, the good correspondence between the precipitation trend and the change in ET in arid and semi-arid regions indicated that surface moisture linked to precipitation affects ET. The input parameters Rn, Tair, NDVI and DTaR show substantial spatio-temporal variability that is almost consistent with that of actual ET from 1984 to 2007 and contribute most significantly to the variation in actual ET. Â© 2012 Taylor &amp;amp; Francis.</t>
  </si>
  <si>
    <t>10.1080/17538947.2011.598953</t>
  </si>
  <si>
    <t>Soil moisture, Evapotranspiration, Atmospheric temperature, Surface measurement, Estimation algorithm, Surface soil moisture, Arid and semi-arid regions, Spatiotemporal variability, Normalised difference vegetation index, Precipitation trends, Global land surface, Digital earth, Digital Earth, Satellite radiation products</t>
  </si>
  <si>
    <t>International Journal of Digital Earth</t>
  </si>
  <si>
    <t>Semi-empirical global ET algorithm based on Rn, NDVI, Tair and soil moisture</t>
  </si>
  <si>
    <t>EF02</t>
  </si>
  <si>
    <t>monthly evaluation also availabl</t>
  </si>
  <si>
    <t>Rangeland (ungrazed)</t>
  </si>
  <si>
    <t>EF-4</t>
  </si>
  <si>
    <t>Pasture and wheat</t>
  </si>
  <si>
    <t>EF13</t>
  </si>
  <si>
    <t>Pasture</t>
  </si>
  <si>
    <t>EF26</t>
  </si>
  <si>
    <t>Alpine grass</t>
  </si>
  <si>
    <t>Walker branch watershed</t>
  </si>
  <si>
    <t>Larch forest</t>
  </si>
  <si>
    <t>mead rainfed</t>
  </si>
  <si>
    <t>Japanese larch forest</t>
  </si>
  <si>
    <t>LBA Tapajos</t>
  </si>
  <si>
    <t>Mixed deciduous forest</t>
  </si>
  <si>
    <t>Ivotuk</t>
  </si>
  <si>
    <t>Tropical secondary forest</t>
  </si>
  <si>
    <t>UCI-1998</t>
  </si>
  <si>
    <t>Larix gmelinii forest</t>
  </si>
  <si>
    <t>Laoshan</t>
  </si>
  <si>
    <t>Norway Spruce</t>
  </si>
  <si>
    <t>Tomakomai</t>
  </si>
  <si>
    <t>Scots Pine</t>
  </si>
  <si>
    <t>Mae Klong</t>
  </si>
  <si>
    <t>Evergreen broadleaf forest</t>
  </si>
  <si>
    <t>Burkit Soeharto</t>
  </si>
  <si>
    <t>Mopane woodland</t>
  </si>
  <si>
    <t>Tura</t>
  </si>
  <si>
    <t>Deciduous broadleaf forest</t>
  </si>
  <si>
    <t>Siberia Yakutsk</t>
  </si>
  <si>
    <t>Rainfed maize</t>
  </si>
  <si>
    <t>Tharandt</t>
  </si>
  <si>
    <t>Open shrublands</t>
  </si>
  <si>
    <t>Loobos</t>
  </si>
  <si>
    <t>Evergreen needleleaf forest</t>
  </si>
  <si>
    <t>Wallaby creak</t>
  </si>
  <si>
    <t>Maun</t>
  </si>
  <si>
    <t>Latent heat flux estimation using trapezoidal relationship between MODIS land surface temperature and fraction of vegetation-application and validation in a humid tropical region</t>
  </si>
  <si>
    <t>Laxmi, K., Nandagiri, L.</t>
  </si>
  <si>
    <t>The present study was taken up with the objective of developing a methodology for estimation of actual evapotranspiration (AET) using only satellite data. Accordingly, an algorithm based on the popular Priestley-Taylor method was developed. While previous studies have assumed a triangular relationship between land surface temperature (LST) and fraction of vegetation (FV) to calculate the Priestley-Taylor parameter (Ï), a trapezoidal relationship was adopted in the present study to enable applications in forested regions in the humid tropics. The developed algorithm was applied to the humid tropical Mae Klong region, Thailand, and latent heat flux (ET) estimates were validated with measurements made at a flux tower located at the centre of the region. Moderate Resolution Imaging Spectroradiometer (MODIS) remote sensing satellite data products corresponding to the study area were used to derive various inputs required by the algorithm. Comparison of estimated and measured fluxes on five cloud-free days in 2003 yielded root mean square error (RMSE) of 64.73 W m-2 which reduced to 18.65 W m-2 when one day was treated as an outlier. The methodology developed in this study derived inputs only from satellite imagery and provided reasonably accurate estimates of latent heat flux at a humid tropical location. Â© 2014 Taylor &amp; Francis.</t>
  </si>
  <si>
    <t>10.1080/2150704X.2014.984083</t>
  </si>
  <si>
    <t>Actual evapotranspiration, Atmospheric temperature, Central Region [Thailand], evapotranspiration, flux measurement, Heat flux, humid tropics, Image reconstruction, land surface, Land surface temperature, Latent heat, latent heat flux, Mae Klong River, Mean square error, Moderate resolution imaging spectroradiometer, MODIS, Priestley-Taylor, Radiometers, remote sensing, Remote sensing, Remote sensing satellites, Root mean square errors, satellite data, satellite imagery, Satellite imagery, Surface measurement, Surface properties, surface temperature, Thailand, Tropical location, Tropical regions, Tropics, Vegetation, vegetation cover</t>
  </si>
  <si>
    <t>5 days</t>
  </si>
  <si>
    <t>Priestley-Taylor ET</t>
  </si>
  <si>
    <t>Evapotranspiration in Korea estimated by application of a neural network to satellite images</t>
  </si>
  <si>
    <t>Yeom, J.-M., Lee, C.-S., Park, S.-J., Ryu, J.-H., Kim, J.-J., Kim, H.-C., Han, K.-S.</t>
  </si>
  <si>
    <t>Previous biophysical and empirical models of evapotranspiration retrieval are difficult to parameterize because of the effects of the nonlinear biophysics of plants, terrestrial and solar radiation and soils, despite attempts made using various satellite products. In this study, the multilayer feed-forward neural network approach with Levenberg-Marquardt back propagation (LM-BP) was used to successfully estimate evapotranspiration using the input of various satellite-based products. When applying neural network training, value-added satellite-based products such as normalized difference vegetation index (NDVI), normalized difference water index (NDWI), land surface temperature (LST), air temperature and insolation are used instead of only spectral information from satellite sensors to reflect the spatial representativeness of the neural network. The evapotranspiration estimated from the neural network with input parameters showed better statistical accuracy than the MODIS products (MOD16) and Priestley-Taylor methods when compared with ground station eddy flux measurements, which were considered as reference data. Additionally, the temporal variation in neural network evapotranspiration well reflected seasonal patterns of eddy flux evapotranspiration, especially for the high cloudiness in the summer season. Â© 2015 Taylor &amp; Francis.</t>
  </si>
  <si>
    <t>10.1080/2150704X.2015.1041169</t>
  </si>
  <si>
    <t>artificial neural network, Atmospheric temperature, Backpropagation, biophysics, cloud cover, Damage detection, empirical analysis, evapotranspiration, Evapotranspiration, Korea, land surface, Land surface temperature, Levenberg-Marquardt, MODIS, Multilayer feedforward neural networks, NDVI, Neural network training, Neural networks, Normalized difference vegetation index, Normalized difference water index, parameterization, Radiation effects, satellite imagery, Satellite imagery, Satellites, Solar radiation, Spectral information, Statistical accuracy, surface temperature, temporal variation, Vegetation</t>
  </si>
  <si>
    <t xml:space="preserve">Forest </t>
  </si>
  <si>
    <t>rice</t>
  </si>
  <si>
    <t>Neural network ET</t>
  </si>
  <si>
    <t>Performance assessment of the SEVIRI evapotranspiration operational product: Results over diverse mediterranean ecosystems</t>
  </si>
  <si>
    <t>Petropoulos, G.P., Ireland, G., Cass, A., Srivastava, P.K.</t>
  </si>
  <si>
    <t>Evapotranspiration (ET) is an important variable in weather systems and hydrometeorological modeling. In this paper, an extensive validation was carried out on the spinning enhanced visible and infrared imager (SEVIRI) ET operational product, evaluating its accuracy at selected European sites. Validation was performed through comparisons with in-situ eddy covariance measurements belonging to the CarboEurope IP network. Comparisons were performed for selected cloud-free days with a satisfactory energy balance ratio in 2011. A total of nine sites covering six land covers were used in validating the ET retrieval accuracy from the operational product. A series of statistical metrics was computed to evaluate the agreement, which also included explored the variability of site characteristics and influence of land cover on ET performances. Overall, a good agreement was reported between the satellite-derived ET estimates and the ground measurements (d-index = 0.755, root mean square deviation (RMSD) = 0.107 mm h-1). A minor negative bias of -0.015 mm h-1 suggested only slight underestimation of the in-situ data. In terms of land cover, the highest agreement in ET was reported for the olive orchards and open shrubland sites (d-index = 0.893/0.867, RMSD = 0.041/0.050 mm h-1). A systematic ET underestimation by SEVIRI was found for all land cover types. Results of this study are largely in agreement to previous analogous validation studies of the product. Our findings support the potential value of the SEVIRI ET product for regional to mesoscale studies and practical applications. The latter is of particular importance for water limiting environments such as those found in the Mediterranean basin, as accurate information on ET rates can provide tremendous support in sustainable water resource management as well as policy and decision making. Â© 2001-2012 IEEE.</t>
  </si>
  <si>
    <t>10.1109/JSEN.2015.2390031</t>
  </si>
  <si>
    <t>Decision making, Earth Observation, Earth observations, Eddy covariance measurements, Europe, Evapotranspiration, Information management, Root mean square deviations, SEVIRI, Spinning Enhanced Visible and Infrared Imager, Sustainable water resources, Validation, Water conservation, Water management, Water resources</t>
  </si>
  <si>
    <t>IEEE Sensors Journal</t>
  </si>
  <si>
    <t>MSG SERVIRI</t>
  </si>
  <si>
    <t>Multiscale Validation of the 8-day MOD16 Evapotranspiration Product Using Flux Data Collected in China</t>
  </si>
  <si>
    <t>Tang, R., Shao, K., Li, Z.-L., Wu, H., Tang, B.-H., Zhou, G., Zhang, L.</t>
  </si>
  <si>
    <t>Accurate estimates of terrestrial evapotranspiration (ET) are critical and significant to the field for modeling water and energy transfer between the land surface and atmosphere. This paper evaluates the 8-day MOD16 actual ET product using the ground-based eddy covariance (EC) system and large aperture scintillometer (LAS) measurements collected from 2008 to 2011 at seven sites in North and Northwest China. Overall, the 8-day MOD16 ET reproduces the temporal patterns of both the LAS and EC measurements but tends to underestimate and overestimate these measurements at high and low ET levels, respectively. It is also of limited use when surface is irrigated because under such condition significant underestimation is observed. Using the LAS measurements that also include a large source area does not generate a better agreement than using the EC measurements which comprise a small source area. The 8-day MOD16 ET averaged over 3 Ã 3 km2 MODIS pixels agree better with both the EC and LAS measurements than that extracted at the 1 Ã 1 km2 MODIS pixel. For the EC validation, the relative bias and the relative root-mean-square error (RMSE) vary between 5% and -59% and between 35% and 120%, respectively, for the LAS validation, the relative bias and the relative RMSE vary between 6% and -69% and between 55% and 108%, respectively. The agreement between one site and another is not consistent and varies greatly. More validation work is recommended to testing the general applicability of the MOD16 ET product at a large number of sites worldwide. Â© 2008-2012 IEEE.</t>
  </si>
  <si>
    <t>10.1109/JSTARS.2015.2420105</t>
  </si>
  <si>
    <t>accuracy assessment, China, eddy covariance, Eddy covariance, Eddy covariance (EC) system, Electric conductivity measurement, Energy transfer, evapotranspiration, Evapotranspiration, evapotranspiration (ET), large aperture scintillometer (LAS), Large aperture scintillometers, Mean square error, MOD16, model validation, MODIS, pixel, Pixels, Radiometers, Root mean square errors, satellite data, satellite imagery, Scintillation, Temporal pattern, Terrestrial evapotranspiration, validation, Water and energies</t>
  </si>
  <si>
    <t>IEEE Journal of Selected Topics in Applied Earth Observations and Remote Sensing</t>
  </si>
  <si>
    <t>Validation at 1x1km</t>
  </si>
  <si>
    <t>Validation at 3x3km</t>
  </si>
  <si>
    <t>Estimation of evapotranspiration using a nonparametric approach under all sky: Accuracy evaluation and error analysis</t>
  </si>
  <si>
    <t>Pan, X., Liu, Y., Gan, G., Fan, X., Yang, Y.</t>
  </si>
  <si>
    <t>Accurate estimation of regional evapotranspiration (ET) or latent heat flux (latent energy, LE) remains a challenge. On the basis of a nonparametric approach, this study proposed an all-sky algorithm based onmoderate-resolution imaging spectroradiometer (MODIS) products and datasets of China Meteorological Administration Land Data Assimilation System (CLDAS). Eddy covariance observations from three nonvegetated sites (desert, Gobi, and village) and three vegetated sites (orchard, vegetable, and wetland) over an arid/semiarid region were used as references to validate the new algorithm. Results showed that the spatial and temporal patterns of LE coincided with desert-oasis ecosystems. Comparison of the retrieved and reference values yielded the following results: R2 = 0.19-0.63, bias = -129-56 W/m2, relative error (RE) = 5%-29%, and root-mean-square error (RMSE) = 95-150 W/m2. Remote-sensing-retrieved LE (RSLE) exhibited relatively good accuracy and poor agreement with ground observations at the nonvegetated sites (RE: 5%-23%, R2: 0.19-0.40), whereas contradicting scenario occurred at the vegetated sites (RE: 24%-29%, R2: 0.46-0.63). In the arid nonvegetated region, the ET error might have been caused by net radiation, soil heat flux, land surface temperature, and air temperature. In the vegetated region, the errors of MODIS and CLDAS products were not the dominant error sources of RSLE. The validation supported the applicability of the proposed algorithm in the arid/semiarid region. Â© 2016 IEEE.</t>
  </si>
  <si>
    <t>10.1109/JSTARS.2017.2707586</t>
  </si>
  <si>
    <t>remote sensing, Remote sensing, MODIS, Evapotranspiration, eddy covariance, evapotranspiration, accuracy assessment, Land surface temperature, Regional evapotranspiration, algorithm, Atmospheric temperature, Heat flux, Radiometers, estimation method, Mean square error, Root mean square errors, Eddy covariance (EC), Evapotranspiration (ET), Satellite imagery, error analysis, Moderate resolution imaging spectroradiometer, Error analysis, Spatial and temporal patterns, Errors, Land data assimilation systems, Remote sensing retrieval, Image reconstruction, Accuracy evaluation, Nonparametric approaches, All sky, Nonparametric (NP) approach</t>
  </si>
  <si>
    <t>RSLE</t>
  </si>
  <si>
    <t>wetland</t>
  </si>
  <si>
    <t>desert</t>
  </si>
  <si>
    <t>all</t>
  </si>
  <si>
    <t>ALL-SKY ALGORITHM</t>
  </si>
  <si>
    <t>MODLE</t>
  </si>
  <si>
    <t>CLEAR-SKY ALGORITHM (MODLE</t>
  </si>
  <si>
    <t>Effects of spatial resolution for evapotranspiration estimation by using the triangular method over heterogeneous underling surface</t>
  </si>
  <si>
    <t>Wang, L., Guo, N., Wang, X., Wang, W.</t>
  </si>
  <si>
    <t>In order to verify the applicability of different triangular methods for evapotranspiration (ET) estimation and the effect of spatial resolution on triangular methods, the applicability of normalized-difference vegetation index-land surface temperature (NDVI-LST) and NDVI-albedo triangular methods was validated based on the enhanced thematic mapper (ETM)+moderateresolution imaging spectrometer (MODIS) data. Considering the effecting of soil moisture on ET, a new triangular method was developed by using the perpendicular drought index (PDI). Compared to the measured values, the result showed that LSTs retrieved by a single-channel method using ETM+ data were closed to the measured values, with a root-mean-square error (RMSE) of 5.7 K. Given the inhomogeneity of the underlying surface, the remote-sensing data related to the low spatial resolution blur the between-pixel differences. A higher spatial resolution of the remote sensing (RS) data corresponds to a greater homogeneity of the distribution of scatter plots in the eigenspace and greater differences between pixels, particularly in the NDVI-LST eigenspace. The eigenspace formed by the PDI and the NDVI possess distinct triangular characteristics, particularly the inversion results of the ETM+ data, with an mean absolute percent error of 14% and an RMSE of 103 WÂ·m-2. The dry-edge slope introduced by the PDI in the expression increases the accuracy of the estimated ET. Compared to the measured data, the RMSEs of ET estimated by the NDVI-PDI using the ETM+ and MODIS data were reduced to 92 and 121 WÂ·m-2, respectively. The regional distribution of ET inverted by the NDVI-PDI method significantly coincided with the actual scenario of the underlying surface. Â© 2016 IEEE.</t>
  </si>
  <si>
    <t>10.1109/JSTARS.2017.2711198</t>
  </si>
  <si>
    <t>remote sensing, soil moisture, spatial resolution, Soil moisture, Remote sensing, NDVI, MODIS, Vegetation, Evapotranspiration, Rivers, Vegetation mapping, evapotranspiration, Satellites, Cloud computing, information, Land surface temperature, Spatial resolution, Radiometers, Root mean square errors, Image resolution, Normalized difference vegetation index, Pixels, Moderate resolution imaging spectrometers, Spectrometers, thematic mapping, Estimation, Information retrieval, Enhanced thematic mappers, image resolution, Image reconstruction, Perpendicular drought indices (PDI), triangulation</t>
  </si>
  <si>
    <t>NDVI-LST</t>
  </si>
  <si>
    <t>Landsat7, theta= 1.26NDVI</t>
  </si>
  <si>
    <t>NDVI-Albedo</t>
  </si>
  <si>
    <t>NDVI-PDI</t>
  </si>
  <si>
    <t>Landsat7, theta=1.26NDVIx(1-PDI)</t>
  </si>
  <si>
    <t>MODIS, theta=1.26NDVI</t>
  </si>
  <si>
    <t>MODIS, theta=1.26NDVIx(1-PDI)</t>
  </si>
  <si>
    <t>Estimating evapotranspiration from satellite using easily obtainable variables: A case study over the Southern Great Plains, US</t>
  </si>
  <si>
    <t>Yagci, A.L., Santanello, J.A.</t>
  </si>
  <si>
    <t>Evapotranspiration (ET) is a critical component of the earth's water budget, a critical modulator of land-atmosphere interactions, and also plays a crucial role in managing the earth's energy balance. In this study, the feasibility of generating spatially continuous daily evaporative fraction (EF) and ET from minimal remotely sensed and meteorological inputs in a trapezoidal framework is demonstrated. A total of four variables, normalized difference vegetation index, land surface temperature ({T-s} ), gridded daily average temperature ({T-a} ), and elevation (z) are required to estimate EF. Then, ET can be estimated with the available soil heat flux (G) and net radiation (Rn) data. First, the crucial model variable {T-s} - {T-a} is examined how well it characterizes the variation in EF using in-situ data recorded at two eddy correlation flux towers in Southern Great Plains, US in 2011. Next, the accuracy of satellite-based {T-s}\ is compared to ground-based {T-s}. Finally, EF and ET estimates are validated. The results reveal that the model performed satisfactorily in modeling EF and ET variation at winter wheat and deciduous forest during the high evaporative months. Even though the model works best with the observed Moderate Resolution Imaging Spectroradiometer-{T-s} as opposed to temporally interpolated {T-s}, results obtained from interpolated {T-s} are able to close the gaps with reasonable accuracy. Due to the fact that {T-s} - {T-a} is not a good indicator of EF outside the growing season when deciduous forest is dormant, potential improvements to the model are proposed to improve accuracy in EF and ET estimates at the expense of adding more variables. Â© 2017 IEEE.</t>
  </si>
  <si>
    <t>10.1109/JSTARS.2017.2753723</t>
  </si>
  <si>
    <t>remote sensing, NDVI, surface temperature, Vegetation, Evapotranspiration, Vegetation mapping, evapotranspiration, Mapping, Land surface temperature, land surface, Atmospheric temperature, Forestry, Heat flux, Radiometers, Surface measurement, Surface properties, satellite imagery, Evapotranspiration (ET), Soils, meteorology, Normalized difference vegetation index, Budget control, United States, Landforms, Evaporative fraction, Earth atmosphere, Great Plains, Triticum aestivum, Earth (planet), wheat, Wheat, Estimation, Land surface, deciduous forest, Atmospheric model, Evaporative fraction (EF), Mathematical models, Normalized difference vegetation index (NDVI), Deciduous forest, trapezoid method, Trapezoid method</t>
  </si>
  <si>
    <t>trapezoidal framework</t>
  </si>
  <si>
    <t>EF-14</t>
  </si>
  <si>
    <t>observed</t>
  </si>
  <si>
    <t>decideous forest/open water</t>
  </si>
  <si>
    <t>EF-21</t>
  </si>
  <si>
    <t>Interpolated</t>
  </si>
  <si>
    <t>All</t>
  </si>
  <si>
    <t>Global Land Surface Evapotranspiration Estimation from Meteorological and Satellite Data Using the Support Vector Machine and Semiempirical Algorithm</t>
  </si>
  <si>
    <t>Liu, M., Tang, R., Li, Z.-L., Yao, Y., Yan, G.</t>
  </si>
  <si>
    <t>Evapotranspiration (ET) is the combination process of the surface evaporation and plant transpiration, which occur simultaneously, and it links the terrestrial water cycles, carbon cycles, and energy exchange. In this study, based on the observations from 242 global FLUXnet sites, with daily mean temperature, relative humidity, net radiation, wind speed, incoming shortwave radiation, maximum temperature, minimum temperature, normalized difference vegetation index, altitude, difference in temperature, and observed ET as input data, we used a support vector machine and a semiempirical algorithm to estimate the land surface daily ET at nine different vegetation-type sites. Subsequently, based on the meteorological reanalysis data combined with remote sensing data, we estimated regional land surface ET of China during 1982-2010. The results showed that, for all vegetation-type sites, when the predicted ET was validated with the eddy covariance measurements, the support vector machine algorithm undervalued ET while the semiempirical algorithm overvalued ET. When five indicators and the second classification method were selected, the semiempirical algorithm probably could explain 56%-76% of the land surface ET change, whereas the support vector machine algorithm probably could explain 71%-85%. The regional values of annual daily average ET varied from 5.8 to 110.5 W/m2, and the land surface ET overall trend decreased from the southeast to the northwest in China. Â© 2018 IEEE.</t>
  </si>
  <si>
    <t>10.1109/JSTARS.2017.2788462</t>
  </si>
  <si>
    <t>remote sensing, Remote sensing, China, Vegetation, Evapotranspiration, Transpiration, eddy covariance, evapotranspiration, Support vector machines, Carbon, land surface, algorithm, Surface measurement, Eddy covariance measurements, satellite data, Evapotranspiration (ET), meteorology, Remote sensing data, Normalized difference vegetation index, observational method, trend analysis, Short-wave radiation, Plant transpiration, decision support system, Wind, Classification methods, empirical analysis, Minimum temperatures, support vector machine (SVM), Support vector machine algorithm, Vectors</t>
  </si>
  <si>
    <t xml:space="preserve">Semi-empirical </t>
  </si>
  <si>
    <t>Estimation of daily evapotranspiration using instantaneous decoupling coefficient from the MODIS and field data</t>
  </si>
  <si>
    <t>Jiang, Y., Jiang, X., Tang, R., Li, Z.-L., Zhang, Y., Huang, C., Ru, C.</t>
  </si>
  <si>
    <t>Daily evapotranspiration (ET) is of great significance among various practical applications including water management, drought monitoring, and climate change study. The ET estimations from remotely sensed models are usually instantaneous values. Various upscaling methods have been developed to extrapolate the instantaneous ET to daily scale. In the applications of these methods, the accuracy of daily ET estimation relies on both the accuracy of instantaneous ET calculation and the upscaling methods. This paper used the decoupling model to estimate daily ET directly, according to the constancy of the decoupling coefficient (Î©) in the model in a diurnal cycle, without the calculation of instantaneous ET. The estimated daily ET was compared with the Eddy covariance measurements which were corrected by the Bowen ratio method to close the energy imbalances. The result from field data alone showed that the coefficient of determination (R2) of daily ET estimation was 0.860, with a root-mean-square error (RMSE) of 18.2 W/m2, and a bias of -4.7 W/m2. Combining MODIS data and field data, the estimated daily ET had a R2 of 0.860, a RMSE of 21.6 W/m2, and a bias of -5.0 W/m2. Therefore, it is feasible and effective to obtain daily ET using remote-sensing based instantaneous Î© to replace daily value in the decoupling model. Â© 2008-2012 IEEE.</t>
  </si>
  <si>
    <t>10.1109/JSTARS.2018.2834469</t>
  </si>
  <si>
    <t>remote sensing, Remote sensing, Climate change, MODIS, Evapotranspiration, evapotranspiration, Water management, Temperature measurement, Radiometers, estimation method, Mean square error, Root mean square errors, Eddy covariance measurements, Daily evapotranspirations, data set, Coefficient of determination, diurnal variation, Estimation, Atmospheric model, Mathematical models, Decoupling coefficients, evapotranspiration (ET), Heating system, Decoupling coefficient, Electric power measurement</t>
  </si>
  <si>
    <t>decoupling model</t>
  </si>
  <si>
    <t>crop/bare soil/ trees and water</t>
  </si>
  <si>
    <t>Yuncheng</t>
  </si>
  <si>
    <t>based on field data</t>
  </si>
  <si>
    <t>based on MODIS data</t>
  </si>
  <si>
    <t>Estimations of regional surface energy fluxes over heterogeneous oasis-desert surfaces in the middle reaches of the heihe river during HiWATER-MUSOEXE</t>
  </si>
  <si>
    <t>Ma, Y., Liu, S., Zhang, F., Zhou, J., Jia, Z., Song, L.</t>
  </si>
  <si>
    <t>The determination of the spatial heterogeneity of the regional evapotranspiration over a complex underlying surface in an oasis-desert region is crucial for water resource management in a river basin and aiding in irrigation decisions. The surface energy balance system (SEBS) model has been widely used to estimate surface energy fluxes. However, the parameterization of surface roughness length for momentum transfer (z0m) and heat transfer (z0h) did not perform well for a complex underlying surface. Moreover, it is difficult to estimate surface soil heat flux, i.e., G0, accurately at the regional scale. In this letter, the parameterization schemes of z0m, z0h, and G0 were optimized. Measurements from 21 sets of eddy covariance systems were used to validate the model performance. The results show that the revised SEBS model root-mean-square errors (RMSEs) of the satellite-based sensible and latent heat fluxes (H and LE) decreased from 97.2 WÂ·m-2 to 56.9 WÂ·m-2 and from 102.9 WÂ·m-2 to 74.8 WÂ·m-2, respectively, at the footprint scale. At the pixel scale, the RMSEs of the revised model estimates of the H and LE were 40.9 WÂ·m-2 and 57.5 WÂ·m-2, respectively. The improved agreements between the estimates and the measurements indicate that the revised SEBS model is appropriate for estimating regional energy fluxes over heterogeneous oasis-desert surfaces. Furthermore, the spatial and temporal patterns of the LE in the middle reaches of the Heihe River were investigated. Â© 2014 IEEE.</t>
  </si>
  <si>
    <t>10.1109/LGRS.2014.2356652</t>
  </si>
  <si>
    <t>Heihe river, Heterogeneous, Oasis-desert, Parameterization, Remote sensing, Surface energy fluxes</t>
  </si>
  <si>
    <t>IEEE Geoscience and Remote Sensing Letters</t>
  </si>
  <si>
    <t>Revised SEBS</t>
  </si>
  <si>
    <t>Estimation of growing season daily et in the middle stream and downstream areas of the heihe river basin using HJ-1 data</t>
  </si>
  <si>
    <t>Li, Z., Jia, L., Hu, G., Lu, J., Zhang, J., Chen, Q., Wang, K.</t>
  </si>
  <si>
    <t>Spatial mapping of evapotranspiration (ET) is specifically critical for the semi-arid inland river basin with great heterogeneity in land-cover types. This letter estimates the spatial distribution of daily ET over the middle stream and downstream areas of the Heihe River Basin during the growing season of 2012 by using the Surface Energy Balance System algorithm with land surface temperature at high spatial resolution (300 m) derived from observations by the Chinese satellite HJ-1. The results demonstrate that ET estimates are consistent with ground-based measurements collected during the Heihe Watershed Allied Telemetry Experimental Research (HiWATER) with acceptable accuracy. The magnitude of daily ET in the downstream area is obviously lower than that in the middle stream area. Further analysis based on classification maps shows that there is significant temporal-spatial heterogeneity of daily ET over different land-cover surfaces and also within the same vegetation type. The temporal variation of ET in the middle stream area has clear seasonality with an obvious peak in July, whereas it is flat in the downstream area due to the dominating arid-region vegetation species and low soil water content in growing season. In addition, because of the abundant irrigation in the maize and irrigated orchard fields, the daily ET values of them are higher than that of wetland and even comparable with that of water surface in the middle stream area of the Heihe River Basin. Â© 2015 IEEE.</t>
  </si>
  <si>
    <t>10.1109/LGRS.2014.2368694</t>
  </si>
  <si>
    <t>Arid regions, Atmospheric temperature, Energy balance, Evapotranspiration, Evapotranspiration (ET), Experimental research, Ground based measurement, Heihe river basin, Heihe River Basin, Heihe Watershed Allied Telemetry Experimental Research (HiWATER), heterogeneity, High spatial resolution, Interfacial energy, Land surface temperature, Rivers, Soil moisture, Spatial heterogeneity, Surface Energy Balance System (SEBS), Surface energy balance systems, Surface waters, Telemetering equipment, Vegetation, Watersheds</t>
  </si>
  <si>
    <t>no correction</t>
  </si>
  <si>
    <t>SEB closure correction</t>
  </si>
  <si>
    <t>A Temperature-Domain SEBAL Model Based on a Wind Speed-Independent Theoretical Trapezoidal Space between Fractional Vegetation Coverage and Land Surface Temperature</t>
  </si>
  <si>
    <t>Wang, X., Kang, Q., Chen, X., Fu, Q., Wang, P.</t>
  </si>
  <si>
    <t>The surface energy balance algorithm for land (SEBAL) model is one of the most widely used methods for estimating evapotranspiration. Numerous physical studies have conducted to mitigate the limitations of spatial-domain dependence and the annoying uncertainties in visually identifying the dry/wet pixels in SEBAL; however, they are subject to the quality of wind speed (u) observation, which is known as a high temporal-spatial variation and is not routinely available, especially in a heterogeneous area. In this study, we constructed a u-independent algorithm to calculate the dry/wet endpoints for each pixel. The wet endpoint was determined by assuming no turbulent heat exchange between a water-saturated surface and atmosphere. The dry endpoint was calculated using the assumption and consensus that pixels had equivalent neutral aerodynamic resistance under given atmospheric forcing and vegetation coverage. Then, we built a temperature-domain SEBAL (TD-SEBAL) model and validated it in the MUSOEXE between May and September 2012, located at desert-oasis transition zone in the middle reaches of the Heihe watershed across eight landscapes. The results showed that TD-SEBAL could provide reasonable dry/wet endpoint retrieval, and reliable latent heat flux estimates with a mean bias of -0.25 W/m2, a root-mean-square error of 52.9 W/m2, and a coefficient of determination of 0.91. Â© 2004-2012 IEEE.</t>
  </si>
  <si>
    <t>10.1109/LGRS.2020.2987485</t>
  </si>
  <si>
    <t>remote sensing, uncertainty analysis, surface temperature, China, Vegetation, energy balance, latent heat flux, Land surface temperature, land surface, algorithm, Aerodynamic resistance, Heat flux, Mean square error, Root mean square errors, Spatial variations, Evapotranspiration (ET), numerical model, vegetation cover, Gansu, Atmospheric forcing, Surface energy balance algorithm for lands, atmospheric forcing, pixel, Pixels, surface energy, Heihe Basin, temperature effect, Wind, wind velocity, Vegetation coverage, Saturated surfaces, surface energy balance algorithm for land (SEBAL), theoretical study, trapezoidal space, Turbulent heat exchange</t>
  </si>
  <si>
    <t>TD-SEBAL</t>
  </si>
  <si>
    <t>Merging the MODIS and Landsat Terrestrial Latent Heat Flux Products Using the Multiresolution Tree Method</t>
  </si>
  <si>
    <t>Xu, J., Yao, Y., Liang, S., Liu, S., Fisher, J.B., Jia, K., Zhang, X., Lin, Y., Zhang, L., Chen, X.</t>
  </si>
  <si>
    <t>The accurate estimation of the terrestrial latent heat flux (LE) from satellite observations at high spatial and temporal scales plays an important role in the assessment of the water and heat exchange between the earth's surface and the atmosphere. Although a variety of data fusion methods have been proposed to merge different LE products for more reliable estimates, most of them have ignored the spatiotemporal consistency of LE products across different resolutions. In this paper, we apply the multiresolution tree (MRT) method to improve the accuracy and reduce the inconsistency between the Moderate Resolution Imaging Spectroradiometer (MODIS) LE (MOD16) product and the Landsat-based LE product at different resolutions. Eddy covariance (EC) ground measurements at five sites, MODIS and Landsat images from January 2005 to December 2005 in the north central US, are used to evaluate the performance of the MRT method. The results show that the MRT method can improve the accuracy of the original LE products (MOD16 and Landsat), and it has the potential to significantly reduce the uncertainty and inconsistency of these products. The bias decreased by 38.3% on average, and the root-mean-square error (RMSE) decreased by approximately 49.2% after the MRT was applied at each scale. Further studies are still required to make the MRT method more universal on a variety of land cover types for long-time periods. Â© 1980-2012 IEEE.</t>
  </si>
  <si>
    <t>10.1109/TGRS.2018.2877807</t>
  </si>
  <si>
    <t>land cover, Remote sensing, MODIS, Eddy covariance, eddy covariance, Satellites, Landsat, Data fusion, latent heat flux, Spatial resolution, algorithm, Forestry, Heat flux, Radiometers, Mean square error, satellite data, Satellite imagery, ground-based measurement, spatiotemporal analysis, Trees (mathematics), air-soil interaction, LANDSAT, Latent heat, Earth atmosphere, Earth (planet), numerical method, Landsat data, multiresolution tree (MRT), terrestrial latent heat flux (LE), Heating system, Multi resolutions</t>
  </si>
  <si>
    <t>IEEE Transactions on Geoscience and Remote Sensing</t>
  </si>
  <si>
    <t>Landsat</t>
  </si>
  <si>
    <t>MRT-merged LE products</t>
  </si>
  <si>
    <t>A Novel NIR-Red Spectral Domain Evapotranspiration Model from the Chinese GF-1 Satellite: Application to the Huailai Agricultural Region of China</t>
  </si>
  <si>
    <t>Yao, Y., Liang, S., Fisher, J.B., Zhang, Y., Cheng, J., Chen, J., Jia, K., Zhang, X., Bei, X., Shang, K., Guo, X., Yang, J.</t>
  </si>
  <si>
    <t>The Chinese GF-1 satellite, the first satellite of the China High-resolution Earth Observation System launched in 2013, can be used to help estimate evapotranspiration (LE), which is important for myriad hydroclimatic and ecosystem science and applications. We propose a novel approach to use the GF-1 visible and near-infrared (VNIR) measurements at 16 m and 4-day resolutions to estimate LE. The NIR (near-infrared)-red spectral-domain (NRSD) model is coupled to a perpendicular soil moisture index (PSI) and a perpendicular vegetation index (PVI). We applied the model to the Huailai agricultural region of China with 55 scenes of GF-1 imagery during 2013-2017 and validated using ground measurements with footprint models for two eddy-covariance (EC) flux tower sites and one large aperture scintillometer (LAS) site. The results illustrate that the terrestrial daily LE can be estimated with squared correlation coefficients (R{2}) of 0.77-0.84 (p &lt; 0.01) and root-mean-square error (RMSE) values of 17.9-21.5 W/m2 among all three sites. The site-calibrated statistics are improved by 0.14-0.25 for R{2} and decreased by 4.2-8.3 W/m2 for RMSE as compared to the commonly used universal PT-JPL model. A satisfactory performance is achieved across all experimental conditions, encouraging the application of the NRSD model to estimate LE for other broad regions. Â© 1980-2012 IEEE.</t>
  </si>
  <si>
    <t>10.1109/TGRS.2020.3020125</t>
  </si>
  <si>
    <t>Soil moisture, China, Evapotranspiration, evapotranspiration, Satellites, Agriculture, Evapotranspiration modeling, Agricultural robots, Mean square error, Root mean square errors, satellite data, agricultural land, spectral analysis, Infrared devices, Earth observation systems, Large aperture scintillometers, Hebei, Huailai, Visible and near infrared, near infrared, Chinese GF-1, Experimental conditions, NIR-red spectral space, perpendicular soil moisture index (PSI), Perpendicular vegetation index, perpendicular vegetation index (PVI), Squared correlation coefficients, Strain measurement</t>
  </si>
  <si>
    <t>NRSD</t>
  </si>
  <si>
    <t>Operational Evapotranspiration Mapping Using Remote Sensing and Weather Datasets: A New Parameterization for the SSEB Approach</t>
  </si>
  <si>
    <t>Senay, G.B., Bohms, S., Singh, R.K., Gowda, P.H., Velpuri, N.M., Alemu, H., Verdin, J.P.</t>
  </si>
  <si>
    <t>The increasing availability of multi-scale remotely sensed data and global weather datasets is allowing the estimation of evapotranspiration (ET) at multiple scales. We present a simple but robust method that uses remotely sensed thermal data and model-assimilated weather fields to produce ET for the contiguous United States (CONUS) at monthly and seasonal time scales. The method is based on the Simplified Surface Energy Balance (SSEB) model, which is now parameterized for operational applications, renamed as SSEBop. The innovative aspect of the SSEBop is that it uses predefined boundary conditions that are unique to each pixel for the "hot" and "cold" reference conditions. The SSEBop model was used for computing ET for 12 years (2000-2011) using the MODIS and Global Data Assimilation System (GDAS) data streams. SSEBop ET results compared reasonably well with monthly eddy covariance ET data explaining 64% of the observed variability across diverse ecosystems in the CONUS during 2005. Twelve annual ET anomalies (2000-2011) depicted the spatial extent and severity of the commonly known drought years in the CONUS. More research is required to improve the representation of the predefined boundary conditions in complex terrain at small spatial scales. SSEBop model was found to be a promising approach to conduct water use studies in the CONUS, with a similar opportunity in other parts of the world. The approach can also be applied with other thermal sensors such as Landsat. Â© 2013 American Water Resources Association.</t>
  </si>
  <si>
    <t>10.1111/jawr.12057</t>
  </si>
  <si>
    <t>remote sensing, irrigation, Remote sensing, MODIS, Evapotranspiration, Eddy covariance, evapotranspiration, Irrigation, Landsat, Drought, Water supply, water use, data assimilation, energy balance, Water use, climate conditions, data set, parameterization, United States, pixel, Remotely sensed data, complex terrain, Reference condition, Operational applications, timescale, Complex terrains, boundary condition, Boundary conditions, Global data assimilation system, Remote sensing ands</t>
  </si>
  <si>
    <t>Journal of the American Water Resources Association</t>
  </si>
  <si>
    <t>Tonzi ranch</t>
  </si>
  <si>
    <t>Audubon</t>
  </si>
  <si>
    <t>ARM_SGP_Burn</t>
  </si>
  <si>
    <t>Mead rainfed</t>
  </si>
  <si>
    <t>Austin Cary</t>
  </si>
  <si>
    <t>Oak Openings</t>
  </si>
  <si>
    <t>all stations</t>
  </si>
  <si>
    <t>NA</t>
  </si>
  <si>
    <t>CNV</t>
  </si>
  <si>
    <t>Woody savannas</t>
  </si>
  <si>
    <t>Urban</t>
  </si>
  <si>
    <t>Evaluation of satellite-based evapotranspiration estimates in China</t>
  </si>
  <si>
    <t>Huang, L., Li, Z., Tang, Q., Zhang, X., Liu, X., Cui, H.</t>
  </si>
  <si>
    <t>Accurate and continuous estimation of evapotranspiration (ET) is crucial for effective water resource management. We used the moderate resolution imaging spectroradiometer (MODIS) standard ET algorithm forced by the MODIS land products and the three-hourly solar radiation datasets to estimate daily actual evapotranspiration of China (ET-MOD) for the years 2001 to 2015. From the point scale validations using seven eddy covariance tower sites, the results showed that the agreement of ET-MOD estimates and observations was higher for monthly and daily values than that of instantaneous values. Under the major river basin and subbasin levels' comparisons with the variable infiltration capacity hydrological model estimates, the ET-MOD exhibited a slight overestimation in northern China and underestimation in southern China. The mean annual ET-MOD estimates agreed favorably with the hydrological model with coefficients of determination (R2) of 0.93 and 0.83 at major river basin and subbasin scale, respectively. At national scale, the spatiotemporal variations of ET-MOD estimates matched well with those ET estimates from various sources. However, ET-MOD estimates were generally lower than the other estimates in the Tibetan Plateau. This underestimation may be attributed to the plateau climate along with low air temperature and sparsely vegetated surface on the Tibetan Plateau. Â© 2017 SPIE.</t>
  </si>
  <si>
    <t>10.1117/1.JRS.11.026019</t>
  </si>
  <si>
    <t>Remote sensing, MODIS, Evapotranspiration, Water management, Radiometers, Solar radiation, Watersheds, Moderate resolution imaging spectroradiometer, Waterresource management, Climate models, Spatio-temporal variation, Daily actual evapotranspirations, Eddy covariance towers, Evaluation, Variable infiltration capacities</t>
  </si>
  <si>
    <t>Journal of Applied Remote Sensing</t>
  </si>
  <si>
    <t>CBS-2003</t>
  </si>
  <si>
    <t>CBS-2004</t>
  </si>
  <si>
    <t>CBS-2005</t>
  </si>
  <si>
    <t>CBS-all years</t>
  </si>
  <si>
    <t>QYZ-2003</t>
  </si>
  <si>
    <t>QYZ-2004</t>
  </si>
  <si>
    <t>QYZ-2005</t>
  </si>
  <si>
    <t>QYZ-all years</t>
  </si>
  <si>
    <t>DHS-2003</t>
  </si>
  <si>
    <t>DHS-2004</t>
  </si>
  <si>
    <t>DHS-2005</t>
  </si>
  <si>
    <t>DHS-all years</t>
  </si>
  <si>
    <t>YC-2003</t>
  </si>
  <si>
    <t>YC-2004</t>
  </si>
  <si>
    <t>YC-2005</t>
  </si>
  <si>
    <t>YC-all years</t>
  </si>
  <si>
    <t>Alpine meadow</t>
  </si>
  <si>
    <t>HB-2003</t>
  </si>
  <si>
    <t>HB-2004</t>
  </si>
  <si>
    <t>HB-2005</t>
  </si>
  <si>
    <t>HB-all years</t>
  </si>
  <si>
    <t>NM-2004</t>
  </si>
  <si>
    <t>NM-2005</t>
  </si>
  <si>
    <t>NM-all years</t>
  </si>
  <si>
    <t>DX-2004</t>
  </si>
  <si>
    <t>DX-2005</t>
  </si>
  <si>
    <t>DX-all years</t>
  </si>
  <si>
    <t>Estimation of land surface heat fluxes based on visible infrared imaging radiometer suite data: Case study in northern China</t>
  </si>
  <si>
    <t>Li, X., Xin, X., Peng, Z., Zhang, H., Li, L., Shao, S., Liu, Q.</t>
  </si>
  <si>
    <t>Evapotranspiration (ET) plays an important role in surface-atmosphere interactions and can be monitored using remote sensing data. The visible infrared imaging radiometer suite (VIIRS) sensor is a generation of optical satellite sensors that provide daily global coverage at 375- to 750-m spatial resolutions with 22 spectral channels (0.412 to 12.05Î¼m) and capable of monitoring ET from regional to global scales. However, few studies have focused on methods of acquiring ET from VIIRS images. The objective of this study is to introduce an algorithm that uses the VIIRS data and meteorological variables to estimate the energy budgets of land surfaces, including the net radiation, soil heat flux, sensible heat flux, and latent heat fluxes. A single-source model that based on surface energy balance equation is used to obtain surface heat fluxes within the Zhangye oasis in China. The results were validated using observations collected during the HiWATER (Heihe Watershed Allied Telemetry Experimental Research) project. To facilitate comparison, we also use moderate resolution imaging spectrometer (MODIS) data to retrieve the regional surface heat fluxes. The validation results show that it is feasible to estimate the turbulent heat flux based on the VIIRS sensor and that these data have certain advantages (i.e., the mean bias error of sensible heat flux is 15.23W m-2) compared with MODIS data (i.e., the mean bias error of sensible heat flux is -29.36W m-2). Error analysis indicates that, in our model, the accuracies of the estimated sensible heat fluxes rely on the errors in the retrieved surface temperatures and the canopy heights. Â© The Authors. Published by SPIE under a Creative Commons Attribution 3.0 Unported License.</t>
  </si>
  <si>
    <t>10.1117/1.JRS.11.046012</t>
  </si>
  <si>
    <t>Remote sensing, Evapotranspiration, evapotranspiration, surface energy balance, Energy balance, validation, Heat flux, Interfacial energy, Radiometers, Surface measurement, Thermography (imaging), VIIRS, Visible infrared imaging radiometer suites, Budget control, Meteorological variables, Error analysis, Surface atmosphere interaction, Spectrometers, Moderate res-olution imaging spectrometers, Experimental research, Land surface heat fluxes, moderate resolution imaging spectrometer</t>
  </si>
  <si>
    <t>no RMSE calculated for eT</t>
  </si>
  <si>
    <t>Remote sensing estimation of urban surface evapotranspiration based on a modified Penman-Monteith model</t>
  </si>
  <si>
    <t>Zhang, Y., Li, L., Qin, K., Wang, Y., Chen, L., Yang, X.</t>
  </si>
  <si>
    <t>To date, remote sensing-based algorithms for inferring urban surface evapotranspiration (ET) remain little studied. Based on the modifications of the remote sensing Penman-Monteith (RS-PM) model, we propose an urban RS-PM model for estimating urban surface ET. Compared with the traditional RS-PM model, our urban RS-PM model is specifically developed for urban areas and is characterized by the following improvements: (1) excluding the interference of impervious surface components in urban areas by replacing the vegetation cover fraction index with land surface component fraction parameters inversed through linear spectral mixture analysis for calculating the area proportions of vegetation and soil; (2) considering the effect of the component fractions of vegetation or soil on all energy components of the surface energy balance by applying the modified multisource parallel model for estimating the component latent heat flux; and (3) optimizing the calculation of the component net radiation flux by considering the component surface characteristics. This urban RSPM model was tested on an urban area of Xuzhou in the eastern Chinese province of Jiangsu. Landsat 8 operational land imager and thermal infrared sensor satellite images acquired between 2014 and 2016, together with their corresponding meteorological data and flux observation data, were used for estimating the ET of the study area for eight dates with the model. The results were validated by the latent heat flux data observed by an open path eddy covariance system. Validation shows the goodness of fit (R2), the root-mean-square error, the mean relative error, and the correlation coefficient (r) between estimated ET and observed ET for the eight dates were 0.8965, 24.14 W â¢ m-2, 18.5%, and 0.9546, respectively. The results prove that the urban RS-PM model is effective in estimating ET of urban areas with an acceptable accuracy. Â© 2018 Society of Photo-Optical Instrumentation Engineers (SPIE).</t>
  </si>
  <si>
    <t>10.1117/1.JRS.12.046006</t>
  </si>
  <si>
    <t>Remote sensing, Vegetation, Evapotranspiration, Heat flux, Mean square error, Root mean square errors, Meteorology, Infrared detectors, Thermal infrared sensors, Latent heat, Penman-Monteith models, Eddy covariance systems, Surface characteristics, Urban, Mixtures, Remote sensing estimations, Linear spectral mixture analysis, Penman-Monteith model</t>
  </si>
  <si>
    <t>urban RS-PM</t>
  </si>
  <si>
    <t>Xuzhou</t>
  </si>
  <si>
    <t>Estimation of regional evapotranspiration based on remote sensing: Case study in the Heihe River Basin</t>
  </si>
  <si>
    <t>Yang, Y., Su, H., Zhang, R., Tian, J., Yang, S.</t>
  </si>
  <si>
    <t>Accurate estimation of evapotranspiration (ET) has long been an important issue in hydrology. Many experimental observations indicate advection has a great impact on ET in arid and semiarid areas. However, most of the remote sensing models only focus on the vertical energy balance and deviate from reality. A revised Penman equation has been derived to estimate actual ET under normal conditions in order to account for advection. The parameter of the water availability for ET is introduced and the Ts/f (surface temperature and vegetation fraction) space is used to characterize this parameter in the revised formula. The estimates were validated using the observations measured with eddy covariance systems at the Yingke station. In 22 of all 24 days, the difference between the observations and the estimates was smaller than 70 W?m2. The correlation coefficient is 0.91 and the RMSE is 48.38 W/m2. This finding reveals that this approach is capable of providing reliable results. In addition, when considering advection, the potential ET can be 83.23 W/m 2 larger than the available energy. This finding indicates that the advection effect needs to be considered in remote sensing models in order to derive more reliable regional ET. Â© 2012 Society of Photo-Optical Instrumentation Engineers (SPIE).</t>
  </si>
  <si>
    <t>10.1117/1.JRS.6.061701</t>
  </si>
  <si>
    <t>remote sensing, Remote sensing, Evapotranspiration, evapotranspiration, Regional evapotranspiration, Remote sensing models, Correlation coefficient, Surface temperatures, Space optics, Eddy covariance systems, Accurate estimation, Arid and semi-arid areas, advection, Advection, Vegetation fractions, arid and semiarid areas</t>
  </si>
  <si>
    <t>revised Penman equation</t>
  </si>
  <si>
    <t>Evaluation of a modis triangle-based evapotranspiration algorithm for semi-arid regions</t>
  </si>
  <si>
    <t>Kim, J., Hogue, T.S.</t>
  </si>
  <si>
    <t>The current study investigates a MODIS-based remote-sensing-based algorithm for the assessment of daily latent heat flux (LE), or evapotranspiration (ET), with a focus on semiarid regions. The approach uses the triangle method, relying on remotely sensed inputs and a previously developed net radiation model. A major difference from previous studies is that we utilize only MODIS products for estimation of ETat the daily timestep for clear and cloudy days. The algorithm is evaluated at four flux tower locations in the San Pedro River basin in Arizona. The mean daily LE varies significantly between the sites, ranging from 144 to 179 W/m2 in the riparian areas to 36 to 76 W/m2 at the rangeland sites. Comparison of the flux towers shows good correlation and low root mean square error at the riparian sites (0.81 to 0.82 and 37 to 51 W/m2, respectively) with slightly larger errors at the upland sites, where ET is strongly correlated to precipitation events. The model assumption of a linear variation in evaporative fraction across the triangular domain (LST/EVI space) results in more uncertainty under water-stressed conditions such as those found at the upland sites. Overall, the proposed MODIS-based algorithm provides reasonable estimates of riparian and upland plant water use and unique spatial and temporal information. Â© The Authors.</t>
  </si>
  <si>
    <t>10.1117/1.JRS.7.073493</t>
  </si>
  <si>
    <t>Remote sensing, MODIS, Evapotranspiration, evapotranspiration, Water supply, Arid regions, Heat flux, Radiometers, Mean square error, Root mean square errors, Landforms, Evaporative fraction, evaporative fraction, triangle method, Semi arid, Precipitation events, semi-arid, Temporal information, Triangular domains</t>
  </si>
  <si>
    <t>triangle method</t>
  </si>
  <si>
    <t>Kendall</t>
  </si>
  <si>
    <t>non-growing season</t>
  </si>
  <si>
    <t>Mesquite woodland</t>
  </si>
  <si>
    <t>Charleston</t>
  </si>
  <si>
    <t>sacaton tall gras</t>
  </si>
  <si>
    <t>Lewis spring</t>
  </si>
  <si>
    <t>Desert shrub</t>
  </si>
  <si>
    <t>santa Rita</t>
  </si>
  <si>
    <t>Development and evaluation of a simple method to estimate evaporation from satellite data</t>
  </si>
  <si>
    <t>Dobler, A., Richard, M., Ahrens, B.</t>
  </si>
  <si>
    <t>Evaporation is a key factor in climate monitoring, agricultural meteorology, and the validation of climate models, numerical weather prediction models, and hydrological models. Methods using satellite data have the advantage that they provide data with a large, up to global coverage, while surface measurements typically provide local values only. Moreover, the density of surface measurements is usually quite low throughout the world. Hence, in many regions satellite instruments are the only available observation source for the estimation of evaporation. This paper compares different semi-empirical methods for determining potential and actual evaporation from satellite data with a spatial resolution of 0.05 degree over Europe. The results for potential evaporation are compared to data of the network of the Deutscher Wetterdienst in order to evaluate the best method. In a second step satellite-based actual evaporation is compared with data from different land-surface models and observations for the time period from September 2005 to August 2006. The proposed methods provide actual evaporation in good agreement with the other models and observations, but at a higher spatial resolution. Â© 2011 GebrÃ¼der Borntraeger, Stuttgart.</t>
  </si>
  <si>
    <t>10.1127/0941-2948/2011/0256</t>
  </si>
  <si>
    <t>spatial resolution, Hydrological models, Evaporation, Satellites, hydrological modeling, Satellite data, evaporation, Spatial resolution, Surface measurement, Image resolution, satellite data, Potential evaporation, Climate models, climate modeling, Climatology, Land surface models, weather forecasting, Numerical weather prediction models, Time-periods, Europe, Numerical methods, Phase transitions, SIMPLE method, Global coverage, Satellite instruments, Semi-empirical methods, Climate monitoring, Key factors</t>
  </si>
  <si>
    <t>Meteorologische Zeitschrift</t>
  </si>
  <si>
    <t>RMSE at 3 validation sites (figure 8) not reported, only RMSE against ERA-interim</t>
  </si>
  <si>
    <t>A new evapotranspiration model accounting for advection and its validation during SMEX02</t>
  </si>
  <si>
    <t>Yang, Y., Su, H., Zhang, R., Wu, J., Qi, J.</t>
  </si>
  <si>
    <t>Based on the crop water stress index (CWSI) concept, a new model was proposed to account for advection to estimate evapotranspiration. Both local scale evaluation with sites observations and regional scale evaluation with a remote dataset from Landsat 7 ETM+ were carried out to assess the performance of this model. Local scale evaluation indicates that this newly developed model can effectively characterize the daily variations of evapotranspiration and the predicted results show good agreement with the site observations. For all the 6 corn sites, the coefficient of determination (R2) is 0.90 and the root mean square difference (RMSD) is 58.52W/m2. For all the 6 soybean sites, the R2 and RMSD are 0.85 and 49.46W/m2, respectively. Regional scale evaluation shows that the model can capture the spatial variations of evapotranspiration at the Landsat-based scale. Clear spatial patterns were observed at the Landsat-based scale and are closely related to the dominant land covers, corn and soybean. Furthermore, the surface resistance derived from instantaneous CWSI was applied to the Penman-Monteith equation to estimate daily evapotranspiration. Overall, results indicate that this newly developed model is capable of estimating reliable surface heat fluxes using remotely sensed data. Â© 2013 Yongmin Yang et al.</t>
  </si>
  <si>
    <t>10.1155/2013/389568</t>
  </si>
  <si>
    <t>Advances in Meteorology</t>
  </si>
  <si>
    <t>Evapotranspiration Model Accounting for Advection Based on the crop water stress index (CWSI) concept</t>
  </si>
  <si>
    <t>WC03</t>
  </si>
  <si>
    <t>WC06</t>
  </si>
  <si>
    <t>WC13</t>
  </si>
  <si>
    <t>WC14</t>
  </si>
  <si>
    <t>WC23</t>
  </si>
  <si>
    <t>WC24</t>
  </si>
  <si>
    <t>WC25</t>
  </si>
  <si>
    <t>WC33</t>
  </si>
  <si>
    <t>WC151</t>
  </si>
  <si>
    <t>WC152</t>
  </si>
  <si>
    <t>WC161</t>
  </si>
  <si>
    <t>WC162</t>
  </si>
  <si>
    <t>Based on the Gaussian fitting method to derive daily evapotranspiration from remotely sensed instantaneous evapotranspiration</t>
  </si>
  <si>
    <t>Liu, S., Su, H., Zhang, R., Tian, J., Chen, S., Wang, W., Yang, L., Liang, H.</t>
  </si>
  <si>
    <t>Evapotranspiration (ET) is a significant component in the water cycle, and the estimation of it is imperative in water resource management. Regional ET can be derived by using remote sensing technology which combines remote sensing inputs with ground-based measurements. However, instantaneous ET values estimated through remote sensing directly need to be converted into daily totals. In this study, we attempted to retrieve daily ET from remotely sensed instantaneous ET. The study found that the Gaussian fitting curve closely followed the ET measurements during the daytime and hence put forward the Gaussian fitting method to convert the remotely sensed instantaneous ET into daily ETs. The method was applied to the middle reaches of Heihe River in China. Daily ETs on four days were derived and evaluated with ET measurements from the eddy covariance (EC) system. The correlation between daily ET estimates and measurements showed high accuracy, with a coefficient of determination (R2) of 0.82, a mean average error (MAE) of 0.41 mm, and a root mean square error (RMSE) of 0.46 mm. To make more scientific assessments, percent errors were calculated on the estimation accuracy, which ranged from 0% to 18%, with more than 80% of locations having the percent errors within 10%. Analyses on the relationship between daily ET estimates and land use status were also made to assess the Gaussian fitting method, and the results showed that the spatial distribution of daily ET estimates well demonstrated ET differences caused by land use types and was intimately linked with the vegetation pattern. The comparison between the Gaussian fitting method and the sine function method and the ETrF method indicated that results derived through the Gaussian fitting method had higher precision than that obtained by the sine function method and the ETrF method. Â© 2019 Suhua Liu et al.</t>
  </si>
  <si>
    <t>10.1155/2019/6253832</t>
  </si>
  <si>
    <t>energy balance theory</t>
  </si>
  <si>
    <t>EC1</t>
  </si>
  <si>
    <t>EC4</t>
  </si>
  <si>
    <t>EC10</t>
  </si>
  <si>
    <t>EC17</t>
  </si>
  <si>
    <t>gausian fitting method</t>
  </si>
  <si>
    <t>sine function method</t>
  </si>
  <si>
    <t>ETrF method</t>
  </si>
  <si>
    <t>Evaluation of the Operational Simplified Surface Energy Balance Model for Pastureland Evapotranspiration Mapping and Drought Monitoring in North Central Kentucky</t>
  </si>
  <si>
    <t>Gebremedhin, M., Ries, I., Senay, G.B., Matisoff, M., AmUSn, I., Sandifer, J., Gyawali, B.</t>
  </si>
  <si>
    <t>The use of remotely sensed evapotranspiration (ET) for field applications in drought monitoring and assessment is gaining momentum, but meeting this need has been hampered by the absence of extensive ground-based measurement stations for ground validation across agricultural zones and natural landscapes. This is particularly crucial for regions more prone to recurring droughts with limited ground monitoring stations. A three-year (2016-2018) flux ET dataset from a pastureland in north central Kentucky was used to validate the Operational Simplified Surface Energy Balance (SSEBop) model at monthly and annual scales. Flux and SSEBop ET track each other in a consistent manner in response to seasonal changes. The mean bias error (MBE), root mean squared error (RMSE), mean absolute percentage error (MAPE), and coefficient of determination (R2) were 5.47, 21.49 mm mon-1, 30.94%, and 0.87, respectively. The model consistently underestimated ET values during winter months and overestimated them during summer months. SSEBop's monthly ET anomaly maps show spatial ET distribution and its accurate representation. This is particularly important in areas where detailed surface meteorological and hydrological data are limited. Overall, the model estimated monthly ET magnitude satisfactorily and captured it seasonally. The SSEBop's functionality for remote ET estimation and anomaly detection, if properly coupled with ground measurements, can significantly enhance SSEBop's ability to monitor drought occurrence and prevalence quickly and accurately. Â© 2020 Maheteme Gebremedhin et al.</t>
  </si>
  <si>
    <t>10.1155/2020/1386468</t>
  </si>
  <si>
    <t>Kentucky</t>
  </si>
  <si>
    <t>Evapotranspiration climatology of indiana using in situ and remotely sensed products</t>
  </si>
  <si>
    <t>Niyogi, D., Jamshidi, S., Smith, D., Kellner, O.</t>
  </si>
  <si>
    <t>An intercomparison of multiresolution evapotranspiration (ET) datasets with reference to ground-based measurements for the development of regional reference (ETref) and actual (ETa) evapotranspiration maps over Indiana is presented. A representative ETref equation for the state is identified by evaluating 10 years of in situ measurements (2009â 19). A statewide ETref climatology is developed using the ETref equation and high-resolution surface meteorological data from the gridded surface meteorological dataset (gridMET). For ETa analyses, MODIS, Simplified Surface Energy Balance Operational dataset (SSEBop), Global Land Evaporation Amsterdam Model (GLEAM) (versions 3.3a and 3.3b), and NLDAS (Noah and VIC) datasets are evaluated using AmeriFlux data. Thirty years of rainfall data from Climate Hazards Group Infrared Precipitation with Station Data Rainfall (CHIRPS) are used with the ET datasets to develop effective precipitation fields. Results show that the standardized PenmanâMonteith equation performs as the best ETref equation with median symmetric accuracy (MSA) of 0.37, Taylorâs skill score (TSC) of 0.89, and r2 = 0.83. The analysis shows that the gridMET dataset overestimates wind speed and requires adjustment before a series of statewide ETref climatology maps are generated (1990â2020). For ETa, the MODIS and GLEAM (3.3b) datasets outperform the rest, with MSA = 0.5, TSC = 0.8, and r2 = 0.8. The state ETa dataset is generated using all MODIS data from 2003 and blending the MODIS data with GLEAM (3.3b) to cover data unavailability. Using the top-performing datasets, annual ETref for Indiana is computed as 1110 mm, ETa as 708 mm, and precipitation as 1091 mm. A marginal increasing climatological trend is found for Indianaâs ETref (0.013 mm yr-1) while ETa is found to be relatively stable. The stateâs water availability, defined as rainfall minus ETa, has remained positive and stable at 0.99 mm day-1 (annual magnitude of +3820 mm). Â© 2020 American Meteorological Society.</t>
  </si>
  <si>
    <t>10.1175/JAMC-D-20-0024.1</t>
  </si>
  <si>
    <t>remote sensing, MODIS, Evapotranspiration, evapotranspiration, Agriculture, rainfall, agriculture, hydrometeorology, Rain, Radiometers, in situ measurement, data set, ground-based measurement, Water availability, United States, High resolution, Climatology, In-situ measurement, Land evaporation, Wind, mapping method, Ground based measurement, Blending, Indiana, Intercomparisons, Equations of state, Surface meteorological data, Multiresolution, Multiresolution analysis</t>
  </si>
  <si>
    <t>Journal of Applied Meteorology and Climatology</t>
  </si>
  <si>
    <t>NLDAS-MOSAIC</t>
  </si>
  <si>
    <t>NLDAS-VI</t>
  </si>
  <si>
    <t>GLEAM-b</t>
  </si>
  <si>
    <t>GLEAM-a</t>
  </si>
  <si>
    <t>NLDAS-Noah</t>
  </si>
  <si>
    <t>Morgan forest</t>
  </si>
  <si>
    <t>Comparing evapotranspiration from eddy covariance measurements, water budgets, remote sensing, and land surface models over Canada</t>
  </si>
  <si>
    <t>Wang, S., Pan, M., Mu, Q., Shi, X., Mao, J., BrÃ¼mmer, C., Jassal, R.S., Krishnan, P., Li, J., Andrew Black, T.</t>
  </si>
  <si>
    <t>This study compares six evapotranspiration ET products for Canada's landmass, namely, eddy covariance EC measurements; surface water budget ET; remote sensing ET from MODIS; and land surface model (LSM) ET from the Community Land Model (CLM), the Ecological Assimilation of Land and Climate Observations (EALCO) model, and the Variable Infiltration Capacity model (VIC). The ET climatology over the Canadian landmass is characterized and the advantages and limitations of the datasets are discussed. The EC measurements have limited spatial coverage, making it difficult for model validations at the national scale.Water budget ET has the largest uncertainty because of data quality issues with precipitation in mountainous regions and in the north. MODIS ET shows relatively large uncertainty in cold seasons and sparsely vegetated regions. The LSM products cover the entire landmass and exhibit small differences inETamong them.AnnualET from the LSMs ranges from small negative values to over 600mmacross the landmass, with a countrywide average of 256 Â± 15mm. Seasonally, the countrywide average monthly ET varies from a low of about 3mm in four winter months (November- February) to 67 Â± 7mm in July. The ET uncertainty is scale dependent. Larger regions tend to have smaller uncertainties because of the offset of positive and negative biases within the region. More observation networks and better quality controls are critical to improving ET estimates. Future techniques should also consider a hybrid approach that integrates strengths of the various ET products to help reduce uncertainties in ET estimation. Â© 2015 American Meteorological Society.</t>
  </si>
  <si>
    <t>10.1175/JHM-D-14-0189.1</t>
  </si>
  <si>
    <t>Canada, Ecological models, eddy covariance, estimation method, evapotranspiration, Evapotranspiration, land surface, Model comparison, MODIS, remote sensing, Remote sensing, Surface observations, uncertainty analysis, water budget</t>
  </si>
  <si>
    <t>Journal of Hydrometeorology</t>
  </si>
  <si>
    <t>EALCO</t>
  </si>
  <si>
    <t>VIC</t>
  </si>
  <si>
    <t>The spatial variability of actual evapotranspiration across the Amazon River Basin based on remote sensing products validated with flux towers</t>
  </si>
  <si>
    <t>Paca, V.H.M., Espinoza-DÃ¡valos, G.E., Hessels, T.M., Moreira, D.M., Comair, G.F., Bastiaanssen, W.G.M.</t>
  </si>
  <si>
    <t>Actual evapotranspiration (ET) is a major component of the water balance. While several international flux measurement programs have been executed in the tropical rain forest of the Amazon, those measurements represent the evaporative process at a few selected sites only. The aim of this study is to obtain the spatial distribution of ET, using remote sensing techniques, across the entire Amazon River Basin. Results from six global ET products based on remote sensing techniques (GLEAM, SEBS, ALEXI, CMRSET, MOD16, and SSEBop) were merged to obtain an ensemble prediction of the ET rates for the complex and in-accessible environment of the Amazon at a spatial resolution of 250 m. The study shows that the basin-wide average ET is 1316 mm/year with a standard deviation of 192 mm/year. This new ET-Amazon product was validated against seven different historic flux tower measurements. The energy balance closure of the in situ measurements varied between 86 and 116%. Only months with more than 70% completeness of in situ measurements were considered for validation. Different procedures for closure correction were included in the analyses. The correlation between measured and remotely sensed ET is good (R 2 &amp;gt; 0.97 for consecutive periods of 2 to 12 months), and the bias correction is negligible for the energy balance residual method, which seemed most favorable. Monthly ET values have more uncertainty. The monthly RMSE values vary between 7.4 and 27.8 mm/month (the average RMSE is 22.2 mm/month), and the coefficient of determination (R 2 ) varies between 0.48 and 0.87 (the average R 2 is 0.53). The ET from the water balance is 1380 mm/year, being â 64 mm/year difference and 4.6% less than ET derived from the water balance. The evaporation from the Amazon basin inside Brazil is 5063 km 3 /year, followed by Peru with 1165 km 3 /year. ET-Amazon shows more spatial details and accuracy than alternative global ET products such as LandFlux-EVAL, Model Tree Ensemble (MTE), and WACMOS-ET. This justifies the development of new regional ET products. Â© 2019, The Author(s).</t>
  </si>
  <si>
    <t>10.1186/s13717-019-0158-8</t>
  </si>
  <si>
    <t>remote sensing, Remote sensing, Evapotranspiration, Rivers, evapotranspiration, spatial distribution, Energy balance, river basin, Amazon River Basin, ET-Amazon product, Flux towers measurements, Actual evapotranspiration, Flux towers, Watersheds, Amazon Basin, prediction, Remote sensing techniques, Coefficient of determination, spatial variation, Ensemble prediction, Tropical rain forest, Amazon river</t>
  </si>
  <si>
    <t>Ecological Processes</t>
  </si>
  <si>
    <t>ET Amazon</t>
  </si>
  <si>
    <t>rmse mm/month</t>
  </si>
  <si>
    <t>bowen ratio</t>
  </si>
  <si>
    <t>K34</t>
  </si>
  <si>
    <t>K67</t>
  </si>
  <si>
    <t>BAN</t>
  </si>
  <si>
    <t>Evaluation of a hybrid reflectance-based crop coefficient and energy balance evapotranspiration model for irrigation management</t>
  </si>
  <si>
    <t>Barker, J.B., Neale, C.M.U., Heeren, D.M., Suyker, A.E.</t>
  </si>
  <si>
    <t>Accurate generation of spatial soil water maps is useful for many types of irrigation management. A hybrid remote sensing evapotranspiration (ET) model combining reflectance-based basal crop coefficients (Kcbrf) and a two-source energy balance (TSEB) model was modified and validated for use in real-time irrigation management. We modeled spatial ET for maize and soybean fields in eastern Nebraska for the 2011-2013 growing seasons. We used Landsat 5, 7, and 8 imagery as remote sensing inputs. In the TSEB, we used the Priestly-Taylor (PT) approximation for canopy latent heat flux, as in the original model formulations. We also used the Penman-Monteith (PM) approximation for comparison. We compared energy balance fluxes and computed ET with measurements from three eddy covariance systems within the study area. Net radiation was underestimated by the model when data from a local weather station were used as input, with mean bias error (MBE) of -33.8 to -40.9 W m-2. The measured incident solar radiation appeared to be biased low. The net radiation model performed more satisfactorily when data from the eddy covariance flux towers were input into the model, with MBE of 5.3 to 11.2 W m-2. We removed bias in the daily energy balance ET using a dimensionless multiplier that ranged from 0.89 to 0.99. The bias-corrected TSEB ET, using weather data from a local weather station and with local ground data in thermal infrared imagery corrections, had MBE = 0.09 mm d-1 (RMSE = 1.49 mm d-1) for PM and MBE = 0.04 mm d-1 (RMSE = 1.18 mm d-1) for PT. The hybrid model used statistical interpolation to combine the two ET estimates. We computed weighting factors for statistical interpolation to be 0.37 to 0.50 for the PM method and 0.56 to 0.64 for the PT method. Provisions were added to the model, including a real-time crop coefficient methodology, which allowed seasonal crop coefficients to be computed with relatively few remote sensing images. This methodology performed well when compared to basal crop coefficients computed using a full season of input imagery. Water balance ET compared favorably with the eddy covariance data after incorporating the TSEB ET. For a validation dataset, the magnitude of MBE decreased from -0.86 mm d-1 (RMSE = 1.37 mm d-1) for the Kcbrf alone to -0.45 mm d-1 (RMSE = 0.98 mm d-1) and -0.39 mm d-1 (RMSE = 0.95 mm d-1) with incorporation of the TSEB ET using the PM and PT methods, respectively. However, the magnitudes of MBE and RMSE were increased for a running average of daily computations in the full May-October periods. The hybrid model did not necessarily result in improved model performance. However, the water balance model is adaptable for real-time irrigation scheduling and may be combined with forecasted reference ET, although the low temporal frequency of satellite imagery is expected to be a challenge in real-time irrigation management. Â© 2018 American Society of Agricultural and Biological Engineers.</t>
  </si>
  <si>
    <t>10.13031/trans.12311</t>
  </si>
  <si>
    <t>irrigation, Soil moisture, Remote sensing, Evapotranspiration, eddy covariance, evapotranspiration, water budget, Irrigation, Landsat, Energy balance, Water supply, energy balance, Heat flux, satellite imagery, estimation method, Crops, Reflection, Satellite imagery, model validation, Glycine max, Interpolation, United States, Estimation methods, Irrigation scheduling, Scheduling, solar radiation, Zea mays, Incident solar radiation, Nebraska, Variable rate irrigations, Weather information services, canopy reflectance, Center-pivot irrigation, infrared imagery, Irrigation waters, Model validation, Variable-rate irrigation, weather station, Et estimation methods, Irrigation water balance</t>
  </si>
  <si>
    <t>Transactions of the ASABE</t>
  </si>
  <si>
    <t>TSEB-PM</t>
  </si>
  <si>
    <t>Mesonet, with ground data for thermal infrared correction</t>
  </si>
  <si>
    <t>TSEB-PT</t>
  </si>
  <si>
    <t>Mesonet, without ground data for thermal infrared correction</t>
  </si>
  <si>
    <t>Flux tower, with ground data for thermal infrared correction</t>
  </si>
  <si>
    <t>Flux tower, without ground data for thermal infrared correction</t>
  </si>
  <si>
    <t>without ET scaling</t>
  </si>
  <si>
    <t>mesonet</t>
  </si>
  <si>
    <t>May-Oct</t>
  </si>
  <si>
    <t>flux tower</t>
  </si>
  <si>
    <t>no TSEB</t>
  </si>
  <si>
    <t>MODELING EVAPOTRANSPIRATION OF WINTER WHEAT USING CONTEXTUAL AND PIXEL-BASED SURFACE ENERGY BALANCE MODELS</t>
  </si>
  <si>
    <t>Khand, K, Bhattarai, N, Taghvaeian, S, Wagle, P, Gowda, PH, Alderman, PD</t>
  </si>
  <si>
    <t>Surface energy balance (SEB) models based on thermal remote sensing data are widely used in research applications to map evapotranspiration (ET) across various landscapes. However, their ability to capture ET from winter wheat remains underexplored, especially in practical applications such as integrated resource management and drought preparedness. Investigating winter wheat ET dynamics is important in agricultural regions such as the Southern Great Plains of the U.S., where winter wheat is extensively cultivated. The goal of this study was to evaluate the performance of five fully automated SEB models, three contextual-based (CB) and two pixel-based (PB), in estimating instantaneous and daily ET of winter wheat by comparing the model results with flux tower observations. The CB models included Surface Energy Balance Algorithm for Land (SEBAL), Mapping Evapotranspiration at high Resolution with Internalized Calibration (METRIC), and Triangular Vegetation Temperature (TVT). The PB models included Surface Energy Balance System (SEBS) and Two-Source Energy Balance (TSEB). Model evaluation during two winter wheat growing seasons (2016-2018) using 28 Landsat images showed that the instantaneous ET estimates from METRIC and TSEB had the smallest (RMSE = 0.14 mm h(-1)) and largest (RMSE = 0.27 mm h(-1)) errors, respectively. At the daily scale, SEBAL was the best performing model (RMSE = 1.0 mm d(-1)), followed by TVT (RMSE = 1.1 mm d(-1)), METRIC (RMSE = 1.2 mm d(-1)), SEBS (RMSE = 1.3 mm d(-1)), and TSEB (RMSE = 1.5 mm d(-1)). Overall, the CB models provided smaller errors than the PB models. Larger errors in daily ET estimation were observed during low vegetation and drier conditions, especially for the PB models.</t>
  </si>
  <si>
    <t>10.13031/trans.14087</t>
  </si>
  <si>
    <t>TRANSACTIONS OF THE ASABE</t>
  </si>
  <si>
    <t>TVT</t>
  </si>
  <si>
    <t>An empirical orthogonal function-based algorithm for estimating terrestrial latent heat flux from eddy covariance, meteorological and satellite observations</t>
  </si>
  <si>
    <t>Feng, F., Li, X., Yao, Y., Liang, S., Chen, J., Zhao, X., Jia, K., PintÃ©r, K., McCaughey, J.H.</t>
  </si>
  <si>
    <t>Accurate estimation of latent heat flux (LE) based on remote sensing data is critical in characterizing terrestrial ecosystems and modeling land surface processes. Many LE products were released during the past few decades, but their quality might not meet the requirements in terms of data consistency and estimation accuracy. Merging multiple algorithms could be an effective way to improve the quality of existing LE products. In this paper, we present a data integration method based on modified empirical orthogonal function (EOF) analysis to integrate the Moderate Resolution Imaging Spectroradiometer (MODIS) LE product (MOD16) and the Priestley-Taylor LE algorithm of Jet Propulsion Laboratory (PT-JPL) estimate. Twenty-two eddy covariance (EC) sites with LE observation were chosen to evaluate our algorithm, showing that the proposed EOF fusion method was capable of integrating the two satellite data sets with improved consistency and reduced uncertainties. Further efforts were needed to evaluate and improve the proposed algorithm at larger spatial scales and time periods, and over different land cover types. Â© 2016 Feng et al. This is an open access article distributed under the terms of the Creative Commons Attribution License, which permits unrestricted use, distribution, and reproduction in any medium, provided the original author and source are credited.</t>
  </si>
  <si>
    <t>10.1371/journal.pone.0160150</t>
  </si>
  <si>
    <t>uncertainty, Eddy covariance, land use, ecosystem, heat, algorithm, satellite imagery, Algorithms, article, environmental monitoring, Environmental Monitoring, empirical research, procedures, Ecosystem, space flight, Spacecraft, Satellite Imagery, Hot Temperature, data integration, Empirical Research</t>
  </si>
  <si>
    <t>PLoS ONE</t>
  </si>
  <si>
    <t>EOF</t>
  </si>
  <si>
    <t>SALE</t>
  </si>
  <si>
    <t>Long-term spatial distributions and trends of the latent heat fluxes over the global cropland ecosystem using multiple satellite-based models</t>
  </si>
  <si>
    <t>Feng, F., Li, X., Yao, Y., Liu, M.</t>
  </si>
  <si>
    <t>Estimating cropland latent heat flux (LE) from continental to global scales is vital to modeling crop production and managing water resources. Over the past several decades, numerous LE models were developed, such as the moderate resolution imaging spectroradiometer LE (MOD16) algorithm, revised remote sensing-based PenmanâMonteith LE algorithm (RRS), the PriestleyâTaylor LE algorithm of the Jet Propulsion Laboratory (PT-JPL) and the modified satellite-based Priestley-Taylor LE algorithm (MS-PT). However, these LE models have not been directly compared over the global cropland ecosystem using various algorithms. In this study, we evaluated the performances of these four LE models using 34 eddy covariance (EC) sites. The results showed that mean annual LE for cropland varied from 33.49 to 58.97 W/m2 among the four models. The interannual LE slightly increased during 1982â2009 across the global cropland ecosystem. All models had acceptable performances with the coefficient of determination (R2) ranging from 0.4 to 0.7 and a root mean squared error (RMSE) of approximately 35 W/m2. MS-PT had good overall performance across the cropland ecosystem with the highest R2, lowest RMSE and a relatively low bias. The reduced performances of MOD16 and RRS, with R2 ranging from 0.4 to 0.6 and RMSEs from 30 to 39 W/m2, might be attributed to empirical parameters in the structure algorithms and calibrated coefficients. Â© 2017 Feng et al. This is an open access article distributed under the terms of the Creative Commons Attribution License, which permits unrestricted use, distribution, and reproduction in any medium, provided the original author and source are credited.</t>
  </si>
  <si>
    <t>10.1371/journal.pone.0183771</t>
  </si>
  <si>
    <t>remote sensing, model, Eddy covariance, ecosystem, error, heat, algorithm, Algorithms, Remote Sensing Technology, crop, Ecosystem, Models, Theoretical, theoretical model, cropland, Crops, Agricultural, Hot Temperature</t>
  </si>
  <si>
    <t>RRS</t>
  </si>
  <si>
    <t>CN-Du1</t>
  </si>
  <si>
    <t>CW</t>
  </si>
  <si>
    <t>DK-Fou</t>
  </si>
  <si>
    <t>DK-Ris</t>
  </si>
  <si>
    <t>ES-ES2</t>
  </si>
  <si>
    <t>FR-Aur</t>
  </si>
  <si>
    <t>FR-Lam</t>
  </si>
  <si>
    <t>HFK</t>
  </si>
  <si>
    <t>IE-Ca1</t>
  </si>
  <si>
    <t>IT-Cas</t>
  </si>
  <si>
    <t>KR-Hnm</t>
  </si>
  <si>
    <t>NL-Lan</t>
  </si>
  <si>
    <t>NL-Lut</t>
  </si>
  <si>
    <t>SX</t>
  </si>
  <si>
    <t>TC</t>
  </si>
  <si>
    <t>TW-Tar</t>
  </si>
  <si>
    <t>UK-ESa</t>
  </si>
  <si>
    <t>UK-Her</t>
  </si>
  <si>
    <t>US-Bo1</t>
  </si>
  <si>
    <t>US-Bo2</t>
  </si>
  <si>
    <t>US-IB1</t>
  </si>
  <si>
    <t>Utility of an Automated Thermal-Based Approach for Monitoring Evapotranspiration</t>
  </si>
  <si>
    <t>Timmermans, W.J., Kustas, W.P., Andreu, A.</t>
  </si>
  <si>
    <t>A very simple remote sensing-based model for water use monitoring is presented. The model acronym DATTUTDUT (Deriving Atmosphere Turbulent Transport Useful To Dummies Using Temperature) is a Dutch word which loosely translates as "it's unbelievable that it works". DATTUTDUT is fully automated and only requires a surface temperature map, making it simple to use and providing a rapid estimate of spatially- distributed fluxes. The algorithm is first tested over a range of environmental and land-cover conditions using data from four short-term field experiments and then evaluated over a growing season in an agricultural region. Flux model output is in satisfactory agreement with observations and established remote sensing-based models, except under dry and partial canopy cover conditions. This suggests that DATTUTDUT has utility in identifying relative water use and as an operational tool providing initial estimates of ET anomalies in data-poor regions that would be confirmed using more robust modeling techniques. Â© 2015 Timmermans et al.</t>
  </si>
  <si>
    <t>10.1515/acgeo-2015-0016</t>
  </si>
  <si>
    <t>Atmospheric temperature, automated, Automation, Initial estimate, operational, Operational tools, remote sensing, Remote sensing, Surface temperatures, Temperature index, temperature index scheme, Turbulent transports, Water supply, Water use, water use monitoring</t>
  </si>
  <si>
    <t>Acta Geophysica</t>
  </si>
  <si>
    <t>Validation with several campaigns, including one with EC towers</t>
  </si>
  <si>
    <t>DATTUTDUD</t>
  </si>
  <si>
    <t>Evaluation of OSEB and SEBAL models for energy balance of a crop area in a humid subtropical climate</t>
  </si>
  <si>
    <t>Schirmbeck, J., Fontana, D.C., Roberti, D.R.</t>
  </si>
  <si>
    <t>This study evaluated the adequacy of the One-Source Energy Balance (OSEB) and Surface Energy Balance Algorithm for Land (SEBAL) models to estimate evapotranspiration in grain growing areas with humid subtropical climate in Rio Grande do Sul, southern Brazil. The dataset was obtained from a micrometeorological station (Eddy Covariance) and MODIS (Moderate Resolution Imaging Spectroradiometer) products during 84 observation days between 2009 and 2011. The OSEB and SEBAL models were used to estimate the partition of net radiation (Rn) into the components latent heat flux (LE), sensible heat flux (H), and ground heat flux (G) estimated from the MODIS images while the experimental data measured in situ were used to compare the results. Analyses indicated that the Energy Balance (EB) components were estimated from the MODIS images satisfactorily despite the spatial resolution limitations. Furthermore, the SEBAL model estimated the EB components satisfactorily only for summer crops. There are uncertainties associated with determining the hot and cold pixels due to the region humid subtropical climate and the spatial resolution of the sensor used in the other periods. The OSEB model has the lowest errors and the most adequate partitioning of the EB components throughout the year, and therefore, it is the most suitable for the climatic conditions of Rio Grande do Sul. Â© 2018, Agronomic Institute of Campinas. All rights reserved.</t>
  </si>
  <si>
    <t>10.1590/1678-4499.2017208</t>
  </si>
  <si>
    <t>spatial resolution, MODIS, Brazil, Eddy covariance, eddy covariance, evapotranspiration, energy balance, latent heat flux, Latent heat flux, satellite imagery, pixel, MODIS images, humid environment, subtropical region, agricultural modeling, Rio Grande do Sul</t>
  </si>
  <si>
    <t>Bragantia</t>
  </si>
  <si>
    <t>summer crop</t>
  </si>
  <si>
    <t>winter crop</t>
  </si>
  <si>
    <t>partial coverage</t>
  </si>
  <si>
    <t>Application of the GCOM-C global ETindex estimation algorithm in 40 forests located throughout Japan, North America, Australia, and the tropical region</t>
  </si>
  <si>
    <t>Umeno, H., Shinohara, Y., Tasumi, M.</t>
  </si>
  <si>
    <t>Evapotranspiration estimates in forested areas are important not only for water resource management on a regional scale but also to better understand the water cycle on a global scale. The objective of this study was to evaluate the Global Change Observation Mission-Climate (GCOM-C) global Evapotranspiration-index (ETindex) estimation algorithm (GCOM-C ETindex algorithm) applied to forested areas. ETindex, which is the ratio of the actual evapotranspiration to the reference evapotranspiration, is estimated from the actual surface temperature and hypothetical wet and dry surface temperatures, i.e., Ts (wet) and Ts (dry), respectively. Based on the algorithm, evapotranspiration is calculated from thermal satellite images and near-surface weather data. We compared the observed ground-based annual evapotranspiration with the estimated annual evapotranspiration obtained using the GCOM-C ETindex algorithm and thermal images from the Moderate Resolution Imaging Sectroradiometer (MODIS) satellite for 40 forests, with 10 sites in four different areas, including Japan, North America, Australia, and the tropical region. We found that the GCOM-C ETindex algorithm well reproduced annual evapotranspiration for most forests. The root mean square errors (RMSE) for the 40 forests was 239 mm. In Japan, North America, and Australia, the overestimation of summer evapotranspiration was offset by the underestimation of winter evapotranspiration. The accuracy of annual evapotranspiration estimates in forests with low annual mean temperatures (&amp;lt;15 Â°C) was less than that in forests with high annual mean temperatures (â¥15 Â°C). Forests with a low annual mean temperature displayed low levels of evapotranspiration in winter. In these forests, the overestimation of summer evapotranspiration was not offset by the underestimation of winter evapotranspiration. The overestimation of Ts (wet) is the primary reason for the overestimation of summer evapotranspiration. Redetermination of the parameters for the Ts (wet) estimates must improve the evapotranspiration estimates in the forested areas, especially the ones with a low annual mean temperature. Â© 2019, Society of Agricultural Meteorology of Japan. All rights reserved.</t>
  </si>
  <si>
    <t>10.2480/agrmet.D-18-00052</t>
  </si>
  <si>
    <t>MODIS, Latent heat, Reference evapotranspiration, Surface temperature, Sensible heat</t>
  </si>
  <si>
    <t>Journal of Agricultural Meteorology</t>
  </si>
  <si>
    <t>GCOM-C ETindex algorithm</t>
  </si>
  <si>
    <t>Japan</t>
  </si>
  <si>
    <t>Australia</t>
  </si>
  <si>
    <t>North America</t>
  </si>
  <si>
    <t>Tropical region</t>
  </si>
  <si>
    <t>All region</t>
  </si>
  <si>
    <t>Zhang et al. (2001)’s model</t>
  </si>
  <si>
    <t>Komatsu et al. (2012)’s model</t>
  </si>
  <si>
    <t>Estimation of water use efficiency in the terrestrial ecosystems of the Yangtze River Delta region, China</t>
  </si>
  <si>
    <t>Wang, F., Jiang, H., Cheng, M., Zhang, L., Liu, J., Yu, K.</t>
  </si>
  <si>
    <t>Understanding the characteristics of water use efficiency (WUE) could enhance our understanding of the integrated response of terrestrial ecosystems to climate change. In this study, the vegetation photosynthesis model (VPM) and the revised remote sensing-Penman Monteith (RRS-PM) model were used to characterize the spatial-temporal dynamics of gross primary productivity (GPP) and evapotranspiration (ET) in the Yangtze River Delta (YRD) region. Our predicted GPP and ET results were in the range of those reported by other models. To be specific, the RRS-PM model could explain 85% of the variability in ET at the Anji site, China. The root mean square error between the simulation value and the measured ET was 8.543 mm month-1. For the evergreen broadleaf forest, deciduous needle leaf forest and deciduous broadleaf forest, GPP decreased and ET increased, thus the WUE = (GPP/ET) inevitably decreased. The increase in WUE in grassland was due to the decreased ET, for which the rate of decrease was greater than for GPP. For the spatial distribution of WUE, the maximum value occurred in the southern and northeastern parts of the YRD region, while the minimum value was distributed in the middle and northwest. This is likely due to the different land-cover types. In the south, there is more forest, while in the north the land-cover type is almost entirely cropland. In our study, GPP increased with increasing LAI across all of the plant function types. However, ET only increased with LAI when LAI was less than 2 m-2 m-2 across all of the plant function types, once LAI was larger than 2 m2 m-2, ET did not continue to increase with LAI. Â© 2019 Chinese Geoscience Union. All rights reserved.</t>
  </si>
  <si>
    <t>10.3319/TAO.2018.09.07.01</t>
  </si>
  <si>
    <t>remote sensing, China, vegetation, evapotranspiration, spatial distribution, Evapotranspiration (ET), photosynthesis, terrestrial ecosystem, Gross primary productivity (GPP), water use efficiency, leaf area index, Penman-Monteith equation, Yangtze Basin, Leaf area index (LAI), Water use efficiency (WUE), Vegetation photosynthesis model (VPM), Revised remote sensing-Penman Monteith (RRS-PM) model</t>
  </si>
  <si>
    <t>Terrestrial, Atmospheric and Oceanic Sciences</t>
  </si>
  <si>
    <t>revised remote sensing-Penman Monteith (RRS-PM)</t>
  </si>
  <si>
    <t>Anji</t>
  </si>
  <si>
    <t>Evaluating the ssebop and rspmpt models for irrigated fields daily evapotranspiration mapping with modis and cmads data</t>
  </si>
  <si>
    <t>Zhuang, Q., Shi, Y., Shao, H., Zhao, G., Chen, D.</t>
  </si>
  <si>
    <t>It is of great convenience to map daily evapotranspiration (ET) by remote sensing for agricultural water management without computing each surface energy component. This study used the operational simplified surface energy balance (SSEBop) and the remote sensing-based Penmanâ Monteith and PriestlyâTaylor (RSPMPT) models to compute continuous daily ET over irrigated fields with the MODIS and CMADS data. The estimations were validated with eddy covariance (EC) measurements. Overall, the performance of RSPMPT with locally calibrated parameters was slightly better than that of SSEBop, with higher NSE (0.84 vs. 0.78) and R2 (0.86 vs. 0.81), lower RMSE (0.78 mmÂ·dâ1 vs. 0.90 mmÂ·dâ1 ), although it had higher bias (0.03 mmÂ·dâ1 vs. 0.01 mmÂ·dâ1 ) and PBias (1.41% vs. 0.59%). Due to the consideration of land surface temperature, the SSEBop was more sensitive to ETâs change caused by irrigation before sowing in March and had a lower PBias (6.7% vs. 39.8%) than RSPMPT. On cloudy days, the SSEBop is more likely to overestimate ET than the RSPMPT. To conclude, driven by MODIS and CMADS data, the two simple models can be easily applied to map daily ET over cropland. The SSEBop is more practical in the absence of measured data to optimize the RSPMPT model parameters. Â© 2021 by the authors. Licensee MDPI, Basel, Switzerland.</t>
  </si>
  <si>
    <t>10.3390/agriculture11050424</t>
  </si>
  <si>
    <t>Remote sensing, Evapotranspiration, SSEBop, CMADS, RSPMPT</t>
  </si>
  <si>
    <t>Agriculture (Switzerland)</t>
  </si>
  <si>
    <t>RSPMPT-CMADS</t>
  </si>
  <si>
    <t>SSEBop-CMADS</t>
  </si>
  <si>
    <t>clear day</t>
  </si>
  <si>
    <t>cloudy day</t>
  </si>
  <si>
    <t xml:space="preserve">growing season </t>
  </si>
  <si>
    <t>Simulation of evapotranspiration at a 3-minute time interval based on remote sensing data and SEBAL model</t>
  </si>
  <si>
    <t>Li, G., Armstrong, A., Chang, X.</t>
  </si>
  <si>
    <t>Using remote sensing to estimate evapotranspiration minute frequency is the basis for accurately calculating hourly and daily evapotranspiration from the regional scale. However, from the existing research, it is dificult to use remote sensing data to estimate evapotranspiration minute frequency. This paper uses GF-4 and moderate-resolution imaging spectroradiometer (MODIS) data in conjunction with the Surface Energy Balance Algorithm for Land (SEBAL) model to estimate ET at a 3-min time interval in part of China and South Korea, and compares those simulation results with that from field measured data. According to the spatial distribution of ET derived from GF-4 and MODIS, the texture of ET derived from GF-4 is more obvious than that of MODIS, and GF-4 is able to express the variability of the spatial distribution of ET. Meanwhile, according to the value of ET derived from both GF-4 and MODIS, results from these two satellites have significant linear correlation, and ET derived from GF-4 is higher than that from MODIS. Since the temporal resolution of GF-4 is 3 min, the land surface ET at a 3-min time interval could be obtained by utilizing all available meteorological and remote sensing data, which avoids error associated with extrapolating instantaneously from a single image. Â© 2020 by the authors.</t>
  </si>
  <si>
    <t>10.3390/app10144919</t>
  </si>
  <si>
    <t>MODIS, Evapotranspiration, SEBAL model, GF-4, Minute frequency</t>
  </si>
  <si>
    <t>Applied Sciences (Switzerland)</t>
  </si>
  <si>
    <t xml:space="preserve">Koflux data </t>
  </si>
  <si>
    <t>mm/min</t>
  </si>
  <si>
    <t>Improving estimation of cropland evapotranspiration by the Bayesian model averaging method with surface energy balance models</t>
  </si>
  <si>
    <t>Sun, H., Yang, Y., Wu, R., Gui, D., Xue, J., Liu, Y., Yan, D.</t>
  </si>
  <si>
    <t>Evapotranspiration (ET) is one of the key components of the global hydrological cycle. Many models have been established to obtain an accurate estimation of ET, but the uncertainty of each model has not been satisfactorily addressed, and the weight determination in multi-model simulation methods remains unclear. In this study, the Bayesian model averaging (BMA) method was adopted to tackle this issue. We explored the combination of four surface energy balance (SEB) models (SEBAL, SSEB, S-SEBI and SEBS) with the BMA method by using Landsat 8 images over two study areas in China, the Huailai flux station (semiarid region) and the Sidaoqiao flux station (arid/semiarid region), and the data from two stations were used as validation for this method. The performances of SEB models and different BMA methods is revealed by three statistical parameters (i.e., the coefficient of determination (R2), root mean squared error (RMSE), and the Nash-Sutcliffe efficiency coefficient (NSE)).We found the best performing SEB model was SEBAL, with an R2 of 0.609 (0.672), RMSE of 1.345 (0.876) mm/day, and NSE of 0.407 (0.563) at Huailai (Sidaoqiao) station. Compared with the four individual SEB models, each of the BMA methods (fixed, posterior inclusion probability, or random) can provide a more accurate and reliable simulation result. Similarly, in Huailai (Sidaoqiao) station, the best performing BMA random model provided an R2 of 0.750 (0.796), RMSE of 0.902 (0.602) mm/day, and NSE of 0.746 (0.793). We conclude that the BMA method outperformed the four SEB models alone and obtained a more accurate prediction of ET in two cropland areas, which provides important guidance for water resource allocation and management in arid and semiarid regions. Â© 2019 by the authors.</t>
  </si>
  <si>
    <t>10.3390/atmos10040188</t>
  </si>
  <si>
    <t>remote sensing, Remote sensing, China, Evapotranspiration, evapotranspiration, Landsat 8, Landsat, Energy balance, energy balance, Arid regions, Interfacial energy, Surface energy balance models, Mean square error, water resource, model validation, agricultural land, LANDSAT, Coefficient of determination, Bayesian analysis, Bayesian model averaging, Bayesian model averaging (BMA), Bayesian networks, surface energy, Arid and semi-arid regions, Root mean squared errors, Hebei, Efficiency coefficient, Huailai, Model average, Multi-Model Simulations, resource allocation</t>
  </si>
  <si>
    <t>Atmosphere</t>
  </si>
  <si>
    <t>BMA-fixed</t>
  </si>
  <si>
    <t>BMA-PIP</t>
  </si>
  <si>
    <t>BMA-random</t>
  </si>
  <si>
    <t>Comparison of remote sensing based multi-source et models over cropland in a Semi-Humid region of China</t>
  </si>
  <si>
    <t>Zhuang, Q., Wang, H., Xu, Y.</t>
  </si>
  <si>
    <t>The estimation of cropland evapotranspiration (ET) is essential for agriculture water management, drought monitoring, and yield forecast. Remote sensing-based multi-source ET models have been widely applied and validated in the semi-arid region of China. However, careful investigation of the models' performances for different crop types (winter wheat and summer maize) over the semi-humid region is still necessary. This study used remote sensing data (Landsat 8 and ASTER) and compared three mainstream multi-source ET models: (i) the two-source energy balance model, i.e., TSEB; (ii) the Penman-Monteith based four-source model, i.e., 4s-PM; (iii) the Priestley Taylor-Jet Propulsion Laboratory ET algorithm, i.e., PT-JPL. The measurements of the eddy-covariance (EC) flux tower located in Guantao county of North China were used to validate the models. The results showed that the TSEB model performed the best in estimating latent heat flux (LE) of maize, with an RMSE of 75.0W/m2 and an R2 of 0.9, and the 4s-PM model had the highest accuracy of LE estimation for wheat, with an RMSE of 61.0 W/m2 and an R2 of 0.91. The LE spatial distribution comparison indicated that the PT-JPL model had more capacity to exhibit crop ET heterogeneity. The major environmental factors affecting ET varied with crop types and crop growth stages. Without taking soil moisture into account, the 4s-PM and TSEB models overestimated LE under water deficit in the maturation stage of wheat. The plant moisture stress based on vegetation index in the PT-JPL model underestimated the evaporation in the maturation stage while the cropland was still wet. Â© 2020 by the authors.</t>
  </si>
  <si>
    <t>10.3390/atmos11040325</t>
  </si>
  <si>
    <t>remote sensing, water management, Soil moisture, Remote sensing, China, Evapotranspiration, evapotranspiration, Water management, Semi-arid region, Heat flux, Drought monitoring, Agricultural robots, Crops, data set, Remote sensing data, Canopy conductance, Environmental factors, Two-source energy balance model, comparative study, crop yield, Triticum aestivum, Zea mays, Jet Propulsion Laboratory, humid environment, agricultural development, Cropland ET, Distribution comparisons, Four-source model, Multi-source model</t>
  </si>
  <si>
    <t>4s-PM</t>
  </si>
  <si>
    <t>Daily actual evapotranspiration estimation in a mediterranean ecosystem from landsat observations using SEBAL approach</t>
  </si>
  <si>
    <t>Awada, H., Di Prima, S., Sirca, C., Giadrossich, F., Marras, S., Spano, D., Pirastru, M.</t>
  </si>
  <si>
    <t>Quantifying actual evapotranspiration (ETa) over natural vegetation is crucial in evaluating the water status of ecosystems and the water-use patterns in local or regional hydrological basins. Remote sensing-based surface energy balance models have been used extensively for estimating ETa in agro-environments; however, the application of these models to natural ecosystems is still limited. The surface energy balance algorithm for land (SEBAL) physical-based surface energy balance model was applied to estimate the actual evapotranspiration over a heterogeneous coverage of Mediterranean maquis in a natural reserve in Sardinia, Italy. The model was applied on 19 Landsat 5 and 8 images from 2009 to 2014, and the results were compared to the data of a micrometeorological station with eddy covariance flux measurements. Comparing the SEBAL-based evaporative fraction (ÎS) to the corresponding tower-derived evaporative fractions (ÎT) showed good flux estimations in the Landsat overpass time (Coefficient of determination R2 = 0.77, root mean square error RMSE = 0.05 and mean absolute error MAE = 0.076). Three methods were evaluated for upscaling instantaneous latent heat flux (ÎE) to daily actual evapotranspiration (ETa,D). The upscaling methods use the evaporative fraction (Î), the reference evapotranspiration fraction (EFr) and the ratio of daily to instantaneous incoming shortwave radiation (Rs24/Rsi) as upscaling factors under the hypothesis of diurnal self-preservation. A preliminary analysis performed using only in-situ measured data demonstrated that the three factors were relatively self-preserved during the daytime, and can yield good ETa,D estimations, particularly when obtained at near the Landsat scene acquisition time (10:00 UTC). The upscaling factors obtained from SEBAL retrieved instantaneous fluxes, and some ancillary measured meteorological data were used to upscale SEBAL-estimated instantaneous actual Î to daily ET. The Î EFr and Rs24/Rsi methods on average overestimated the measured ETa,D by nearly 20, 61 and 18%, respectively. The performance of the Î and Rs24/Rsi methods was considered satisfactory, bearing in mind the high variable ground cover and the inherent variability of the biome composition, which cannot be properly represented in the Landsat moderate spatial resolution. In this study, we tested the potential of the SEBAL model application in a complex natural ecosystem. This modeling approach will be used to represent the spatial dynamics of ET, which will be integrated into further environmental and hydrological applications. Â© 2021 by the authors.</t>
  </si>
  <si>
    <t>10.3390/f12020189</t>
  </si>
  <si>
    <t>remote sensing, Remote sensing, Evapotranspiration, Eddy covariance, eddy covariance, evapotranspiration, Landsat, Energy balance, Water supply, upscaling, energy balance, algorithm, Actual evapotranspiration, Ecosystems, Heat flux, Interfacial energy, Surface energy balance models, Mean square error, Surface energy balance modeling, Meteorology, Italy, Surface energy balance algorithm for lands, Coefficient of determination, ground cover, surface energy, Mediterranean environment, Reference evapotranspiration, Daily actual evapotranspirations, Data, Energy Balance, Evaporative fraction, Mediterranean maquis, Methods, Micrometeorological stations, Remote Sensing, Sardinia, Sebal, Surface Energy, Upscaling methods, Water Supply</t>
  </si>
  <si>
    <t>Forests</t>
  </si>
  <si>
    <t>sparsely vegetated shrub land</t>
  </si>
  <si>
    <t>IT-Noe</t>
  </si>
  <si>
    <t xml:space="preserve">Λ scaling factor (ETDΛ, S),  and </t>
  </si>
  <si>
    <t>EFr scaling factor (ETDEFr, S)</t>
  </si>
  <si>
    <t>Rs24/Rsi scaling factor (ETDRs, S)</t>
  </si>
  <si>
    <t>High-resolution monitoring and assessment of evapotranspiration and gross primary production using remote sensing in a typical arid region</t>
  </si>
  <si>
    <t>Yan, J., Ma, Y., Zhang, D., Li, Z., Zhang, W., Wu, Z., Wang, H., Wen, L.</t>
  </si>
  <si>
    <t>Land surface evapotranspiration (ET) and gross primary productivity (GPP) are critical components in terrestrial ecosystems with water and carbon cycles. Large-scale, high-resolution, and accurately quantified ET and GPP values are important fundamental data for freshwater resource management and help in understanding terrestrial carbon and water cycles in an arid region. In this study, the revised surface energy balance system (SEBS) model and MOD17 GPP algorithm were used to estimate daily ET and GPP at 100 m resolution based on multi-source satellite remote sensing data to obtain surface biophysical parameters and meteorological forcing data as input variables for the model in the midstream oasis area of the Heihe River Basin (HRB) from 2010 to 2016. Then, we further calculated the ecosystem water-use efficiency (WUE). We validated the daily ET, GPP, and WUE from ground observations at a crop oasis station and conducted spatial intercomparisons of monthly and annual ET, GPP, and WUE at the irrigation district and cropland oasis scales. The site-level evaluation results show that ET and GPP had better performance than WUE at the daily time scale. Specifically, the deviations in the daily ET, GPP, and WUE data compared with ground observations were small, with a root mean square error (RMSE) and mean absolute percent error (MAPE) of 0.75 mm/day and 26.59%, 1.13 gC/m2 and 36.26%, and 0.50 gC/kgH2O and 39.83%, respectively. The regional annual ET, GPP, and WUE varied from 300 to 700 mm, 200 to 650 gC/m2, and 0.5 to 1.0 gC/kgH2O, respectively, over the entire irrigation oasis area. It was found that annual ET and GPP were greater than 550 mm and 500 gC/m2, and annual oasis cropland WUE had strong invariability and was maintained at approximately 0.85 gC/kgH2O. The spatial intercomparisons from 2010 to 2016 revealed that ET had similar spatial patterns to GPP due to tightly coupled carbon and water fluxes. However, the WUE spatiotemporal patterns were slightly different from both ET and GPP, particularly in the early and late growing seasons for the oasis area. Our results demonstrate that spatial full coverage and reasonably fine spatiotemporal variation and variability could significantly improve our understanding of water-saving irrigation strategies and oasis agricultural water management practices in the face of water shortage issues. Â© 2021 by the authors. Licensee MDPI, Basel, Switzerland.</t>
  </si>
  <si>
    <t>10.3390/land10040396</t>
  </si>
  <si>
    <t>Data fusion, Remote sensing model, Evapotranspiration (ET), Irrigation water management, Agriculture monitoring, Arid region, Cropland wue, Gross primary productivity (GPP)</t>
  </si>
  <si>
    <t>Land</t>
  </si>
  <si>
    <t>Regional daily ET estimates based on the gap-filling method of surface conductance</t>
  </si>
  <si>
    <t>Xu, J., Wu, B., Yan, N., Tan, S.</t>
  </si>
  <si>
    <t>Remote sensing allows regional evapotranspiration (ET) values to be obtained. Surface conductance is a key variable in estimating ET and controls surface flux interactions between the underlying surface and atmosphere. Limited by the influence of clouds, ET can only be estimated on cloud-free days. In this study, a gap-filling method is proposed to acquire daily surface conductance, which was coupled into a Penman-Monteith (P-M) equation, to estimate the regional daily ET over the Hai River Basin. The gap-filling method is coupled with the canopy conductance, surface conductance and a simple time extension method, which provides more mechanisms and is more comprehensive. Field observations, including eddy covariance (EC) fluxes and meteorological elements from automatic weather station (AWS), were collected from two sites for calibration and validation. One site is located in Guantao County, which is cropped in a circular pattern with winter wheat and summer maize. The other site is located in Miyun County, which has orchard and summer maize crops. The P-M equation was inverted to the computed surface conductance at the field scale, and latent heat fluxes from EC were processed and converted to daily ET. The results show that the surface conductance model used in the gap-filling method performs well compared with the inverted surface conductance, which suggests that the model used here is reasonable. In addition, the relationship between the results estimated from the gap-filling method and EC measurements is more pronounced than that between the other method and the EC measurements. The R2 values improve from 0.68 to 0.75 at the Guantao site and from 0.79 to 0.88 at the Miyun site. The improvement mainly occurs during the growing crop season, according to the temporal variations in the results. Â© 2018 by the authors.</t>
  </si>
  <si>
    <t>10.3390/rs10040554</t>
  </si>
  <si>
    <t>Remote sensing, Evapotranspiration, Surface conductance, Regional evapotranspiration, Crops, Electric conductivity measurement, Evapotranspiration (ET), Watersheds, Gap-filling, Water content, Calibration and validations, Meteorological elements, Filling, Gap filling, Automatic weather stations, ETWatch, Hai River Basin, Hai river basins, Weather information services</t>
  </si>
  <si>
    <t>Remote Sensing</t>
  </si>
  <si>
    <t>original method</t>
  </si>
  <si>
    <t>Miyun</t>
  </si>
  <si>
    <t>enhanced method</t>
  </si>
  <si>
    <t>monthly average (mm/day)</t>
  </si>
  <si>
    <t>Modeling surface energy fluxes over a dehesa (oak savanna) ecosystem using a thermal based two-source energy balance model (TSEB) I</t>
  </si>
  <si>
    <t>Andreu, A., Kustas, W.P., Polo, M.J., Carrara, A., GonzÃ¡lez-Dugo, M.P.</t>
  </si>
  <si>
    <t>Savannas are among the most variable, complex and extensive biomes on Earth, supporting livestock and rural livelihoods. These water-limited ecosystems are highly sensitive to changes in both climatic conditions, and land-use/management practices. The integration of Earth Observation (EO) data into process-based land models enables monitoring ecosystems status, improving its management and conservation. In this paper, the use of the Two-Source Energy Balance (TSEB) model for estimating surface energy fluxes is evaluated over a Mediterranean oak savanna (dehesa). A detailed analysis of TSEB formulation is conducted, evaluating how the vegetation architecture (multiple layers) affects the roughness parameters and wind profile, as well as the reliability of EO data to estimate the ecosystem parameters. The results suggest that the assumption of a constant oak leaf area index is acceptable for the purposes of the study and the use of spectral information to derive vegetation indices is sufficiently accurate, although green fraction index may not reflect phenological conditions during the dry period. Although the hypothesis for a separate wind speed extinction coefficient for each layer is partially addressed, the results show that taking a single oak coefficient is more precise than using bulk system coefficient. The accuracy of energy flux estimations, with an adjusted Priestley-Taylor coefficient (0.9) reflecting the conservative water-use tendencies of this semiarid vegetation and a roughness length formulation which integrates tree structure and the low fractional cover, is considered adequate for monitoring the ecosystem water use (RMSD ~40W m-2). Â© 2018 by the authors.</t>
  </si>
  <si>
    <t>10.3390/rs10040567</t>
  </si>
  <si>
    <t>Vegetation, Evapotranspiration, Vegetation index, Energy balance, Water supply, Land use, Ecosystems, Forestry, Interfacial energy, Trees (mathematics), Two sources, Information management, Estimation, Wind, Oak savanna, Reliability analysis, Spanish dehesa, Thermal data, Two-Source Energy Balance, Vegetation indexes</t>
  </si>
  <si>
    <t>TSEB-GM</t>
  </si>
  <si>
    <t>TSEB-GR</t>
  </si>
  <si>
    <t>TSEB-MR</t>
  </si>
  <si>
    <t>TSEB-GGT</t>
  </si>
  <si>
    <t>TSEB-MGT</t>
  </si>
  <si>
    <t>TSEB-GM-PT</t>
  </si>
  <si>
    <t>Field-scale assessment of land and water use change over the California delta using remote sensing</t>
  </si>
  <si>
    <t>Anderson, M., Gao, F., Knipper, K., Hain, C., Dulaney, W., Baldocchi, D., Eichelmann, E., Hemes, K., Yang, Y., Medellin-Azuara, J., Kustas, W.</t>
  </si>
  <si>
    <t>The ability to accurately monitor and anticipate changes in consumptive water use associated with changing land use and land management is critical to developing sustainable water management strategies in water-limited climatic regions. In this paper, we present an application of a remote sensing data fusion technique for developing high spatiotemporal resolution maps of evapotranspiration (ET) at scales that can be associated with changes in land use. The fusion approach combines ET map timeseries developed using an multi-scale energy balance algorithm applied to thermal data from Earth observation platforms with high spatial but low temporal resolution (e.g., Landsat) and with moderate resolution but frequent temporal coverage (e.g., MODIS (Moderate Resolution Imaging Spectroradiometer)). The approach is applied over the Sacramento-San Joaquin Delta region in California-an area critical to both agricultural production and drinking water supply within the state that has recently experienced stresses on water resources due to a multi-year (2012-2017) extreme drought. ET "datacubes" with 30-m resolution and daily timesteps were constructed for the 2015-2016 water years and related to detailed maps of land use developed at the same spatial scale. The ET retrievals are evaluated at flux sites over multiple land covers to establish a metric of accuracy in the annual water use estimates, yielding root-mean-square errors of 1.0, 0.8, and 0.3 mm day-1 at daily, monthly, and yearly timesteps, respectively, for all sites combined. Annual ET averaged over the Delta changed only 3 mm year-1 between water years, from 822 to 819 mm year-1, translating to an area-integrated total change in consumptive water use of seven thoUSnd acre-feet (TAF). Changes were largest in areas with recorded land-use change between water years-most significantly, fallowing of crop land presumably in response to reductions in water availability and allocations due to the drought. Moreover, the time evolution in water use associated with wetland restoration-an effort aimed at reducing subsidence and carbon emissions within the inner Delta-is assessed using a sample wetland chronosequence. Region-specific matrices of consumptive water use associated with land use changes may be an effective tool for policymakers and farmers to understand how land use conversion could impact consumptive use and demand. Â© 2018 by the authors.</t>
  </si>
  <si>
    <t>10.3390/rs10060889</t>
  </si>
  <si>
    <t>Remote sensing, Wetlands, Evapotranspiration, Water management, Agriculture, Water conservation, Drought, Energy balance, Land-use change, Water supply, Land use, Surface energy balance, Water resource management, Data fusion, Interfacial energy, Radiometers, Mean square error, Spatio-temporal resolution, Satellite imagery, Moderate resolution imaging spectroradiometer, Waterresource management, Information management, Agricultural productions, Potable water, Sustainable water management, Sacramento-San Joaquin Delta, Remote sensing data fusion</t>
  </si>
  <si>
    <t>ALEXI/DisALEXI surface energy balance model</t>
  </si>
  <si>
    <t>Lodi1</t>
  </si>
  <si>
    <t>Lodi2</t>
  </si>
  <si>
    <t>old wetland</t>
  </si>
  <si>
    <t>US-Myb</t>
  </si>
  <si>
    <t>young wetland</t>
  </si>
  <si>
    <t>US-Sne</t>
  </si>
  <si>
    <t>US-Tw1</t>
  </si>
  <si>
    <t>alfalfa</t>
  </si>
  <si>
    <t>intermediate wetland</t>
  </si>
  <si>
    <t>US-Tw4</t>
  </si>
  <si>
    <t>new wetland</t>
  </si>
  <si>
    <t>Combining a two source energy balance model driven by MODIS and MSG-SEVIRI products with an aggregation approach to estimate turbulent fluxes over sparse and heterogeneous vegetation in Sahel region (Niger)</t>
  </si>
  <si>
    <t>Hssaine, B.A., Ezzahar, J., Jarlan, L., Merlin, O., Khabba, S., Brut, A., Er-Raki, S., Elfarkh, J., Cappelaere, B., Chehbouni, G.</t>
  </si>
  <si>
    <t>Estimates of turbulent fluxes (i.e., sensible and latent heat fluxes H and LE) over heterogeneous surfaces is not an easy task. The heterogeneity caused by the contrast in vegetation, hydric and soil conditions can generate a large spatial variability in terms of surface-atmosphere interactions. This study considered the issue of using a thermal-based two-source energy model (TSEB) driven by MODIS (Moderate resolution Imaging Spectroradiometer) and MSG (Meteosat Second Generation) observations in conjunction with an aggregation scheme to derive area-averaged H and LE over a heterogeneous watershed in Niamey, Niger (Wankama catchment). Data collected in the context of the African Monsoon Multidisciplinary Analysis (AMMA) program, including a scintillometry campaign, were used to test the proposed approach. The model predictions of area-averaged turbulent fluxes were compared to data acquired by a Large Aperture Scintillometer (LAS) set up over a transect about 3.2 km-long and spanning three vegetation types (millet, fallow and degraded shrubs). First, H and LE fluxes were estimated at the MSG-SEVIRI grid scale by neglecting explicitly the subpixel heterogeneity. Moreover, the impact of upscaling the model's inputs was investigated using in-situ input data and three aggregation schemes of increasing complexity based on MODIS products: a simple averaging of inputs at the MODIS resolution scale, another simple averaging scheme that considers scintillometer footprint extent, and the weighted average of inputs based on the footprint weighting function. The H and LE simulated using the footprint weighted method were more accurate than for the two other aggregation rules despite the heterogeneity of the landscape. The statistical values are: correlation coefficient (R) = 0.71, root mean square error (RMSE) = 63 W/m2 and mean bias error (MBE) = -23 W/m2 for H and an R = 0.82, RMSE = 88 W/m2 and MBE = 45 W/m2 for LE. This study opens perspectives for the monitoring of convective and evaporative fluxes over heterogeneous landscape based on medium resolution satellite products. Â© 2018 by the authors.</t>
  </si>
  <si>
    <t>10.3390/rs10060974</t>
  </si>
  <si>
    <t>MODIS, Vegetation, Radiometers, Mean square error, Satellite imagery, Catchments, Heterogeneous surface, TSEB model, Software testing, SEVIRI, Scales (weighing instruments), Scintillation, Tseb models, Scintillometry, Aggregation schemes, Non-uniform and heterogeneous surfaces, Regional surfaces fluxes</t>
  </si>
  <si>
    <t>Millet</t>
  </si>
  <si>
    <t>Fallow</t>
  </si>
  <si>
    <t>Degraded-shrubs</t>
  </si>
  <si>
    <t>Patch-scale (using MODIS data)</t>
  </si>
  <si>
    <t>Grid-scale (using in-situ data)</t>
  </si>
  <si>
    <t>Grid-scale using MSG SEVIRI data</t>
  </si>
  <si>
    <t>Scheme 1</t>
  </si>
  <si>
    <t>Grid-scale (using MODIS data)</t>
  </si>
  <si>
    <t>Scheme 2</t>
  </si>
  <si>
    <t>Scheme 3</t>
  </si>
  <si>
    <t>Satellite-based water consumption dynamics monitoring in an extremely arid area</t>
  </si>
  <si>
    <t>Tan, S., Wu, B., Yan, N., Zeng, H.</t>
  </si>
  <si>
    <t>Evapotranspiration (ET) involves actual water consumption directly from the land surface; however, regional ET maps are usually neglected during water management and allocation. In this study, an integrated satellite-based ET monitoring approach with two spatial resolutions is proposed over an extremely arid basin in China that has experienced crop area expansion and has been the focus of a water-saving project since 2012. The proposed ETWatch approach combined with an empirical downscaling strategy based on vegetation condition was employed to produce monthly ET maps. This method achieves satisfactory accuracy and is validated by its reasonable spatial and temporal pattern results. Yearly results exhibit an increasing ET trend before 2012, which subsequently gradually decrease. This trend fits well with the dynamics of the basin-wide vegetation condition, indicating that there is a stronger correlation between water consumption and vegetation than between other environmental indicators. The average ET over three main crop types in the region (grape, cotton, and melon) decreased by approximately 5% due to optimizations of the irrigation timeline during the project, while 13% of the water savings can be attributed to the fallowing of crop areas. Based on the irrigation distribution in 2012, a comparison between drip and border irrigation that achieves water savings of 3.6% from grape and 5.8% from cotton is conducted. However, an afforestation project that involved planting young trees led to an approximate 25% increase in water consumption. Overall, since 2012, the water-saving project has achieved satisfactory performance regarding excessive groundwater withdrawal, showing a reduction trend of 3 million m3/year and an increase in Lake Aiding water levels since 2011. The results reveal the potential of the ET monitoring strategy as a basis for basin-scale water management. Â© 2018 by the authors.</t>
  </si>
  <si>
    <t>10.3390/rs10091399</t>
  </si>
  <si>
    <t>Water levels, Vegetation, Evapotranspiration, Water management, Irrigation, Groundwater, Water conservation, Water supply, Spatial resolution, Arid regions, Crops, Vegetation condition, Spatial and temporal patterns, Dynamics, River basin projects, Cotton, Environmental indicators, Evapotranspiration dynamics, Excessive groundwater withdrawal, Extremely arid region, Extremely arid regions, Integrated ET monitoring, Monitoring approach, Monitoring strategy, Reforestation</t>
  </si>
  <si>
    <t>ETWatch with 250m resolution</t>
  </si>
  <si>
    <t>grape</t>
  </si>
  <si>
    <t>Turpan basin</t>
  </si>
  <si>
    <t>ETWatch with 30m resolution</t>
  </si>
  <si>
    <t>Assessment of multi-source evapotranspiration products over China using eddy covariance observations</t>
  </si>
  <si>
    <t>Li, S., Wang, G., Sun, S., Chen, H., Bai, P., Zhou, S., Huang, Y., Wang, J., Deng, P.</t>
  </si>
  <si>
    <t>As an essential variable in linking water, carbon, and energy cycles, evapotranspiration (ET) is difficult to measure. Remote sensing, reanalysis, and land surface model-based ET products offer comprehensive alternatives at different spatio-temporal intervals, but their performance varies. In this study, we selected four popular ET global products: The Global Land Evaporation Amsterdam Model version 3.0a (GLEAM3.0a), the Modern Era Retrospective-Analysis for Research and Applications-Land (MERRA-Land) project, the Global Land Data Assimilation System version 2.0 with the Noah model (GLDAS2.0-Noah) and the EartH2Observe ensemble (EartH2Observe-En). Then, we comprehensively evaluated the performance of these products over China using a stratification method, six validation criteria, and high-quality eddy covariance (EC) measurements at 12 sites. The aim of this research was to provide important quantitative information to improve and apply the ET models and to inform choices about the appropriate ET product for specific applications. Results showed that, within one stratification, the performance of each ET product based on a certain criterion differed among classifications of this stratification. Furthermore, the optimal ET (OET) among these products was identified by comparing the magnitudes of each criterion. Results suggested that, given a criterion (a stratification classification), the OETs varied among stratification classifications (the selected six criteria). In short, no product consistently performed best, according to the selected validation criterion. Thus, multi-source ET datasets should be employed in future studies to enhance confidence in ET-related conclusions. Â© 2018 by the authors.</t>
  </si>
  <si>
    <t>10.3390/rs10111692</t>
  </si>
  <si>
    <t>Remote sensing, China, Evapotranspiration, Eddy covariance, Latent heat flux, Heat flux, Quality control, Latent heat, Land data assimilation systems, Research and application, Retrospective analysis, Multi-Sources, Quantitative information, A stratification method, Eddy covariance observations, Multi-source</t>
  </si>
  <si>
    <t>GLEAM3.0a</t>
  </si>
  <si>
    <t>MERRA-Land</t>
  </si>
  <si>
    <t>GLDAS2.0-Noah</t>
  </si>
  <si>
    <t>Earth2Observe-EN</t>
  </si>
  <si>
    <t>Estimating calibration variability in evapotranspiration derived from a satellite-based energy balance model</t>
  </si>
  <si>
    <t>Dhungel, S., Barber, M.E.</t>
  </si>
  <si>
    <t>Computing evapotranspiration (ET) with satellite-based energy balance models such as METRIC (Mapping EvapoTranspiration at high Resolution with Internalized Calibration) requires internal calibration of sensible heat flux using anchor pixels ("hot" and "cold" pixels). Despite the development of automated anchor pixel selection methods that classify a pool of candidate pixels using the amount of vegetation (normalized difference vegetation index, NDVI) and surface temperature (Ts), final pixel selection still relies heavily on operator experience. Yet, differences in final ET estimates resulting from subjectivity in selecting the final "hot" and "cold" pixel pair (from within the candidate pixel pool) have not yet been investigated. This is likely because surface properties of these candidate pixels, as quantified by NDVI and surface temperature, are generally assumed to have low variability that can be attributed to random noise. In this study, we test the assumption of low variability by first applying an automated calibration pixel selection process to 42 nearly cloud-free Landsat images of the San Joaquin area in California taken between 2013 and 2015. We then compute Ts (vertical near-surface temperature differences) vs. Ts relationships at all pixels that could potentially be used for model calibration in order to explore ET variance between the results from multiple calibration schemes where NDVI and Ts variability is intrinsically negligible. Our results show significant variability in ET (ranging from 5% to 20%) and a high-and statistically consistent-variability in dT values, indicating that there are additional surface properties affecting the calibration process not captured when using only NDVI and Ts. Our findings further highlight the potential for calibration improvements by showing that the dT vs. Ts calibration relationship between the cold anchor pixel (with lowest dT) and the hot anchor pixel (with highest dT) consistently provides the best daily ET estimates. This approach of quantifying ET variability based on candidate pixel selection and the accompanying results illustrate an approach to quantify the biases inadvertently introduced by user subjectivity and can be used to inform improvements on model USbility and performance. Â© 2018 by the authors.</t>
  </si>
  <si>
    <t>10.3390/rs10111695</t>
  </si>
  <si>
    <t>Remote sensing, Calibration, Vegetation, Evapotranspiration, Energy balance, METRIC, Atmospheric temperature, Heat flux, Surface energy balance model, Surface properties, Surface energy balance modeling, Normalized difference vegetation index, Pixels, Sandwich structures, Google Earth Engine, Automated calibration, Google earths, Multiple calibration, Near surface temperature, Satellite-based energy balance</t>
  </si>
  <si>
    <t>Closest</t>
  </si>
  <si>
    <t>Min Min</t>
  </si>
  <si>
    <t>Max Max</t>
  </si>
  <si>
    <t>Min Cold Max Hot</t>
  </si>
  <si>
    <t>Max Cold Min Hot</t>
  </si>
  <si>
    <t>Cubesats enable high spatiotemporal retrievals of crop-water use for precision agriculture</t>
  </si>
  <si>
    <t>Aragon, B., Houborg, R., Tu, K., Fisher, J.B., McCabe, M.</t>
  </si>
  <si>
    <t>Remote sensing based estimation of evapotranspiration (ET) provides a direct accounting of the crop water use. However, the use of satellite data has generally required that a compromise between spatial and temporal resolution is made, i.e., one could obtain low spatial resolution data regularly, or high spatial resolution occasionally. As a consequence, this spatiotemporal trade-off has tended to limit the impact of remote sensing for precision agricultural applications. With the recent emergence of constellations of small CubeSat-based satellite systems, these constraints are rapidly being removed, such that daily 3 m resolution optical data are now a reality for earth observation. Such advances provide an opportunity to develop new earth system monitoring and assessment tools. In this manuscript we evaluate the capacity of CubeSats to advance the estimation of ET via application of the Priestley-Taylor Jet Propulsion Laboratory (PT-JPL) retrieval model. To take advantage of the high-spatiotemporal resolution afforded by these systems, we have integrated a CubeSat derived leaf area index as a forcing variable into PT-JPL, as well as modified key biophysical model parameters. We evaluate model performance over an irrigated farmland in Saudi Arabia using observations from an eddy covariance tower. Crop water use retrievals were also compared against measured irrigation from an in-line flow meter installed within a center-pivot system. To leverage the high spatial resolution of the CubeSat imagery, PT-JPL retrievals were integrated over the source area of the eddy covariance footprint, to allow an equivalent intercomparison. Apart from offering new precision agricultural insights into farm operations and management, the 3 m resolution ET retrievals were shown to explain 86% of the observed variability and provide a relative RMSE of 32.9% for irrigated maize, comparable to previously reported satellite-based retrievals. An observed underestimation was diagnosed as a possible misrepresentation of the local surface moisture status, highlighting the challenge of high-resolution modeling applications for precision agriculture and informing future research directions. Â© 2018 by the authors.</t>
  </si>
  <si>
    <t>10.3390/rs10121867</t>
  </si>
  <si>
    <t>Remote sensing, Evapotranspiration, Satellites, Water supply, Crops, Image resolution, Spatio-temporal resolution, Spatial and temporal resolutions, High spatial resolution, High resolution, Jet Propulsion Laboratory, High-resolution, Precision agriculture, Economic and social effects, CubeSats, Flowmeters, Future research directions, PT-JPL, Saudi Arabia</t>
  </si>
  <si>
    <t>mean obs = bias/rMBD. RMSE= rRMSE*mean obs</t>
  </si>
  <si>
    <t>reports relative RMSE in %</t>
  </si>
  <si>
    <t>Modified PT-JPL</t>
  </si>
  <si>
    <t>monitoring crop evapotranspiration and crop coefficients over an almond and pistachio orchard throughout remote sensing</t>
  </si>
  <si>
    <t>Bellvert, J., Adeline, K., Baram, S., Pierce, L., Sanden, B.L., Smart, D.R.</t>
  </si>
  <si>
    <t>In California, water is a perennial concern. As competition for water resources increases due to growth in population, California's tree nut farmers are committed to improving the efficiency of water used for food production. There is an imminent need to have reliable methods that provide information about the temporal and spatial variability of crop water requirements, which allow farmers to make irrigation decisions at field scale. This study focuses on estimating the actual evapotranspiration and crop coefficients of an almond and pistachio orchard located in Central Valley (California) during an entire growing season by combining a simple crop evapotranspiration model with remote sensing data. A dataset of the vegetation index NDVI derived from Landsat-8 was used to facilitate the estimation of the basal crop coefficient (Kcb), or potential crop water use. The soil water evaporation coefficient (Ke) was measured from microlysimeters. The water stress coefficient (Ks) was derived from airborne remotely sensed canopy thermal-based methods, using seasonal regressions between the crop water stress index (CWSI) and stem water potential (Î¨stem). These regressions were statistically-significant for both crops, indicating clear seasonal differences in pistachios, but not in almonds. In almonds, the estimated maximum Kcb values ranged between 1.05 to 0.90, while for pistachios, it ranged between 0.89 to 0.80. The model indicated a difference of 97 mm in transpiration over the season between both crops. Soil evaporation accounted for an average of 16% and 13% of the total actual evapotranspiration for almonds and pistachios, respectively. Verification of the model-based daily crop evapotranspiration estimates was done using eddy-covariance and surface renewal data collected in the same orchards, yielding an R2 â¤ 0.7 and average root mean square errors (RMSE) of 0.74 and 0.91 mmÂ·day-1 for almond and pistachio, respectively. It is concluded that the combination of crop evapotranspiration models with remotely-sensed data is helpful for upscaling irrigation information from plant to field scale and thus may be used by farmers for making day-to-day irrigation management decisions. Â© 2018 by the authors.</t>
  </si>
  <si>
    <t>10.3390/rs10122001</t>
  </si>
  <si>
    <t>Soil moisture, Evaporation, Remote sensing, Evapotranspiration, Irrigation, Water supply, Actual evapotranspiration, Mean square error, Crops, Orchards, Basal crop coefficients, Population statistics, Temporal and spatial variability, Crop water stress indices, CWSI, Thermal images, Almond, Pistachio</t>
  </si>
  <si>
    <t>empirically-based ET model</t>
  </si>
  <si>
    <t>Almond</t>
  </si>
  <si>
    <t>Pistachio</t>
  </si>
  <si>
    <t>Earth observations-based evapotranspiration in Northeastern Thailand</t>
  </si>
  <si>
    <t>Zheng, C., Jia, L., Hu, G., Lu, J.</t>
  </si>
  <si>
    <t>Thailand is characterized by typical tropical monsoon climate, and is suffering serious water related problems, including seasonal drought and flooding. These issues are highly related to the hydrological processes, e.g., precipitation and evapotranspiration (ET), which are helpful to understand and cope with these problems. It is critical to study the spatiotemporal pattern of ET in Thailand to support the local water resource management. In the current study, daily ET was estimated over Thailand by ETMonitor, a process-based model, with mainly satellite earth observation datasets as input. One major advantage of the ETMonitor algorithm is that it introduces the impact of soil moisture on ET by assimilating the surface soil moisture from microwave remote sensing, and it reduces the dependence on land surface temperature, as the thermal remote sensing is highly sensitive to cloud, which limits the ability to achieve spatial and temporal continuity of daily ET. The ETMonitor algorithm was further improved in current study to take advantage of thermal remote sensing. In the improved scheme, the evaporation fraction was first obtained by land surface temperature-vegetation index triangle method, which was used to estimate ET in the clear days. The soil moisture stress index (SMSI) was defined to express the constrain of soil moisture on ET, and clear sky SMSI was retrieved according to the estimated clear sky ET. Clear sky SMSI was then interpolated to cloudy days to obtain the SMSI for all sky conditions. Finally, time-series ET at daily resolution was achieved using the interpolated spatio-temporal continuous SMSI. Good agreements were found between the estimated daily ET and flux tower observations with root mean square error ranging between 1.08 and 1.58 mm d -1 , which showed better accuracy than the ET product from MODerate resolution Imaging Spectroradiometer (MODIS), especially for the forest sites. Chi and Mun river basins, located in Northeast Thailand, were selected to analyze the spatial pattern of ET. The results indicate that the ET had large fluctuation in seasonal variation, which is predominantly impacted by the monsoon climate. Â© 2019 by the authors.</t>
  </si>
  <si>
    <t>10.3390/rs11020138</t>
  </si>
  <si>
    <t>Soil moisture, Microwave remote sensing, Remote sensing, Evapotranspiration, Rivers, Water management, ET, Thailand, Land surface temperature, Atmospheric temperature, Radiometers, Surface measurement, Surface properties, Mean square error, Root mean square errors, Watersheds, Moderate resolution imaging spectroradiometer, Waterresource management, Observatories, Spatiotemporal patterns, Atmospheric thermodynamics, Mun river basin, River basins, ETMonitor, Chi river basin</t>
  </si>
  <si>
    <t>Cassava field at Tak</t>
  </si>
  <si>
    <t>ctt077</t>
  </si>
  <si>
    <t>improved</t>
  </si>
  <si>
    <t>Diverse land surface at Tak</t>
  </si>
  <si>
    <t>dtt030</t>
  </si>
  <si>
    <t>Paddy at Rachaburi</t>
  </si>
  <si>
    <t>prt007</t>
  </si>
  <si>
    <t>Paddy at Sukhothai</t>
  </si>
  <si>
    <t>pst007</t>
  </si>
  <si>
    <t>Forest at Sakaerat</t>
  </si>
  <si>
    <t>Forest at Mae Klong</t>
  </si>
  <si>
    <t>Hu and Jia 2015</t>
  </si>
  <si>
    <t>Hu and Jia 2016</t>
  </si>
  <si>
    <t>adapted to Thai conditions</t>
  </si>
  <si>
    <t>Hu and Jia 2017</t>
  </si>
  <si>
    <t>Hu and Jia 2018</t>
  </si>
  <si>
    <t>Hu and Jia 2019</t>
  </si>
  <si>
    <t>Hu and Jia 2020</t>
  </si>
  <si>
    <t>MOD17</t>
  </si>
  <si>
    <t>MOD18</t>
  </si>
  <si>
    <t>MOD19</t>
  </si>
  <si>
    <t>MOD20</t>
  </si>
  <si>
    <t>MOD21</t>
  </si>
  <si>
    <t>MOD22</t>
  </si>
  <si>
    <t>Combining electrical resistivity tomography and satellite images for improving evapotranspiration estimates of citrus orchards</t>
  </si>
  <si>
    <t>Vanella, D., RamÃ­rez-Cuesta, J.M., Intrigliolo, D.S., Consoli, S.</t>
  </si>
  <si>
    <t>An adjusted satellite-based model was proposed with the aim of improving spatially distributed evapotranspiration (ET) estimates under plant water stress conditions. Remote sensing data and near surface geophysics information, using electrical resistivity tomography (ERT), were used in a revised version of the original dual crop coefficient (Kc) FAO-56 approach. Sentinel 2-A imagery were used to compute vegetation indices (VIs) required for spatially estimating ET. The potentiality of the ERT technique was exploited for tracking the soil wetting distribution patterns during and after irrigation phases. The ERT-derived information helped to accurately estimate the wet exposed fraction (few) and therefore the water evaporated from the soil surface into the dual Kc FAO-56 approach. Results, validated by site-specific ET measurements (ETEC) obtained using the eddy covariance (EC) technique, showed that ERT-adjusted ET estimates (ETERT) were considerably reduced (15%) when compared with the original dual Kc FAO-56 approach (ETFAO), soil evaporation overestimation being the main reason for these discrepancies. Nevertheless, ETFAO and ETERT showed overestimations of 64% and 40% compared to ETEC. This is because both approaches determine ET under standard conditions without water limitation, whereas EC is able to determine ET even under soil water deficit conditions. From the comparison between ETEC and ETERT, the water stress coefficient was experimentally derived, reaching a mean value for the irrigation season of 0.74. The obtained results highlight how new technologies for soil water status monitoring can be incorporated for improving ET estimations, particularly under drip irrigation conditions. Â© 2019 by the authors.</t>
  </si>
  <si>
    <t>10.3390/rs11040373</t>
  </si>
  <si>
    <t>Soil moisture, Remote sensing, Evapotranspiration, Eddy covariance, Irrigation, Forestry, Remote sensing data, Image enhancement, Plants (botany), Soil water balance, Wetting, Electrical resistivity tomography, Electric conductivity, Standard conditions, Geophysics, Distribution patterns, Near surface geophysics, Near-surface geophysics, Sentinel data</t>
  </si>
  <si>
    <t>ET-FAO-56</t>
  </si>
  <si>
    <t>citrus</t>
  </si>
  <si>
    <t>ET-ERT</t>
  </si>
  <si>
    <t>A modeling framework for deriving daily time series of evapotranspiration maps using a surface energy balance model</t>
  </si>
  <si>
    <t>Khand, K., Taghvaeian, S., Gowda, P., Paul, G.</t>
  </si>
  <si>
    <t>Surface energy balance models have been one of the most widely used approaches to estimate spatially distributed evapotranspiration (ET) at varying landscape scales. However, more research is required to develop and test an operational framework that can address all challenges related to processing and gap filling of non-continuous satellite data to generate time series of ET at regional scale. In this study, an automated modeling framework was developed to construct daily time series of ET maps using MODIS imagery and the Surface Energy Balance System model. The ET estimates generated from this modeling framework were validated against observations of three eddy-covariance towers in Oklahoma, United States during a two-year period at each site. The modeling framework overestimated ET but captured its spatial and temporal variability. The overall performance was good with mean bias errors less than 30W m-2 and root mean square errors less than 50 W m-2. The model was then applied for a 14-year period (2001-2014) to study ET variations across Oklahoma. The statewide annual ET varied from 841 to 1100 mm yr-1, with an average of 994 mm yr-1. The results were also analyzed to estimate the ratio of estimated ET to reference ET, which is an indicator of water scarcity. The potential applications and challenges of the ET modeling framework are discussed and the future direction for the improvement and development of similar automated approaches are highlighted. Â© 2019 by the authors.</t>
  </si>
  <si>
    <t>10.3390/rs11050508</t>
  </si>
  <si>
    <t>MODIS, Evapotranspiration, Eddy covariance, Energy balance, Interfacial energy, Radiometers, Surface energy balance models, Mean square error, Root mean square errors, Eddy-covariance, Surface energy balance modeling, Spatial and temporal variability, Surface energy balance systems, Time series, Surface energy balance system, Oklahoma mesonet, Oklahoma Mesonet</t>
  </si>
  <si>
    <t>US-ARc</t>
  </si>
  <si>
    <t>US-ARb</t>
  </si>
  <si>
    <t>planted switchgrass</t>
  </si>
  <si>
    <t>US-AR2</t>
  </si>
  <si>
    <t>An improved spatio-temporal adaptive Data fusion algorithm for evapotranspiration mapping</t>
  </si>
  <si>
    <t>Wang, T., Tang, R., Li, Z.-L., Jiang, Y., Liu, M., Niu, L.</t>
  </si>
  <si>
    <t>Continuous high spatio-temporal resolution monitoring of evapotranspiration (ET) is critical for water resource management and the quantification of irrigation water efficiency at both global and local scales. However, available remote sensing satellites cannot generally provide ET data at both high spatial and temporal resolutions. Data fusion methods have been widely applied to estimate ET at a high spatio-temporal resolution. Nevertheless, most fusion methods applied to ET are initially used to integrate land surface reflectance, the spectral index and land surface temperature, and few studies completely consider the influencing factor of ET. To overcome this limitation, this paper presents an improved ET fusion method, namely, the spatio-temporal adaptive data fusion algorithm for evapotranspiration mapping (SADFAET), by introducing critical surface temperature (the corresponding temperature to decide soil moisture), importing the weights of surface ET-indicative similarity (the influencing factor of ET, which is estimated from remote sensing data) and modifying the spectral similarity (the differences in spectral characteristics of different spatial resolution images) for the enhanced spatial and temporal adaptive reflectance fusion model (ESTARFM). We fused daily Moderate Resolution Imaging Spectroradiometer (MODIS) and periodic Landsat 8 ET data in the SADFAET for the experimental area downstream of the Heihe River basin from April to October 2015. The validation results, based on ground-based ET measurements, indicated that the SADFAET could successfully fuse MODIS and Landsat 8 ET data (mean percent error: -5%), with a root mean square error of 45.7 W/m2, whereas the ESTARFM performed slightly worse, with a root mean square error of 50.6 W/m2. The more physically explainable SADFAET could be a better alternative to the ESTARFM for producing ET at a high spatio-temporal resolution. Â© 2019 by the authors.</t>
  </si>
  <si>
    <t>10.3390/rs11070761</t>
  </si>
  <si>
    <t>Soil moisture, Remote sensing, MODIS, Evapotranspiration, Rivers, Water management, Irrigation, Landsat 8, Water supply, Satellite data, Data fusion, Land surface temperature, Atmospheric temperature, Radiometers, Surface measurement, Surface properties, Mean square error, Reflection, Spatio-temporal resolution, Spatial and temporal resolutions, Moderate resolution imaging spectroradiometer, LANDSAT, Image enhancement, Errors, Fusion, Fusion reactions, Photomapping, Critical surface temperature, Multi-source satellite data, SADFAET</t>
  </si>
  <si>
    <t>ESVEP Model</t>
  </si>
  <si>
    <t>populus euphratica</t>
  </si>
  <si>
    <t>MODIS and Landsat 8</t>
  </si>
  <si>
    <t>MODIS and Landsat 9</t>
  </si>
  <si>
    <t>MODIS and Landsat 10</t>
  </si>
  <si>
    <t>MODIS and Landsat 11</t>
  </si>
  <si>
    <t>MODIS and Landsat 12</t>
  </si>
  <si>
    <t>LE fused by the SADFAET</t>
  </si>
  <si>
    <t>LE fused by the ESTARFM</t>
  </si>
  <si>
    <t>Long-term (1986-2015) crop water use characterization over the Upper Rio Grande Basin of United States and Mexico using Landsat-based evapotranspiration</t>
  </si>
  <si>
    <t>Senay, G.B., Schauer, M., Velpuri, N.M., Singh, R.K., Kagone, S., Friedrichs, M., Litvak, M.E., Douglas-Mankin, K.R.</t>
  </si>
  <si>
    <t>The evaluation of historical water use in the Upper Rio Grande Basin (URGB), United States and Mexico, using Landsat-derived actual evapotranspiration (ETa) from 1986 to 2015 is presented here as the first study of its kind to apply satellite observations to quantify long-term, basin-wide crop consumptive use in a large basin. The rich archive of Landsat imagery combined with the Operational Simplified Surface Energy Balance (SSEBop) model was used to estimate and map ETa across the basin and over irrigated fields for historical characterization of water-use dynamics. Monthly ETa estimates were evaluated using six eddy-covariance (EC) flux towers showing strong correspondence (r2 &amp;gt; 0.80) with reasonable error rates (root mean square error between 6 and 19 mm/month). Detailed spatiotemporal analysis using peak growing season (June-August) ETa over irrigated areas revealed declining regional crop water-use patterns throughout the basin, a trend reinforced through comparisons with gridded ETa from the Max Planck Institute (MPI). The interrelationships among seven agro-hydroclimatic variables (ETa, Normalized Difference Vegetation Index (NDVI), land surface temperature (LST), maximum air temperature (Ta), potential ET (ETo), precipitation, and runoff) are all summarized to support the assessment and context of historical water-use dynamics over 30 years in the URGB. Â© 2019 by the authors.</t>
  </si>
  <si>
    <t>10.3390/rs11131587</t>
  </si>
  <si>
    <t>Remote sensing, Evapotranspiration, Landsat, Water supply, Water use, Land surface temperature, Actual evapotranspiration, Atmospheric temperature, Mean square error, Root mean square errors, Crops, Normalized difference vegetation index, LANDSAT, SSEBop model, Hydroclimatic variables, Rio Grande basins, Spatiotemporal analysis, Upper Rio Grande Basin, Water-use trends</t>
  </si>
  <si>
    <t>US-Ses</t>
  </si>
  <si>
    <t>US-Vcp</t>
  </si>
  <si>
    <t>US-Vcm</t>
  </si>
  <si>
    <t>Effects of distinguishing vegetation types on the estimates of remotely sensed evapotranspiration in arid regions</t>
  </si>
  <si>
    <t>Du, T., Wang, L., Yuan, G., Sun, X., Wang, S.</t>
  </si>
  <si>
    <t>Accurate estimates of evapotranspiration (ET) in arid ecosystems are important for sustainable water resource management due to competing water demands between human and ecological environments. Several empirical remotely sensed ET models have been constructed and their potential for regional scale ET estimation in arid ecosystems has been demonstrated. Generally, these models were built using combined measured ET and corresponding remotely sensed and meteorological data from diverse sites. However, there are usually different vegetation types or mixed vegetation types in these sites, and little information is available on the estimation uncertainty of these models induced by combining different vegetation types from diverse sites. In this study, we employed the most popular one of these models and recalibrated it using datasets from two typical vegetation types (shrub Tamarix ramosissima and arbor Populus euphratica) in arid ecosystems of northwestern China. The recalibration was performed in the following two ways: using combined datasets from the two vegetation types, and using a single dataset from specific vegetation type. By comparing the performance of the two methods in ET estimation for Tamarix ramosissima and Populus euphratica, we investigated and compared the accuracy of ET estimation at the site scale and the difference in annual ET estimation at the regional scale. The results showed that the estimation accuracy of daily, monthly, and yearly ET was improved by distinguishing the vegetation types. The method based on the combined vegetation types had a great influence on the estimation accuracy of annual ET, which overestimated annual ET about 9.19% for Tamarix ramosissima and underestimated annual ET about 11.50% for Populus euphratica. Furthermore, substantial difference in annual ET estimation at regional scale was found between the two methods. The higher the vegetation coverage, the greater the difference in annual ET. Our results provide valuable information on evaluating the estimation accuracy of regional scale ET using empirical remotely sensed ET models for arid ecosystems. Â© 2019 by the authors.</t>
  </si>
  <si>
    <t>10.3390/rs11232856</t>
  </si>
  <si>
    <t>Remote sensing, NDVI, Vegetation, Evapotranspiration, Water management, Water conservation, Landsat, Ecosystems, Meteorology, LANDSAT, Human resource management, Populus euphratica, Tamarix ramosissima, Arid ecosystems</t>
  </si>
  <si>
    <t>CVTM</t>
  </si>
  <si>
    <t>Tamarix</t>
  </si>
  <si>
    <t>SVRM-T</t>
  </si>
  <si>
    <t xml:space="preserve">Populous </t>
  </si>
  <si>
    <t>Regional actual evapotranspiration estimation with land and meteorological variables derived from multi-source satellite data</t>
  </si>
  <si>
    <t>Wu, B., Zhu, W., Yan, N., Xing, Q., Xu, J., Ma, Z., Wang, L.</t>
  </si>
  <si>
    <t>Evapotranspiration (ET) is one of the components in the water cycle and the surface energy balance systems. It is fundamental information for agriculture, water resource management, and climate change research. This study presents a scheme for regional actual evapotranspiration estimation using multi-source satellite data to compute key land and meteorological variables characterizing land surface, soil, vegetation, and the atmospheric boundary layer. The algorithms are validated using ground observations from the Heihe River Basin of northwest China. Monthly data estimates at a resolution of 1 km from the proposed algorithms compared well with ground observation data, with a root mean square error (RMSE) of 0.80 mm and a mean relative error (MRE) of -7.11%. The overall deviation between the average yearly ET derived from the proposed algorithms and ground-based water balance measurements was 9.44% for a small watershed and 1% for the entire basin. This study demonstrates that both accuracy and spatial depiction of actual evapotranspiration estimation can be significantly improved by using multi-source satellite data to measure the required land surface and meteorological variables. This reduces dependence on spatial interpolation of ground-derived meteorological variables which can be problematic, especially in data-sparse regions, and allows the production of region-wide ET datasets. Â© 2020 by the authors.</t>
  </si>
  <si>
    <t>10.3390/rs12020332</t>
  </si>
  <si>
    <t>Remote sensing, Climate change, Evapotranspiration, Water management, Satellites, Energy balance, Surface energy balance, Actual evapotranspiration, Interfacial energy, Surface measurement, Mean square error, Root mean square errors, Meteorological variables, Watersheds, Waterresource management, Information management, Surface energy balance systems, Heihe river basin, Atmospheric boundary layer, Heihe River Basin, Spatial interpolation, Mean relative error</t>
  </si>
  <si>
    <t>ETWatch update</t>
  </si>
  <si>
    <t>also monthly data available</t>
  </si>
  <si>
    <t>Evapotranspiration estimation in the sahel using a new ensemble-contextual method</t>
  </si>
  <si>
    <t>Allies, A., Demarty, J., Olioso, A., Moussa, I.B., Issoufou, H.B.-A., Velluet, C., Bahir, M., MaÃ¯nassara, I., OÃ¯, M., Chazarin, J.-P., Cappelaere, B.</t>
  </si>
  <si>
    <t>In many tropical areas, evapotranspiration is the most important but least known component of the water cycle. An innovative method, named E3S (for EVASPA S-SEBI Sahel), was developed to provide spatially-distributed estimates of daily actual evapotranspiration (ETd) from remote sensing data in the Sahel. This new method combines the strengths of a contextual approach that is used to estimate the evaporative fraction (EF) from surface temperature vs. albedo scatterograms and of an ensemble approach that derives ETd estimates from a weighted average of evapotranspiration estimated from several EF methods. In this work, the two combined approaches were derived from the simplified surface energy balance index (S-SEBI) model and the EVapotranspiration Assessment from SPAce (EVASPA) tool. Main innovative aspects concern (i) ensemble predictions of ETd through the implementation of a dynamic weighting scheme of several evapotranspiration estimations, (ii) epistemic uncertainty of the estimation of ETd from the analysis of the variability of evapotranspiration estimates, and (iii) a new cloud filtering method that significantly improves the detection of cloud edges that negatively affect EF determination. E3S was applied to MODIS/TERRA and AQUA datasets acquired during the 2005-2008 period over the mesoscale AMMA-CATCH (Analyse Multidisciplinaire de la Mousson Africaine-Couplage de l'Atmosphere Tropicale et du Cycle Hydrologique) observatory in South-West Niger. E3S estimates of instantaneous and daily available energy, evaporative fraction, and evapotranspiration were evaluated at a local scale based on two field-monitored plots representing the two main ecosystem types in the area-a millet crop and a fallow savannah bush. In addition to these ground-based observations, the local scale evaluation was performed against continuous simulations by a locally-calibrated soil-vegetation-atmosphere transfer model for the two plots. The RMSE (root mean square error) from this comparison for E3S's ETd estimates from combined AQUA/TERRA sources was 0.5mmday-1, and the determination coefficient was 0.90. E3S significantly improved representation of the evapotranspiration seasonality, compared with a classical implementation of S-SEBI or with the original EVASPA's non-weighted ensemble scheme. At the mesoscale, ETd estimates were obtained with an average epistemic uncertainty of 0.4 mmday-1. Comparisons with the reference 0.25Â°-resolution GLEAM (global land evaporation Amsterdam model) product showed good agreement. These results suggested that E3S could be used to produce reliable continuous regional estimations at a kilometric resolution, consistent with land and water management requirements in the Sahel. Moreover, all these innovations could be easily transposed to other contextual approaches. Â© 2020 by the authors.</t>
  </si>
  <si>
    <t>10.3390/rs12030380</t>
  </si>
  <si>
    <t>Sahel, Remote sensing, Uncertainty analysis, MODIS, Evapotranspiration, Water management, Niger, Evapotranspiration mapping, Forestry, Radiometers, Mean square error, Tropics, Simplified surface energy balance indices, Daily actual evapotranspirations, Soil-vegetation-atmosphere transfer models, RMSE (root mean square error), Contextual approach, Southwest Niger</t>
  </si>
  <si>
    <t>Wankama</t>
  </si>
  <si>
    <t>EVASPA S-SEBI Sahel</t>
  </si>
  <si>
    <t>Fusion of five satellite-derived products using extremely randomized trees to estimate terrestrial latent heat flux over Europe</t>
  </si>
  <si>
    <t>Shang, K., Yao, Y., Li, Y., Yang, J., Jia, K., Zhang, X., Chen, X., Bei, X., Guo, X.</t>
  </si>
  <si>
    <t>An accurate estimation of spatially and temporally continuous latent heat flux (LE) is essential in the assessment of surface water and energy balance. Various satellite-derived LE products have been generated to enhance the simulation of terrestrial LE, yet each individual LE product shows large discrepancies and uncertainties. Our study used Extremely Randomized Trees (ETR) to fuse five satellite-derived terrestrial LE products to reduce uncertainties from the individual products and improve terrestrial LE estimations over Europe. The validation results demonstrated that the estimation using the ETR fusion method increased the R2 of five individual LE products (ranging from 0.53 to 0.61) to 0.97 and decreased the RMSE (ranging from 26.37 to 33.17W/m2) to 5.85 W/m2. Compared with three other machine learning fusion models, Gradient Boosting Regression Tree (GBRT), Random Forest (RF), and Gaussian Process Regression (GPR), ETR exhibited the best performance in terms of both training and validation accuracy. We also applied the ETR fusion method to implement the mapping of average annual terrestrial LE over Europe at a resolution of 0.05 Â° in the period from 2002 to 2005. When compared with global LE products such as the Global Land Surface Satellite (GLASS) and the Moderate Resolution Imaging Spectroradiometer (MODIS), the fusion LE using ETR exhibited a relatively small gap, which confirmed that it is reasonable and reliable for the estimation of the terrestrial LE over Europe. Â© 2020 by the author.</t>
  </si>
  <si>
    <t>10.3390/rs12040687</t>
  </si>
  <si>
    <t>Decision trees, Machine learning, Forestry, Heat flux, Radiometers, Random forests, Moderate resolution imaging spectroradiometer, Small satellites, Machine learning methods, Adaptive boosting, Surface waters, Water and energies, Latent heat, Terrestrial latent heat flux, Accurate estimation, Validation results, Europe, Global land surface, Gaussian process regression, Machine learning method</t>
  </si>
  <si>
    <t>RS-PM</t>
  </si>
  <si>
    <t>SW</t>
  </si>
  <si>
    <t>SEMI-PM</t>
  </si>
  <si>
    <t>ETR</t>
  </si>
  <si>
    <t>GBRT</t>
  </si>
  <si>
    <t>GPR</t>
  </si>
  <si>
    <t>A bayesian three-cornered hat (BTCH) method: Improving the terrestrial evapotranspiration estimation</t>
  </si>
  <si>
    <t>He, X., Xu, T., Xia, Y., Bateni, S.M., Guo, Z., Liu, S., Mao, K., Zhang, Y., Feng, H., Zhao, J.</t>
  </si>
  <si>
    <t>In this study, a Bayesian-based three-cornered hat (BTCH) method is developed to improve the estimation of terrestrial evapotranspiration (ET) by integrating multisource ET products without using any a priori knowledge. Ten long-term (30 years) gridded ET datasets from statistical or empirical, remotely-sensed, and land surface models over contiguous United States (CONUS) are integrated by the BTCH and ensemble mean (EM) methods. ET observations from eddy covariance towers (ETEC) at AmeriFlux sites and ET values from the water balance method (ETWB) are used to evaluate the BTCH-and EM-integrated ET estimates. Results indicate that BTCH performs better than EM and all the individual parent products. Moreover, the trend of BTCH-integrated ET estimates, and their influential factors (e.g., air temperature, normalized differential vegetation index, and precipitation) from 1982 to 2011 are analyzed by the Mann-Kendall method. Finally, the 30-year (1982 to 2011) total water storage anomaly (TWSA) in the Mississippi River Basin (MRB) is retrieved based on the BTCH-integrated ET estimates. The TWSA retrievals in this study agree well with those from the Gravity Recovery and Climate Experiment (GRACE). Â© 2020 by the author. Licensee MDPI, Basel, Switzerland.</t>
  </si>
  <si>
    <t>10.3390/rs12050878</t>
  </si>
  <si>
    <t>Evapotranspiration, Water storage, Water supply, Bayesian, Water balance method, Gravity recovery and climate experiments, Terrestrial evapotranspiration, Eddy covariance towers, Mississippi River Basin, Bayesian-based three-cornered hat method, Normalized differential vegetation indices, Total water storage anomaly</t>
  </si>
  <si>
    <t>impossible to digitise (see figure 4)</t>
  </si>
  <si>
    <t>Seasonal adaptation of the thermal-based two-source energy balance model for estimating evapotranspiration in a semiarid tree-grass ecosystem</t>
  </si>
  <si>
    <t>Burchard-Levine, V., Nieto, H., RiaÃ±o, D., Migliavacca, M., El-Madany, T.S., Perez-Priego, O., Carrara, A., MartÃ­n, M.P.</t>
  </si>
  <si>
    <t>The thermal-based two-source energy balance (TSEB) model has accurately simulated energy fluxes in a wide range of landscapes with both remote and proximal sensing data. However, tree-grass ecosystems (TGE) have notably complex heterogeneous vegetation mixtures and dynamic phenological characteristics presenting clear challenges to earth observation and modeling methods. Particularly, the TSEB modeling structure assumes a single vegetation source, making it difficult to represent the multiple vegetation layers present in TGEs (i.e., trees and grasses) which have different phenological and structural characteristics. This study evaluates the implementation of TSEB in a TGE located in central Spain and proposes a new strategy to consider the spatial and temporal complexities observed. This was based on sensitivity analyses (SA) conducted on both primary remote sensing inputs (local SA) and model parameters (global SA). The model was subsequently modified considering phenological dynamics in semi-arid TGEs and assuming a dominant vegetation structure and cover (i.e., either grassland or broadleaved trees) for different seasons (TSEB-2S). The adaptation was compared against the default model and evaluated against eddy covariance (EC) flux measurements and lysimeters over the experimental site. TSEB-2S vastly improved over the default TSEB performance decreasing the mean bias and root-mean-square-deviation (RMSD) of latent heat (LE) from 40 and 82Wm-2 to-4 and 59Wm-2, respectively during 2015. TSEB-2S was further validated for two other EC towers and for different years (2015, 2016 and 2017) obtaining similar error statistics with RMSD of LE ranging between 57 and 63Wm-2. The results presented here demonstrate a relatively simple strategy to improve water and energy flux monitoring over a complex and vulnerable landscape, which are often poorly represented through remote sensing models. Â© 2020 by the authors.</t>
  </si>
  <si>
    <t>10.3390/rs12060904</t>
  </si>
  <si>
    <t>Remote sensing, MODIS, Vegetation, Evapotranspiration, Energy balance, Ecosystems, Forestry, Energy fluxes, Two sources, Two-source energy balance, Sensitivity analysis, Thermal infrared, Error statistics, Grass ecosystem, Proximal sensing, Seasonality, Semi-arid tree-grass ecosystem</t>
  </si>
  <si>
    <t>TSEBgrass</t>
  </si>
  <si>
    <t>daytime</t>
  </si>
  <si>
    <t>TSEBtrees</t>
  </si>
  <si>
    <t>Trees</t>
  </si>
  <si>
    <t>TSEB-25</t>
  </si>
  <si>
    <t>Assessment of an automated calibration of the SEBAL Algorithm to estimate dry-season surface-energy partitioning in a Forest-Savanna Transition in Brazil</t>
  </si>
  <si>
    <t>Laipelt, L., Ruhoff, A.L., Fleischmann, A.S., Bloedow Kayser, R.H., Kich, E.M., Rocha, H.R., Usher Neale, C.M.</t>
  </si>
  <si>
    <t>Evapotranspiration (ET) provides a strong connection between surface energy and hydrological cycles. Advancements in remote sensing techniques have increased our understanding of energy and terrestrial water balances as well as the interaction between surface and atmosphere over large areas. In this study, we computed surface energy fluxes using the Surface Energy Balance Algorithm for Land (SEBAL) algorithm and a simplified adaptation of the CIMEC (Calibration using Inverse Modeling at Extreme Conditions) process for automated endmember selection. Our main purpose was to assess and compare the accuracy of the automated calibration of the SEBAL algorithm using two different sources of meteorological input data (ground measurements from an eddy covariance flux tower and reanalysis data from Modern-Era Reanalysis for Research and Applications version 2 (MERRA-2)) to estimate the dry season partitioning of surface energy and water fluxes in a transitional area between tropical rainforest and savanna. The area is located in Brazil and is subject to deforestation and cropland expansion. The SEBAL estimates were validated using eddy covariance measurements (2004 to 2006) from the Large-Scale Biosphere-Atmosphere Experiment in the Amazon (LBA) at the Bananal JavaÃ©s (JAV) site. Results indicated a high accuracy for daily ET, using both ground measurements and MERRA-2 reanalysis, suggesting a low sensitivity to meteorological inputs. For daily ET estimates, we found a root mean square error (RMSE) of 0.35 mm day-1 for both observed and reanalysis meteorology using accurate quantiles for endmembers selection, yielding an error lower than 9% (RMSE compared to the average daily ET). Overall, the ET rates in forest areas were 4.2mmday-1, while in grassland/pasture and agricultural areas we found average rates between 2.0 and 3.2 mm day-1, with significant changes in energy partitioning according to land cover. Thus, results are promising for the use of reanalysis data to estimate regional scale patterns of sensible heat (H) and latent heat (LE) fluxes, especially in areas subject to deforestation. Â© 2020, by the authors.</t>
  </si>
  <si>
    <t>10.3390/rs12071108</t>
  </si>
  <si>
    <t>Remote sensing, Calibration, Evapotranspiration, Drought, SEBAL, Interfacial energy, Agricultural robots, Mean square error, Root mean square errors, Eddy covariance measurements, Deforestation, Inverse problems, Surface energy balance algorithm for lands, Remote sensing techniques, Research and application, Surface energy fluxes, Amazon, Automated calibration, Automation, Cerrado, Large-Scale Biosphere-Atmosphere Experiments</t>
  </si>
  <si>
    <t>SEBAL-T</t>
  </si>
  <si>
    <t>Bananal Javaés (JAV)</t>
  </si>
  <si>
    <t>without EBC</t>
  </si>
  <si>
    <t>(𝒈𝑨)</t>
  </si>
  <si>
    <t>(𝒈𝑻𝒔𝟏)</t>
  </si>
  <si>
    <t>(𝒈𝑻𝒔𝟐)</t>
  </si>
  <si>
    <t>(𝒈𝑻𝒔𝟑)</t>
  </si>
  <si>
    <t>(𝒈𝑻𝒔𝟒)</t>
  </si>
  <si>
    <t>(𝒈𝑽𝑰𝟏)</t>
  </si>
  <si>
    <t>(𝒈𝑽𝑰𝟐)</t>
  </si>
  <si>
    <t>(𝒈𝑽𝑰𝟑)</t>
  </si>
  <si>
    <t>(𝒈𝑽𝑰𝟒)</t>
  </si>
  <si>
    <t>with EBC</t>
  </si>
  <si>
    <t>SEBAL-M</t>
  </si>
  <si>
    <t>Developing a Gap-Filling Algorithm Using DNN for the Ts-VI Triangle Model to Obtain Temporally Continuous Daily Actual Evapotranspiration in an Arid Area of China</t>
  </si>
  <si>
    <t>Cui, YK, Ma, SH, Yao, ZY, Chen, X, Luo, ZL, Fan, WJ, Hong, Y</t>
  </si>
  <si>
    <t>Temporally continuous daily actual evapotranspiration (ET) data play a critical role in water resource management in arid areas. As a typical remotely sensed land surface temperature (LST)-based ET model, the surface temperature-vegetation index (Ts-VI) triangle model provides direct monitoring of ET, but these estimates are temporally discontinuous due to cloud contamination. In this work, we present a gap-filling algorithm (TSVI_DNN) using a deep neural network (DNN) with the Ts-VI triangle model to obtain temporally continuous daily actual ET at regional scale. The TSVI_DNN model is evaluated against in situ measurements in an arid area of China during 2009-2011 and shows good agreement with eddy covariance (EC) observations. The temporal coverage was improved from 16.1% with the original Ts-VI tringle model to 67.1% with the TSVI_DNN model. The correlation coefficient (R), root mean square error (RMSE), bias, and mean absolute difference (MAD) are 0.9, 0.86 mm d(-1), -0.16 mm d(-1), and 0.65 mm d(-1), respectively. When compared with the National Aeronautics and Space Administration (NASA) official MOD16 version 6 ET product, estimates of ET using TSVI_DNN are improved by approximately 49.2%. The method presented here can potentially contribute to enhanced water resource management in arid areas, especially under climate change.</t>
  </si>
  <si>
    <t>10.3390/rs12071121</t>
  </si>
  <si>
    <t>TSVI-Ori</t>
  </si>
  <si>
    <t>Yk</t>
  </si>
  <si>
    <t>TSVII-DNN</t>
  </si>
  <si>
    <t>Training during 2009–2011 and predicting for 2012</t>
  </si>
  <si>
    <t>Training and predicting for 2009–2012</t>
  </si>
  <si>
    <t>TSVI_Ori</t>
  </si>
  <si>
    <t>Multi-scale evaluation of the TSEB model over a complex agricultural landscape in Morocco</t>
  </si>
  <si>
    <t>Elfarkh, J., Ezzahar, J., Er-Raki, S., Simonneaux, V., Hssaine, B.A., Rachidi, S., Brut, A., Rivalland, V., Khabba, S., Chehbouni, A., Jarlan, L.</t>
  </si>
  <si>
    <t>An accurate assessment of evapotranspiration (ET) is crucially needed at the basin scale for studying the hydrological processes and water balance especially from upstream to downstream. In the mountains, this term is poorly understood because of various challenges, including the vegetation complexity, plant diversity, lack of available data and because the in situ direct measurement of ET is difficult in complex terrain. The main objective of this work was to investigate the potential of a Two-Source-Energy-Balance model (TSEB) driven by the Landsat and MODIS data for estimating ET over a complex mountain region. The complexity is associated with the type of the vegetation canopy as well as the changes in topography. For validating purposes, a large-aperture scintillometer (LAS) was set up over a heterogeneous transect of about 1.4 km to measure sensible (H) and latent heat (LE) fluxes. Additionally, two towers of eddy covariance (EC) systems were installed along the LAS transect. First, the model was tested at the local scale against the EC measurements using multi-scale remote sensing (MODIS and Landsat) inputs at the satellite overpasses. The obtained averaged values of the root mean square error (RMSE) and correlation coefficient (R) were about 72.4 Wm-2 and 0.79 and 82.0 Wm-2 and 0.52 for Landsat and MODIS data, respectively. Secondly, the potential of the TSEB model for evaluating the latent heat fluxes at large scale was investigated by aggregating the derived parameters from both satellites based on the LAS footprint. As for the local scale, the comparison of the latent heat fluxes simulated by TSEB driven by Landsat data performed well against those measured by the LAS (R = 0.69, RMSE = 68.0 Wm-2), while slightly more scattering was observed when MODIS products were used (R = 0.38, RMSE = 99.8 Wm-2). Based on the obtained results, it can be concluded that (1) the TSEB model can be fairly used to estimate the evapotranspiration over the mountain regions; and (2) medium- to high-resolution inputs are a better option than coarse-resolution products for describing this kind of complex terrain. Â© 2020, by the authors.</t>
  </si>
  <si>
    <t>10.3390/rs12071181</t>
  </si>
  <si>
    <t>Remote sensing, Vegetation, Evapotranspiration, Rivers, Scintillometer, Latent heat flux, Heat flux, Radiometers, Mean square error, Root mean square errors, Two-source energy balance, Two-source energy balance model, Correlation coefficient, Topography, Landforms, Latent heat, Hydrological process, Agricultural landscapes, Sensible heat flux, Derived parameters, Direct measurement, Eddy covariance system, Large aperture scintillometers</t>
  </si>
  <si>
    <t>olive trees</t>
  </si>
  <si>
    <t>ECwest</t>
  </si>
  <si>
    <t>ECeast</t>
  </si>
  <si>
    <t>Modelling high-resolution actual evapotranspiration through Sentinel-2 and Sentinel-3 data fusion</t>
  </si>
  <si>
    <t>Guzinski, R., Nieto, H., Sandholt, I., Karamitilios, G.</t>
  </si>
  <si>
    <t>The Sentinel-2 and Sentinel-3 satellite constellation contains most of the spatial, temporal and spectral characteristics required for accurate, field-scale actual evapotranspiration (ET) estimation. The one remaining major challenge is the spatial scale mismatch between the thermal-infrared observations acquired by the Sentinel-3 satellites at around 1 km resolution and the multispectral shortwave observations acquired by the Sentinel-2 satellite at around 20 m resolution. In this study we evaluate a number of approaches for bridging this gap by improving the spatial resolution of the thermal images. The resulting data is then used as input into three ET models, working under different assumptions: TSEB, METRIC and ESVEP. Latent, sensible and ground heat fluxes as well as net radiation produced by the models at 20 m resolution are validated against observations coming from 11 flux towers located in various land covers and climatological conditions. The results show that using the sharpened high-resolution thermal data as input for the TSEB model is a sound approach with relative root mean square error of instantaneous latent heat flux of around 30% in agricultural areas. The proposed methodology is a promising solution to the lack of thermal data with high spatio-temporal resolution required for field-scale ET modelling and can fill this data gap until next generation of thermal satellites are launched. Â© 2020 by the authors.</t>
  </si>
  <si>
    <t>10.3390/RS12091433</t>
  </si>
  <si>
    <t>Evapotranspiration, Satellites, Data fusion, Spatial resolution, Actual evapotranspiration, Heat flux, Agricultural robots, Mean square error, Root mean square errors, Spatio-temporal resolution, Image enhancement, Sentinel-2, Agricultural areas, Sentinel-3, Satellite constellations, Physical model, Climatological conditions, Field-scale, Machine-learning, Spectral characteristics</t>
  </si>
  <si>
    <t>closing the energy balance gap in field measurements by assigning residual energy to latent heat flux</t>
  </si>
  <si>
    <t>disTSEB</t>
  </si>
  <si>
    <t>ESVEP</t>
  </si>
  <si>
    <t>closing the energy balance gap in field measurements by preserving the Bowen ratio</t>
  </si>
  <si>
    <t>SAvanna</t>
  </si>
  <si>
    <t>herbaceous</t>
  </si>
  <si>
    <t>woody</t>
  </si>
  <si>
    <t>also has data separated by climate</t>
  </si>
  <si>
    <t>Comparison of remotely sensed evapotranspiration models over two typical sites in an arid Riparian ecosystem of northwestern China</t>
  </si>
  <si>
    <t>Du, T., Yuan, G., Wang, L., Sun, X., Sun, R.</t>
  </si>
  <si>
    <t>Accurate estimates of evapotranspiration (ET) are essential for the conservation of ecosystems and sustainable management of water resources in arid and semiarid regions. Over the last two decades, several empirical remotely sensed ET models (ERSETMs) had been developed and extensively used for regional-scale ET estimation in arid and semiarid ecosystems. These ERSETMs were constructed by combining datasets from different sites and relating measured daily ET to corresponding meteorological data and vegetation indices at the site scale. Then, regional-scale ET on a pixel basis can be estimated, using the established ERSETMs. The estimation accuracy of these ERSETMs at the site scale plays a fundamental and crucial role in regional-scale ET estimation. Recent studies have revealed that ET estimates from some of these models have significant uncertainties at different spatiotemporal scales. However, little information is available on the performance of these ERSETMs at the site scale. In this study, we compared eight ERSETMs, using ET measurements from 2013 to 2018 for two typical eddy covariance sites (Tamarix site and Populus site) in an arid riparian ecosystem of Northwestern China, intending to provide a guide for the selection of these models. Results showed that the Nagler-2013 model and the Yuan-2016 model outperformed the other models. There were substantial differences in the ET estimation of the eight ERSETMs at daily, monthly, and seasonal scales. The mean ET of the growing season from 2013 to 2018 ranged from 465.93 to 519.65 mm for the Tamarix site and from 386.22 to 437.05 mm for the Populus site, respectively. The differences in model structures and characterization of both meteorological conditions and vegetation factors were the primary sources of different model performance. Our findings provide useful information for choosing models and obtaining accurate ET estimation in arid regions. Â© 2020 by the authors.</t>
  </si>
  <si>
    <t>10.3390/RS12091434</t>
  </si>
  <si>
    <t>Remote sensing, Uncertainty analysis, Vegetation, Evapotranspiration, Eddy covariance, Water management, Water conservation, Vegetation indices, Arid regions, Meteorological data, Ecosystems, Forestry, Model structures, Meteorology, Riparian ecosystem, Arid and semi-arid regions, Spatio-temporal scale, Sustainable management, Meteorological condition, Populus euphratica, Remotely sensed evapotranspirations, Semi-arid ecosystems, Tamarix ramosissima, Arid riparian ecosystem, Site selection</t>
  </si>
  <si>
    <t>ERSETMs</t>
  </si>
  <si>
    <t>Nagler-2005a</t>
  </si>
  <si>
    <t>Nagler-2005b</t>
  </si>
  <si>
    <t>Scott-2008</t>
  </si>
  <si>
    <t>Bunting-2014</t>
  </si>
  <si>
    <t>Nagler-2009</t>
  </si>
  <si>
    <t>Nagler-2013</t>
  </si>
  <si>
    <t>Glenn-2015</t>
  </si>
  <si>
    <t>Yuan-2016</t>
  </si>
  <si>
    <t>Populus</t>
  </si>
  <si>
    <t>Continuous daily evapotranspiration with optical spaceborne observations at sub-kilometre spatial resolution</t>
  </si>
  <si>
    <t>Barrios, J.M., Arboleda, A., De Pue, J., Chormanski, J., Gellens-Meulenberghs, F.</t>
  </si>
  <si>
    <t>Evapotranspiration (ET) is a key parameter in the description of the energy and water fluxes over land. Continuous and spatially detailed ET simulations are thus required for a number of scientific and management-related purposes. These conditions are determined by the modelling approach and the composition of the forcing dataset. This study aimed at simulating daily ET in a diversity of climate and land cover conditions at a spatial resolution of ~1 km and higher. The modelling approach was based on the algorithm driving the ET product developed and set in operations in the framework of the Satellite Application Facility on Land Surface Analysis programme (LSA-SAF). The implemented algorithm allowed the ingestion of biophysical parameters derived from SPOT-V and PROBA-V observations developed by the Copernicus Global Land Programme, as well as other model parameters at a similar spatial resolution. The model was tested at an ~1 km spatial resolution in over 40 sites located in different climate and land cover contexts. The implementation at ~300 m was tested in the upper Biebrza basin, in Poland. The simulations correlated well with the validation dataset (r2 &gt; 0.75 in 80% of sites) and exhibited root mean squared values lower than 1 mm/day in 80% of the cases. The results also pointed to the need for refining the accuracy of soil moisture data sources, especially in dry areas. The results showed the ability of the modelling approach and the SPOT-V/PROBA-V missions to support the generation of long ET time series. They also opened the gate to incorporate Sentinel-3 in ET continuous modelling. Â© 2020 by the authors.</t>
  </si>
  <si>
    <t>10.3390/rs12142218</t>
  </si>
  <si>
    <t>Soil moisture, Evapotranspiration, Energy balance, Spatial resolution, Daily evapotranspirations, Image resolution, Biophysical parameters, Climate models, Continuous modelling, Land surface analysis, PROBA-V, Root mean squared, Satellite application facilities, Sentinel-3, Spaceborne observations, SPOT-V, Surface analysis</t>
  </si>
  <si>
    <t>Satellite Application Facility on Land Surface Analysis programme (LSA-SAF)</t>
  </si>
  <si>
    <t>FR-Fon</t>
  </si>
  <si>
    <t>JP-MBF</t>
  </si>
  <si>
    <t>PA-SPn</t>
  </si>
  <si>
    <t>GF-Guy</t>
  </si>
  <si>
    <t>GH-Ank</t>
  </si>
  <si>
    <t>MY-PSO</t>
  </si>
  <si>
    <t>AR-Vir</t>
  </si>
  <si>
    <t>CA-SF2</t>
  </si>
  <si>
    <t>DE-Obe</t>
  </si>
  <si>
    <t>FI-Hyy</t>
  </si>
  <si>
    <t>FI-Let</t>
  </si>
  <si>
    <t>NL-Loo</t>
  </si>
  <si>
    <t>US-Me6</t>
  </si>
  <si>
    <t>AU-DaP</t>
  </si>
  <si>
    <t>BE-Vie</t>
  </si>
  <si>
    <t>CA-Gro</t>
  </si>
  <si>
    <t>CH-Lae</t>
  </si>
  <si>
    <t>JP-SMF</t>
  </si>
  <si>
    <t>CA-NS6</t>
  </si>
  <si>
    <t>CA-SF3</t>
  </si>
  <si>
    <t>US-Sta</t>
  </si>
  <si>
    <t>CG-Tch</t>
  </si>
  <si>
    <t>SD-Dem</t>
  </si>
  <si>
    <t>DE-Spw</t>
  </si>
  <si>
    <t>RU-Che</t>
  </si>
  <si>
    <t>Discrepancies in the simulated global terrestrial latent heat flux from GLASS and MERRA-2 surface net radiation products</t>
  </si>
  <si>
    <t>Guo, X., Yao, Y., Zhang, Y., Lin, Y., Jiang, B., Jia, K., Zhang, X., Xie, X., Zhang, L., Shang, K., Yang, J., Bei, X.</t>
  </si>
  <si>
    <t>Surface all-wave net radiation (Rn) is a crucial variable driving many terrestrial latent heat (LE) models that estimate global LE. However, the differences between different Rn products and their impact on global LE estimates still remain unclear. In this study, we evaluated two Rn products, Global LAnd Surface Satellite (GLASS) beta version Rn and Modern-Era Retrospective Analysis for Research and Applications-version 2 (MERRA-2) Rn, from 2007-2017 using ground-measured data from 240 globally distributed in-situ radiation measurements provided by FLUXNET projects. The GLASS Rn product had higher accuracy (R2 increased by 0.04-0.26, and RMSE decreased by 2-13.3 W/m2) than the MERRA-2 Rn product for all land cover types on a daily scale, and the two Rn products differed greatly in spatial distribution and variations. We then determined the resulting discrepancies in simulated annual global LE using a simple averaging model by merging five diagnostic LE models: RS-PM model, SW model, PT-JPL model, MS-PT model, and SIM model. The validation results showed that the estimated LE from the GLASS Rn had higher accuracy (R2 increased by 0.04-0.14, and RMSE decreased by 3-8.4 W/m2) than that from the MERRA-2 Rn for different land cover types at daily scale. Importantly, the mean annual global terrestrial LE from GLASS Rn was 2.1% lower than that from the MERRA-2 Rn. Our study showed that large differences in satellite and reanalysis Rn products could lead to substantial uncertainties in estimating global terrestrial LE. Â©</t>
  </si>
  <si>
    <t>10.3390/RS12172763</t>
  </si>
  <si>
    <t>Uncertainty, Uncertainty analysis, Heat flux, Glass, Land-cover types, Latent heat, Terrestrial latent heat flux, MERRA-2, Research and application, Retrospective analysis, Validation results, Net radiation, GLASS, Glass industry, Global land surface, Radiation measurements, S-W models, Surface net radiation</t>
  </si>
  <si>
    <t>GLASS RN product</t>
  </si>
  <si>
    <t>SIM</t>
  </si>
  <si>
    <t>MERRA-2 RN product</t>
  </si>
  <si>
    <t>GLASS</t>
  </si>
  <si>
    <t>Simple averaging of 6 model</t>
  </si>
  <si>
    <t>MERRA-2</t>
  </si>
  <si>
    <t>Evapotranspiration partitioning at field scales using tseb and multi-satellite data fusion in the middle reaches of heihe river basin, Northwest China</t>
  </si>
  <si>
    <t>Li, Y., Huang, C., Kustas, W.P., Nieto, H., Sun, L., Hou, J.</t>
  </si>
  <si>
    <t>Daily evapotranspiration (ET) and its components of evaporation (E) and transpiration (T) at field scale are often required for improving agricultural water management and maintaining ecosystem health, especially in semiarid and arid regions. In this study, multi-year daily ET, E, and T at a spatial resolution of 100 m in the middle reaches of Heihe River Basin were computed based on an ET partitioning method developed by combing remote sensing-based ET model and multi-satellite data fusion methodology. Evaluations using flux tower measurements over irrigated cropland and natural desert sites indicate that this method can provide reliable estimates of surface flux partitioning and daily ET. Modeled daily ET yielded root mean square error (RMSE) values of 0.85 mm for cropland site and 0.84 mm for desert site, respectively. The E and T partitioning capabilities of this proposed method was further assessed by using ratios E/ET and T/ET derived from isotopic technology at the irrigated cropland site. Results show that apart from early in the growing season when the actual E was reduced by plastic film mulching, the modeled E/ET and T/ET agree well with observations in terms of both magnitude and temporal dynamics. The multi-year seasonal patterns of modeled ET, E, and T at field scale from this ET partitioning method shows reasonable seasonal variation and spatial variability, which can be used for monitoring plant water consumption in both agricultural and natural ecosystems. Â© 2020 by the authors. Licensee MDPI, Basel, Switzerland.</t>
  </si>
  <si>
    <t>10.3390/rs12193223</t>
  </si>
  <si>
    <t>Remote sensing, Evapotranspiration, Transpiration, Water management, Agriculture, Water supply, Data fusion, Ecosystems, Agricultural robots, Mean square error, Root mean square errors, Agricultural water management, Daily evapotranspirations, TSEB, Evapotranspiration partitioning, Spatial variability, Watersheds, Plants (botany), Fusion methodology, Partitioning methods, Plastic film mulching, Reliable estimates</t>
  </si>
  <si>
    <t>DM</t>
  </si>
  <si>
    <t>natural desert steppe dominated by perennial short shrub-Reaumuria soongaria</t>
  </si>
  <si>
    <t>fusion</t>
  </si>
  <si>
    <t>landsat only</t>
  </si>
  <si>
    <t>Surface energy flux estimation in two boreal settings in alaska using a thermal-based remote sensing model</t>
  </si>
  <si>
    <t>CristÃ³bal, J., Prakash, A., Anderson, M.C., Kustas, W.P., Alfieri, J.G., Gens, R.</t>
  </si>
  <si>
    <t>Recent Arctic warming has led to changes in the hydrological cycle. Circum-Arctic and circumboreal ecosystems are showing evidence of âgreeningâ and âbrowningâ due to temperature warming leading to shrub encroachment, tree mortality and deciduousness. Increases in latent heat flux from increased evapotranspiration rates associated with deciduous-dominated ecosystems may be significant, because deciduous vegetation has extremely high-water use and water storage capacity compared to coniferous and herbaceous plant species. Thus, the impact of vegetation change in boreal ecosystems on regional surface energy balance is a significant knowledge gap that must be addressed to better understand observed trends in water use/availability and tree mortality. To this end, output from a two-source energy balance model (TSEB) with modifications for high latitude boreal ecosystems was evaluated using flux tower measurements and Terra/Aqua MODIS remote sensing data collected over the two largest boreal forest types in Alaska (birch and black spruce). Data under clear and overcast days and from leaf-out to senescence from 2012 to 2016 were used for validation. Using flux tower observations and local model inputs, modifications to the model formulation for soil heat flux, net radiation partitioning, and canopy transpiration were required for the boreal forest. These improvements resulted in a mean absolute percent difference of around 23% for turbulent daytime fluxes when surface temperature from the flux towers was used, similar to errors reported in other studies conducted in warmer climates. Results when surface temperature from Terra/Aqua MODIS estimates were used as model input suggested that these model improvements are pertinent for regional scale applications. Vegetation indices and LAI time-series from the Terra/Aqua MODIS products were confirmed to be appropriate for energy flux estimation in the boreal forest to describe vegetation properties (LAI and green fraction) when field observations are not available. Model improvements for boreal settings identified in this study will be implemented operationally over North America to map surface energy fluxes at regional scales using long time series of remote sensing estimates as part of NOAAâs GOES Evapotranspiration and Drought Information System. Â© 2020 by the authors. Licensee MDPI, Basel, Switzerland.</t>
  </si>
  <si>
    <t>10.3390/rs12244108</t>
  </si>
  <si>
    <t>Remote sensing, MODIS, Vegetation, Evapotranspiration, Energy balance, Water supply, Atmospheric temperature, Ecosystems, Forestry, Heat flux, Interfacial energy, Radiometers, Surface properties, Digital storage, Remote sensing models, Two-source energy balance model, Surface temperatures, Time series, Thermal infrared, Boreal forest, Canopy transpirations, Surface energy fluxes, Shrub encroachments, Vegetation properties, Water storage capacity</t>
  </si>
  <si>
    <t>TSEB αPTC</t>
  </si>
  <si>
    <t>Black Spruce|αPTC = 1.26</t>
  </si>
  <si>
    <t>Black Spruce|αPTC = 0.6</t>
  </si>
  <si>
    <t>Birch|αPTC = 1.26</t>
  </si>
  <si>
    <t>Birch|αPTC = 0.9</t>
  </si>
  <si>
    <t>Black Spruce|αPT = 0.6</t>
  </si>
  <si>
    <t>using Terra/Aqua MODIS surface temperature as TRAD</t>
  </si>
  <si>
    <t>Birch|αPT = 0.9</t>
  </si>
  <si>
    <t>Estimating daily actual evapotranspiration at a landsat-like scale utilizing simulated and remote sensing surface temperature</t>
  </si>
  <si>
    <t>Wang, D., Yu, T., Liu, Y., Gu, X., Mi, X., Shi, S., Ma, M., Chen, X., Zhang, Y., Liu, Q., Mumtaz, F., Zhan, Y.</t>
  </si>
  <si>
    <t>Actual evapotranspiration (ET) with high spatiotemporal resolution is very important for the research on agricultural water resource management and the water cycle processes, and it is helpful to realize precision agriculture and smart agriculture, and provides critical references for agricultural layout planning. Due to the impact of the clouds, weather environment, and the orbital period of optical satellite, there are difficulties in providing daily remote sensing data that are not contaminated by clouds for estimating daily ET with high spatial-temporal resolution. By improving the enhanced spatial and temporal adaptive reflectance fusion model (ESTARFM), this manuscript proposes the method to fuse high temporal and low spatial resolution Weather Research and Forecasting (WRF) model surface skin temperature (TSK) with the low temporal and high spatial resolution remote sensing surface temperature for obtaining high spatiotemporal resolution daily surface temperature to be used in the estimation of the high spatial resolution daily ET (ET_WRFHR). The distinction of this study from the previous literatures can be summarized as the novel application of the fusion of WRF-simulated TSK and remote sensing surface temperature, giving full play to the availability of model surface skin temperature data at any time and region, making up for the shortcomings of the remote sensing data, and combining the high spatial resolution of remote sensing data to obtain ET with high spatial (Landsat-like scale) and temporal (daily) resolution. The ET_WRFHR were cross-validated and quantitatively verified with MODIS ET products (MOD16) and observations (ET_Obs) from eddy covariance system. Results showed that ET_WRFHR not only better reflects the difference and dynamic evolution process of ET for different land types but also better identifies the details of various fine geographical objects. It also represented a high correlation with the ET_Obs by the R2 amount reaching 0.9186. Besides, the RMSE and BIAS between ET_WRFHR and the ET_Obs are obtained as 0.77 mm/d and â0.08 mm/d respectively. High R2, as well as the small RMSE and BIAS amounts, indicate that ET_WRFHR has achieved a very good performance. Â© 2021 by the authors. Licensee MDPI, Basel, Switzerland.</t>
  </si>
  <si>
    <t>10.3390/rs13020225</t>
  </si>
  <si>
    <t>Remote sensing, Evapotranspiration, Water management, Agriculture, Water resource management, Actual evapotranspiration, Atmospheric temperature, Surface properties, Agricultural robots, Image resolution, Spatio-temporal resolution, High spatial resolution, Surface temperatures, Weather forecasting, Daily actual evapotranspirations, Eddy covariance systems, Fusion, Geographical objects, High spatiotemporal resolution, Orbits, Surface temperature, Weather research and forecasting models, WRF</t>
  </si>
  <si>
    <t>ET_WRFHR_8d</t>
  </si>
  <si>
    <t>Spatial allocation method from coarse evapotranspiration data to agricultural fields by quantifying variations in crop cover and soil moisture</t>
  </si>
  <si>
    <t>Ma, Z., Wu, B., Yan, N., Zhu, W., Zeng, H., Xu, J.</t>
  </si>
  <si>
    <t>Cropland evapotranspiration (ET) is the major source of water consumption in agricultural systems. The precise management of agricultural ET helps optimize water resource USge in arid and semiarid regions and requires field-scale ET data support. Due to the combined limitations of satellite sensors and ET mechanisms, the current high-resolution ET models need further refine-ment to meet the demands of field-scale ET management. In this research, we proposed a new field-scale ET estimation method by developing an allocation factor to quantify field-level ET variations and allocate coarse ET to the field scale. By regarding the agricultural field as the object of the ET parcel, the allocation factor is calculated with combined high-resolution remote sensing indexes in-dicating the field-level ET variations under different crop growth and land-surface water condi-tions. The allocation ET results are validated at two ground observation stations and show improved accuracy compared with that of the original coarse data. This allocated ET model provides reason-able spatial results of field-level ET and is adequate for precise agricultural ET management. This allocation method provides new insight into calculating field-level ET from coarse ET datasets and meets the demands of wide application for controlling regional water consumption, supporting the ET management theory in addressing the impacts of water scarcity on social and economic devel-opments. Â© 2021 by the authors. Licensee MDPI, Basel, Switzerland.</t>
  </si>
  <si>
    <t>10.3390/rs13030343</t>
  </si>
  <si>
    <t>Soil moisture, Remote sensing, Evapotranspiration, Water supply, Arid regions, Agricultural robots, Crops, Remote sensing model, Soil surveys, Agricultural water management, Information management, Surface waters, Agricultural fields, Agricultural system, Arid and semi-arid regions, Crop water consumption, Estimation methods, Ground observations, High resolution remote sensing, Allocation methods, Evapotranspiration allocation, Spatial allocation</t>
  </si>
  <si>
    <t>Field model ET</t>
  </si>
  <si>
    <t>ETWatch Model</t>
  </si>
  <si>
    <t>Evaluation of penmanâmonteith model based on sentinelâ2 data for the estimation of actual evapotranspiration in vineyards</t>
  </si>
  <si>
    <t>GarcÃ­aâgutiÃ©rrez, V., StÃ¶ckle, C., Gil, P.M., Meza, F.J.</t>
  </si>
  <si>
    <t>Water scarcity is one of the most important problems of agroecosystems in Mediterranean and semiarid areas, especially for species such as vineyards that largely depend on irrigation. Actual evapotranspiration (ET) is a variable that represents water consumption of a crop, integrating climate and biophysical variables. Actual evapotranspiration models based on remote sensing data from visible bands of Sentinelâ2, including PenmanâMonteithâStewart (RSâPMS) and Penmanâ MonteithâLeuning (RSâPML), were evaluated at different temporal scales in a Cabernet Sauvignon vineyard (Vitis vinifera L.) located in central Chile, and their performance compared with independent ET measurements from an eddy covariance system (EC) and outputs from models based on thermal infrared data from Landsat 7 and Landsat 8, such as Mapping EvapoTranspiration with high Resolution and Internalized Calibration (METRIC) and PriestleyâTaylor TwoâSource Model (TSEBâPT). The RSâPMS model showed the best goodness of fit for all temporal scales evaluated, especially at instantaneous and daily ET, with root mean squared error (RMSE) of 28.9 Wm-2 and 0.52 mm day-1, respectively, and Willmott agreement index (d1) values of 0.77 at instantaneous scale and 0.7 at daily scale. Additionally, both approaches of RSâPM model were evaluated incorporating a soil evaporation estimation method, one considering the soil water content (fSWC) and the other hand, using the ratio of accumulated precipitation and equivalent evaporation (fZhang), achieving the best fit at instantaneous scale for RSâPMS fSWC method with relative root mean squared error (%RMSE) of 15.2% in comparison to 58.8% of fZhang. Finally, the relevance of the RSâPMS model was highlighted in the assessment and monitoring of vineyard drip irrigation in terms of crop coefficient (Kc) estimation, which is one of the methods commonly used in irrigation planning, yielding a com-parable Kc to the one obtained by the EC tower with a bias around 9%. Â© 2021 by the authors. Licensee MDPI, Basel, Switzerland.</t>
  </si>
  <si>
    <t>10.3390/rs13030478</t>
  </si>
  <si>
    <t>Soil moisture, Evaporation, Remote sensing, Evapotranspiration, Irrigation, Irrigation management, PenmanâMonteith, Water supply, Actual evapotranspiration, Mean square error, Crops, Vineyards, Remote sensing data, Bio-physical variables, Eddy covariance systems, Assessment and monitoring, Irrigation planning, Root mean squared errors, Sentinelâ2, Thermal infrared data</t>
  </si>
  <si>
    <t>%RMSE</t>
  </si>
  <si>
    <t>RS-PML fswc</t>
  </si>
  <si>
    <t>RS-PMS fswc</t>
  </si>
  <si>
    <t>Synthesizing a regional territorial evapotranspiration dataset for northern china</t>
  </si>
  <si>
    <t>Wang, L., Wu, B., Elnashar, A., Zeng, H., Zhu, W., Yan, N.</t>
  </si>
  <si>
    <t>As a vital role in the processes of the energy balance and hydrological cycles, actual evapotranspiration (ET) is relevant to many agricultural, ecological and water resource management studies. The available global or regional ET products provide ET estimations with various temporal ranges, spatial resolutions and calculation methods (algorithms, inputs and parameterization, etc.), leading to varying degrees of introduced uncertainty. Northern China is the main agriculturally productive region supporting the whole country; thus, understanding the spatial and temporal changes in ET is essential to ensure water resource and food security. We developed a synthesis ET dataset for Northern China at a 1000 m spatial resolution, with a monthly temporal resolution covering a period ranging from 1982 to 2017, using an in-depth assessment of several ET products. Specifically, assessments were performed using in situ measured ET from eddy covariance (EC) observation towers at the site-pixel scale over interannual months under the conditions of different land cover types, climatic zones and elevation levels to select the most optimally performing ET products to be used in the synthesized ET dataset. Eight indicators under 21 conditions were involved in the assessment sheet, while the statistics of the different ET product occurrences and corresponding ratios were analyzed to select the best-performing ET products to build the synthesis ET dataset using the weighted mean method. The weights were determined by the Taylor skill score (TSS), calculated with ET products and EC ET observation data. Based on the assessment results, the PenmanâMonteithâLeuning (PML_v2), ETWatch and Operational Simplified Surface Energy Balance (SSEBop) datasets were selected for implementation in the synthesis ET dataset from 2003 to 2017, while Global Land Evaporation Amsterdam Model (GLEAM) v3.3a, complementary relationship (CR) ET, and Numerical Terradynamic Simulation Group (NTSG) datasets were chosen for the synthesis ET dataset from 1982 to 2002. The weighted mean synthesized results from 2003 to 2017 performed well when compared to the in situ measured EC ET values produced under all of the above conditions, while the synthesized results from 1982 to 2002 performed well through the water balance method in Heihe River Basin. These results can provide more stable ET estimations for Northern China, which can contribute to relevant agricultural, ecological and hydrological studies. Â© 2021 by the authors. Licensee MDPI, Basel, Switzerland.</t>
  </si>
  <si>
    <t>10.3390/rs13061076</t>
  </si>
  <si>
    <t>Evapotranspiration, Water management, Agriculture, Energy balance, Water balance method, Spatial resolution, Ecology, Actual evapotranspiration, Agricultural robots, Food supply, Evapotranspiration (ET), Hydrological cycles, Waterresource management, Temporal resolution, Complementary relationship, Spatial and temporal changes, Assessment sheet, Synthesis, Taylor skill score</t>
  </si>
  <si>
    <t>FLDAS_ET</t>
  </si>
  <si>
    <t>GLDAS_V20_ET</t>
  </si>
  <si>
    <t>GLDAS_V21_ET</t>
  </si>
  <si>
    <t>MOD16A2_C6_ET</t>
  </si>
  <si>
    <t>MOD16A2_C5_ET</t>
  </si>
  <si>
    <t>PML_V2_ET</t>
  </si>
  <si>
    <t>CR_ET</t>
  </si>
  <si>
    <t>GLEAM 3.3a</t>
  </si>
  <si>
    <t>GLEAM 3.3b</t>
  </si>
  <si>
    <t>NTSG</t>
  </si>
  <si>
    <t>synthesized ET</t>
  </si>
  <si>
    <t>(A) all EC flux sites</t>
  </si>
  <si>
    <t>(B1) forests</t>
  </si>
  <si>
    <t>(B2) grasslands</t>
  </si>
  <si>
    <t>(B3) croplands)</t>
  </si>
  <si>
    <t>semiarid</t>
  </si>
  <si>
    <t>dry subhumid</t>
  </si>
  <si>
    <t>humid</t>
  </si>
  <si>
    <t>(D1) &lt;500 m</t>
  </si>
  <si>
    <t>(D2) 500 m–1500 m</t>
  </si>
  <si>
    <t>(D3) &gt;1500 m</t>
  </si>
  <si>
    <t>Evaluation of multiple methods for the production of continuous evapotranspiration estimates from tir remote sensing</t>
  </si>
  <si>
    <t>Delogu, E., Olioso, A., AlliÃ¨s, A., Demarty, J., Boulet, G.</t>
  </si>
  <si>
    <t>Continuous daily estimates of evapotranspiration (ET) spatially distributed at plot scale are required to monitor the water loss and manage crop irrigation needs. Remote sensing approaches in the thermal infrared (TIR) domain are relevant to assess actual ET and soil moisture status but due to lengthy return intervals and cloud cover, data acquisition is not continuous over time. This study aims to assess the performances of 6 commonly used as well as two new reference quantities including rainfall as an index of soil moisture availability to reconstruct seasonal ET from sparse estimates and as a function of the revisit frequency. In a first step, instantaneous in situ eddy-covariance flux tower data collected over multiple ecosystems and climatic areas were used as a proxy for perfect retrievals on satellite overpass dates. In a second step, instantaneous estimations at the time of satellite overpass were produced using the Soil Plant Atmosphere and Remote Sensing Evapotranspiration (SPARSE) energy balance model in order to evaluate the errors concurrent to the use of an energy balance model simulating the instantaneous IRT products from the local surface temperature. Significant variability in the performances from site to site was observed particularly for long revisit frequencies over 8 days, suggesting that the revisit frequency necessary to achieve accurate estimates of ET via temporal upscaling needs to be fewer than 8 days whatever the reference quantity used. For shorter return interval, small differences among the interpolation techniques and reference quantities were found. At the seasonal scale, very simple methods using reference quantities such as the global radiation or clear sky radiation appeared relevant and robust against long revisit frequencies. For infra-seasonal studies targeting stress detection and irrigation management, taking the amount of precipitation into account seemed necessary, especially to avoid the underestimation of ET over cloudy days during a long period without data acquisitions. Â© 2021 by the authors. Licensee MDPI, Basel, Switzerland.</t>
  </si>
  <si>
    <t>10.3390/rs13061086</t>
  </si>
  <si>
    <t>Soil moisture, Remote sensing, Evapotranspiration, Data acquisition, Irrigation, Irrigation management, Energy balance, Overpasses, Energy balance models, Interpolation, Remote sensing approaches, Soil moisture availability, Atmospheric radiation, Global radiation, Interpolation techniques, Sandwich structures, Soil moisture status, Stress detection</t>
  </si>
  <si>
    <t>SPARSE Model</t>
  </si>
  <si>
    <t>Wheat</t>
  </si>
  <si>
    <t>Aur W 2006</t>
  </si>
  <si>
    <t>instantaneous in situ latent heat flux</t>
  </si>
  <si>
    <t>Sunflower</t>
  </si>
  <si>
    <t>Aur Su 2007</t>
  </si>
  <si>
    <t>Aur W 2008</t>
  </si>
  <si>
    <t>Lam W 2007</t>
  </si>
  <si>
    <t>Corn</t>
  </si>
  <si>
    <t>Lam C 2008</t>
  </si>
  <si>
    <t>Lam W 2009</t>
  </si>
  <si>
    <t>Lam C 2010</t>
  </si>
  <si>
    <t>Lam C 2012</t>
  </si>
  <si>
    <t>Lam C 2014</t>
  </si>
  <si>
    <t>Lam C 2015</t>
  </si>
  <si>
    <t>Peas</t>
  </si>
  <si>
    <t>Avi P 2005</t>
  </si>
  <si>
    <t>Avi W 2006</t>
  </si>
  <si>
    <t>Sorghum</t>
  </si>
  <si>
    <t>Avi So 2007</t>
  </si>
  <si>
    <t>Avi W 2008</t>
  </si>
  <si>
    <t>Avi W 2012</t>
  </si>
  <si>
    <t>Wan M 2009</t>
  </si>
  <si>
    <t>Wan S 2009</t>
  </si>
  <si>
    <t>Kai W 2012</t>
  </si>
  <si>
    <t>Olive</t>
  </si>
  <si>
    <t>Kai Or 2012/15</t>
  </si>
  <si>
    <t>Hao W 2004</t>
  </si>
  <si>
    <t>instantaneous remotely-sensed derived latent heat flux</t>
  </si>
  <si>
    <t>Assessing irrigation water use with remote sensingâbased soil water balance at an irrigation scheme level in a semiâarid region of morocco</t>
  </si>
  <si>
    <t>Kharrou, M.H., Simonneaux, V., Erâraki, S., Page, M.L., Khabba, S., Chehbouni, A.</t>
  </si>
  <si>
    <t>This study aims to evaluate a remote sensingâbased approach to allow estimation of the temporal and spatial distribution of crop evapotranspiration (ET) and irrigation water requirements over irrigated areas in semiâarid regions. The method is based on the daily step FAOâ56 Soil Water Balance model combined with a time series of basal crop coefficients and the fractional vegetation cover derived from highâresolution satellite Normalized Difference Vegetation Index (NDVI) im-agery. The model was first calibrated and validated at plot scale using ET measured by eddyâcovar-iance systems over wheat fields and olive orchards representing the main crops grown in the study area of the Haouz plain (central Morocco). The results showed that the model provided good estimates of ET for wheat and olive trees with a root mean square error (RMSE) of about 0.56 and 0.54 mm/day respectively. The model was then used to compare remotely sensed estimates of irrigation requirements (RSâIWR) and irrigation water supplied (WS) at plot scale over an irrigation district in the Haouz plain through three growing seasons. The comparison indicated a large spatioâtem-poral variability in irrigation water demands and supplies; the median values of WS and RSâIWR were 130 (175), 117 (175) and 118 (112) mm respectively in the 2002â2003, 2005â2006 and 2008â2009 seasons. This could be attributed to inadequate irrigation supply and/or to farmersâ socioâeconomic considerations and management practices. The findings demonstrate the potential for irrigation managers to use remote sensingâbased models to monitor irrigation water USge for efficient and sustainable use of water resources. Â© 2021 by the authors. Licensee MDPI, Basel, Switzerland.</t>
  </si>
  <si>
    <t>10.3390/rs13061133</t>
  </si>
  <si>
    <t>Soil moisture, Remote sensing, Vegetation, Evapotranspiration, Water management, Irrigation, Water supply, Arid regions, Mean square error, Root mean square errors, Crops, Normalized difference vegetation index, Basal crop coefficients, Irrigation water requirements, Fractional vegetation cover, Water, Soil water balance model, Temporal and spatial distribution, NDVI time series, Economic considerations, FAOâ56 soil water balance</t>
  </si>
  <si>
    <t>Remote Sensing-Based Soil Water Balance</t>
  </si>
  <si>
    <t>C1</t>
  </si>
  <si>
    <t>C2</t>
  </si>
  <si>
    <t>C3</t>
  </si>
  <si>
    <t>C4</t>
  </si>
  <si>
    <t>V1</t>
  </si>
  <si>
    <t>V2</t>
  </si>
  <si>
    <t>V3</t>
  </si>
  <si>
    <t>V4</t>
  </si>
  <si>
    <t>Extensive evaluation of a continental-scale high-resolution hydrological model using remote sensing and ground-based observations</t>
  </si>
  <si>
    <t>Zhu, B., Xie, X., Lu, C., Lei, T., Wang, Y., Jia, K., Yao, Y.</t>
  </si>
  <si>
    <t>Extreme hydrologic events are getting more frequent under a changing climate, and a reliable hydrological modeling framework is important to understand their mechanism. However, existing hydrological modeling frameworks are mostly constrained to a relatively coarse resolution, unrealistic input information, and insufficient evaluations, especially for the large domain, and they are, therefore, unable to address and reconstruct many of the water-related issues (e.g., flooding and drought). In this study, a 0.0625-degree (~6 km) resolution variable infiltration capacity (VIC) model developed for China from 1970 to 2016 was extensively evaluated against remote sensing and ground-based observations. A unique feature in this modeling framework is the incorporation of new remotely sensed vegetation and soil parameter dataset. To our knowledge, this constitutes the first application of VIC with such a long-term and fine resolution over a large domain, and more importantly, with a holistic system-evaluation leveraging the best available earth data. The evaluations using in-situ observations of streamflow, evapotranspiration (ET), and soil moisture (SM) indicate a great improvement. The simulations are also consistent with satellite remote sensing products of ET and SM, because the mean differences between the VIC ET and the remote sensing ET range from -2 to 2 mm/day, and the differences for SM of the top thin layer range from -2 to 3 mm. Therefore, this continental-scale hydrological modeling framework is reliable and accurate, which can be used for various applications including extreme hydrological event detections. Â© 2021 by the authors. Licensee MDPI, Basel, Switzerland.</t>
  </si>
  <si>
    <t>10.3390/rs13071247</t>
  </si>
  <si>
    <t>Hydrology, Soil moisture, Hydrological modeling, Remote sensing, Continental scale, Temperature measurement, Satellite remote sensing, Continental-scale, Extreme hydrological events, Ground-based observations, High resolution, In-situ observations, Knowledge management, Remote sensing product, System evaluation, Variable infiltration capacity models</t>
  </si>
  <si>
    <t>VIC model</t>
  </si>
  <si>
    <t>RMSE values range between 0.6 mm and 3.6 mm/day</t>
  </si>
  <si>
    <t>figure 4 e shows some data but not absolute</t>
  </si>
  <si>
    <t>Improving the evapotranspiration estimation under cloudy condition by extending the Ts-VI triangle model</t>
  </si>
  <si>
    <t>Li, B., Cui, Y., Geng, X., Li, H.</t>
  </si>
  <si>
    <t>Evapotranspiration (ET) of soil-vegetation system is the main process of the water and energy exchange between the atmosphere and the land surface. Spatio-temporal continuous ET is vitally important to agriculture and ecological applications. Surface temperature and vegetation index (Ts-VI) triangle ET model based on remote sensing land surface temperature (LST) is widely used to monitor the land surface ET. However, a large number of missing data caused by the presence of clouds always reduces the availability of the main parameter LST, thus making the remote sensing-based ET estimation unavailable. In this paper, a method to improve the availability of ET estimates from Ts-VI model is proposed. Firstly, continuous LST product of the time series is obtained using a reconstruction algorithm, and then, the reconstructed LST is applied to the estimate ET using the Ts-VI model. The validation in the Heihe River Basin from 2009 to 2011 showed that the availability of ET estimates is improved from 25 days per year (d/yr) to 141 d/yr. Compared with the in situ data, a very good performance of the estimated ET is found with RMSE 1.23 mm/day and R2 0.6257 at point scale and RMSE 0.32 mm/day and R2 0.8556 at regional scale. This will improve the understanding of the water and energy exchange between the atmosphere and the land surface, especially under cloudy conditions. Â© 2021 by the authors. Licensee MDPI, Basel, Switzerland.</t>
  </si>
  <si>
    <t>10.3390/rs13081516</t>
  </si>
  <si>
    <t>Remote sensing, Vegetation, Evapotranspiration, Vegetation index, Land surface temperature, Atmospheric temperature, Surface measurement, Surface properties, Agricultural robots, Cloudy conditions, Heihe river basin, Spatio temporal, Surface temperatures, Water and energies, Model-based OPC, Reconstruction algorithms, Robust regression, Spatio-temporal continuity, Ts-VI ET model</t>
  </si>
  <si>
    <t>reconstructed LST derived Ts-VI model</t>
  </si>
  <si>
    <t>Yingke station</t>
  </si>
  <si>
    <t>Estimation of evapotranspiration and its components across China based on a modified priestleyâtaylor algorithm using monthly multi-layer soil moisture data</t>
  </si>
  <si>
    <t>Xing, W., Wang, W., Shao, Q., Song, L., Cao, M.</t>
  </si>
  <si>
    <t>Although soil moisture (SM) is an important constraint factor of evapotranspiration (ET), the majority of the satellite-driven ET models do not include SM observations, especially the SM at different depths, since its spatial and temporal distribution is difficult to obtain. Based on monthly three-layer SM data at a 0.25â¦ spatial resolution determined from multi-sources, we updated the original Priestley TaylorâJet Propulsion Laboratory (PT-JPL) algorithm to the Priestley TaylorâSoil Moisture Evapotranspiration (PT-SM ET) algorithm by incorporating SM control into soil evaporation (Es) and canopy transpiration (T). Both algorithms were evaluated using 17 eddy covariance towers across different biomes of China. The PT-SM ET model shows increased R2, NSE and reduced RMSE, Bias, with more improvements occurring in water-limited regions. SM incorporation into T enhanced ET estimates by increasing R2 and NSE by 4% and 18%, respectively, and RMSE and Bias were respectively reduced by 34% and 7 mm. Moreover, we applied the two ET algorithms to the whole of China and found larger increases in T and Es in the central, northeastern, and southern regions of China when using the PT-SM algorithm compared with the original algorithm. Additionally, the estimated mean annual ET increased from the northwest to the southeast. The SM constraint resulted in higher transpiration estimate and lower evaporation estimate. Es was greatest in the northwest arid region, interception was a large fraction in some rainforests, and T was dominant in most other regions. Further improvements in the estimation of ET components at high spatial and temporal resolution are likely to lead to a better understanding of the water movement through the soilâplantâatmosphere continuum. Â© 2021 by the authorsLicensee MDPI, Basel, Switzerland.</t>
  </si>
  <si>
    <t>10.3390/rs13163118</t>
  </si>
  <si>
    <t>Soil moisture, Evaporation, China, Evapotranspiration, Transpiration, Spatial resolution, Soil surveys, Spatial and temporal resolutions, Water-limited regions, Canopy transpirations, Jet Propulsion Laboratory, Spatial and temporal distribution, Eddy covariance towers, Original algorithms, PriestleyâTaylor algorithm</t>
  </si>
  <si>
    <t>QH</t>
  </si>
  <si>
    <t>GT-1</t>
  </si>
  <si>
    <t>GT-2</t>
  </si>
  <si>
    <t>PT_Es</t>
  </si>
  <si>
    <t>updated algorithm PT-SM with soil moisture incorporation into soil evaporation (PT_Es)</t>
  </si>
  <si>
    <t>PT_T</t>
  </si>
  <si>
    <t>updated algorithm with soil moisture incorporation into transpiration (PT_T)</t>
  </si>
  <si>
    <t>PT-SM</t>
  </si>
  <si>
    <t>updated PT-SM ET performance</t>
  </si>
  <si>
    <t>Mapping daily evapotranspiration at field scale using the harmonized landsat and sentinel-2 dataset, with sharpened VIIRS as a sentinel-2 thermal proxy</t>
  </si>
  <si>
    <t>Xue, J., Anderson, M.C., Gao, F., Hain, C., Yang, Y., Knipper, K.R., Kustas, W.P., Yang, Y.</t>
  </si>
  <si>
    <t>Accurate and frequent monitoring of evapotranspiration (ET) at sub-field scales can provide valuable information for agricultural water management, quantifying crop water use and stress toward the goal of increasing crop water use efficiency and production. Using land-surface temperature (LST) data retrieved from Landsat thermal infrared (TIR) imagery, along with surface reflec-tance data describing albedo and vegetation cover fraction, surface energy balance models can generate ET maps down to a 30 m spatial resolution. However, the temporal sampling by such maps can be limited by the relatively infrequent revisit period of Landsat data (8 days for combined Land-sats 7 and 8), especially in cloudy areas experiencing rapid changes in moisture status. The Sentinel-2 (S2) satellites, as a good complement to the Landsat system, provide surface reflectance data at 10â20 m spatial resolution and 5 day revisit period but do not have a thermal sensor. On the other hand, the Visible Infrared Imaging Radiometer Suite (VIIRS) provides TIR data on a near-daily basis with 375 m resolution, which can be refined through thermal sharpening using S2 reflectances. This study assesses the utility of augmenting the Harmonized Landsat and Sentinel-2 (HLS) dataset with S2-sharpened VIIRS as a thermal proxy source on S2 overpass days, enabling 30 m ET mapping at a potential combined frequency of 2â3 days (including Landsat). The value added by including VIIRS-S2 is assessed both retrospectively and operationally in comparison with flux tower observations collected from several U.S. agricultural sites covering a range of crop types. In particular, we evaluate the performance of VIIRS-S2 ET estimates as a function of VIIRS view angle and cloud masking approach. VIIRS-S2 ET retrievals (MAE of 0.49 mm dâ1 against observations) generally show comparable accuracy to Landsat ET (0.45 mm dâ1) on days of commensurate overpass, but with decreasing performance at large VIIRS view angles. Low-quality VIIRS-S2 ET retrievals linked to imperfect VIIRS/S2 cloud masking are also discussed, and caution is required when applying such data for generating ET timeseries. Fused daily ET time series benefited during the peak grow-ing season from the improved multi-source temporal sampling afforded by VIIRS-S2, particularly in cloudy regions and over surfaces with rapidly changing vegetation conditions, and value added for real-time monitoring applications is discussed. This work demonstrates the utility and feasibility of augmenting the HLS dataset with sharpened VIIRS TIR imagery on S2 overpass dates for generating high spatiotemporal resolution ET products. Â© 2021 by the authors. Licensee MDPI, Basel, Switzerland.</t>
  </si>
  <si>
    <t>10.3390/rs13173420</t>
  </si>
  <si>
    <t>Vegetation, Evapotranspiration, Water management, Water supply, Water resource management, Mapping, Data fusion, Land surface temperature, Surface energy balance models, Harmonized Landsat and Sentinel-2, Agricultural robots, Crops, Agricultural water management, Daily evapotranspirations, Image resolution, Land surface tempera-ture, Overpasses, Real time monitoring, Reflection, Spatio-temporal resolution, Surface reflectance, Thermography (imaging), Vegetation condition, VIIRS, Visible infrared imaging radiometer suites</t>
  </si>
  <si>
    <t>disALEXI -L</t>
  </si>
  <si>
    <t>Landsat-only (L)</t>
  </si>
  <si>
    <t>also data for season available - not reported here</t>
  </si>
  <si>
    <t>USBi1</t>
  </si>
  <si>
    <t>USBi2</t>
  </si>
  <si>
    <t>Bar012</t>
  </si>
  <si>
    <t>Rip760</t>
  </si>
  <si>
    <t>USNe1</t>
  </si>
  <si>
    <t>USNe2</t>
  </si>
  <si>
    <t>USNe3</t>
  </si>
  <si>
    <t>USBo1</t>
  </si>
  <si>
    <t>OPE3</t>
  </si>
  <si>
    <t>Chop</t>
  </si>
  <si>
    <t>disALEXI -V+L</t>
  </si>
  <si>
    <t>Landsat + VIIRS-S2 (L+V),</t>
  </si>
  <si>
    <t>A MODIS-based energy balance to estimate Evapotranspiration for clear-sky days in Brazilian tropical savannas</t>
  </si>
  <si>
    <t>Ruhoff, A.L., Paz, A.R., Collischonn, W., Aragao, L.E.O.C., Rocha, H.R., Malhi, Y.S.</t>
  </si>
  <si>
    <t>Evapotranspiration (ET) plays an important role in global climate dynamics and in primary production of terrestrial ecosystems; it represents the mass and energy transfer from the land to atmosphere. Limitations to measuring ET at large scales using ground-based methods have motivated the development of satellite remote sensing techniques. The purpose of this work is to evaluate the accuracy of the SEBAL algorithm for estimating surface turbulent heat fluxes at regional scale, using 28 images from MODIS. SEBAL estimates are compared with eddy-covariance (EC) measurements and results from the hydrological model MGB-IPH. SEBAL instantaneous estimates of latent heat flux (LE) yielded r 2= 0.64 and r2 = 0.62 over sugarcane croplands and savannas when compared against in situ EC estimates. At the same sites, daily aggregated estimates of LE were r 2 = 0.76 and r2 = 0.66, respectively. Energy balance closure showed that turbulent fluxes over sugarcane croplands were underestimated by 7% and 9% over savannas. Average daily ET from SEBAL is in close agreement with estimates from the hydrological model for an overlay of 38,100 km2 (r2 = 0.88). Inputs to which the algorithm is most sensitive are vegetation index (NDVI), gradient of temperature (dT) to compute sensible heat flux (H) and net radiation (Rn). It was verified that SEBAL has a tendency to overestimate results both at local and regional scales probably because of low sensitivity to soil moisture and water stress. Nevertheless the results confirm the potential of the SEBAL algorithm, when used with MODIS images for estimating instantaneous LE and daily ET from large areas. Â© 2012 by the authors.</t>
  </si>
  <si>
    <t>10.3390/rs4030703</t>
  </si>
  <si>
    <t>Hydrology, Soil moisture, Remote sensing, MODIS, Evapotranspiration, Hydrological modelling, Energy balance, SEBAL, Ecosystems, Heat flux, Radiometers, Satellite remote sensing, Climate models, Turbulent heat fluxes, Terrestrial ecosystems, Energy transfer, Gradient of temperature, Tropical biomes</t>
  </si>
  <si>
    <t>Actual evapotranspiration (water use) assessment of the colorado river basin at the landsat resolution using the operational simplified surface energy balance model</t>
  </si>
  <si>
    <t>Singh, R.K., Senay, G.B., Velpuri, N.M., Bohms, S., Scott, R.L., Verdin, J.P.</t>
  </si>
  <si>
    <t>Accurately estimating consumptive water use in the Colorado River Basin (CRB) is important for assessing and managing limited water resources in the basin. Increasing water demand from various sectors may threaten long-term sustainability of the water supply in the arid southwestern United States. We have developed a first-ever basin-wide actual evapotranspiration (ETa) map of the CRB at the Landsat scale for water use assessment at the field level. We used the operational Simplified Surface Energy Balance (SSEBop) model for estimating ETa using 328 cloud-free Landsat images acquired during 2010. Our results show that cropland had the highest ETa among all land cover classes except for water. Validation using eddy covariance measured ETa showed that the SSEBop model nicely captured the variability in annual ETa with an overall R2 of 0.78 and a mean bias error of about 10%. Comparison with water balance-based ETa showed good agreement (R2 = 0.85) at the sub-basin level. Though there was good correlation (R2 = 0.79) between Moderate Resolution Imaging Spectroradiometer (MODIS)-based ETa (1 km spatial resolution) and Landsat-based ETa (30 m spatial resolution), the spatial distribution ofMODIS-based ETa was not suitable for water use assessment at the field level. In contrast, Landsat-based ETa has good potential to be used at the field level for water management. With further validation using multiple years and sites, our methodology can be applied for regular production of ETa maps of larger areas such as the conterminous United States. Â© 2013 by the authors.</t>
  </si>
  <si>
    <t>10.3390/rs6010233</t>
  </si>
  <si>
    <t>Actual evapotranspiration, Energy balance, Evapotranspiration, Geo-spatial analysis, Geospatial analysis, Hydrologic cycle, Hydrologic cycles, Image reconstruction, Image resolution, Interfacial energy, Irrigation, Landsat, LANDSAT, Long-term sustainability, Moderate resolution imaging spectroradiometer, Radiometers, Remote sensing, Satellite imagery, Surface energy balance modeling, Water management, Water resources, Water supply, Water use, Watersheds</t>
  </si>
  <si>
    <t>Flagstaff managed forest (FMF), Flagstaff unmanaged forest (FUF), Flagstaff wildfire (FWF), Santa Rita Creosote (SRC), Santa Rita Mesquite (SRM), Kendall Grassland (WKG), and Charleston Mesquite (CMS) sites</t>
  </si>
  <si>
    <t>Validation and application of the modified satellite-based Priestley-Taylor algorithm for mapping terrestrial evapotranspiration</t>
  </si>
  <si>
    <t>Yao, Y., Liang, S., Zhao, S., Zhang, Y., Qin, Q., Cheng, J., Jia, K., Xie, X., Zhang, N., Liu, M.</t>
  </si>
  <si>
    <t>Satellite-based vegetation indices (VIs) and Apparent Thermal Inertia (ATI) derived from temperature change provide valuable information for estimating evapotranspiration (LE) and detecting the onset and severity of drought. The modified satellite-based Priestley-Taylor (MS-PT) algorithm that we developed earlier, coupling both VI and ATI, is validated based on observed data from 40 flux towers distributed across the world on all continents. The validation results illustrate that the daily LE can be estimated with the Root Mean Square Error (RMSE) varying from 10.7 W/m2 to 87.6 W/m2, and with the square of correlation coefficient (R2) from 0.41 to 0.89 (p &amp;lt; 0.01). Compared with the Priestley-Taylor-based LE (PT-JPL) algorithm, the MS-PT algorithm improves the LE estimates at most flux tower sites. Importantly, the MS-PT algorithm is also satisfactory in reproducing the inter-annual variability at flux tower sites with at least five years of data. The R2 between measured and predicted annual LE anomalies is 0.42 (p = 0.02). The MS-PT algorithm is then applied to detect the variations of long-term terrestrial LE over Three-North Shelter Forest Region of China and to monitor global land surface drought. The MS-PT algorithm described here demonstrates the ability to map regional terrestrial LE and identify global soil moisture stress, without requiring precipitation information. Â© 2014 by the authors.</t>
  </si>
  <si>
    <t>10.3390/rs6010880</t>
  </si>
  <si>
    <t>Algorithms, Apparent thermal inertia, Correlation, Correlation coefficient, Drought, Evaporation, Evapotranspiration, Forestry, Global land surface, Interannual variability, Mean square error, Modified satellite-based priestley-Taylor algorithm, Plants, Priestley-Taylor, Pt-jpl algorithm, Root mean square errors, Satellites, Soil moisture, Temperature, Terrestrial evapotranspiration, Thermal inertia, Transpiration, Vegetation, Vegetation index</t>
  </si>
  <si>
    <t>CA-SF1</t>
  </si>
  <si>
    <t>CA-NS1</t>
  </si>
  <si>
    <t>CA-Qfo</t>
  </si>
  <si>
    <t>US-Ivo</t>
  </si>
  <si>
    <t>US-Me4</t>
  </si>
  <si>
    <t>US-Aud</t>
  </si>
  <si>
    <t>US-Sp1</t>
  </si>
  <si>
    <t>BR-Sa3</t>
  </si>
  <si>
    <t>BW-Ma1</t>
  </si>
  <si>
    <t>BW-Ghm</t>
  </si>
  <si>
    <t>ZA-Kru</t>
  </si>
  <si>
    <t>NI-Nam</t>
  </si>
  <si>
    <t>IL-Yat</t>
  </si>
  <si>
    <t>ID-Pag</t>
  </si>
  <si>
    <t>VU-Coc</t>
  </si>
  <si>
    <t>TH-Mkl</t>
  </si>
  <si>
    <t>AU-Tum</t>
  </si>
  <si>
    <t>AU-Wac</t>
  </si>
  <si>
    <t>JP-Tmk</t>
  </si>
  <si>
    <t>MN-Arv</t>
  </si>
  <si>
    <t>MN-Skt</t>
  </si>
  <si>
    <t>CN-Fuk</t>
  </si>
  <si>
    <t>RU-Zot</t>
  </si>
  <si>
    <t>RU-Ylf</t>
  </si>
  <si>
    <t>RU-Cok</t>
  </si>
  <si>
    <t>FI-Kaa</t>
  </si>
  <si>
    <t>SE-Faj</t>
  </si>
  <si>
    <t>PL-Wet</t>
  </si>
  <si>
    <t>AT-Neu</t>
  </si>
  <si>
    <t>ES-Lma</t>
  </si>
  <si>
    <t>UK-Gri</t>
  </si>
  <si>
    <t>SK-Tat</t>
  </si>
  <si>
    <t>Validation of global evapotranspiration product (MOD16) using flux tower data in the African savanna, South Africa</t>
  </si>
  <si>
    <t>Ramoelo, A., Majozi, N., Mathieu, R., Jovanovic, N., Nickless, A., Dzikiti, S.</t>
  </si>
  <si>
    <t>Globally, water is an important resource required for the survival of human beings. Water is a scarce resource in the semi-arid environments, including South Africa. In South Africa, several studies have quantified evapotranspiration (ET) in different ecosystems at a local scale. Accurate spatially explicit information on ET is rare in the country mainly due to lack of appropriate tools. In recent years, a remote sensing ET product from the MODerate Resolution Imaging Spectrometer (MOD16) has been developed. However, its accuracy is not known in South African ecosystems. The objective of this study was to validate the MOD16 ET product using data from two eddy covariance flux towers, namely; Skukuza and Malopeni installed in a savanna and woodland ecosystem within the Kruger National Park, South Africa. Eight day cumulative ET data from the flux towers was calculated to coincide with the eight day MOD16 products over a period of 10 years from 2000 to 2010. The Skukuza flux tower results showed inconsistent comparisons with MOD16 ET. The Malopeni site achieved a poorer comparison with MOD16 ET compared to the Skukuza, and due to a shorter measurement period, data validation was performed for 2009 only. The inconsistent comparison of MOD16 and flux tower-based ET can be attributed to, among other things, the parameterization of the Penman-Monteith model, flux tower measurement errors, and flux tower footprint vs. MODIS pixel. MOD16 is important for global inference of ET, but for use in South Africa's integrated water management, a locally parameterized and improved product should be developed. Â© 2014 by the authors.</t>
  </si>
  <si>
    <t>10.3390/rs6087406</t>
  </si>
  <si>
    <t>Ecology, Ecosystems, Eddy covariance, Evapotranspiration, Flux tower, Flux towers, Image reconstruction, Integrated water management, MOD16, Moderate res-olution imaging spectrometers, Penman Monteith, Penman-Monteith, Penman-Monteith models, Remote sensing, Semi-arid environments, Spectrometers, Towers, Water management, Water resources</t>
  </si>
  <si>
    <t>skukuza</t>
  </si>
  <si>
    <t>mm/8days</t>
  </si>
  <si>
    <t>On the downscaling of actual evapotranspiration maps based on combination of MODIS and landsat-based actual evapotranspiration estimates</t>
  </si>
  <si>
    <t>Singh, R.K., Senay, G.B., Velpuri, N.M., Bohms, S., Verdin, J.P.</t>
  </si>
  <si>
    <t>Downscaling is one of the important ways of utilizing the combined benefits of the high temporal resolution of Moderate Resolution Imaging Spectroradiometer (MODIS) images and fine spatial resolution of Landsat images. We have evaluated the output regression with intercept method and developed the Linear with Zero Intercept (LinZI) method for downscaling MODIS-based monthly actual evapotranspiration (AET) maps to the Landsat-scale monthly AET maps for the Colorado River Basin for 2010. We used the 8-day MODIS land surface temperature product (MOD11A2) and 328 cloud-free Landsat images for computing AET maps and downscaling. The regression with intercept method does have limitations in downscaling if the slope and intercept are computed over a large area. A good agreement was obtained between downscaled monthly AET using the LinZI method and the eddy covariance measurements from seven flux sites within the Colorado River Basin. The mean bias ranged from -16 mm (underestimation) to 22 mm (overestimation) per month, and the coefficient of determination varied from 0.52 to 0.88. Some discrepancies between measured and downscaled monthly AET at two flux sites were found to be due to the prevailing flux footprint. A reasonable comparison was also obtained between downscaled monthly AET using LinZI method and the gridded FLUXNET dataset. The downscaled monthly AET nicely captured the temporal variation in sampled land cover classes. The proposed LinZI method can be used at finer temporal resolution (such as 8 days) with further evaluation. The proposed downscaling method will be very useful in advancing the application of remotely sensed images in water resources planning and management. Â© 2014 by the authors.</t>
  </si>
  <si>
    <t>10.3390/rs61110483</t>
  </si>
  <si>
    <t>Atmospheric temperature, Colorado river basin, Colorado River Basin, Down-scaling, Downscaling, Evapotranspiration, Image reconstruction, Landsat, LANDSAT, LinZI method, Merging, MODIS, Radiometers, Rivers, Satellite imagery, Watersheds, WaterSMART</t>
  </si>
  <si>
    <t>Monthly Evapotranspiration Using the LinZI Method</t>
  </si>
  <si>
    <t>Flagstaff managed forest</t>
  </si>
  <si>
    <t>Flagstaff unmanaged forest</t>
  </si>
  <si>
    <t>Flagstaff wildfire</t>
  </si>
  <si>
    <t>Santa Rita Creosote</t>
  </si>
  <si>
    <t>Santa Rita Mesquite</t>
  </si>
  <si>
    <t>Charleston Mesquite</t>
  </si>
  <si>
    <t>The performances of MODIS-GPP and -ET products in China and their sensitivity to input data (FPAR/LAI)</t>
  </si>
  <si>
    <t>Liu, Z., Shao, Q., Liu, J.</t>
  </si>
  <si>
    <t>The aims are to validate and assess the performances of MODIS gross primary production (MODIS-GPP) and evapotranspiration (MODIS-ET) products in China's different land cover types and their sensitivity to remote sensing input data. In this study, MODIS-GPP and -ET are evaluated using flux derived/measured data from eight sites of ChinaFLUX. Results show that MODIS-GPP generally underestimates GPP (R2 is 0.58, bias is -6.7 gC/m2/8-day and RMSE is 19.4 gC/m2/8-day) at all sites and MODIS-ET overestimates ET (R2 is 0.36, bias is 6 mm/8-day and RMSE is 11 mm/8-day) when comparing with derived GPP and measured ET, respectively. For evergreen forests, MODIS-GPP gives a poor performance with R2 varying from 0.03 to 0.44; in contrast, MODIS-ET provides more reliable results. In croplands, MODIS-GPP can explain 80% of GPP variance, but it overestimates flux derived GPP in non-growing season and underestimates flux derived GPP in growing season; similar overestimations also presented in MODIS-ET. For grasslands and mixed forests, MODIS-GPP and -ET perform good estimating accuracy. By designing four experimental groups and taking GPP simulation as an example, we suggest that the maximum light use efficiency of croplands should be optimized, and the differences of meteorological data have little impact on GPP estimation, whereas remote sensing leaf area index/fraction of photo-synthetically active radiation (LAI/FPAR) can greatly affect GPP/ET estimations for all land cover types. Thus, accurate remote sensing parameters are important for achieving reliable estimations. Â© 2014 by the authors.</t>
  </si>
  <si>
    <t>10.3390/rs70100135</t>
  </si>
  <si>
    <t>China, ChinaFLUX, Estimation, Evaporation, Evapotranspiration, Evapotranspiration (ET), Farm Crops, Forestry, Gross primary production, Gross primary production (GPP), Input output programs, Land cover types, Land Use, Land-cover types, Meteorology, MODIS, Radiometers, Remote sensing, Remote Sensing, Transpiration, Uncertainty</t>
  </si>
  <si>
    <t>MODIS-ET</t>
  </si>
  <si>
    <t>Monitoring of evapotranspiration in a semi-arid inland river basin by combining microwave and optical remote sensing observations</t>
  </si>
  <si>
    <t>Hu, G., Jia, L.</t>
  </si>
  <si>
    <t>As a typical inland river basin, Heihe River basin has been experiencing severe water resource competition between different land cover types, especially in the middle stream and downstream areas. Terrestrial actual evapotranspiration (ETa), including evaporation from soil and water surfaces, evaporation of rainfall interception, transpiration of vegetation canopy and sublimation of snow and glaciers, is an important component of the water cycle in the Heihe River basin. We developed a hybrid remotely sensed ETa estimation model named ETMonitor to estimate the daily actual evapotranspiration of the Heihe River basin for the years 2009-2011 at a spatial resolution of 1 km. The model was forced by a variety of biophysical parameters derived from microwave and optical remote sensing observations. The estimated ETa was evaluated using eddy covariance (EC) flux observations at local scale and compared with the annual precipitation and the MODIS ETa product (MOD16) at regional scale. The spatial distribution and the seasonal variation of the estimated ETa were analyzed. The results indicate that the estimated ETa shows reasonable spatial and temporal patterns with respect to the diverse cold and arid landscapes in the upstream, middle stream and downstream regions, and is useful for various applications to improve the rational allocation of water resources in the Heihe River basin. Â© 2015 by the authors.</t>
  </si>
  <si>
    <t>10.3390/rs70303056</t>
  </si>
  <si>
    <t>Actual evapotranspiration, Daily actual evapotranspirations, ETMonitor, Evaporation, Evapotranspiration, Heihe river basin, Heihe River basin, Optical remote sensing, Plants (botany), Remote sensing, Rivers, Spatial and temporal patterns, Spatial and temporal variation, Spatial and temporal variations, Surface water resources, Transpiration, Validation, Water resources, Watersheds</t>
  </si>
  <si>
    <t>daily value</t>
  </si>
  <si>
    <t>A'rou</t>
  </si>
  <si>
    <t>mm/day 8-day mean</t>
  </si>
  <si>
    <t>Operational actual wetland evapotranspiration estimation for South Florida using MODIS imagery</t>
  </si>
  <si>
    <t>Ceron, C.N., Melesse, A.M., Price, R., Dessu, S.B., Kandel, H.P.</t>
  </si>
  <si>
    <t>Evapotranspiration is a reliable indicator of wetland health. Wetlands are an important and valuable ecosystem on the South Florida landscape. Accurate wetland Actual Evapotranspiration (AET) data can be used to evaluate the performance of South Florida's Everglades restoration programs. However, reliable AET measurements rely on scattered point measurements restricting applications over a larger area. The objective of this study was to validate the ability of the Simplified Surface Energy Balance (SSEB) approach and the Simple Method (also called the Abtew Method) to provide large area AET estimates for wetland recovery efforts. The study used Moderate Resolution Imaging Spectroradiometer (MODIS) sensor spectral data and South Florida Water Management District (SFWMD) solar radiation data to derive weekly AET values for South Florida. The SSEB-Simple Method approach provided acceptable results with good agreement with observed values during the critical dry season period, when cloud cover was low (rave (n = 59) = 0.700, pave &lt; 0.0005), but requires further refinement to be viable for yearly estimates because of poor performance during wet season months, mainly because of cloud contamination. The approach can be useful for short-term wetland recovery assessment projects that occur during the dry season and/or long term projects that compare site AET rates from dry season to dry season. Â© 2015 by the authors.</t>
  </si>
  <si>
    <t>10.3390/rs70403613</t>
  </si>
  <si>
    <t>Atmospheric temperature, Drought, Evapotranspiration, Everglades, Image reconstruction, MODIS, Radiometers, Satellite imagery, Simple model, Simple modeling, SSEB, Surface temperature, Surface temperatures, Water management, Wetlands</t>
  </si>
  <si>
    <t>Cypress Swamp</t>
  </si>
  <si>
    <t>dry season</t>
  </si>
  <si>
    <t>calculation was conducted for all eight-day periods from 1 January 2008 to 31 December 2010.</t>
  </si>
  <si>
    <t>Pine Upland</t>
  </si>
  <si>
    <t>Dwarf Cypress</t>
  </si>
  <si>
    <t>Marsh</t>
  </si>
  <si>
    <t>Wet Prairie</t>
  </si>
  <si>
    <t>wet season</t>
  </si>
  <si>
    <t>A revised temporal scaling method to yield better ET estimates at a regional scale</t>
  </si>
  <si>
    <t>Song, Y., Ma, M., Jin, L., Wang, X.</t>
  </si>
  <si>
    <t>This study presents a revised temporal scaling method based on a detection algorithm for the temporal stability of the evaporative fraction (EF) to estimate total daytime evapotranspiration (ET) at a regional scale. The study area is located in the Heihe River Basin, which is the second largest inland river basin in China. The remote sensing data and field observations used in this study were obtained from the Heihe Watershed Allied Telemetry Experimental Research (HiWATER) project. The half-hourly EF values (EFEC) calculated using meteorological observations from an eddy covariance (EC) system and an automatic meteorological station (AMS) represented the diurnal pattern of the EF across the majority of the study area. The remotely sensed instantaneous midday EF (EFASTER), which indicates the spatial distribution of the midday EF over the entire study area, was calculated from an Advanced Spaceborne Thermal Emission and Reflection Radiometer (ASTER) image. The temporal stability of EFEC was examined using a detection algorithm. Intervals with inconsistent EFEC values were distinguished from those with consistent EFEC values; the total daytime ET (from 9:00 to 19:00) within these interval types was integrated separately. Validation of the total daytime ET at the satellite pixel scale was conducted using measurements from17 EC towers. Using the detection algorithm for the temporal stability of the EF and dynamic adjustment, the revised temporal scaling method resulted in a root-mean-square error (RMSE) of 0.54 (mmÂ·d-1), a mean relative error (MRE) of 7.26% and a correlation coefficient (Corr.) of 0.81; all of these values were superior to those of the two other methods (i.e., the constant EF and variable EF methods). The revised method easily extends to other areas and exhibits a superior performance in flat and regularly-irrigated farmlands at the regional scale. Â© 2015 by the authors.</t>
  </si>
  <si>
    <t>10.3390/rs70506433</t>
  </si>
  <si>
    <t>Advanced spaceborne thermal emission and reflection radiometer, Algorithms, Arid irrigated farmlands, Correlation coefficient, Evaporative fraction, Evapotranspiration, Farms, Mean square error, Meteorological observation, Regional scale, Remote sensing, Signal detection, Temporal scaling, Temporal scaling method, Watersheds</t>
  </si>
  <si>
    <t>cEF</t>
  </si>
  <si>
    <t>constant EF method</t>
  </si>
  <si>
    <t>daytime: 9-19:00</t>
  </si>
  <si>
    <t>vEF</t>
  </si>
  <si>
    <t>variable EF method</t>
  </si>
  <si>
    <t>vEFr</t>
  </si>
  <si>
    <t>Revised Variable EF Method (</t>
  </si>
  <si>
    <t>Consistency between In Situ, model-derived and high-resolution-image-based soil temperature endmembers: Towards a robust data-based model for multi-resolution monitoring of crop evapotranspiration</t>
  </si>
  <si>
    <t>Stefan, V.G., Merlin, O., Er-Raki, S., Escorihuela, M., Khabba, S.</t>
  </si>
  <si>
    <t>Due to their image-based nature, "contextual" approaches are very attractive to estimate evapotranspiration (ET) from remotely-sensed land surface temperature (LST) data. Their application is however limited to highly heterogeneous areas where the soil and vegetation temperature endmembers (Tends) can be observed at the thermal sensor resolution. This paper aims to develop a simple theoretical approach to estimate Tends independently from LST images. Soil Tends are simulated by a soil energy balance model forced by meteorological data. Vegetation Tends are obtained from soil Tends and air temperature. Model-derived soil Tends are first evaluated with in situ measurements made over an irrigated area in Morocco. The root mean square difference (RMSD) between modeled and ground-based soil Tends is estimated as 2.4 Â°C. Model-derived soil Tends are next compared with the soil Tends retrieved from 90-m resolution ASTER (AdvancedSpaceborne Thermal Emission and Reflection Radiometer) data collected over two irrigated areas in Mexico and Spain. Such a comparison reveals a strong consistency between model-derived and high-resolution image-based soil Tends. A recent contextual ET model (SEB-1S) is then applied to 90-m resolution and to 1-km resolution (aggregated) ASTER data using the model-derived or image-based Tends as the input. The RMSD between 90-m resolution SEB-1S and in situ ET is estimated as 65 and 82 WÂ·m-2, and the RMSD between 1-km resolution SEB-1S and aggregated SEB-1S ET is estimated as 78 and 56 WÂ·m-2 for the image-based and model-derived Tends, respectively. In light of the above results, Tends should be estimated a priori when contextual models are applied to low resolution images. Moreover, the consistency over highly heterogeneous areas between model-derived and high-resolution image-based Tends provides a meaningful basis for developing mixed modeling observational approaches. Â© 2015 by the authors; licensee MDPI, Basel, Switzerland.</t>
  </si>
  <si>
    <t>10.3390/rs70810444</t>
  </si>
  <si>
    <t>Aggregates, ASTER, Atmospheric temperature, Balloons, Crop evapotranspiration, Endmembers, Energy balance, Evapotranspiration, Land surface temperature, Low resolution images, Meteorology, Multi-resolution, Root mean square differences, SEB-1S, Soils, Temperature endmembers, Vegetation, Vegetation temperature</t>
  </si>
  <si>
    <t xml:space="preserve">EF_SEB-1S model </t>
  </si>
  <si>
    <t>ET at 7 overpasses</t>
  </si>
  <si>
    <t>Tends simulated by EBsoil with the RI</t>
  </si>
  <si>
    <t>mean of 7 days (individual days also available)</t>
  </si>
  <si>
    <t>Tends simulated by MO aerodynamic resistance</t>
  </si>
  <si>
    <t>Tends retrieved from 1-km resolution data (RS)</t>
  </si>
  <si>
    <t>Using simplified thermal inertia to determine the theoretical dry line in feature space for evapotranspiration retrieval</t>
  </si>
  <si>
    <t>Mi, S., Su, H., Zhang, R., Tian, J.</t>
  </si>
  <si>
    <t>With the development of quantitative remote sensing, regional evapotranspiration (ET) modeling based on the feature space has made substantial progress. Among those feature space based evapotranspiration models, accurate determination of the dry/wet lines remains a challenging task. This paper reports the development of a new model, named DDTI (Determination of Dry line by Thermal Inertia), which determines the theoretical dry line based on the relationship between the thermal inertia and the soil moisture. The Simplified Thermal Inertia value estimated in the North China Plain is consistent with the value measured in the laboratory. Three evaluation methods, which are based on the comparison of the locations of the theoretical dry line determined by two models (DDTI model and the heat energy balance model), the comparison of ET results, and the comparison of the evaporative fraction between the estimates from the two models and the in situ measurements, were used to assess the performance of the new model DDTI. The location of the theoretical dry line determined by DDTI is more reasonable than that determined by the heat energy balance model. ET estimated from DDTI has an RMSE (Root Mean Square Error) of 56.77 W/m2 and a bias of 27.17 W/m2; while the heat energy balance model estimated ET with an RMSE of 83.36 W/m2 and a bias of -38.42 W/m2. When comparing the coeffcient of determination for the two models with the observations from Yucheng, DDTI demonstrated ET with an R2 of 0.9065; while the heat energy balance model has an R2 of 0.7729. When compared with the in situ measurements of evaporative fraction (EF) at Yucheng Experimental Station, the ET model based on DDTI reproduces the pixel scale EF with an RMSE of 0.149, much lower than that based on the heat energy balance model which has an RMSE of 0.220. Also, the EF bias between the DDTI model and the in situ measurements is 0.064, lower than the EF bias of the heat energy balance model, which is 0.084. Â© 2015 by the authors.</t>
  </si>
  <si>
    <t>10.3390/rs70810856</t>
  </si>
  <si>
    <t>Energy balance, Evapotranspiration, Evapotranspiration modeling, Evapotranspiration models, Experimental stations, Mean square error, Moisture determination, Quantitative remote sensing, Regional evapotranspiration, Remote sensing, RMSE (root mean square error), Sandwich structures, Soil moisture, Space optics, Theoretical dry line, Thermal inertia, Two-layer evapotranspiration model</t>
  </si>
  <si>
    <t>DDTI</t>
  </si>
  <si>
    <t>heat energy balance model</t>
  </si>
  <si>
    <t>Validity of five satellite-based latent heat flux algorithms for semi-arid ecosystems</t>
  </si>
  <si>
    <t>Feng, F., Chen, J., Li, X., Yao, Y., Liang, S., Liu, M., Zhang, N., Guo, Y., Yu, J., Sun, M.</t>
  </si>
  <si>
    <t>Accurate estimation of latent heat flux (LE) is critical in characterizing semiarid ecosystems. Many LE algorithms have been developed during the past few decades. However, the algorithms have not been directly compared, particularly over global semiarid ecosystems. In this paper, we evaluated the performance of five LE models over semiarid ecosystems such as grassland, shrub, and savanna using the Fluxnet dataset of 68 eddy covariance (EC) sites during the period 2000-2009. We also used a modern-era retrospective analysis for research and applications (MERRA) dataset, the Normalized Difference Vegetation Index (NDVI) and Fractional Photosynthetically Active Radiation (FPAR) from the moderate resolution imaging spectroradiometer (MODIS) products, the leaf area index (LAI) from the global land surface satellite (GLASS) products, and the digital elevation model (DEM) from shuttle radar topography mission (SRTM30) dataset to generate LE at region scale during the period 2003-2006. The models were the moderate resolution imaging spectroradiometer LE (MOD16) algorithm, revised remote sensing based Penman-monteith LE algorithm (RRS), the Priestley-taylor le algorithm of the Jet Propulsion Laboratory (PT-JPL), the modified satellite-based Priestley-Taylor LE algorithm (MS-PT), and the semi-empirical Penman LE algorithm (UMD). Direct comparison with ground measured LE showed the PT-JPL and MS-PT algorithms had relative high performance over semiarid ecosystems with the coefficient of determination (R2) ranging from 0.6 to 0.8 and root mean squared error (RMSE) of approximately 20 W/m2. Empirical parameters in the structure algorithms of MOD16 and RRS, and calibrated coefficients of the UMD algorithm may be the cause of the reduced performance of these LE algorithms with R2 ranging from 0.5 to 0.7 and RMSE ranging from 20 to 35 W/m2 for MOD16, RRS and UMD. Sensitivity analysis showed that radiation and vegetation terms were the dominating variables affecting LE Fluxes in global semiarid ecosystem. Â© 2015 by the authors.</t>
  </si>
  <si>
    <t>10.3390/rs71215853</t>
  </si>
  <si>
    <t>Ecology, Ecosystems, Fighter aircraft, Grassland ecosystems, Heat flux, Image reconstruction, Latent heat, latent heat flux, Mean square error, MOD16, Modified satellite-based priestley-taylor le algorithm, Penman Monteith, Priestley-Taylor, Radiometers, Remote sensing, Revised remote sensing based penman-monteith le algorithm, Satellite imagery, Satellites, Semi-empirical, Semi-empirical penman le algorithm, Sensitivity analysis, Spacecraft propulsion, Spectrometers, Surveying, Vegetation</t>
  </si>
  <si>
    <t>UMD</t>
  </si>
  <si>
    <t>driven by MERRA meteorological data</t>
  </si>
  <si>
    <t>Estimating evapotranspiration of an apple orchard using a remote sensing-based soil water balance</t>
  </si>
  <si>
    <t>Odi-Lara, M., Campos, I., Neale, C.M.U., Ortega-FarÃ­as, S., Poblete-EcheverrÃ­a, C., BalbontÃ­n, C., Calera, A.</t>
  </si>
  <si>
    <t>The main goal of this research was to estimate the actual evapotranspiration (ETc) of a drip-irrigated apple orchard located in the semi-arid region of Talca Valley (Chile) using a remote sensing-based soil water balance model. The methodology to estimate ETc is a modified version of the Food and Agriculture Organization of the United Nations (FAO) dual crop coefficient approach, in which the basal crop coefficient (Kcb) was derived from the soil adjusted vegetation index (SAVI) calculated from satellite images and incorporated into a daily soil water balance in the root zone. A linear relationship between the Kcb and SAVI was developed for the apple orchard Kcb = 1.82Â· SAVI - 0.07 (R2 = 0.95). The methodology was applied during two growing seasons (2010-2011 and 2012-2013), and ETc was evaluated using latent heat fluxes (LE) from an eddy covariance system. The results indicate that the remote sensing-based soil water balance estimated ETc reasonably well over two growing seasons. The root mean square error (RMSE) between the measured and simulated ETc values during 2010-2011 and 2012-2013 were, respectively, 0.78 and 0.74 mmÂ·day-1, which mean a relative error of 25%. The index of agreement (d) values were, respectively, 0.73 and 0.90. In addition, the weekly ETc showed better agreement. The proposed methodology could be considered as a useful tool for scheduling irrigation and driving the estimation of water requirements over large areas for apple orchards. Â© 2016 by the authors.</t>
  </si>
  <si>
    <t>10.3390/rs8030253</t>
  </si>
  <si>
    <t>Soil moisture, Water balance, Remote sensing, Vegetation, Evapotranspiration, Eddy covariance, Crop coefficient, Vegetation index, Vegetation indices, Mean square error, Crops, Orchards, Soils, Farms, Geographical regions, Fruits, Canopy reflectance, Apple orchard, Apple orchards</t>
  </si>
  <si>
    <t>remote sensing-based water balance model</t>
  </si>
  <si>
    <t>Regional estimation of remotely sensed evapotranspiration using the surface energy balance-advection (SEB-A) method</t>
  </si>
  <si>
    <t>Liu, S., Su, H., Zhang, R., Tian, J., Chen, S., Wang, W.</t>
  </si>
  <si>
    <t>Evapotranspiration (ET) is an essential part of the hydrological cycle and accurately estimating it plays a crucial role in water resource management. Surface energy balance (SEB) models are widely used to estimate regional ET with remote sensing. The presence of horizontal advection, however, perturbs the surface energy balance system and contributes to the uncertainty of energy influxes. Thus, it is vital to consider horizontal advection when applying SEB models to estimate ET. This study proposes an innovative and simplified approach, the surface energy balance-advection (SEB-A) method, which is based on the energy balance theory and also takes into account the horizontal advection to determine ET by remote sensing. The SEB-A method considers that the actual ET consists of two parts: the local ET that is regulated by the energy balance system and the exotic ET that arises from horizontal advection. To evaluate the SEB-A method, it was applied to the middle region of the Heihe River in China. Instantaneous ET for three days were acquired and assessed with ET measurements from eddy covariance (EC) systems. The results demonstrated that the ET estimates had a high accuracy, with a correlation coefficient (R2) of 0.713, a mean average error (MAE) of 39.3 W/m2 and a root mean square error (RMSE) of 54.6 W/m2 between the estimates and corresponding measurements. Percent error was calculated to more rigorously assess the accuracy of these estimates, and it ranged from 0% to 35%, with over 80% of the locations within a 20% error. To better understand the SEB-A method, the relationship between the ET estimates and land use types was analyzed, and the results indicated that the ET estimates had spatial distributions that correlated with vegetation patterns and could well demonstrate the ET differences caused by different land use types. The sensitivity analysis suggested that the SEB-A method requested accurate estimation of the available energy, Rn - G, but was less constrained with the difference between ground and air temperature, T0 - Ta-loc. Â© 2016 by the authors.</t>
  </si>
  <si>
    <t>10.3390/rs8080644</t>
  </si>
  <si>
    <t>Water resources, Remote sensing, Evapotranspiration, Water management, Energy balance, Land use, Interfacial energy, Mean square error, Root mean square errors, Hydrological cycles, Waterresource management, Correlation coefficient, Surface energy balance systems, Different land use types, Sensitivity analysis, Errors, Remotely sensed evapotranspirations, Advection, Horizontal advection</t>
  </si>
  <si>
    <t>SEB-A</t>
  </si>
  <si>
    <t xml:space="preserve">validation </t>
  </si>
  <si>
    <t>A one-source approach for estimating land surface heat fluxes using remotely sensed land surface temperature</t>
  </si>
  <si>
    <t>Yang, Y., Qiu, J., Su, H., Bai, Q., Liu, S., Li, L., Yu, Y., Huang, Y.</t>
  </si>
  <si>
    <t>The partitioning of available energy between sensible heat and latent heat is important for precise water resources planning and management in the context of global climate change. Land surface temperature (LST) is a key variable in energy balance process and remotely sensed LST is widely used for estimating surface heat fluxes at regional scale. However, the inequality between LST and aerodynamic surface temperature (Taero) poses a great challenge for regional heat fluxes estimation in one-source energy balance models. To address this issue, we proposed a One-Source Model for Land (OSML) to estimate regional surface heat fluxes without requirements for empirical extra resistance, roughness parameterization and wind velocity. The proposed OSML employs both conceptual VFC/LST trapezoid model and the electrical analog formula of sensible heat flux (H) to analytically estimate the radiometric-convective resistance (rae) via a quartic equation. To evaluate the performance of OSML, the model was applied to the Soil Moisture-Atmosphere Coupling Experiment (SMACEX) in United States and the Multi-Scale Observation Experiment on Evapotranspiration (MUSOEXE) in China, using remotely sensed retrievals as auxiliary data sets at regional scale. Validated against tower-based surface fluxes observations, the root mean square deviation (RMSD) of H and latent heat flux (LE) from OSML are 34.5 W/m2 and 46.5 W/m2 at SMACEX site and 50.1 W/m2 and 67.0 W/m2 at MUSOEXE site. The performance of OSML is very comparable to other published studies. In addition, the proposed OSML model demonstrates similar skills of predicting surface heat fluxes in comparison to SEBS (Surface Energy Balance System). Since OSML does not require specification of aerodynamic surface characteristics, roughness parameterization and meteorological conditions with high spatial variation such as wind speed, this proposed method shows high potential for routinely acquisition of latent heat flux estimation over heterogeneous areas. Â© 2017 by the authors; licensee MDPI, Basel, Switzerland.</t>
  </si>
  <si>
    <t>10.3390/rs9010043</t>
  </si>
  <si>
    <t>Water resources, Soil moisture, Remote sensing, Climate change, Evapotranspiration, Energy balance, SMACEX, Land surface temperature, Atmospheric temperature, Heat flux, Surface measurement, Surface properties, Latent heat, Aerodynamics, Wind, Heat resistance, Surface roughness, Land surface heat fluxes, Land surface heat flux, MUSOEXE, One-Source model for land (OSML), Source modeling</t>
  </si>
  <si>
    <t>OSML</t>
  </si>
  <si>
    <t>Walnut Creek catchment</t>
  </si>
  <si>
    <t>Evaluation of landsat-based metric modeling to provide high-spatial resolution evapotranspiration estimates for amazonian forests</t>
  </si>
  <si>
    <t>Numata, I., Khand, K., Kjaersgaard, J., Cochrane, M.A., Silva, S.S.</t>
  </si>
  <si>
    <t>While forest evapotranspiration (ET) dynamics in the Amazon have been studied both as point estimates using flux towers, as well as spatially coarse surfaces using satellite data, higher resolution (e.g., 30 m resolution) ET estimates are necessary to address finer spatial variability associated with forest biophysical characteristics and their changes by natural and human impacts. The objective of this study is to evaluate the potential of the Landsat-based METRIC (Mapping Evapotranspiration at high Resolution with Internalized Calibration) model to estimate high-resolution (30 m) forest ET by comparing to flux tower ET (FT ET) data collected over seasonally dry tropical forests in Rondonia, the southwestern region of the Amazon. Analyses were conducted at daily, monthly and seasonal scales for the dry seasons (June-September for Rondonia) of 2000-2002. Overall daily ET comparison between FT ET and METRIC ET across the study site showed r2 = 0.67 with RMSE = 0.81 mm. For seasonal ET comparison, METRIC-derived ET estimates showed an agreement with FT ET measurements during the dry season of r2 &amp;gt;0.70 and %MAE &amp;lt;15%. We also discuss some challenges and potential applications of METRIC for Amazonian forests. Â© 2017 by the authors; licensee MDPI, Basel, Switzerland.</t>
  </si>
  <si>
    <t>10.3390/rs9010046</t>
  </si>
  <si>
    <t>Evapotranspiration, Landsat, Drought, METRIC, Mapping, Forestry, LANDSAT, High spatial resolution, Amazon, Biophysical characteristics, Forest evapotranspirations, Rainforests, Seasonally dry tropical forests</t>
  </si>
  <si>
    <t>RJA</t>
  </si>
  <si>
    <t>Evapotranspiration estimates derived using multi-platform remote sensing in a semiarid region</t>
  </si>
  <si>
    <t>Knipper, K., Hogue, T., Scott, R., Franz, K.</t>
  </si>
  <si>
    <t>Evapotranspiration (ET) is a key component of the water balance, especially in arid and semiarid regions. The current study takes advantage of spatially-distributed, near real-time information provided by satellite remote sensing to develop a regional scale ET product derived from remotely-sensed observations. ET is calculated by scaling PET estimated from Moderate Resolution Imaging Spectroradiometer (MODIS) products with downscaled soil moisture derived using the Soil Moisture Ocean Salinity (SMOS) satellite and a second order polynomial regression formula. The MODis-Soil Moisture ET (MOD-SMET) estimates are validated using four flux tower sites in southern Arizona US, a calibrated empirical ET model, and model output from Version 2 of the North American Land Data Assimilation System (NLDAS-2). Validation against daily eddy covariance ET indicates correlations between 0.63 and 0.83 and root mean square errors (RMSE) between 40 and 96 W/m2. MOD-SMET estimates compare well to the calibrated empirical ET model, with a -0.14 difference in correlation between sites, on average. By comparison, NLDAS-2 models underestimate daily ET compared to both flux towers and MOD-SMET estimates. Our analysis shows the MOD-SMET approach to be effective for estimating ET. Because it requires limited ancillary ground-based data and no site-specific calibration, the method is applicable to regions where ground-based measurements are not available. Â© 2017 by the authors.</t>
  </si>
  <si>
    <t>10.3390/rs9030184</t>
  </si>
  <si>
    <t>Soil moisture, Remote sensing, Calibration, Evapotranspiration, Arid regions, Semi-arid region, Radiometers, Mean square error, Soil surveys, Soils, Satellite imagery, Soil moisture ocean salinities, Moderate resolution imaging spectroradiometer, Remotely-sensed observations, Arid and semi-arid regions, Moisture, Arizona, North american land data assimilation systems, Image reconstruction, Site specific calibration, Semiarid regions</t>
  </si>
  <si>
    <t>MOD-SMET</t>
  </si>
  <si>
    <t>Open Shrublands</t>
  </si>
  <si>
    <t>Whs</t>
  </si>
  <si>
    <t>SRM</t>
  </si>
  <si>
    <t>Riparian Woodland</t>
  </si>
  <si>
    <t>Wkg</t>
  </si>
  <si>
    <t>Grassland</t>
  </si>
  <si>
    <t>CMW</t>
  </si>
  <si>
    <t>Eight-Day Empirical Model</t>
  </si>
  <si>
    <t>Noah</t>
  </si>
  <si>
    <t>Mosaic</t>
  </si>
  <si>
    <t>An intercomparison of satellite-based daily evapotranspiration estimates under different eco-climatic regions in South Africa</t>
  </si>
  <si>
    <t>Majozi, N.P., Mannaerts, C.M., Ramoelo, A., Mathieu, R., Mudau, A.E., Verhoef, W.</t>
  </si>
  <si>
    <t>Knowledge of evapotranspiration (ET) is essential for enhancing our understanding of the hydrological cycle, as well as for managing water resources, particularly in semi-arid regions. Remote sensing offers a comprehensive means of monitoring this phenomenon at different spatial and temporal intervals. Currently, several satellite methods exist and are used to assess ET at various spatial and temporal resolutions with various degrees of accuracy and precision. This research investigated the performance of three satellite-based ET algorithms and two global products, namely land surface temperature/vegetation index (TsVI), Penman-Monteith (PM), and the Meteosat Second Generation ET (MET) and the Global Land-surface Evaporation: the Amsterdam Methodology (GLEAM) global products, in two eco-regions of South Africa. Daily ET derived from the eddy covariance system from Skukuza, a sub-tropical, savanna biome, and large aperture boundary layer scintillometer system in Elandsberg, a Mediterranean, fynbos biome, during the dry and wet seasons, were used to evaluate the models. Low coefficients of determination (R2) of between 0 and 0.45 were recorded on both sites, during both seasons. Although PM performed best during periods of high ET at both sites, results show it was outperformed by other models during low ET times. TsVI and MET were similarly accurate in the dry season in Skukuza, as GLEAM was the most accurate in Elandsberg during the wet season. The conclusion is that none of the models performed well, as shown by low R2 and high errors in all the models. In essence, our results conclude that further investigation of the PM model is possible to improve its estimation of low ET measurements. Â© 2017 by the authors.</t>
  </si>
  <si>
    <t>10.3390/rs9040307</t>
  </si>
  <si>
    <t>Water resources, Remote sensing, Evapotranspiration, Eddy covariance, Satellites, Latent heat flux, Land surface temperature, Atmospheric temperature, Heat flux, Surface measurement, Daily evapotranspirations, Spatial and temporal resolutions, Latent heat, Eddy covariance systems, Meteosat second generations, Scintillation, Boundary layers, Accuracy and precision, Large aperture, Large aperture boundary layer scintillometer</t>
  </si>
  <si>
    <t>TsVI</t>
  </si>
  <si>
    <t>wet</t>
  </si>
  <si>
    <t>MET</t>
  </si>
  <si>
    <t>dry</t>
  </si>
  <si>
    <t>Evapotranspiration estimate over an almond orchard using Landsat satellite observations</t>
  </si>
  <si>
    <t>He, R., Jin, Y., Kandelous, M.M., Zaccaria, D., Sanden, B.L., Snyder, R.L., Jiang, J., Hopmans, J.W.</t>
  </si>
  <si>
    <t>California growers face challenges with water shortages and there is a strong need to use the least amount of water while optimizing yield. Timely information on evapotranspiration (ET), a dominant component of crop consumptive water use, is critical for growers to tailor irrigation management based on in-field spatial variability and in-season variations.We evaluated the performance of a remote sensing-based approach, Mapping Evapotranspiration at high Resolution with Internalized Calibration (METRIC), in mapping ET over an almond orchard in California, driven by Landsat satellite observations. Reference ET from a network of weather stations over well-watered grass (ETo) was used for the internal calibration and for deriving ET at daily and extended time period, instead of alfalfa based reference evapotranspiration (ETr). Our study showed that METRIC daily ET estimates during Landsat overpass dates agreed well with the field measurements. During 2009-2012, a root mean square error (RMSE) of 0.53 mm/day and a coefficient of determination (R2) of 0.87 were found between METRIC versus observed daily ET. Monthly ET estimates had a higher accuracy, with a RMSE of 12.08 mm/month, a R2 of 0.90, and a relatively small relative mean difference (RMD) of 9.68% during 2009-2012 growing seasons. Net radiation and Normalized Difference Vegetation Index (NDVI) from remote sensing observations were highly correlated with spatial and temporal ET estimates. An empirical model was developed to estimate daily ET using NDVI, net radiation (Rn), and vapor pressure deficit (VPD). The validation showed that the accuracy of this easy-to-use empirical method was slightly lower than that of METRIC but still reasonable, with a RMSE of 0.71 mm/day when compared to ground measurements. The remote sensing based ET estimate will support a variety of State and local interests in water use and irrigation management, for both planning and regulatory/compliance purposes, and it provides the farmers observation-based guidance for site-specific and time-sensitive irrigation management. Â© 2017 by the authors.</t>
  </si>
  <si>
    <t>10.3390/rs9050436</t>
  </si>
  <si>
    <t>Remote sensing, Calibration, Evapotranspiration, Irrigation, Satellites, METRIC, Water supply, Mapping, Water use, Mean square error, Root mean square errors, Orchards, Normalized difference vegetation index, Vapor pressure deficit, Reference evapotranspiration, Farms, Consumptive water use, Almond orchard, Central valley, Landsat 5 tm, Landsat 5 TM and 7 ETM+</t>
  </si>
  <si>
    <t>All clear-sky Landsat overpassing dates</t>
  </si>
  <si>
    <t>Growing season (April–September)</t>
  </si>
  <si>
    <t>Satellite-based method for estimating the spatial distribution of crop evapotranspiration: Sensitivity to the priestley-taylor coefficient</t>
  </si>
  <si>
    <t>PÃ©rez, J.Ã.M., GarcÃ­a-Galiano, S.G., Martin-Gorriz, B., Baille, A.</t>
  </si>
  <si>
    <t>This work discusses an operational method for actual evapotranspiration (ET) retrieval from remote sensing, considering a minimum quantity of ancillary data. The method consists in a graphical approach based on the Priestley-Taylor (PT) equation, where the dry soil and non-limiting water conditions are defined by land surface temperature (LST) and vegetation index (VI) space, both retrieved from remote sensing. Using ET tower flux measurements and Landsat 5 TM images of an irrigation scheme in southeast Spain, a sensitivity analysis of ET spatial distribution was performed for the period 2009-2011 with respect to: (i) the shape (trapezoidal or rectangular) of the LST-VI space; and (ii) the value of the PT coefficient, Î±. The results from ground truth validation were satisfactory, both shapes providing similar performances in estimating ET, with root mean square error ~30 W/m2 and relative difference ~10% with respect to tower-based measurements. Importantly, the best fit with ground data was found for a close to 1, a somewhat different value from the commonly used value of 1.27, indicating that substantial error might arise when using the latter value. Overall, our study underlines the importance of a more precise knowledge of the actual value of a coefficient when using ET retrieval methods based on the LST-VI space. Â© 2017 by the authors.</t>
  </si>
  <si>
    <t>10.3390/rs9060611</t>
  </si>
  <si>
    <t>Remote sensing, Vegetation, Evapotranspiration, Irrigation, Landsat, Water supply, Actual evapotranspiration, Mean square error, Spatial distribution, Spain, LANDSAT, Space optics, Sensitivity analysis, Priestley-Taylor, Irrigation waters, Semiarid area, Priestley-Taylor coefficient, Irrigation water applied, Semiarid areas</t>
  </si>
  <si>
    <t>Priestley-Taylor</t>
  </si>
  <si>
    <t>6-year old orange trees</t>
  </si>
  <si>
    <t>TR-Alpha1.3</t>
  </si>
  <si>
    <t>30-year old orange trees</t>
  </si>
  <si>
    <t>RC-Alpha1.3</t>
  </si>
  <si>
    <t>TR-Alpha1</t>
  </si>
  <si>
    <t>RC-Alpha1</t>
  </si>
  <si>
    <t>Calibration of METRIC model to estimate energy balance over a drip-irrigated apple orchard</t>
  </si>
  <si>
    <t>de la Fuente-SÃ¡iz, D., Ortega-FarÃ­as, S., Fonseca, D., Ortega-Salazar, S., Kilic, A., Allen, R.</t>
  </si>
  <si>
    <t>A field experiment was carried out to calibrate and evaluate the METRIC (Mapping EvapoTranspiration at high Resolution Internalized with Calibration) model for estimating the spatial and temporal variability of instantaneous net radiation (Rni), soil heat flux (Gi), sensible heat flux (Hi), and latent heat flux (LEi) over a drip-irrigated apple (Malus domestica cv. Pink Lady) orchard located in the Pelarco valley, Maule Region, Chile (35Â°25'20"LS; 71Â°23'57"LW; 189 m.a.s.l.). The study was conducted in a plot of 5.5 hectares using 20 satellite images (Landsat 7 ETM+) acquired on clear sky days during three growing seasons (2012/2013, 2013/2014 and 2014/2015). Specific sub-models to estimate Gi, leaf area index (LAI) and aerodynamic roughness length for momentum transfer (Zom) were calibrated for the apple orchard as an improvement to the standard METRIC model. The performance of the METRIC model was evaluated at the time of satellite overpass using measurements of Hi and LEi obtained from an eddy correlation system. In addition, estimated values of Rni, Gi and LAI were compared with ground-truth measurements from a four-way net radiometer, soil heat flux plates and plant canopy analyzer, respectively. Validation indicated that LAI, Zom and Gi were estimated using the calibrated functions with errors of +2%, +6% and +3% while those were computed using the standard functions with error of +59%, +83%, and +12%, respectively. In addition, METRIC using the calibrated functions estimated Hi and LEi with error of +5% and +16%, while using the original functions estimated Hi and LEi with error of +29% and +26%, respectively. Â© 2017 by the authors.</t>
  </si>
  <si>
    <t>10.3390/rs9070670</t>
  </si>
  <si>
    <t>Calibration, Satellites, Leaf Area Index, Heat flux, Soil surveys, Orchards, Spatial and temporal variability, Errors, Leaf area index, Sensible heat flux, Farms, Aerodynamic roughness length, Eddy correlations, Field experiment, Fruits, Momentum roughness length, Roughness length, Satellite images, Fruit orchards, Perrier function</t>
  </si>
  <si>
    <t>apple orchard</t>
  </si>
  <si>
    <t>2012-2013 growing season</t>
  </si>
  <si>
    <t>Estimating subpixel surface heat fluxes through applying temperature-sharpening methods to MODIS data</t>
  </si>
  <si>
    <t>Li, X., Xin, X., Jiao, J., Peng, Z., Zhang, H., Shao, S., Liu, Q.</t>
  </si>
  <si>
    <t>Using high-resolution satellite data to perform routine (i.e., daily to weekly) monitoring of surface evapotranspiration, evapotranspiration (ET) (or LE, i.e., latent heat flux) has not been feasible because of the low frequency of satellite coverage over regions of interest (i.e., approximately every two weeks). Cloud cover further reduces the number of useable observations, and the utility of these data for routine ET or LE monitoring is limited. Moderate-resolution satellite imagery is available multiple times per day; however, the spatial resolution of these data is too coarse to enable the estimation of ET from individual agricultural fields or variations in ET or LE. The objective of this study is to combine high-resolution satellite data collected in the visible and near-infrared (VNIR) bands with data from the MODIS thermal-infrared (TIR) bands to estimate subpixel surface LE. Two temperature-sharpening methods, the disaggregation procedure for radiometric surface temperature (DisTrad) and the geographically-weighted regression (GWR)-based downscaling algorithm, were used to obtain accurate subpixel land surface temperature (LST) within the Zhangye oasis in China, where the surface is heterogeneous. The downscaled LSTs were validated using observations collected during the HiWATER-MUSOEXE (Multi-Scale Observation Experiment on Evapotranspiration) project. In addition, a remote sensing-based energy balance model was used to compare subpixel MODIS LST-based turbulent heat fluxes estimates with those obtained using the two LST downscaling approaches. The footprint validation results showed that the direct use of the MODIS LST approach does not consider LST heterogeneity at all, leading to significant errors (i.e., the root mean square error is 73.15 WÂ·mâ2 ) in LE, whereas the errors in the LE estimates obtained using DisTrad and GWR were 45.84 WÂ·mâ2 and 47.38 WÂ·mâ2 , respectively. Furthermore, additional analysis showed that the ability of DisTrad and GWR to capture subpixel LST variations depends on the value of Shannon's diversity index (SHDI) and the surface type within the flux contribution source area. Â© 2017 by the authors.</t>
  </si>
  <si>
    <t>10.3390/rs9080836</t>
  </si>
  <si>
    <t>Remote sensing, MODIS, Evapotranspiration, Satellites, Energy balance, Atmospheric temperature, Heat flux, Radiometers, Surface properties, Mean square error, Satellite imagery, Infrared devices, Heterogeneous surface, Pixels, Errors, Water content, Geographically weighted regression, Radiometric surface temperatures, High resolution satellite data, Surface evapotranspiration, Visible and near infrared, Diversity index, Shannon's diversity index (SHDI), Temperature sharpening</t>
  </si>
  <si>
    <t>Model of Remote Sensing-Based LE Estimation</t>
  </si>
  <si>
    <t>MODIS-LST</t>
  </si>
  <si>
    <t>overall</t>
  </si>
  <si>
    <t>EC04</t>
  </si>
  <si>
    <t>per station</t>
  </si>
  <si>
    <t>EC15</t>
  </si>
  <si>
    <t>EC11</t>
  </si>
  <si>
    <t>GWR-LST</t>
  </si>
  <si>
    <t>DisTrad_LST</t>
  </si>
  <si>
    <t>Satellite-derived spatiotemporal variations in evapotranspiration over Northeast China during 1982-2010</t>
  </si>
  <si>
    <t>Zhang, L., Yao, Y., Wang, Z., Jia, K., Zhang, X., Zhang, Y., Wang, X., Xu, J., Chen, X.</t>
  </si>
  <si>
    <t>Evapotranspiration (ET) is a critical process for the climate system and water cycles. However, the spatiotemporal variations in terrestrial ET over Northeast China over the past three decades calculated from sparse meteorological point-based data remain large uncertain. In this paper, a recently proposed modified satellite-based Priestley-Taylor (MS-PT) algorithm was applied to estimate ET of Northeast China during 1982-2010. Validation results show that the square of the correlation coefficients (R2) for the six flux tower sites varies from 0.55 to 0.88 (p &amp;lt; 0.01), and the mean root mean square error (RMSE) is 0.92 mm/d. The ET estimated by MS-PT has an annual mean of 441.14 Â± 18 mm/year in Northeast China, with a decreasing trend from southeast coast to northwest inland. The ET also shows in both annual and seasonal linear trends over Northeast China during 1982-2010, although this trend seems to have ceased after 1998, which increased on average by 12.3 mm per decade pre-1998 (p &amp;lt; 0.1) and decreased with large interannual fluctuations post-1998. Importantly, our analysis on ET trends highlights a large difference from previous studies that the change of potential evapotranspiration (PET) plays a key role for the change of ET over Northeast China. Only in the western part of Northeast China does precipitation appear to be a major controlling influence on ET. Â© 2017 by the authors.</t>
  </si>
  <si>
    <t>10.3390/rs9111140</t>
  </si>
  <si>
    <t>Evapotranspiration, Mean square error, Root mean square errors, Potential evapotranspiration, Correlation coefficient, Spatio-temporal variation, Northeast China, Controlling factors, Interannual fluctuations, MS-PT algorithm, Spatial temporals, Spatial-temporal variations</t>
  </si>
  <si>
    <t>Duolun1</t>
  </si>
  <si>
    <t>Duolun2</t>
  </si>
  <si>
    <t>Jinzhou</t>
  </si>
  <si>
    <t>Tongyu</t>
  </si>
  <si>
    <t>eight-day evapotranspiration (ET) against the eddy-flux tower observations</t>
  </si>
  <si>
    <t>Evaluation and aggregation properties of thermal Infra-Red-based evapotranspiration algorithms from 100 m to the km scale over a semi-arid irrigated agricultural area</t>
  </si>
  <si>
    <t>Bahir, M., Boulet, G., Olioso, A., Rivalland, V., Gallego-Elvira, B., Mira, M., Rodriguez, J.-C., Jarlan, L., Merlin, O.</t>
  </si>
  <si>
    <t>Evapotranspiration (ET) estimates are particularly needed for monitoring the available water of arid lands. Remote sensing data offer the ideal spatial and temporal coverage needed by irrigation water management institutions to deal with increasing pressure on available water. Low spatial resolution (LR) products present strong advantages. They cover larger zones and are acquired more frequently than high spatial resolution (HR) products. Current sensors such as Moderate-Resolution Imaging Spectroradiometer (MODIS) offer a long record history. However, validation of ET products at LR remains a difficult task. In this context, the objective of this study is to evaluate scaling properties of ET fluxes obtained at high and low resolution by two commonly used Energy Balance models, the Surface Energy Balance System (SEBS) and the Two-Source Energy Balance model (TSEB). Both are forced by local meteorological observations and remote sensing data in Visible, Near Infra-Red and Thermal Infra-Red spectral domains. Remotely sensed data stem from Advanced Spaceborne Thermal Emission and Reflection Radiometer (ASTER) and MODIS sensors, respectively, resampled at 100 m and 1000 m resolutions. The study zone is a square area of 4 by 4 km2 located in a semi-arid irrigated agricultural zone in the northwest of Mexico. Wheat is the dominant crop, followed by maize and vegetables. The HR ASTER dataset includes seven dates between the 30 December 2007 and 13 May 2008 and the LR MODIS products were retrieved for the same overpasses. ET retrievals from HR ASTER products provided reference ET maps at LR once linearly aggregated at the km scale. The quality of this retrieval was assessed using eddy covariance data at seven locations within the 4 by 4 km2 square. To investigate the impact of input aggregation, we first compared to the reference dataset all fluxes obtained by running TSEB and SEBS models using ASTER reflectances and radiances previously aggregated at the km scale. Second, we compared to the same reference dataset all fluxes obtained with SEBS and TSEB models using MODIS data. LR fluxes obtained by both models driven by aggregated ASTER input data compared well with the reference simulations and illustrated the relatively good accuracy achieved using aggregated inputs (relative bias of about 3.5% for SEBS and decreased to less than 1% for TSEB). Results also showed that MODIS ET estimates compared well with the reference simulation (relative bias was down to about 2% for SEBS and 3% for TSEB). Discrepancies were mainly related to fraction cover mapping for TSEB and to surface roughness length mapping for SEBS. This was consistent with the sensitivity analysis of those parameters previously published. To improve accuracy from LR estimates obtained using the 1 km surface temperature product provided by MODIS, we tested three statistical and one deterministic aggregation rules for the most sensible input parameter, the surface roughness length. The harmonic and geometric averages appeared to be the most accurate. Â© 2017 by the authors.</t>
  </si>
  <si>
    <t>10.3390/rs9111178</t>
  </si>
  <si>
    <t>Water resources, Remote sensing, Evapotranspiration, Water management, Irrigation, Agriculture, Energy balance, Water supply, Mapping, Radiometers, Image resolution, Irrigation water management, Satellite imagery, Moderate resolution imaging spectroradiometer, Two-source energy balance model, Bond (masonry), Surface energy balance systems, Sensitivity analysis, Advanced spaceborne thermal emission and reflection radiometer, Meteorological observation, Surface roughness, Scaling, Thermal infra red, Thermal Infra-Red</t>
  </si>
  <si>
    <t>RMSE from validation against EC not reported</t>
  </si>
  <si>
    <t>MODIS-based estimation of terrestrial latent heat flux over North America using three machine learning algorithms</t>
  </si>
  <si>
    <t>Wang, X., Yao, Y., Zhao, S., Jia, K., Zhang, X., Zhang, Y., Zhang, L., Xu, J., Chen, X.</t>
  </si>
  <si>
    <t>Terrestrial latent heat flux (LE) is a key component of the global terrestrial water, energy, and carbon exchanges. Accurate estimation of LE from moderate resolution imaging spectroradiometer (MODIS) data remains a major challenge. In this study, we estimated the daily LE for different plant functional types (PFTs) across North America using three machine learning algorithms: artificial neural network (ANN); support vector machines (SVM); and, multivariate adaptive regression spline (MARS) driven by MODIS and Modern Era Retrospective Analysis for Research and Applications (MERRA) meteorology data. These three predictive algorithms, which were trained and validated using observed LE over the period 2000-2007, all proved to be accurate. However, ANNoutperformed the other two algorithms for the majority of the tested configurations for most PFTs and was the only method that arrived at 80% precision for LE estimation. We also applied three machine learning algorithms for MODIS data and MERRA meteorology to map the average annual terrestrial LE of North America during 2002-2004 using a spatial resolution of 0.05Â°, which proved to be useful for estimating the long-term LE over North America. Â© 2017 by the author.</t>
  </si>
  <si>
    <t>10.3390/rs9121326</t>
  </si>
  <si>
    <t>Neural networks, Support vector machines, Carbon, Spatial resolution, Heat flux, Radiometers, Satellite imagery, Artificial intelligence, Meteorology, Learning algorithms, Learning systems, Plant functional type, Latent heat, Research and application, Retrospective analysis, Accurate estimation, Moderate resolution imaging spectroradiometer datum, Machine learning algorithms, Multivariate adaptive regression splines, Predictive algorithms</t>
  </si>
  <si>
    <t>ANN</t>
  </si>
  <si>
    <t>train</t>
  </si>
  <si>
    <t>Based on Specific Site Data</t>
  </si>
  <si>
    <t>MARS</t>
  </si>
  <si>
    <t>US-WCr</t>
  </si>
  <si>
    <t>CA-Qcu</t>
  </si>
  <si>
    <t>US-FPE</t>
  </si>
  <si>
    <t>US-SO4</t>
  </si>
  <si>
    <t>test</t>
  </si>
  <si>
    <t>based on MERRA data</t>
  </si>
  <si>
    <t>Operational global actual evapotranspiration: Development, evaluation, and dissemination</t>
  </si>
  <si>
    <t>Senay, G.B., Kagone, S., Velpuri, N.M.</t>
  </si>
  <si>
    <t>Satellite-based actual evapotranspiration (ETa) is becoming increasingly reliable and available for various water management and agricultural applications from water budget studies to crop performance monitoring. The Operational Simplified Surface Energy Balance (SSEBop) model is currently used by the US Geological Survey (USGS) Famine Early Warning System Network (FEWS NET) to routinely produce and post multitemporal ETa and ETa anomalies online for drought monitoring and early warning purposes. Implementation of the global SSEBop using the Aqua satelliteâs Moderate Resolution Imaging Spectroradiometer (MODIS) land surface temperature and global gridded weather datasets is presented. Evaluation of the SSEBop ETa data using 12 eddy covariance (EC) flux tower sites over six continents indicated reasonable performance in capturing seasonality with a correlation coeffcient up to 0.87. However, the modeled ETa seemed to show regional biases whose natures and magnitudes require a comprehensive investigation using complete water budgets and more quality-controlled EC station datasets. While the absolute magnitude of SSEBop ETa would require a one-time bias correction for use in water budget studies to address local or regional conditions, the ETa anomalies can be used without further modifications for drought monitoring. All ETa products are freely available for download from the USGS FEWS NET website. Â© 2020 by the authors. Licensee MDPI, Basel, Switzerland.</t>
  </si>
  <si>
    <t>10.3390/s20071915</t>
  </si>
  <si>
    <t>Remote sensing, MODIS, Evapotranspiration, Water management, Global, Drought, Land surface temperature, Actual evapotranspiration, Radiometers, Drought monitoring, Agricultural robots, Food supply, Budget control, Moderate resolution imaging spectroradiometer, Quality control, Early Warning System, SSEBop model, Aqua satellites, Bias correction, Crop performance, US Geological Survey</t>
  </si>
  <si>
    <t>Sensors (Switzerland)</t>
  </si>
  <si>
    <t>Grasslands</t>
  </si>
  <si>
    <t>Evergreen Broadleaf Forests</t>
  </si>
  <si>
    <t>AU-Wom</t>
  </si>
  <si>
    <t>Evergreen Needleleaf Forests</t>
  </si>
  <si>
    <t>Croplands</t>
  </si>
  <si>
    <t>Deciduous Broadleaf Forests</t>
  </si>
  <si>
    <t>ZM-Mon</t>
  </si>
  <si>
    <t>Mixed Forest</t>
  </si>
  <si>
    <t>AR-SLu</t>
  </si>
  <si>
    <t>Estimation of daily terrestrial latent heat flux with high spatial resolution from modis and chinese gf-1 data</t>
  </si>
  <si>
    <t>Bei, X., Yao, Y., Zhang, L., Lin, Y., Liu, S., Jia, K., Zhang, X., Shang, K., Yang, J., Chen, X., Guo, X.</t>
  </si>
  <si>
    <t>Reliable estimates of terrestrial latent heat flux (LE) at high spatial and temporal resolutions are of vital importance for energy balance and water resource management. However, currently available LE products derived from satellite data generally have high revisit frequency or fine spatial resolution. In this study, we explored the feasibility of the high spatiotemporal resolution LE fusion framework to take advantage of the Moderate Resolution Imaging Spectroradiometer (MODIS) and Chinese GaoFen-1 Wide Field View (GF-1 WFV) data. In particular, three-fold fusion schemes based on Enhanced Spatial and Temporal Adaptive Reflectance Fusion Model (ESTARFM) were employed, including fusion of surface reflectance (Scheme 1), vegetation indices (Scheme 2) and high order LE products (Scheme 3). Our results showed that the fusion of vegetation indices and further computing LE (Scheme 2) achieved better accuracy and captured more detailed information of terrestrial LE, where the determination coefficient (R2 ) varies from 0.86 to 0.98, the root-mean-square error (RMSE) ranges from 1.25 to 9.77 W/m2 and the relative RSME (rRMSE) varies from 2% to 23%. The time series of merged LE in 2017 using the optimal Scheme 2 also showed a relatively good agreement with eddy covariance (EC) measurements and MODIS LE products. The fusion approach provides spatiotemporal continuous LE estimates and also reduces the uncertainties in LE estimation, with an increment in R2 by 0.06 and a decrease in RMSE by 23.4% on average. The proposed high spatiotemporal resolution LE estimation framework using multi-source data showed great promise in monitoring LE variation at field scale, and may have value in planning irrigation schemes and providing water management decisions over agroecosystems. Â© 2020 by the authors. Licensee MDPI, Basel, Switzerland.</t>
  </si>
  <si>
    <t>10.3390/s20102811</t>
  </si>
  <si>
    <t>water management, uncertainty, Uncertainty analysis, vegetation, MODIS, Vegetation, Eddy covariance, Water management, Data fusion, heat, Heat flux, Radiometers, Mean square error, Root mean square errors, Image resolution, Reflection, Spatio-temporal resolution, Spatial and temporal resolutions, Moderate resolution imaging spectroradiometer, Waterresource management, High spatial resolution, Management decisions, Latent heat, Terrestrial latent heat flux, article, High spatiotemporal resolution, time series analysis, feasibility study, agroecosystem, Determination coefficients, Chinese GF-1 WFV</t>
  </si>
  <si>
    <t>MODIS LE</t>
  </si>
  <si>
    <t>Huailai -10m</t>
  </si>
  <si>
    <t>Huailai -40m</t>
  </si>
  <si>
    <t>GF-1 LE</t>
  </si>
  <si>
    <t>GF-1 LE fushion scheme 2</t>
  </si>
  <si>
    <t>Implementation of a two-source model for estimating the spatial variability of olive evapotranspiration using satellite images and ground-based climate data</t>
  </si>
  <si>
    <t>Fuentes-PeÃ±ailillo, F., Ortega-FarÃ­as, S., Acevedo-Opazo, C., Fonseca-Luengo, D.</t>
  </si>
  <si>
    <t>A study was carried out to evaluate the potential use of the two-source Shuttleworth and Wallace (SW) model to compute the intra-orchard spatial variability of actual evapotranspiration (ET) of olive trees using satellite images and ground-based climate data. The study was conducted in a drip-irrigated olive orchard using satellite images (Landsat 7 ETM+), which were acquired on clear sky days during the main phenological stages (2009/10 growing season). The performance of the SW model was evaluated using instantaneous latent heat flux (LE) measurements that were obtained from an eddy correlation system. At the time of satellite overpass, the estimated values of net radiation (Rni) and soil heat flux (Gi) were compared with ground measurements from a four-way net radiometer and soil heat flux plates, respectively. The results indicated that the SW model subestimated instantaneous LE (W m-2) and daily ET (mm d-1), with errors of 12% and 10% of observed values, respectively. The root mean square error (RMSE) and mean absolute error (MAE) values for instantaneous LE were 26 and 20 W m-2, while those for daily values of ET were 0.31 and 0.28 mm d-1, respectively. Finally, the submodels computed Rni and Gi with errors of between 4.0% and 8.0% of measured values and with RMSE and MAE between 25 and 39W m-2. Â© 2018 by the authors.</t>
  </si>
  <si>
    <t>10.3390/w10030339</t>
  </si>
  <si>
    <t>remote sensing, Remote sensing, model, Evapotranspiration, evapotranspiration, Satellites, Landsat, latent heat flux, Latent heat flux, Actual evapotranspiration, Heat flux, satellite imagery, performance assessment, Mean square error, Root mean square errors, Ground measurements, Orchards, ground-based measurement, Spatial variability, Trees (mathematics), Climate models, Latent heat, Errors, Mean absolute error, Crop water requirements, spatial variation, net radiation, heat flux, Farms, drip irrigation, plant water relations, clear sky, shrub, Olive orchard, Olive orchards, Phenological stage</t>
  </si>
  <si>
    <t>Water (Switzerland)</t>
  </si>
  <si>
    <t>Two-Source Model</t>
  </si>
  <si>
    <t>olive orchard</t>
  </si>
  <si>
    <t>Performance assessment of MOD16 in evapotranspiration evaluation in Northwestern Mexico</t>
  </si>
  <si>
    <t>Aguilar, A.L., Flores, H., Crespo, G., MarÃ­n, M.I., Campos, I., Calera, A.</t>
  </si>
  <si>
    <t>Evapotranspiration (ET) is the second largest component of the water cycle in arid and semiarid environments, and, in fact, more than 60% of the precipitation on earth is returned to the atmosphere through it. MOD16 represents an operational source of ET estimates with adequate spatial resolution for several applications, such as water resources planning, at a regional scale. However, the use of these estimates in routine applications will require MOD16 evaluation and validation using accurate ground-based measurements. The main objective of this study was to evaluate the performance of the MOD16A2 product by comparing it with eddy covariance (EC) systems. Additional objectives were the analysis of the limitations, uncertainties, and possible improvements of the MOD16-estimated ET. The EC measurements were acquired for five sites and for a variety of land covers in northwestern Mexico. The indicators used for the comparison were: root mean square error (RMSE), bias (BIAS), concordance index (d), and determination coefficient (R2) of the correlation, comparing measured and modelled ET. The best performance was observed in RayÃ³n (RMSE = 0.77 mmÂ·day-1, BIAS = -0.46 mmÂ·day-1, d = 0.88, and R2 = 0.86); El Mogor and La Paz showed errors and coefficients of determination comparable to each other (RMSE = 0.39 mmÂ·day-1, BIAS = -0.04 mmÂ·day-1, R2 = 0.46 and RMSE = 0.42 mmÂ·day-1, BIAS = -0.18 mmÂ·day-1, R2 = 0.45, respectively). In most cases, MOD16 underestimated the ET values. Â© 2018 by the authors.</t>
  </si>
  <si>
    <t>10.3390/w10070901</t>
  </si>
  <si>
    <t>remote sensing, spatial resolution, Remote sensing, Uncertainty analysis, Evapotranspiration, Eddy covariance, eddy covariance, evapotranspiration, Penman-Monteith, Penman Monteith, hydrological cycle, Mean square error, water resource, Canopy conductance, precipitation (climatology), Earth atmosphere, Triticum aestivum, water planning, Penman-Monteith equation, wheat, Wheat, Mexico [North America], Bolivia, La Paz [Bolivia], shrubland, Shrublands</t>
  </si>
  <si>
    <t>closed shrub</t>
  </si>
  <si>
    <t>open shrub</t>
  </si>
  <si>
    <t>Valle Yaqui</t>
  </si>
  <si>
    <t>Rayón</t>
  </si>
  <si>
    <t>El Mogor</t>
  </si>
  <si>
    <t>La Paz</t>
  </si>
  <si>
    <t>Automated geospatial models of varying complexities for pine forest evapotranspiration estimation with advanced data mining</t>
  </si>
  <si>
    <t>Panda, S., Amatya, D.M., Jackson, R., Sun, G., Noormets, A.</t>
  </si>
  <si>
    <t>The study goal was to develop automated user-friendly remote-sensing based evapotranspiration (ET) estimation tools: (i) artificial neural network (ANN) based models, (ii) ArcGIS-based automated geospatial model, and (iii) executable software to predict pine forest daily ET flux on a pixel- or plot average-scale. Study site has had long-term eddy-flux towers for ET measurements since 2006. Cloud-free Landsat images of 2006-2014 were processed using advanced data mining to obtain Principal Component bands to correlate with ET data. The regression model's r2 was 0.58. The backpropagation neural network (BPNN) and radial basis function network (RBFN) models provided a testing/validation average absolute error of 0.18 and 0.15 Wm-2 and average accuracy of 81% and 85%, respectively. ANN models though robust, require special ANN software and skill to operate; therefore, automated geospatial model (toolbox) was developed on ArcGIS ModelBuilder as user-friendly alternative. ET flux map developed with model tool provided consistent ET patterns for landuses. The software was developed for lay-users for ET estimation. Â© 2018 by the authors.</t>
  </si>
  <si>
    <t>10.3390/w10111687</t>
  </si>
  <si>
    <t>remote sensing, modeling, Remote sensing, Neural networks, Evapotranspiration, evapotranspiration, Landsat, accuracy assessment, Geographic information systems, Forestry, satellite imagery, artificial neural network, estimation method, Data mining, principal component analysis, environmental modeling, LANDSAT, Regression analysis, correlation, complexity, software, Automation, ArcGIS, automation, data mining, Modeling, Models, Artificial neural networks, coniferous forest, data processing, Pine forest, BPNN, Radial basis function networks, RBFN, Modelbuilder, Pine forests, Remote Sensing Landsat, Visual BASIC, Visual Basics</t>
  </si>
  <si>
    <t>BPNN</t>
  </si>
  <si>
    <t>RBFN</t>
  </si>
  <si>
    <t>data were acquired every half an hour basis</t>
  </si>
  <si>
    <t>Evaluation of MOD16 algorithm over irrigated rice paddy using flux tower measurements in Southern Brazil</t>
  </si>
  <si>
    <t>Souza, V.A., Roberti, D.R., Ruhoff, A.L., Zimmer, T., Adamatti, D.S., de GonÃ§alves, L.G.G., Diaz, M.B., Alves, R.C.M., de Moraes, O.L.L.</t>
  </si>
  <si>
    <t>Evapotranspiration (ET) is an important component of the hydrological cycle. Understanding the ET process has become of fundamental importance given the scenario of global change and increasing water use, especially in the agricultural sector. Determining ET over large agricultural areas is a limiting factor due to observational data availability. In this regard, remote sensing data has been used to estimate ET. In this study, we evaluated the Moderate-Resolution Imaging Spectroradiometer (MODIS) land surface ET product estimates (hereafter MOD16 ET - MODIS Global Terrestrial Evapotranspiration Product) over two rice paddy areas in Southern Brazil, through the ET measured using the eddy covariance technique (hereafter EC). The energy balance components were evaluated during fallow and flooded seasons showing latent heat flux dominates in both seasons. The results showed that MOD16 ET underestimated EC measurements. Overall, the RMSE (root mean square error) ranged between 13.40 and 16.35 mm 8-day-1 and percent bias (PBIAS) ranged between -33.7% and -38.7%. We also assessed the ET (measured and estimated) main drivers, with EC yielding higher correlation against observed net radiation (Rn) and global radiation (Rg), followed by air temperature (Temp) and vapor pressure deficit (VPD), whilst MOD16 ET estimates yielded higher correlation against leaf area index (LAI) and fraction of photosynthetically active radiation (fPAR). The MOD16 algorithm was forced with meteorological measurements but the results did not improve as expected, suggesting a low sensitivity to meteorological inputs. Our results indicated when a water layer was present over the soil surface without vegetation (LAI around zero), the largest differences between EC measurements and MOD16 ET were found. In this period, the expected domain of soil evaporation was not observed in MOD16 ET physical processes partition, indicating the algorithm was not able to detect areas with high soil moisture. In general, the MOD16 ET product presented low accuracy when compared against experimental measurements over flooded rice paddy, suggesting more studies are necessary, in order to reduce uncertainties associated to the land cover conditions. Â© 2019 by the authors.</t>
  </si>
  <si>
    <t>10.3390/w11091911</t>
  </si>
  <si>
    <t>remote sensing, irrigation, Soil moisture, Remote sensing, global change, Uncertainty analysis, MODIS, Floods, Evapotranspiration, Eddy covariance, Flooded rice, evapotranspiration, Irrigation, Agriculture, Water supply, water use, energy balance, algorithm, Heat flux, Radiometers, hydrological cycle, Mean square error, Electric conductivity measurement, Moderate resolution imaging spectroradiometer, Plants (botany), Atmospheric radiation, flux measurement, Terrestrial evapotranspiration, Fraction of photosynthetically active radiations, photosynthetically active radiation, RMSE (root mean square error), Flooded rice paddy, Meteorological measurements, paddy field, limiting factor, MOD16 algorithm</t>
  </si>
  <si>
    <t>PRS</t>
  </si>
  <si>
    <t>2003–2004</t>
  </si>
  <si>
    <t>CAS</t>
  </si>
  <si>
    <t>2011–2014</t>
  </si>
  <si>
    <t>Rice</t>
  </si>
  <si>
    <t>Multi-Temporal Variabilities of Evapotranspiration Rates and Their Associations with Climate Change and Vegetation Greening in the Gan River Basin, China</t>
  </si>
  <si>
    <t>Bai, M., Shen, B., Song, X., Mo, S., Huang, L., Quan, Q.</t>
  </si>
  <si>
    <t>Understanding the spatial-temporal dynamics of evapotranspiration in relation to climate change and human activities is crucial for the sustainability of water resources and ecosystem security, especially in regions strongly influenced by human impact. In this study, a process-based evapotranspiration (ET) model in conjunction with the Global Land Surface Satellite (GLASS) LAI dataset was used to characterize the spatial-temporal pattern of evapotranspiration from 1982 to 2016 over the Gan River basin (GRB), the largest sub-basin of the Poyang Lake catchment, China. The results showed that the actual annual ET (ETa) weakly increased with an annual trend of 0.88 mm year-2 from 1982 to 2016 over the GRB, along with a slight decline in annual potential ET (ETp). On an ecosystem scale; however, only the evergreen broadleaved forest and cropland presented a positive ETa trend, while the rest of the ecosystems demonstrated negative trends of ETa. Both correlation analysis and sensitivity analysis revealed a close relationship between ETa inter-annual variability and energy availability. Attribution analysis illustrated that contributions of climate change and vegetation greening on the ETa trend were -0.48 mm year-2 and 1.36 mm year-2, respectively. Climate change had a negative impact on the ETa trend over the GRB. However, the negative effects have been offset by the positive effects of vegetation greening, which mainly resulted from the large-scale revegetation in forestland and agricultural practices in cropland. It is concluded that large-scale afforestation and agricultural management were the main drivers of the long-term evolution of water consumption over the GRB. This study can improve our understanding of the interactive effects of climate change and human activities on the long-term evolution of water cycles. Â© 2019 by the authors.</t>
  </si>
  <si>
    <t>10.3390/w11122568</t>
  </si>
  <si>
    <t>climate change, LAI, China, Climate change, sensitivity analysis, Vegetation, Evapotranspiration, evapotranspiration, Lakes, hydrological modeling, Water supply, catchment, Interannual variability, Ecosystems, satellite data, data set, spatiotemporal analysis, vegetation dynamics, Watersheds, Catchments, Sensitivity analysis, Correlation analysis, Soil conservation, leaf area index, Process-based, anthropogenic effect, Revegetation, Jiangxi, Agricultural management, temporal variation, human activity, Reforestation, Agricultural practices, Poyang Basin, Poyang Lake basin, Evergreen broad-leaved forests, Gan Basin, Large-scale afforestation, Long Term Evolution (LTE), Poyang Lake basins, Process-based ET model</t>
  </si>
  <si>
    <t>daily-scale process-based ET model on the basis of the Penman-Monteith equation</t>
  </si>
  <si>
    <t>A scheme to estimate diurnal cycle of evapotranspiration from geostationary meteorological satellite observations</t>
  </si>
  <si>
    <t>Lu, J., Jia, L., Zheng, C., Tang, R., Jiang, Y.</t>
  </si>
  <si>
    <t>The diurnal cycle of evapotranspiration (ET) is significant in studying the dynamics of land-atmosphere interactions. The diurnal ET cycle can be considered as an indicator of dry/wet surface conditions. However, the accuracy of current models in estimating the diurnal ET cycle is generally low. This study developed an improved scheme to estimate the diurnal cycle of ET by solving the surface energy balance equation combined with simplified parameterization, with daily ET as the constraint. Meteosat Second Generation (MSG) land surface temperature, and longwave and shortwave radiation products were the primary inputs. Daily ET was from the remote sensing-based ETMonitor model. The estimated instantaneous (30 min) ET from the improved scheme outperformed the official MSG instantaneous ET product when compared with in situ half-hourly measurements at 35 flux sites from the FLUXNET2015 dataset, and was also comparable with European Center for Medium-Range Weather Forecasts (ECMWF) ERA5 ET data, with an R2 of 0.617 and root mean square error (RMSE) of 65.8 W/m2 for the improved scheme. Results were largely improved compared with those without daily ET as the constraint. The improved method was stable for the estimation of ET's diurnal cycle at the similar atmospheric conditions and the accuracy was comparative at different land cover surfaces. Errors in the input variables and the simplification of surface heat flux parameterization affected surface energy balance closure, which can lead to instability of the solution of constants in the simplified parameterization and further to the uncertainty of ET's diurnal cycle estimation. Measurement errors, different source areas in measured variables, and inconsistent spatial representativeness between remote sensing and site measurements also impacted the evaluation. Â© 2020 by the authors.</t>
  </si>
  <si>
    <t>10.3390/W12092369</t>
  </si>
  <si>
    <t>remote sensing, Remote sensing, Evapotranspiration, evapotranspiration, Energy balance, Surface energy balance, accuracy assessment, Land surface temperature, Heat flux, Interfacial energy, estimation method, Mean square error, Root mean square errors, parameterization, Land atmosphere interaction, land-atmosphere interaction, satellite altimetry, Weather forecasting, Short-wave radiation, Errors, Atmospheric conditions, Weather satellites, weather forecasting, European center for medium-range weather forecasts, Parameterization, diurnal variation, Geostationary meteorological satellites, geostationary satellite, Geostationary satellites, Meteosat, Meteosat second generations, Surface heat fluxes, Diurnal cycle of evapotranspiration, ETMonitor model, FLUXNET2015, Geostationary meteorological satellite</t>
  </si>
  <si>
    <t>Improved ETMonitor</t>
  </si>
  <si>
    <t>ETMonitor without constaint</t>
  </si>
  <si>
    <t>MSG</t>
  </si>
  <si>
    <t>ERA5</t>
  </si>
  <si>
    <t>simplified parameters</t>
  </si>
  <si>
    <t>Actual evapotranspiration estimates in arid cold regions using machine learning algorithms with in situ and remote sensing data</t>
  </si>
  <si>
    <t>Mosre, J., SuÃ¡rez, F.</t>
  </si>
  <si>
    <t>Actual evapotranspiration (ETa) estimations in arid regions are challenging because this process is highly dynamic over time and space. Nevertheless, several studies have shown good results when implementing empirical regression formulae that, despite their simplicity, are comparable in accuracy to more complex models. Although many types of regression formulae to estimate ETa exist, there is no consensus on what variables must be included in the analysis. In this research, we used machine learning algorithmsâthrough implementation of empirical linear regression for-mulaeâto find the main variables that control daily and monthly ETa in arid cold regions, where there is a lack of available ETa data. Meteorological data alone and then combined with remote sensing vegetation indices (VIs) were used as input in ETa estimations. In situ ETa and meteorological data were obtained from ten sites in Chile, Australia, and the United States. Our results indicate that the available energy is the main meteorological variable that controls ETa in the assessed sites, despite the fact that these regions are typically described as water-limited environments. The VI that better represents the in situ ETa is the Normalized Difference Water Index, which represents water availability in plants and soils. The best performance of the regression equations in the validation sites was obtained for monthly estimates with the incorporation of VIs (R2 = 0.82), whereas the worst performance of these equations was obtained for monthly ETa estimates when only meteorological data were considered. Incorporation of remote-sensing information results in better ETa estimates compared to when only meteorological data are considered. Â© 2021 by the authors. Licensee MDPI, Basel, Switzerland.</t>
  </si>
  <si>
    <t>10.3390/w13060870</t>
  </si>
  <si>
    <t>remote sensing, Remote sensing, Evapotranspiration, evapotranspiration, arid region, Machine learning, accuracy assessment, algorithm, Arid regions, Meteorological data, vegetation index, Actual evapotranspiration, estimation method, machine learning, in situ measurement, satellite data, Remote sensing data, spatiotemporal analysis, Water availability, Australia, Meteorological variables, Meteorology, Learning algorithms, United States, Chile, Normalized difference water index, Regression equation, Remote sensing information, Space optics, Tantalum compounds</t>
  </si>
  <si>
    <t>Machine Learning Algorithms</t>
  </si>
  <si>
    <t>training data</t>
  </si>
  <si>
    <t>with VI</t>
  </si>
  <si>
    <t>CH-AT1</t>
  </si>
  <si>
    <t>AU-YNC</t>
  </si>
  <si>
    <t>Estimating evapotranspiration from an improved two-source energy balance model using aster satellite imagery</t>
  </si>
  <si>
    <t>Zhuang, Q., Wu, B.</t>
  </si>
  <si>
    <t>Reliably estimating the turbulent fluxes of latent and sensible heat at the Earth's surface by remote sensing is important for research on the terrestrial hydrological cycle. This paper presents a practical approach for mapping surface energy fluxes using Advanced Spaceborne Thermal Emission and Reflection Radiometer (ASTER) images from an improved two-source energy balance (TSEB) model. The original TSEB approach may overestimate latent heat flux under vegetative stress conditions, as has also been reported in recent research. We replaced the Priestley-Taylor equation used in the original TSEB model with one that uses plant moisture and temperature constraints based on the PT-JPL model to obtain a more accurate canopy latent heat flux for model solving. The collected ASTER data and field observations employed in this study are over corn fields in arid regions of the Heihe Watershed Allied Telemetry Experimental Research (HiWATER) area, China. The results were validated by measurements from eddy covariance (EC) systems, and the surface energy flux estimates of the improved TSEB model are similar to the ground truth. A comparison of the results from the original and improved TSEB models indicates that the improved method more accurately estimates the sensible and latent heat fluxes, generating more precise daily evapotranspiration (ET) estimate under vegetative stress conditions. Â© 2015 by the authors.</t>
  </si>
  <si>
    <t>10.3390/w7126653</t>
  </si>
  <si>
    <t>Advanced spaceborne thermal emission and reflection radiometer, ASTER, China, Daily evapotranspirations, eddy covariance, Eddy covariance, Energy balance, energy flux, estimation method, evapotranspiration, Evapotranspiration, Heat flux, Heihe, Heilongjiang, hydrological cycle, hydrological modeling, Interfacial energy, Latent heat, latent heat flux, remote sensing, Remote sensing, satellite imagery, Satellite imagery, Satellite images, Sensible and latent heat fluxes, surface energy, Surface energy fluxes, TSEB, Two-source energy balance model, Water content, Zea mays</t>
  </si>
  <si>
    <t>HIWATER Heihe RB</t>
  </si>
  <si>
    <t>improved TSEB</t>
  </si>
  <si>
    <t>Comparison of four different energy balance models for estimating EvapoTranspiration in the Midwestern United States</t>
  </si>
  <si>
    <t>Singh, R.K., Senay, G.B.</t>
  </si>
  <si>
    <t>The development of different energy balance models has allowed users to choose a model based on its suitability in a region. We compared four commonly used models-Mapping EvapoTranspiration at high Resolution with Internalized Calibration (METRIC) model, Surface Energy Balance Algorithm for Land (SEBAL) model, Surface Energy Balance System (SEBS) model, and the Operational Simplified Surface Energy Balance (SSEBop) model-using Landsat images to estimate evapotranspiration (ET) in the Midwestern United States. Our models validation using three AmeriFlux cropland sites at Mead, Nebraska, showed that all four models captured the spatial and temporal variation of ET reasonably well with an R2 of more than 0.81. Both the METRIC and SSEBop models showed a low root mean square error (&amp;lt; 0.93 mmÂ· day-1) and a high Nash-Sutcliffe coefficient of efficiency (&amp;gt; 0.80), whereas the SEBAL and SEBS models resulted in relatively higher bias for estimating daily ET. The empirical equation of daily average net radiation used in the SEBAL and SEBS models for upscaling instantaneous ET to daily ET resulted in underestimation of daily ET, particularly when the daily average net radiation was more than 100 WÂ·m-2. Estimated daily ET for both cropland and grassland had some degree of linearity with METRIC, SEBAL, and SEBS, but linearity was stronger for evaporative fraction. Thus, these ET models have strengths and limitations for applications in water resource management. Â© 2015 by the authors.</t>
  </si>
  <si>
    <t>10.3390/w8010009</t>
  </si>
  <si>
    <t>Water resources, Remote sensing, Evapotranspiration, evapotranspiration, Water management, Landsat, Energy balance, hydrological modeling, METRIC, energy balance, Mapping, SEBAL, SEBS, SSEBop, grassland, Interfacial energy, Mean square error, model validation, agricultural land, spatiotemporal analysis, image analysis, LANDSAT, Bond (masonry), United States, net radiation, Mead, Nebraska, Comparison</t>
  </si>
  <si>
    <t>Mead site 1</t>
  </si>
  <si>
    <t>Mead site 2</t>
  </si>
  <si>
    <t>Mead site 3</t>
  </si>
  <si>
    <t>Development of a 10-year (2001-2010) 0.1Â° data set of land-surface energy balance for mainland China</t>
  </si>
  <si>
    <t>Chen, X., Su, Z., Ma, Y., Liu, S., Yu, Q., Xu, Z.</t>
  </si>
  <si>
    <t>In the absence of high-resolution estimates of the components of surface energy balance for China, we developed an algorithm based on the surface energy balance system (SEBS) to generate a data set of land-surface energy and water fluxes on a monthly timescale from 2001 to 2010 at a 0.1 x 0.1Â° spatial resolution by using multi-satellite and meteorological forcing data. A remote-sensing-based method was developed to estimate canopy height, which was used to calculate roughness length and flux dynamics. The landsurface flux data set was validated against "ground-truth" observations from 11 flux tower stations in China. The estimated fluxes correlate well with the stations' measurements for different vegetation types and climatic conditions (average bias = 11.2 Wm-2, RMSE = 22.7 Wm-2). The quality of the data product was also assessed against the GLDAS data set. The results show that our method is efficient for producing a high-resolution data set of surface energy flux for the Chinese landmass from satellite data. The validation results demonstrate that more accurate downward long-wave radiation data sets are needed to be able to estimate turbulent fluxes and evapotranspiration accurately when using the surface energy balance model. Trend analysis of land-surface radiation and energy exchange fluxes revealed that the Tibetan Plateau has undergone relatively stronger climatic change than other parts of China during the last 10 years. The capability of the data set to provide spatial and temporal information on water-cycle and land-atmosphere interactions for the Chinese landmass is examined. The product is free to download for studies of the water cycle and environmental change in China. Â© Author(s) 2014.</t>
  </si>
  <si>
    <t>10.5194/acp-14-13097-2014</t>
  </si>
  <si>
    <t>algorithm, China, data quality, energy balance, Qinghai-Xizang Plateau, remote sensing, spatial resolution, surface energy</t>
  </si>
  <si>
    <t>Atmospheric Chemistry and Physics</t>
  </si>
  <si>
    <t>GLDAS</t>
  </si>
  <si>
    <t>Estimation of hourly land surface heat fluxes over the Tibetan Plateau by the combined use of geostationary and polar-orbiting satellites</t>
  </si>
  <si>
    <t>Zhong, L., Ma, Y., Hu, Z., Fu, Y., Hu, Y., Wang, X., Cheng, M., Ge, N.</t>
  </si>
  <si>
    <t>Estimation of land surface heat fluxes is important for energy and water cycle studies, especially on the Tibetan Plateau (TP), where the topography is unique and the land-atmosphere interactions are strong. The land surface heating conditions also directly influence the movement of atmospheric circulation. However, high-temporal-resolution information on the plateau-scale land surface heat fluxes has been lacking for a long time, which significantly limits the understanding of diurnal variations in land-atmosphere interactions. Based on geostationary and polar-orbiting satellite data, the surface energy balance system (SEBS) was used in this paper to derive hourly land surface heat fluxes at a spatial resolution of 10 km. Six stations scattered throughout the TP and equipped for flux tower measurements were used to perform a cross-validation. The results showed good agreement between the derived fluxes and in situ measurements through 3738 validation samples. The root-mean-square errors (RMSEs) for net radiation flux, sensible heat flux, latent heat flux and soil heat flux were 76.63, 60.29, 71.03 and 37.5Wm-2, respectively; the derived results were also found to be superior to the Global Land Data Assimilation System (GLDAS) flux products (with RMSEs for the surface energy balance components of 114.32, 67.77, 75.6 and 40.05Wm-2, respectively). The diurnal and seasonal cycles of the land surface energy balance components were clearly identified, and their spatial distribution was found to be consistent with the heterogeneous land surface conditions and the general hydrometeorological conditions of the TP. Â© 2019 Author(s).</t>
  </si>
  <si>
    <t>10.5194/acp-19-5529-2019</t>
  </si>
  <si>
    <t>China, spatial distribution, energy balance, hydrometeorology, land surface, Qinghai-Xizang Plateau, estimation method, atmospheric circulation, diurnal variation, geostationary satellite, heat flux, heating</t>
  </si>
  <si>
    <t>Components of near-surface energy balance derived from satellite soundings-Part 2: Noontime latent heat flux</t>
  </si>
  <si>
    <t>Mallick, K., Jarvis, A., Wohlfahrt, G., Kiely, G., Hirano, T., Miyata, A., Yamamoto, S., Hoffmann, L.</t>
  </si>
  <si>
    <t>This paper introduces a relatively simple method for recovering global fields of latent heat flux. The method focuses on specifying Bowen ratio estimates through exploiting air temperature and vapour pressure measurements obtained from infrared soundings of the AIRS (Atmospheric Infrared Sounder) sensor onboard NASA's Aqua platform. Through combining these Bowen ratio retrievals with satellite surface net available energy data, we have specified estimates of global noontime surface latent heat flux at the 1&amp;deg;&amp;times;1&amp;deg; scale. These estimates were provisionally evaluated against data from 30 terrestrial tower flux sites covering a broad spectrum of biomes. Taking monthly average 13:30 data for 2003, this revealed promising agreement between the satellite and tower measurements of latent heat flux, with a pooled root-mean-square deviation of 79 W m&amp;minus;2, and no significant bias. However, this success partly arose as a product of the underspecification of the AIRS Bowen ratio compensating for the underspecification of the AIRS net available energy, suggesting further refinement of the approach is required. The error analysis suggested that the landscape level variability in enhanced vegetation index (EVI) and land surface temperature contributed significantly to the statistical metric of the predicted latent heat fluxes.</t>
  </si>
  <si>
    <t>10.5194/bg-11-7369-2014</t>
  </si>
  <si>
    <t>air temperature, AIRS, Aqua (satellite), biome, Bowen ratio, energy balance, error analysis, land surface, latent heat flux, surface energy, surface temperature, vapor pressure, vegetation index</t>
  </si>
  <si>
    <t>Biogeosciences</t>
  </si>
  <si>
    <t>AIRS Bowen ratio</t>
  </si>
  <si>
    <t>not clear number of stations/biome</t>
  </si>
  <si>
    <t>station data was average per month</t>
  </si>
  <si>
    <t>Long-term variations in actual evapotranspiration over the Tibetan Plateau</t>
  </si>
  <si>
    <t>Han, CB, Ma, YM, Wang, BB, Zhong, L, Ma, WQ, Chen, XL, Su, ZB</t>
  </si>
  <si>
    <t>Actual terrestrial evapotranspiration (ETa) is a key parameter controlling land-atmosphere interaction processes and water cycle. However, spatial distribution and temporal changes in ETa over the Tibetan Plateau (TP) remain very uncertain. Here we estimate the multiyear (2001-2018) monthly ETa and its spatial distribution on the TP by a combination of meteorological data and satellite products. Validation against data from six eddy-covariance monitoring sites yielded root-mean-square errors ranging from 9.3 to 14.5mm per month and correlation coefficients exceeding 0.9. The domain mean of annual ETa on the TP decreased slightly (-1.45 mm yr(-1), p &lt; 0.05) from 2001 to 2018. The annual ETa increased significantly at a rate of 2.62 mm yr(-1) ( p &lt; 0.05) in the eastern sector of the TP (long &gt; 90 degrees E) but decreased significantly at a rate of 5.52 mm yr(-1) (p &lt; 0.05) in the western sector of the TP (long &lt; 90 degrees E). In addition, the decreases in annual ETa were pronounced in the spring and summer seasons, while almost no trends were detected in the autumn and winter seasons. The mean annual ETa during 2001-2018 and over the whole TP was 496 +/- 23 mm. Thus, the total evapotranspiration from the terrestrial surface of the TP was 1238.3 +/- 57.6 km(3) yr(-1). The estimated ETa product presented in this study is useful for an improved understanding of changes in energy and water cycle on the TP.</t>
  </si>
  <si>
    <t>10.5194/essd-13-3513-2021</t>
  </si>
  <si>
    <t>EARTH SYSTEM SCIENCE DATA</t>
  </si>
  <si>
    <t>gravel</t>
  </si>
  <si>
    <t>QOMS</t>
  </si>
  <si>
    <t>grassy marshland</t>
  </si>
  <si>
    <t>Namors</t>
  </si>
  <si>
    <t>Sparse grass</t>
  </si>
  <si>
    <t>Nadors</t>
  </si>
  <si>
    <t>Setors</t>
  </si>
  <si>
    <t>sparseness Meadow</t>
  </si>
  <si>
    <t>Mawors</t>
  </si>
  <si>
    <t>Synthesis of global actual evapotranspiration from 1982 to 2019</t>
  </si>
  <si>
    <t>Elnashar, A., Wang, L., Wu, B., Zhu, W., Zeng, H.</t>
  </si>
  <si>
    <t>As a linkage among water, energy, and carbon cycles, global actual evapotranspiration (ET) plays an essential role in agriculture, water resource management, and climate change. Although it is difficult to estimate ET over a large scale and for a long time, there are several global ET datasets available with uncertainty associated with various assumptions regarding their algorithms, parameters, and inputs. In this study, we propose a long-term synthesized ET product at a kilometer spatial resolution and monthly temporal resolution from 1982 to 2019. Through a site-pixel evaluation of 12 global ET products over different time periods, land surface types, and conditions, the high-performing products were selected for the synthesis of the new dataset using a high-quality flux eddy covariance (EC) covering the entire globe. According to the study results, Penman-Monteith-Leuning (PML), the operational Simplified Surface Energy Balance (SSEBop), the Moderate Resolution Imaging Spectroradiometer (MODIS, MOD16A2105), and the Numerical Terradynamic Simulation Group (NTSG) ET products were chosen to create the synthesized ET set. The proposed product agreed well with flux EC ET over most of the all comparison levels, with a maximum relative mean error (RME) of 13.94 mm (17.13 %) and a maximum relative root mean square error (RRMSE) of 38.61 mm (47.45 %). Furthermore, the product performed better than local ET products over China, the United States, and the African continent and presented an ET estimation across all land cover classes. While no product can perform best in all cases, the proposed ET can be used without looking at other datasets and performing further assessments. Data are available on the Harvard Dataverse public repository through the following Digital Object Identifier (DOI): https://doi.org/10.7910/DVN/ZGOUED (Elnashar et al., 2020), as well as on the Google Earth Engine (GEE) application through this link: https://elnashar.users.earthengine.app/view/synthesizedet (last access: 21 January 2021). Â© Author(s) 2021.</t>
  </si>
  <si>
    <t>10.5194/essd-13-447-2021</t>
  </si>
  <si>
    <t>Earth System Science Data</t>
  </si>
  <si>
    <t>annual values also available</t>
  </si>
  <si>
    <t>GLDAS20</t>
  </si>
  <si>
    <t>MODIS16A2015</t>
  </si>
  <si>
    <t>GLDAS21</t>
  </si>
  <si>
    <t>GLEAM33a</t>
  </si>
  <si>
    <t>FLDAS</t>
  </si>
  <si>
    <t>GLEAM33b</t>
  </si>
  <si>
    <t>TerraClimate</t>
  </si>
  <si>
    <t>MODIS16A2</t>
  </si>
  <si>
    <t>water bodies</t>
  </si>
  <si>
    <t>Synthesised ET</t>
  </si>
  <si>
    <t>High-resolution land surface fluxes from satellite and reanalysis data (HOLAPS v1.0): Evaluation and uncertainty assessment</t>
  </si>
  <si>
    <t>Loew, A., Peng, J., Borsche, M.</t>
  </si>
  <si>
    <t>Surface water and energy fluxes are essential components of the Earth system. Surface latent heat fluxes provide major energy input to the atmosphere. Despite the importance of these fluxes, state-of-the-art data sets of surface energy and water fluxes largely differ. The present paper introduces a new framework for the estimation of surface energy and water fluxes at the land surface, which allows for temporally and spatially high-resolved flux estimates at the quasi-global scale (50Â° S, 50Â° N) (High resOlution Land Atmosphere Parameters from Space - HOLAPS v1.0). The framework makes use of existing long-term satellite and reanalysis data records and ensures internally consistent estimates of the surface radiation and water fluxes. The manuscript introduces the technical details of the developed framework and provides results of a comprehensive sensitivity and evaluation study. Overall the root mean square difference (RMSD) was found to be 51.2 (30.7) W m-2 for hourly (daily) latent heat flux, and 84 (38) W m-2 for sensible heat flux when compared against 48 FLUXNET stations worldwide. The largest uncertainties of latent heat flux and net radiation were found to result from uncertainties in the solar radiation flux obtained from satellite data products. Â© Author(s) 2016.</t>
  </si>
  <si>
    <t>10.5194/gmd-9-2499-2016</t>
  </si>
  <si>
    <t>uncertainty analysis, latent heat flux, land surface, satellite data, spatiotemporal analysis, water flow, surface energy, net radiation, sensible heat flux, flux measurement, analytical framework</t>
  </si>
  <si>
    <t>Geoscientific Model Development</t>
  </si>
  <si>
    <t>CTRL_G</t>
  </si>
  <si>
    <t>GRIDSAT_G</t>
  </si>
  <si>
    <t>The GEWEX LandFlux project: Evaluation of model evaporation using tower-based and globally gridded forcing data</t>
  </si>
  <si>
    <t>McCabe, M.F., Ershadi, A., Jimenez, C., Miralles, D.G., Michel, D., Wood, E.F.</t>
  </si>
  <si>
    <t>Determining the spatial distribution and temporal development of evaporation at regional and global scales is required to improve our understanding of the coupled water and energy cycles and to better monitor any changes in observed trends and variability of linked hydrological processes. With recent international efforts guiding the development of long-term and globally distributed flux estimates, continued product assessments are required to inform upon the selection of suitable model structures and also to establish the appropriateness of these multi-model simulations for global application. In support of the objectives of the Global Energy and Water Cycle Exchanges (GEWEX) LandFlux project, four commonly used evaporation models are evaluated against data from tower-based eddy-covariance observations, distributed across a range of biomes and climate zones. The selected schemes include the Surface Energy Balance System (SEBS) approach, the Priestley-Taylor Jet Propulsion Laboratory (PT-JPL) model, the Penman-Monteith-based Mu model (PM-Mu) and the Global Land Evaporation Amsterdam Model (GLEAM). Here we seek to examine the fidelity of global evaporation simulations by examining the multi-model response to varying sources of forcing data. To do this, we perform parallel and collocated model simulations using tower-based data together with a global-scale grid-based forcing product. Through quantifying the multi-model response to high-quality tower data, a better understanding of the subsequent model response to the coarse-scale globally gridded data that underlies the LandFlux product can be obtained, while also providing a relative evaluation and assessment of model performance. Using surface flux observations from 45 globally distributed eddy-covariance stations as independent metrics of performance, the tower-based analysis indicated that PT-JPL provided the highest overall statistical performance (0.72; 61Wm-2; 0.65), followed closely by GLEAM (0.68; 64Wm-2; 0.62), with values in parentheses representing the R2, RMSD and Nash-Sutcliffe efficiency (NSE), respectively. PM-Mu (0.51; 78Wm-2; 0.45) tended to underestimate fluxes, while SEBS (0.72; 101 Wm-2; 0.24) overestimated values relative to observations. A focused analysis across specific biome types and climate zones showed considerable variability in the performance of all models, with no single model consistently able to outperform any other. Results also indicated that the global gridded data tended to reduce the performance for all of the studied models when compared to the tower data, likely a response to scale mismatch and issues related to forcing quality. Rather than relying on any single model simulation, the spatial and temporal variability at both the tower- and grid-scale highlighted the potential benefits of developing an ensemble or blended evaporation product for global-scale LandFlux applications. Challenges related to the robust assessment of the LandFlux product are also discussed. Â© Author(s) 2016.</t>
  </si>
  <si>
    <t>10.5194/gmd-9-283-2016</t>
  </si>
  <si>
    <t>eddy covariance, spatial distribution, evaporation, performance assessment, estimation method, biome, climate modeling, observational method, surface flux, statistical analysis</t>
  </si>
  <si>
    <t>tower-based</t>
  </si>
  <si>
    <t>model simulation at 3-h temporal resolution, tower data was averaged per 3h</t>
  </si>
  <si>
    <t>grid-based</t>
  </si>
  <si>
    <t>Integration of vegetation indices into a water balance model to estimate evapotranspiration of wheat and corn</t>
  </si>
  <si>
    <t>Padilla, F.L.M., GonzÃ¡lez-Dugo, M.P., GavilÃ¡n, P., DomÃ­nguez, J.</t>
  </si>
  <si>
    <t>Vegetation indices (VIs) have been traditionally used for quantitative monitoring of vegetation. Remotely sensed radiometric measurements of visible and infrared solar energy, which is reflected or emitted by plant canopies, can be used to obtain rapid, non-destructive estimates of certain canopy attributes and parameters. One parameter of special interest for water management applications, is the crop coefficient employed by the FAO-56 model to derive actual crop evapotranspiration (ET). The aim of this study was to evaluate a methodology that combines the basal crop coefficient derived from VIs with a daily soil water balance in the root zone to estimate daily evapotranspiration rates for corn and wheat crops at field scale. The ability of the model to trace water stress in these crops was also assessed. Vegetation indices were first retrieved from field hand-held radiometer measurements and then from Landsat 5 and 7 satellite images. The results of the model were validated using two independent measurement systems for ET and regular soil moisture monitoring, in order to evaluate the behavior of the soil and atmosphere components of the model. ET estimates were compared with latent heat flux measured by an eddy covariance system and with weighing lysimeter measurements. Average overestimates of daily ET of 8 and 11% were obtained for corn and wheat, respectively, with good agreement between the estimated and measured root-zone water deficit for both crops when field radiometry was employed. When the satellite sensor data replaced the field radiometry data the overestimation figures slightly changed to 9 and 6% for the same two crops. The model was also used to monitor the water stress during the 2009 growing season, detecting several periods of water stress in both crops. Some of these stresses occurred during stages like grain filling, when the water stress is know to have a negative effect on yield. This fact could explain the lower yield reached compared to local yield statistics for wheat and corn. The results showed that the model can be used to calculate the water requirements of these crops in irrigated areas and that its ability to monitor water stress deserves further research. Â© 2011 Author(s).</t>
  </si>
  <si>
    <t>10.5194/hess-15-1213-2011</t>
  </si>
  <si>
    <t>remote sensing, soil moisture, water management, Field scale, Soil moisture, Remote sensing, Radiometry, Vegetation, Evapotranspiration, Monitoring, Crop coefficient, eddy covariance, evapotranspiration, water budget, Water management, Vegetation index, Landsat, lysimeter, Water supply, water stress, latent heat flux, vegetation index, Heat flux, Radiometers, satellite imagery, Crops, Soil surveys, Daily evapotranspirations, growing season, Crop evapotranspiration, quantitative analysis, Moisture control, Eddy covariance systems, maize, Water requirements, Triticum aestivum, Zea mays, rhizosphere, wheat, Soil water balance, Soil moisture monitoring, soil water, Estimation, Water balance models, Growing season, satellite sensor, Water stress, radiometric method, Mathematical models, Satellite images, Root zone, Geologic models, Rating, Landsat-5, Solar energy, Water deficits, Non destructive, Independent measurement, Radiometric measurements, Atmosphere components, Field radiometry, Grain filling, Management applications, Plant canopies, Satellite sensor data</t>
  </si>
  <si>
    <t>Hydrology and Earth System Sciences</t>
  </si>
  <si>
    <t>FAO Satellite SAVI</t>
  </si>
  <si>
    <t>Bembezar Irrigation Scheme</t>
  </si>
  <si>
    <t>Estimating surface fluxes over middle and upper streams of the Heihe River Basin with ASTER imagery</t>
  </si>
  <si>
    <t>Ma, W., Ma, Y., Hu, Z., Su, Z., Wang, J., Ishikawa, H.</t>
  </si>
  <si>
    <t>Land surface heat fluxes are essential measures of the strengths of land-atmosphere interactions involving energy, heat and water. Correct parameterization of these fluxes in climate models is critical. Despite their importance, stateof- the-art observation techniques cannot provide representative areal averages of these fluxes comparable to the model grid. Alternative methods of estimation are thus required. These alternative approaches use (satellite) observables of the land surface conditions. In this study, the Surface Energy Balance System (SEBS) algorithm was evaluated in a cold and arid environment, using land surface parameters derived from Advanced Spaceborne Thermal Emission and Reflection Radiometer (ASTER) data. Field observations and estimates from SEBS were compared in terms of net radiation flux (R n), soil heat flux (G 0), sensible heat flux (H) and latent heat flux (Î»E) over a heterogeneous land surface. As a case study, this methodology was applied to the experimental area of theWatershed Allied Telemetry Experimental Research (WATER) project, located on the mid-to-upstream sections of the Heihe River in northwest China. ASTER data acquired between 3 May and 4 June 2008, under clearsky conditions were used to determine the surface fluxes. Ground-based measurements of land surface heat fluxes were compared with values derived from the ASTER data. The results show that the derived surface variables and the land surface heat fluxes furnished by SEBS in different months over the study area are in good agreement with the observed land surface status under the limited cases (some cases looks poor results). So SEBS can be used to estimate turbulent heat fluxes with acceptable accuracy in areas where there is partial vegetation cover in exceptive conditions. It is very important to perform calculations using ground-based observational data for parameterization in SEBS in the future. Nevertheless, the remote-sensing results can provide improved explanations of land surface fluxes over varying land coverage at greater spatial scales. Â© 2011 Author(s).</t>
  </si>
  <si>
    <t>10.5194/hess-15-1403-2011</t>
  </si>
  <si>
    <t>remote sensing, Remote sensing, China, Rivers, spatial analysis, ASTER, accuracy assessment, land surface, Heat flux, Surface measurement, satellite imagery, estimation method, numerical model, vegetation cover, Gansu, Climate models, Land surface conditions, Bond (masonry), Surface energy balance systems, Heihe river basin, surface energy, surface flux, Heterogeneous land surfaces, experimental study, Sensible heat flux, Turbulent heat fluxes, Heihe Basin, heterogeneity, heat flux, Land surface parameters, Advanced spaceborne thermal emission and reflection radiometer, Estimation, Land surface, Ground based measurement, Net radiation flux, Surface flux, Experimental research, Arid environments, Ground based, Study areas, Observational data, Upper atmosphere, energy efficiency, Soil heat flux, Vegetation cover, Areal averages, Surface chemistry, Spatial scale, Alternative approach, Alternative methods, NorthWest China, Heihe river, Field observations, mathematical analysis, ASTER data, Land surface fluxes, Observation techniques, stream, Surface variables, Upper stream</t>
  </si>
  <si>
    <t>only rmse for Rn, RMSE from validation against EC not reported</t>
  </si>
  <si>
    <t>Global land-surface evaporation estimated from satellite-based observations</t>
  </si>
  <si>
    <t>Miralles, D.G., Holmes, T.R.H., De Jeu, R.A.M., Gash, J.H., Meesters, A.G.C.A., Dolman, A.J.</t>
  </si>
  <si>
    <t>This paper outlines a new strategy to derive evaporation from satellite observations. The approach uses a variety of satellite-sensor products to estimate daily evaporation at a global scale and 0.25 degree spatial resolution. Central to this methodology is the use of the Priestley and Taylor (PT) evaporation model. The minimalistic PT equation combines a small number of inputs, the majority of which can be detected from space. This reduces the number of variables that need to be modelled. Key distinguishing features of the approach are the use of microwave-derived soil moisture, land surface temperature and vegetation density, as well as the detailed estimation of rainfall interception loss. The modelled evaporation is validated against one year of eddy covariance measurements from 43 stations. The estimated annual totals correlate well with the stations' annual cumulative evaporation (R = 0.80, N = 43) and present a low average bias (-5%). The validation of the daily time series at each individual station shows good model performance in all vegetation types and climate conditions with an average correlation coefficient of RÌ = 0.83, still lower than the RÌ = 0.90 found in the validation of the monthly time series. The first global map of annual evaporation developed through this methodology is also presented. Â© Author(s) 2011.</t>
  </si>
  <si>
    <t>10.5194/hess-15-453-2011</t>
  </si>
  <si>
    <t>soil moisture, spatial resolution, Soil moisture, Evaporation, surface temperature, Vegetation, eddy covariance, Satellites, hydrological modeling, Rainfall interception, evaporation, interception, Land surface temperature, Model performance, Spatial resolution, land surface, Atmospheric temperature, satellite imagery, Eddy covariance measurements, numerical model, vegetation cover, Correlation coefficient, Climate models, Satellite observations, Time series, Vegetation density, time series analysis, Global scale, sensor, Surface evaporation, Vegetation type, Climate condition, Evaporation model, Global map, New strategy, Sensor Products</t>
  </si>
  <si>
    <t>only rmse in figure 5, RMSE from validation against EC not reported</t>
  </si>
  <si>
    <t>Evapotranspiration modelling at large scale using near-real time MSG SEVIRI derived data</t>
  </si>
  <si>
    <t>Ghilain, N., Arboleda, A., Gellens-Meulenberghs, F.</t>
  </si>
  <si>
    <t>We present an evapotranspiration (ET) model developed in the framework of the EUMETSAT "Satellite Application Facility" (SAF) on Land Surface Analysis (LSA). The model is a simplified Soil-Vegetation-Atmosphere Transfer (SVAT) scheme that uses as input a combination of remote sensed data and atmospheric model outputs. The inputs based on remote sensing are LSA-SAF products: the Albedo (AL), the Downwelling Surface Shortwave Flux (DSSF) and the Downwelling Surface Longwave Flux (DSLF). They are available with the spatial resolution of the MSG SEVIRI instrument. ET maps covering the whole MSG field of view are produced from the model every 30 min, in near-real-time, for all weather conditions. This paper presents the adopted methodology and a set of validation results. The model quality is evaluated in two ways. First, ET results are compared with ground observations (from CarboEurope and national weather services), for different land cover types, over a full vegetation cycle in the Northern Hemisphere in 2007. This validation shows that the model is able to reproduce the observed ET temporal evolution from the diurnal to annual time scales for the temperate climate zones: the mean bias is less than 0.02 mm h-11 and the root-mean square error is between 0.06 and 0.10 mm h-11. Then, ET model outputs are compared with those from the European Centre for Medium-Range Weather Forecasts (ECMWF) and the Global Land Data Assimilation System (GLDAS). From this comparison, a high spatial correlation is noted, between 80 to 90%, around midday. Nevertheless, some discrepancies are also observed and are due to the different input variables and parameterisations used. Â© 2011 Author(s).</t>
  </si>
  <si>
    <t>10.5194/hess-15-771-2011</t>
  </si>
  <si>
    <t>remote sensing, spatial resolution, Remote sensing, Vegetation, Evapotranspiration, evapotranspiration, albedo, Water supply, Spatial resolution, land surface, Forestry, satellite data, Time-scales, parameterization, Quality control, Climate models, model test, Weather forecasting, Climatology, Land-cover types, Land data assimilation systems, Ground observations, Northern Hemispheres, weather forecasting, temperate environment, Validation results, Land surface analysis, Satellite application facilities, Surface analysis, temporal variation, Spatial correlations, Atmospheric model, real time, Derived data, Soil-vegetation-atmosphere transfers, Data processing, Root-mean square errors, Input variables, Geologic models, National Weather Services, Model outputs, Near-real time, Northern Hemisphere, European Centre for Medium-Range Weather Forecasts, Long waves, SEVIRI instruments, Weather conditions, Temporal evolution, Down-welling, Field of views, Model qualities, Remote sensed data, Temperate climate, Vegetation cycles</t>
  </si>
  <si>
    <t>LSA-SAF</t>
  </si>
  <si>
    <t>Vielsalm</t>
  </si>
  <si>
    <t>GRASS</t>
  </si>
  <si>
    <t>Tojal</t>
  </si>
  <si>
    <t>Buzenol</t>
  </si>
  <si>
    <t>Cabauw</t>
  </si>
  <si>
    <t>Hesse</t>
  </si>
  <si>
    <t>Wetzstein</t>
  </si>
  <si>
    <t>Hainich</t>
  </si>
  <si>
    <t>le Bray</t>
  </si>
  <si>
    <t>Puechabon</t>
  </si>
  <si>
    <t>Santarem</t>
  </si>
  <si>
    <t>Estimation of surface energy fluxes under complex terrain of Mt. Qomolangma over the Tibetan Plateau</t>
  </si>
  <si>
    <t>Chen, X., Su, Z., Ma, Y., Yang, K., Wang, B.</t>
  </si>
  <si>
    <t>Surface solar radiation is an important parameter in surface energy balance models and in estimation of evapotranspiration. This study developed a DEM based radiation model to estimate instantaneous clear sky solar radiation for surface energy balance system to obtain accurate energy absorbed by the mountain surface. Efforts to improve spatial accuracy of satellite based surface energy budget in mountainous regions were made in this work. Based on eight scenes of Landsat TM/ETM+ (Thematic Mapper/Enhanced Thematic Mapper+) data and observations around the Qomolangma region of the Tibetan Plateau, the topographical enhanced surface energy balance system (TESEBS) was tested for deriving net radiation, ground heat flux, sensible heat flux and latent heat flux distributions over the heterogeneous land surface. The land surface energy fluxes over the study area showed a wide range in accordance with the surface features and their thermodynamic states. The model was validated by observations at QOMS/CAS site in the research area with a reasonable accuracy. The mean bias of net radiation, sensible heat flux, ground heat flux and latent heat flux is lower than 23.6 W m-2. The surface solar radiation estimated by the DEM based radiation model developed by this study has a mean bias as low as-9.6 W m-2. TESEBS has a decreased mean bias of about 5.9 W m-2 and 3.4 W m-2 for sensible heat and latent heat flux, respectively, compared to the Surface Energy Balance System (SEBS). Â© 2013 Author(s).</t>
  </si>
  <si>
    <t>10.5194/hess-17-1607-2013</t>
  </si>
  <si>
    <t>China, evapotranspiration, Energy balance, Water supply, land surface, Heat flux, Interfacial energy, Surface energy balance models, Surface measurement, estimation method, Solar radiation, satellite data, Surface energy balance systems, surface energy, solar radiation, Surface energy fluxes, Heterogeneous land surfaces, heat flux, Estimation, mountain region, Xizang, terrain, Surface energy budget, energy flux, Landsat thematic mapper, Sun, Land surface energy fluxes, Thermodynamic state, Surface solar radiation, Qomolangma National Nature Preserve</t>
  </si>
  <si>
    <t>Intercomparison of four remote-sensing-based energy balance methods to retrieve surface evapotranspiration and water stress of irrigated fields in semi-arid climate</t>
  </si>
  <si>
    <t>Chirouze, J., Boulet, G., Jarlan, L., Fieuzal, R., Rodriguez, J.C., Ezzahar, J., Er-Raki, S., Bigeard, G., Merlin, O., Garatuza-Payan, J., Watts, C., Chehbouni, G.</t>
  </si>
  <si>
    <t>Instantaneous evapotranspiration rates and surface water stress levels can be deduced from remotely sensed surface temperature data through the surface energy budget. Two families of methods can be defined: the contextual methods, where stress levels are scaled on a given image between hot/dry and cool/wet pixels for a particular vegetation cover, and single-pixel methods, which evaluate latent heat as the residual of the surface energy balance for one pixel independently from the others. Four models, two contextual (S-SEBI and a modified triangle method, named VIT) and two single-pixel (TSEB, SEBS) are applied over one growing season (December-May) for a 4 km Ã 4 km irrigated agricultural area in the semi-arid northern Mexico. Their performance, both at local and spatial standpoints, are compared relatively to energy balance data acquired at seven locations within the area, as well as an uncalibrated soil-vegetation-atmosphere transfer (SVAT) model forced with local in situ data including observed irrigation and rainfall amounts. Stress levels are not always well retrieved by most models, but S-SEBI as well as TSEB, although slightly biased, show good performance. The drop in model performance is observed for all models when vegetation is senescent, mostly due to a poor partitioning both between turbulent fluxes and between the soil/plant components of the latent heat flux and the available energy. As expected, contextual methods perform well when contrasted soil moisture and vegetation conditions are encountered in the same image (therefore, especially in spring and early summer) while they tend to exaggerate the spread in water status in more homogeneous conditions (especially in winter). Surface energy balance models run with available remotely sensed products prove to be nearly as accurate as the uncalibrated SVAT model forced with in situ data. Â© Author(s) 2014.</t>
  </si>
  <si>
    <t>10.5194/hess-18-1165-2014</t>
  </si>
  <si>
    <t>Atmospheric temperature, energy balance, Energy balance, Energy balance method, evapotranspiration, Evapotranspiration, Homogeneous conditions, Interfacial energy, irrigation system, latent heat flux, pixel, Pixels, remote sensing, Remote sensing, semiarid region, Soil moisture, Soil-vegetation-atmosphere transfer models, surface energy, Surface energy balance models, Surface energy budget, Surface evapotranspiration, surface temperature, Surface temperatures, Vegetation, Vegetation condition, water stress</t>
  </si>
  <si>
    <t>Yaqui Valley</t>
  </si>
  <si>
    <t>ICARE</t>
  </si>
  <si>
    <t>Remote-sensing algorithm for surface evapotranspiration considering landscape and statistical effects on mixed-pixels</t>
  </si>
  <si>
    <t>Peng, Z.Q., Xin, X.Z., Jiao, J.J., Zhou, T., Liu, Q.H.</t>
  </si>
  <si>
    <t>Evapotranspiration (ET) plays an important role in surface-atmosphere interactions. Remote sensing has long been identified as a technology that is capable of monitoring ET. However, spatial problems greatly affect the accuracy of ET retrievals by satellite. The objective of this paper is to reduce the spatial-scale uncertainty produced by surface heterogeneity using Chinese HJ-1B data. Two upscaling schemes with area-weighting aggregation for different steps and variables were applied. One scheme is input parameter upscaling (IPUS), which refers to parameter aggregation, and the other is temperature sharpening and flux aggregation (TSFA). Footprint validation results show that TSFA is more accurate and less uncertain than IPUS, and additional analysis shows that TSFA can capture land surface heterogeneities and integrate the effect of overlooked land types in the mixed pixel. Â© Author(s) 2016.</t>
  </si>
  <si>
    <t>10.5194/hess-2015-491</t>
  </si>
  <si>
    <t>https://hess.copernicus.org/articles/20/4409/2016/hess-20-4409-2016.pdf</t>
  </si>
  <si>
    <t>remote sensing, uncertainty analysis, evapotranspiration, upscaling, accuracy assessment, algorithm, model validation, pixel, landscape, heterogeneity</t>
  </si>
  <si>
    <t>Hydrology and Earth System Sciences Discussions</t>
  </si>
  <si>
    <t>TSFA</t>
  </si>
  <si>
    <t>Heihe</t>
  </si>
  <si>
    <t>IPUS</t>
  </si>
  <si>
    <t>link updated (was refering to HESSD)</t>
  </si>
  <si>
    <t>table 9</t>
  </si>
  <si>
    <t>TRFA</t>
  </si>
  <si>
    <t>EC-4</t>
  </si>
  <si>
    <t>EC-15</t>
  </si>
  <si>
    <t>EC-11</t>
  </si>
  <si>
    <t>TP</t>
  </si>
  <si>
    <t>not clear what table 14 and 15 represent</t>
  </si>
  <si>
    <t>The WACMOS-ET project - Part 1: Tower-scale evaluation of four remote-sensing-based evapotranspiration algorithms</t>
  </si>
  <si>
    <t>Michel, D., JimÃ©nez, C., Miralles, D.G., Jung, M., Hirschi, M., Ershadi, A., Martens, B., Mccabe, M.F., Fisher, J.B., Mu, Q., Seneviratne, S.I., Wood, E.F., FernÃ¡ndez-Prieto, D.</t>
  </si>
  <si>
    <t>The WAter Cycle Multi-mission Observation Strategy - EvapoTranspiration (WACMOS-ET) project has compiled a forcing data set covering the period 2005-2007 that aims to maximize the exploitation of European Earth Observations data sets for evapotranspiration (ET) estimation. The data set was used to run four established ET algorithms: the Priestley-Taylor Jet Propulsion Laboratory model (PT-JPL), the Penman-Monteith algorithm from the MODerate resolution Imaging Spectroradiometer (MODIS) evaporation product (PM-MOD), the Surface Energy Balance System (SEBS) and the Global Land Evaporation Amsterdam Model (GLEAM). In addition, in situ meteorological data from 24 FLUXNET towers were used to force the models, with results from both forcing sets compared to tower-based flux observations. Model performance was assessed on several timescales using both sub-daily and daily forcings. The PT-JPL model and GLEAM provide the best performance for both satellite- and tower-based forcing as well as for the considered temporal resolutions. Simulations using the PM-MOD were mostly underestimated, while the SEBS performance was characterized by a systematic overestimation. In general, all four algorithms produce the best results in wet and moderately wet climate regimes. In dry regimes, the correlation and the absolute agreement with the reference tower ET observations were consistently lower. While ET derived with in situ forcing data agrees best with the tower measurements (R2=0.67), the agreement of the satellite-based ET estimates is only marginally lower (R2=0.58). Results also show similar model performance at daily and sub-daily (3-hourly) resolutions. Overall, our validation experiments against in situ measurements indicate that there is no single best-performing algorithm across all biome and forcing types. An extension of the evaluation to a larger selection of 85 towers (model inputs resampled to a common grid to facilitate global estimates) confirmed the original findings. Â© Author(s) 2016.</t>
  </si>
  <si>
    <t>10.5194/hess-20-803-2016</t>
  </si>
  <si>
    <t>remote sensing, Evaporation, Remote sensing, MODIS, Evapotranspiration, evapotranspiration, hydrological modeling, hydrometeorology, algorithm, Meteorological data, Radiometers, estimation method, Satellite imagery, climate conditions, data set, model validation, numerical model, Moderate resolution imaging spectroradiometer, Meteorology, Bond (masonry), Surface energy balance systems, Algorithms, In-situ measurement, Temporal resolution, Earth observations, Evaporation products, climate forcing, Jet Propulsion Laboratory, resolution, Towers, Fighter aircraft, Image reconstruction</t>
  </si>
  <si>
    <t>tower forcing</t>
  </si>
  <si>
    <t>PM-MOD</t>
  </si>
  <si>
    <t>satelite forcing</t>
  </si>
  <si>
    <t>ERA</t>
  </si>
  <si>
    <t>Daily Landsat-scale evapotranspiration estimation over a forested landscape in North Carolina, US, using multi-satellite data fusion</t>
  </si>
  <si>
    <t>Yang, Y., Anderson, M.C., Gao, F., Hain, C.R., Semmens, K.A., Kustas, W.P., Noormets, A., Wynne, R.H., Thomas, V.A., Sun, G.</t>
  </si>
  <si>
    <t>As a primary flux in the global water cycle, evapotranspiration (ET) connects hydrologic and biological processes and is directly affected by water and land management, land use change and climate variability. Satellite remote sensing provides an effective means for diagnosing ET patterns over heterogeneous landscapes; however, limitations on the spatial and temporal resolution of satellite data, combined with the effects of cloud contamination, constrain the amount of detail that a single satellite can provide. In this study, we describe an application of a multi-sensor ET data fusion system over a mixed forested/agricultural landscape in North Carolina, US, during the growing season of 2013. The fusion system ingests ET estimates from the Two-Source Energy Balance Model (TSEB) applied to thermal infrared remote sensing retrievals of land surface temperature from multiple satellite platforms: hourly geostationary satellite data at 4 km resolution, daily 1 km imagery from the Moderate Resolution Imaging Spectroradiometer (MODIS) and biweekly Landsat thermal data sharpened to 30 m. These multiple ET data streams are combined using the Spatial and Temporal Adaptive Reflectance Fusion Model (STARFM) to estimate daily ET at 30m resolution to investigate seasonal water use behavior at the level of individual forest stands and land cover patches. A new method, also exploiting the STARFM algorithm, is used to fill gaps in the Landsat ET retrievals due to cloud cover and/or the scan-line corrector (SLC) failure on Landsat 7. The retrieved daily ET time series agree well with observations at two AmeriFlux eddy covariance flux tower sites in a managed pine plantation within the modeling domain: US-NC2 located in a mid-rotation (20-year-old) loblolly pine stand and USNC3 located in a recently clear-cut and replanted field site. Root mean square errors (RMSEs) for NC2 and NC3 were 0.99 and 1.02mmday-1, respectively, with mean absolute errors of approximately 29% at the daily time step, 12% at the monthly time step and 0.7% over the full study period at the two flux tower sites. Analyses of water use patterns over the plantation indicate increasing seasonal ET with stand age for young to mid-rotation stands up to 20 years, but little dependence on age for older stands. An accounting of consumptive water use by major land cover classes representative of the modeling domain is presented, as well as relative partitioning of ET between evaporation (E) and transpiration (T ) components obtained with the TSEB. The study provides new insights about the effects of management and land use change on water yield over forested landscapes. Â© Author(s) 2017. CC Attribution 3.0 License.</t>
  </si>
  <si>
    <t>10.5194/hess-21-1017-2017</t>
  </si>
  <si>
    <t>remote sensing, land cover, Remote sensing, surface temperature, Climate change, MODIS, Evapotranspiration, Transpiration, eddy covariance, evapotranspiration, Satellites, Landsat, land use change, Water supply, water use, Land use, Data fusion, Land surface temperature, land surface, Atmospheric temperature, Forestry, Radiometers, Mean square error, Root mean square errors, Satellite remote sensing, Satellite imagery, Spatial and temporal resolutions, Moderate resolution imaging spectroradiometer, Two-source energy balance model, United States, water yield, cloud cover, Thermal infrared remote sensing, plantation, geostationary satellite, Geostationary satellites, Heterogeneous landscapes, Sensor data fusion, Image reconstruction, North Carolina, Pinus taeda</t>
  </si>
  <si>
    <t>ALEXI</t>
  </si>
  <si>
    <t>NC2</t>
  </si>
  <si>
    <t>MJm-2day-1</t>
  </si>
  <si>
    <t>closed</t>
  </si>
  <si>
    <t>MJm-2day-2</t>
  </si>
  <si>
    <t>unclosed</t>
  </si>
  <si>
    <t>NC3</t>
  </si>
  <si>
    <t>Landsat only</t>
  </si>
  <si>
    <t>MODIS smoothened</t>
  </si>
  <si>
    <t>Estimation of surface energy fluxes in the Arctic tundra using the remote sensing thermal-based Two-Source Energy Balance model</t>
  </si>
  <si>
    <t>CristÃ³bal, J., Prakash, A., Anderson, M.C., Kustas, W.P., Euskirchen, E.S., Kane, D.L.</t>
  </si>
  <si>
    <t>The Arctic has become generally a warmer place over the past decades leading to earlier snow melt, permafrost degradation and changing plant communities. Increases in precipitation and local evaporation in the Arctic, known as the acceleration components of the hydrologic cycle, coupled with land cover changes, have resulted in significant changes in the regional surface energy budget. Quantifying spatiotemporal trends in surface energy flux partitioning is key to forecasting ecological responses to changing climate conditions in the Arctic. An extensive local evaluation of the Two-Source Energy Balance model (TSEB)-a remote-sensing-based model using thermal infrared retrievals of land surface temperature-was performed using tower measurements collected over different tundra types in Alaska in all sky conditions over the full growing season from 2008 to 2012. Based on comparisons with flux tower observations, refinements in the original TSEB net radiation, soil heat flux and canopy transpiration parameterizations were identified for Arctic tundra. In particular, a revised method for estimating soil heat flux based on relationships with soil temperature was developed, resulting in significantly improved performance. These refinements result in mean turbulent flux errors generally less than 50 W m-2 at half-hourly time steps, similar to errors typically reported in surface energy balance modeling studies conducted in more temperate climatic regimes. The MODIS leaf area index (LAI) remote sensing product proved to be useful for estimating energy fluxes in Arctic tundra in the absence of field data on the local biomass amount. Model refinements found in this work at the local scale build toward a regional implementation of the TSEB model over Arctic tundra ecosystems, using thermal satellite remote sensing to assess response of surface fluxes to changing vegetation and climate conditions. Â© 2017 Author(s).</t>
  </si>
  <si>
    <t>10.5194/hess-21-1339-2017</t>
  </si>
  <si>
    <t>remote sensing, land cover, Remote sensing, Climate change, MODIS, Energy balance, energy balance, Land surface temperature, Ecology, Atmospheric temperature, Heat flux, Interfacial energy, Surface measurement, estimation method, hydrological cycle, Satellite remote sensing, growing season, satellite data, Surface energy balance modeling, Soils, climate conditions, spatiotemporal analysis, Budget control, Two-source energy balance model, Climate models, United States, Landforms, Sandwich structures, surface energy, Canopy transpirations, Surface energy fluxes, leaf area index, ecosystem response, Alaska, tundra, soil temperature, biomass, Surface energy budget, energy flux, plant community, Arctic, permafrost, snowmelt, Permafrost degradation</t>
  </si>
  <si>
    <t xml:space="preserve">Fen </t>
  </si>
  <si>
    <t>aPTC-0.92</t>
  </si>
  <si>
    <t>Tussock</t>
  </si>
  <si>
    <t>Heath</t>
  </si>
  <si>
    <t>residual</t>
  </si>
  <si>
    <t>aPTC-1.26</t>
  </si>
  <si>
    <t>Performance of the METRIC model in estimating evapotranspiration fluxes over an irrigated field in Saudi Arabia using Landsat-8 images</t>
  </si>
  <si>
    <t>Madugundu, R., Al-Gaadi, K.A., Tola, E., Hassaballa, A.A., Patil, V.C.</t>
  </si>
  <si>
    <t>Accurate estimation of evapotranspiration (ET) is essential for hydrological modeling and efficient crop water management in hyper-arid climates. In this study, we applied the METRIC algorithm on Landsat-8 images, acquired from June to October 2013, for the mapping of ET of a 50ha center-pivot irrigated alfalfa field in the eastern region of Saudi Arabia. The METRIC-estimated energy balance components and ET were evaluated against the data provided by an eddy covariance (EC) flux tower installed in the field. Results indicated that the METRIC algorithm provided accurate ET estimates over the study area, with RMSE values of 0.13 and 4.15mmd-1. The METRIC algorithm was observed to perform better in full canopy conditions compared to partial canopy conditions. On average, the METRIC algorithm overestimated the hourly ET by 6.6% in comparison to the EC measurements; however, the daily ET was underestimated by 4.2%.</t>
  </si>
  <si>
    <t>10.5194/hess-21-6135-2017</t>
  </si>
  <si>
    <t>irrigation, Hydrological modeling, Evapotranspiration, eddy covariance, evapotranspiration, Water management, mapping, Landsat, energy balance, algorithm, satellite imagery, performance assessment, agricultural land, Accurate estimation, Medicago sativa, flux measurement, alfalfa, Energy balance components, Saudi Arabia, Crop water managements, Canopy conditions, Eastern regions, Hyper-arid climate, Irrigated fields</t>
  </si>
  <si>
    <t>Derived Optimal Linear Combination Evapotranspiration (DOLCE): A global gridded synthesis et estimate</t>
  </si>
  <si>
    <t>Hobeichi, S., Abramowitz, G., Evans, J., Ukkola, A.</t>
  </si>
  <si>
    <t>Accurate global gridded estimates of evapotranspiration (ET) are key to understanding water and energy budgets, in addition to being required for model evaluation. Several gridded ET products have already been developed which differ in their data requirements, the approaches used to derive them and their estimates, yet it is not clear which provides the most reliable estimates. This paper presents a new global ET dataset and associated uncertainty with monthly temporal resolution for 2000-2009. Six existing gridded ET products are combined using a weighting approach trained by observational datasets from 159 FLUXNET sites. The weighting method is based on a technique that provides an analytically optimal linear combination of ET products compared to site data and accounts for both the performance differences and error covariance between the participating ET products. We examine the performance of the weighting approach in several in-sample and out-of-sample tests that confirm that point-based estimates of flux towers provide information on the grid scale of these products. We also provide evidence that the weighted product performs better than its six constituent ET product members in four common metrics. Uncertainty in the ET estimate is derived by rescaling the spread of participating ET products so that their spread reflects the ability of the weighted mean estimate to match flux tower data. While issues in observational data and any common biases in participating ET datasets are limitations to the success of this approach, future datasets can easily be incorporated and enhance the derived product. Â© Author(s) 2018.</t>
  </si>
  <si>
    <t>10.5194/hess-22-1317-2018</t>
  </si>
  <si>
    <t>spatial resolution, uncertainty analysis, Uncertainty analysis, Evapotranspiration, evapotranspiration, hydrological modeling, estimation method, data set, Budget control, Water and energies, Temporal resolution, Reliable estimates, flux measurement, Scales (weighing instruments), Observational data, Data requirements, Linear combinations, Weighted products, Weighting approaches</t>
  </si>
  <si>
    <t>boxplot graphs available aggregating 142 stations</t>
  </si>
  <si>
    <t>UN-Ne2</t>
  </si>
  <si>
    <t>Regional evapotranspiration from an image-based implementation of the Surface Temperature Initiated Closure (STIC1.2) model and its validation across an aridity gradient in the conterminous US</t>
  </si>
  <si>
    <t>Bhattarai, N., Mallick, K., Brunsell, N.A., Sun, G., Jain, M.</t>
  </si>
  <si>
    <t>Recent studies have highlighted the need for improved characterizations of aerodynamic conductance and temperature (gA and T0) in thermal remote-sensing-based surface energy balance (SEB) models to reduce uncertainties in regional-scale evapotranspiration (ET) mapping. By integrating radiometric surface temperature (TR) into the Penman-Monteith (PM) equation and finding analytical solutions of gA and T0, this need was recently addressed by the Surface Temperature Initiated Closure (STIC) model. However, previous implementations of STIC were confined to the ecosystem-scale using flux tower observations of infrared temperature. This study demonstrates the first regional-scale implementation of the most recent version of the STIC model (STIC1.2) that integrates the Moderate Resolution Imaging Spectroradiometer (MODIS) derived TR and ancillary land surface variables in conjunction with NLDAS (North American Land Data Assimilation System) atmospheric variables into a combined structure of the PM and Shuttleworth-Wallace (SW) framework for estimating ET at 1 km Ã 1 km spatial resolution. Evaluation of STIC1.2 at 13 core AmeriFlux sites covering a broad spectrum of climates and biomes across an aridity gradient in the conterminous US suggests that STIC1.2 can provide spatially explicit ET maps with reliable accuracies from dry to wet extremes. When observed ET from one wet, one dry, and one normal precipitation year from all sites were combined, STIC1.2 explained 66% of the variability in observed 8-day cumulative ET with a root mean square error (RMSE) of 7.4 mm/8-day, mean absolute error (MAE) of 5 mm/8-day, and percent bias (PBIAS) of -4 %. These error statistics showed relatively better accuracies than a widely used but previous version of the SEB-based Surface Energy Balance System (SEBS) model, which utilized a simple NDVI-based parameterization of surface roughness (zOM), and the PM-based MOD16 ET. SEBS was found to overestimate (PBIAS = 28%) and MOD16 was found to underestimate ET (PBIAS =26%). The performance of STIC1.2 was better in forest and grassland ecosystems as compared to cropland (20% underestimation) and woody savanna (40% overestimation). Model inter-comparison suggested that ET differences between the models are robustly correlated with gA and associated roughness length estimation uncertainties which are intrinsically connected to TR uncertainties, vapor pressure deficit (DA), and vegetation cover. A consistent performance of STIC1.2 in a broad range of hydrological and biome categories, as well as the capacity to capture spatio-temporal ET signatures across an aridity gradient, points to the potential for this simplified analytical model for near-real-time ET mapping from regional to continental scales. Â© Author(s) 2018.</t>
  </si>
  <si>
    <t>10.5194/hess-22-2311-2018</t>
  </si>
  <si>
    <t>remote sensing, spatial resolution, Remote sensing, surface temperature, MODIS, Evapotranspiration, evapotranspiration, Energy balance, Mapping, Regional evapotranspiration, land surface, grassland, Atmospheric temperature, Ecosystems, Interfacial energy, Radiometers, Surface properties, Mean square error, Satellite imagery, biome, model validation, agricultural land, numerical model, vegetation cover, Analytical models, Moderate resolution imaging spectroradiometer, precipitation (climatology), image analysis, Bond (masonry), Surface energy balance systems, United States, savanna, surface energy, Errors, Error statistics, surface roughness, Radiometric surface temperatures, forest ecosystem, vapor pressure, North american land data assimilation systems, Aerodynamic conductances, Atmospheric structure, Penman-Monteith equations, Surface roughness, Model inter comparisons</t>
  </si>
  <si>
    <t>STIC1.2</t>
  </si>
  <si>
    <t>dry year</t>
  </si>
  <si>
    <t>normal year</t>
  </si>
  <si>
    <t>wet yeat</t>
  </si>
  <si>
    <t>Exploring the merging of the global land evaporation WACMOS-ET products based on local tower measurements</t>
  </si>
  <si>
    <t>JimÃ©nez, C., Martens, B., Miralles, D.M., Fisher, J.B., Beck, H.E., FernÃ¡ndez-Prieto, D.</t>
  </si>
  <si>
    <t>An inverse error variance weighting of the anomalies of three terrestrial evaporation (ET) products from the WACMOS-ET project based on FLUXNET sites is presented. The three ET models were run daily and at a resolution of 25&amp;thinsp;km for 2002-2007, and based on common input data when possible. The local weights, derived based on the variance of the difference between the tower ET anomalies and the modelled ET anomalies, were made dynamic by estimating them using a 61-day running window centred on each day. These were then extrapolated from the tower locations to the global landscape by regressing them on the main model inputs and derived ET using a neural network. Over the stations, the weighted scheme usefully decreased the random error component, and the weighted ET correlated better with the tower data than a simple average. The global extrapolation produced weights displaying strong seasonal and geographical patterns, which translated into spatiotemporal differences between the ET weighted and simple average ET products. However, the uncertainty of the weights after the extrapolation remained large. Out-sample prediction tests showed that the tower data set, mostly located at temperate regions, had limitations with respect to the representation of different biome and climate conditions. Therefore, even if the local weighting was successful, the extrapolation to a global scale remains problematic, showing a limited added value over the simple average. Overall, this study suggests that merging tower observations and ET products at the timescales and spatial scales of this study is complicated by the tower spatial representativeness, the products' coarse spatial resolution, the nature of the error in both towers and gridded data sets, and how all these factors impact the weights extrapolation from the tower locations to the global landscape. Â© Author(s) 2018.</t>
  </si>
  <si>
    <t>10.5194/hess-22-4513-2018</t>
  </si>
  <si>
    <t>spatial resolution, Evaporation, evaporation, Spatial resolution, artificial neural network, Extrapolation, climate conditions, biome, spatiotemporal analysis, Inverse problems, Statistical tests, Errors, temperate environment, landscape, Land evaporation, global perspective, Towers, Scales (weighing instruments), measurement method, Geographical patterns, Merging, Climate condition, Error components, Global extrapolations, Prediction tests, Temperate regions</t>
  </si>
  <si>
    <t>Estimating daily evapotranspiration based on a model of evaporative fraction (EF) for mixed pixels</t>
  </si>
  <si>
    <t>Li, F., Xin, X., Peng, Z., Liu, Q.</t>
  </si>
  <si>
    <t>Currently, applications of remote sensing evapotranspiration (ET) products are limited by the coarse resolution of satellite remote sensing data caused by land surface heterogeneities and the temporal-scale extrapolation of the instantaneous latent heat flux (LE) based on satellite overpass time. This study proposes a simple but efficient model (EFAF) for estimating the daily ET of remotely sensed mixed pixels using a model of the evaporative fraction (EF) and area fraction (AF) to increase the accuracy of ET estimate over heterogeneous land surfaces. To accomplish this goal, we derive an equation for calculating the EF of mixed pixels based on two key hypotheses. Hypothesis 1 states that the available energy (AE) of each sub-pixel is approximately equal to that of any other sub-pixels in the same mixed pixel within an acceptable margin of error and is equivalent to the AE of the mixed pixel. This approach simplifies the equation, and uncertainties and errors related to the estimated ET values are minor. Hypothesis 2 states that the EF of each sub-pixel is equal to that of the nearest pure pixel(s) of the same land cover type. This equation is designed to correct spatial-scale errors for the EF of mixed pixels; it can be used to calculate daily ET from daily AE data. The model was applied to an artificial oasis located in the midstream area of the Heihe River using HJ-1B satellite data with a 300&amp;thinsp;m resolution. The results generated before and after making corrections were compared and validated using site data from eddy covariance systems. The results show that the new model can significantly improve the accuracy of daily ET estimates relative to the lumped method; the coefficient of determination (&lt;span classCombining double low line"inline-formula"&gt;&lt;i&gt;R&lt;/i&gt;2&lt;/span&gt;) increased to 0.82 from 0.62, the root mean square error (RMSE) decreased to 1.60 from 2.47&amp;thinsp;MJ&amp;thinsp;m&lt;span classCombining double low line"inline-formula"&gt;Ä'2&lt;/span&gt;(decreased approximately to 0.64 from 0.99&amp;thinsp;mm) and the mean bias error (MBE) decreased from 1.92 to 1.18&amp;thinsp;MJ&amp;thinsp;m&lt;span classCombining double low line"inline-formula"&gt;Ä'2&lt;/span&gt; (decreased from approximately 0.77 to 0.47&amp;thinsp;mm). It is concluded that EFAF can reproduce daily ET with reasonable accuracy; can be used to produce the ET product; and can be applied to hydrology research, precision agricultural management and monitoring natural ecosystems in the future. Â© Author(s) 2019.</t>
  </si>
  <si>
    <t>10.5194/hess-23-949-2019</t>
  </si>
  <si>
    <t>remote sensing, land cover, Remote sensing, Uncertainty analysis, China, Evapotranspiration, eddy covariance, evapotranspiration, Satellites, latent heat flux, land surface, Heat flux, Surface measurement, Mean square error, Root mean square errors, Daily evapotranspirations, satellite data, Gansu, Hei River, pixel, Pixels, Coefficient of determination, Errors, Evaporative fraction, Eddy covariance systems, Heterogeneous land surfaces, heterogeneity, Satellite remote sensing data, Agricultural management, oasis</t>
  </si>
  <si>
    <t>Lumped LE (MJ m−2)</t>
  </si>
  <si>
    <t>Heihei</t>
  </si>
  <si>
    <t>EFAF LE (MJ m−2)</t>
  </si>
  <si>
    <t>EC01</t>
  </si>
  <si>
    <t>EC02</t>
  </si>
  <si>
    <t>EC03</t>
  </si>
  <si>
    <t>EC05</t>
  </si>
  <si>
    <t>EC06</t>
  </si>
  <si>
    <t>EC09</t>
  </si>
  <si>
    <t>EC12</t>
  </si>
  <si>
    <t>EC13</t>
  </si>
  <si>
    <t>EC14</t>
  </si>
  <si>
    <t>EC16</t>
  </si>
  <si>
    <t>BESS-STAIR: A framework to estimate daily, 30m, and all-weather crop evapotranspiration using multi-source satellite data for the US Corn Belt</t>
  </si>
  <si>
    <t>Jiang, C., Guan, K., Pan, M., Ryu, Y., Peng, B., Wang, S.</t>
  </si>
  <si>
    <t>With increasing crop water demands and drought threats, mapping and monitoring of cropland evapotranspiration (ET) at high spatial and temporal resolutions become increasingly critical for water management and sustainability. However, estimating ET from satellites for precise water resource management is still challenging due to the limitations in both existing ET models and satellite input data. Specifically, the process of ET is complex and difficult to model, and existing satellite remote-sensing data could not fulfill high resolutions in both space and time. To address the above two issues, this study presents a new high spatiotemporal resolution ET mapping framework, i.e., BESS-STAIR, which integrates a satellite-driven water-carbon-energy coupled biophysical model, BESS (Breathing Earth System Simulator), with a generic and fully automated fusion algorithm, STAIR (SaTallite dAta IntegRation). In this framework, STAIR provides daily 30 m multispectral surface reflectance by fusing Landsat and MODIS satellite data to derive a fine-resolution leaf area index and visible/near-infrared albedo, all of which, along with coarse-resolution meteorological and CO2 data, are used to drive BESS to estimate gap-free 30 m resolution daily ET. We applied BESS-STAIR from 2000 through 2017 in six areas across the US Corn Belt and validated BESSSTAIR ET estimations using flux-tower measurements over 12 sites (85 site years). Results showed that BESS-STAIR daily ET achieved an overall R2 = 0:75, with root mean square error RMSE = 0:93 mm d-1 and relative error RE = 27:9 % when benchmarked with the flux measurements. In addition, BESS-STAIR ET estimations captured the spatial patterns, seasonal cycles, and interannual dynamics well in different sub-regions. The high performance of the BESSSTAIR framework primarily resulted from (1) the implementation of coupled constraints on water, carbon, and energy in BESS, (2) high-quality daily 30 m data from the STAIR fusion algorithm, and (3) BESS's applicability under all-sky conditions. BESS-STAIR is calibration-free and has great potentials to be a reliable tool for water resource management and precision agriculture applications for the US Corn Belt and even worldwide given the global coverage of its input data. Â© 2020 Author(s).</t>
  </si>
  <si>
    <t>10.5194/hess-24-1251-2020</t>
  </si>
  <si>
    <t>remote sensing, water management, Remote sensing, MODIS, Evapotranspiration, evapotranspiration, Water management, Satellites, Mapping, Carbon, algorithm, Agricultural robots, Digital storage, Mean square error, Root mean square errors, Crops, Spatio-temporal resolution, Surface reflectance, Crop evapotranspiration, Spatial and temporal resolutions, Waterresource management, satellite altimetry, Information management, Corn Belt, United States, Plants (botany), Zea mays, energy planning, carbon dioxide, Agriculture applications, Data integration, drought stress, Input output programs, leaf area, Resource allocation, Satellite remote sensing data, Stairs</t>
  </si>
  <si>
    <t>BESS-STAIR (VIs-based LAI)</t>
  </si>
  <si>
    <t>BESS-STAIR (RTM-based LAI)</t>
  </si>
  <si>
    <t>BESS-MODIS</t>
  </si>
  <si>
    <t>BESS-STAIR</t>
  </si>
  <si>
    <t>An evapotranspiration model self-calibrated from remotely sensed surface soil moisture, land surface temperature and vegetation cover fraction: Application to disaggregated SMOS and MODIS data</t>
  </si>
  <si>
    <t>Ait Hssaine, B., Merlin, O., Ezzahar, J., Ojha, N., Er-Raki, S., Khabba, S.</t>
  </si>
  <si>
    <t>Thermal-based two-source energy balance modeling is essential to estimate the land evapotranspiration (ET) in a wide range of spatial and temporal scales. However, the use of thermal-derived land surface temperature (LST) is not sufficient to simultaneously constrain both soil and vegetation flux components. Therefore, assumptions (about either soil or vegetation fluxes) are commonly required. To avoid such assumptions, an energy balance model, TSEB-SM, was recently developed by Ait Hssaine et al. (2018b) in order to consider the microwave-derived near-surface soil moisture (SM), in addition to the thermal-derived LST and vegetation cover fraction (fc) normally used. While TSEB-SM has been successfully tested using in situ measurements, this paper represents its first evaluation in real life using 1 km resolution satellite data, comprised of MODIS (MODerate resolution Imaging Spectroradiometer) for LST and fc data and 1 km resolution SM data disaggregated from SMOS (Soil Moisture and Ocean Salinity) observations. The approach is applied during a 4-year period (2014-2018) over a rainfed wheat field in the Tensift basin, central Morocco. The field used was seeded for the 2014-2015 (S1), 2016-2017 (S2) and 2017-2018 (S3) agricultural seasons, while it remained unploughed (as bare soil) during the 2015-2016 (B1) agricultural season. The classical TSEB model, which is driven only by LST and fc data, significantly overestimates latent heat fluxes (LE) and underestimates sensible heat fluxes (H) for the four seasons. The overall mean bias values are 119, 94, 128 and 181 W m-2 for LE and-104,-71,-128 and-181 W m-2 for H, for S1, S2, S3 and B1, respectively. Meanwhile, when using TSEB-SM (SM and LST combined data), these errors are significantly reduced, resulting in mean bias values estimated as 39, 4, 7 and 62 W m-2 for LE and-10, 24, 7, and-59 W m-2 for H, for S1, S2, S3 and B1, respectively. Consequently, this finding confirms again the robustness of the TSEB-SM in estimating latent/sensible heat fluxes at a large scale by using readily available satellite data. In addition, the TSEB-SM approach has the original feature to allow for calibration of its main parameters (soil resistance and Priestley-Taylor coefficient) from satellite data uniquely, without relying either on in situ measurements or on a priori parameter values. Â© Author(s) 2020.</t>
  </si>
  <si>
    <t>10.5194/hess-24-1781-2020</t>
  </si>
  <si>
    <t>soil moisture, Soil moisture, calibration, surface temperature, MODIS, Vegetation, Evapotranspiration, evapotranspiration, SMOS, Satellites, Agriculture, Energy balance, energy balance, latent heat flux, Land surface temperature, land surface, Atmospheric temperature, Evapotranspiration modeling, Heat flux, Radiometers, Surface measurement, Surface properties, Agricultural robots, Soil surveys, satellite data, vegetation cover, Energy balance models, Moderate resolution imaging spectroradiometer, Two-source energy balance model, Spatial and temporal scale, In-situ measurement, Triticum aestivum, Soil Moisture and Ocean Salinity (SMOS), Morocco, Remotely sensed surface soil moistures, sensible heat flux</t>
  </si>
  <si>
    <t>TSEB using in situ data</t>
  </si>
  <si>
    <t>Sidi Rahal</t>
  </si>
  <si>
    <t>TSEB-SM using in situ data</t>
  </si>
  <si>
    <t>RS-PML fswc</t>
  </si>
  <si>
    <t>RS-PMS fswc</t>
  </si>
  <si>
    <t>TSEB using satellite data</t>
  </si>
  <si>
    <t>TSEB-SM using satellite data</t>
  </si>
  <si>
    <t>ESTIMATION OF CROP COEFFICIENTS THROUGH REMOTE SENSING IN THE WO YAQUI IRRIGATION DISTRICT, SONORA, MEXICO</t>
  </si>
  <si>
    <t>Castaneda-Ibanez, CR, Martinez-Menes, M, Pascual-Ramirez, F, Flores-Magdaleno, H, Fernandez-Reynoso, DS, Esparza-Govea, S</t>
  </si>
  <si>
    <t>Traditional estimations of evapotranspiration (ET) are based on the crop coefficient (K-c). This can be disadvantageous when precise estimations of crop water uptake are required in the Irrigation Districts. Using satellite images, it is possible to estimate vegetation indexes (VI), such as the Normalized Difference Vegetation Index (NDVI) and the Soil Adjusted Vegetation Index (SAVI). These indexes enable monitoring crop development and estimating precisely spatial and temporal K-c variability. The objective of this study was to validate the use of VI to estimate K-c and ET of wheat (Triticum aestivum) in the Rio Yaqui Irrigation District, Sonora, Mexico. Validation was carried out with eight images from the sensors TM and ETM+ of the LANDSAT 5 and 7 satellites and measurements of turbulent flux with the Eddy Covariance (EC) technique for the year 2008. ET estimated from VI and measurement with EC showed a high degree of correspondence. For the eight images, the square root of the Root Mean Square Error (RMSE) was 0.69 mm d(-1), the Mean Absolute Error (MAE) 0.62 mm d(-1), the index of agreement (d) 0.91 for NDVI and RMSE of 0.64 mm d(-1), MAE of 0.57 and an index of agreement of 0.92 for SAVI in daily estimations. It is thus concluded that VI allow to estimate spatial and temporal variability of the K-c and ET with precision in extensive agricultural regions.</t>
  </si>
  <si>
    <t>https://www.scielo.org.mx/pdf/agro/v49n2/v49n2a9.pdf</t>
  </si>
  <si>
    <t>AGROCIENCIA</t>
  </si>
  <si>
    <t>ET(NDVI)</t>
  </si>
  <si>
    <t>ET(SAVI)</t>
  </si>
  <si>
    <t>Code</t>
  </si>
  <si>
    <t>Description</t>
  </si>
  <si>
    <t>Barren Sparse Vegetation: Lands exposed soil, sand, or rocks and has less than 10% vegetative cover during any time of the year.</t>
  </si>
  <si>
    <t>Croplands: Lands covered with temporary crops followed by harvest and a bare soil period (e.g., single and multiple cropping systems). Note that perennial woody crops will be classified as the appropriate forest or shrub land cover type.</t>
  </si>
  <si>
    <t>Closed Shrublands: Lands with woody vegetation less than 2 meters tall and with shrub canopy cover &gt;60%. The shrub foliage can be either evergreen or deciduous.</t>
  </si>
  <si>
    <t>CVM</t>
  </si>
  <si>
    <t>Cropland/Natural Vegetation Mosaics: Lands with a mosaic of croplands, forest, shrublands, and grasslands in which no one component comprises more than 60% of the landscape.</t>
  </si>
  <si>
    <t>Deciduous Broadleaf Forests: Lands dominated by woody vegetation with a percent cover &gt;60% and height exceeding 2 meters. Consists of broadleaf tree communities with an annual cycle of leaf-on and leaf-off periods.</t>
  </si>
  <si>
    <t>Deciduous Needleleaf Forests: Lands dominated by woody vegetation with a percent cover &gt;60% and height exceeding 2 meters. Consists of seasonal needleleaf tree communities with an annual cycle of leaf-on and leaf-off periods.</t>
  </si>
  <si>
    <t>Evergreen Broadleaf Forests: Lands dominated by woody vegetation with a percent cover &gt;60% and height exceeding 2 meters. Almost all trees and shrubs remain green year round. Canopy is never without green foliage.</t>
  </si>
  <si>
    <t>Evergreen Needleleaf Forests: Lands dominated by woody vegetation with a percent cover &gt;60% and height exceeding 2 meters. Almost all trees remain green all year. Canopy is never without green foliage.</t>
  </si>
  <si>
    <t>Grasslands: Lands with herbaceous types of cover. Tree and shrub cover is less than 10%. Permanent wetlands lands with a permanent mixture of water and herbaceous or woody vegetation. The vegetation can be present in either salt, brackish, or fresh water.</t>
  </si>
  <si>
    <t>Mixed Forests: Lands dominated by trees with a percent cover &gt;60% and height exceeding 2 meters. Consists of tree communities with interspersed mixtures or mosaics of the other four forest types. None of the forest types exceeds 60% of landscape.</t>
  </si>
  <si>
    <t>Open Shrublands: Lands with woody vegetation less than 2 meters tall and with shrub canopy cover between 10-60%. The shrub foliage can be either evergreen or deciduous.</t>
  </si>
  <si>
    <t>Savannas: Lands with herbaceous and other understory systems, and with forest canopy cover between 10-30%. The forest cover height exceeds 2 meters.</t>
  </si>
  <si>
    <t>SNO</t>
  </si>
  <si>
    <t>Snow and Ice: Lands under snow/ice cover most of the year.</t>
  </si>
  <si>
    <t>Urban and Built-Up Lands: Land covered by buildings and other man-made structures.</t>
  </si>
  <si>
    <t>Water Bodies.</t>
  </si>
  <si>
    <t>Permanent Wetlands: Lands with a permanent mixture of water and herbaceous or woody vegetation that cover extensive areas. The vegetation can be present in either salt, brackish, or fresh water.</t>
  </si>
  <si>
    <t>Woody Savannas: Lands with herbaceous and other understory systems, and with forest canopy cover between 30-60%. The forest cover height exceeds 2 meters.</t>
  </si>
  <si>
    <t>Sources:</t>
  </si>
  <si>
    <t>https://fluxnet.org/data/badm-data-templates/igbp-classification/</t>
  </si>
  <si>
    <t>https://climatedataguide.ucar.edu/climate-data/ceres-igbp-land-classification</t>
  </si>
  <si>
    <t>From</t>
  </si>
  <si>
    <t>To</t>
  </si>
  <si>
    <t>Multiplier</t>
  </si>
  <si>
    <t>Wm-2</t>
  </si>
  <si>
    <t>mmday-1</t>
  </si>
  <si>
    <t>assuming air temperature is 20 degree and water density is 1000kg/m3</t>
  </si>
  <si>
    <t>If the unit of RMSE is different, use the scale factors in Unit_conversion.</t>
  </si>
  <si>
    <t>Go to the link in "URL" column</t>
  </si>
  <si>
    <t>Scan the article for RMSE calculated by validating RS-derived ET against Eddy Covariance (EC)</t>
  </si>
  <si>
    <t>Record RMSE in "RMSE_mmdt-1_avg" or/and "RMSE_Wm-2_avg" column according to the unit and spatial support in "temporal_support" column</t>
  </si>
  <si>
    <t>If there's an overall RMSE of all EC sites, record the number of sites in "N_sites" column and this RMSE</t>
  </si>
  <si>
    <t>Always record the name of model or product. If the author indicated that they run a model behind a data product (e.g., MODIS16 algorithm), use * next to model/product name (e.g., MODIS16*)</t>
  </si>
  <si>
    <t>If there're more than 1 models or products were validate, create new row with the same information of the article and record RMSE of each model/product.</t>
  </si>
  <si>
    <t>Use the models name that the authors used. If they used someone else's model without mentioning name, use "AuthorYYYY" format to refer to the publication they cited.</t>
  </si>
  <si>
    <t>If RMSE is reported for different experiments (e.g., experimenting with different input data, different aggregation, upscaling methods), don't average RMSE! Create a new row for each reported RMSE, and write short description in "notes" column</t>
  </si>
  <si>
    <t>If it is not possible to extract RMSE values (e.g., from figures), exclude the article</t>
  </si>
  <si>
    <t>If available, record mean ET from observations: "Obs-ET_mmdt-1_avg" and "Obs-LE_Wm-2_avg"</t>
  </si>
  <si>
    <t>If there's RSME value of individual sites, create new row for each site and record the RMSE per site with their short description in "IGBP_class" and "notes" column. See IGBP_class tab</t>
  </si>
  <si>
    <t xml:space="preserve">ID of article in Literature Review </t>
  </si>
  <si>
    <t>"1" = included in metaanalysis, "0" = excluded</t>
  </si>
  <si>
    <t>Authors of the article</t>
  </si>
  <si>
    <t>Title of the article</t>
  </si>
  <si>
    <t>Abstract of the article</t>
  </si>
  <si>
    <t>Keywords of the article</t>
  </si>
  <si>
    <t>Journal of the article</t>
  </si>
  <si>
    <t>Year of publication</t>
  </si>
  <si>
    <t>Digital Object Identifier</t>
  </si>
  <si>
    <t>Uniform Resource Locators</t>
  </si>
  <si>
    <t>Number of Eddy Covariance sites used to calculate RMSE</t>
  </si>
  <si>
    <t>Number of data points per site multiplied with number of Eddy Covariance sites used to calculate RMSE</t>
  </si>
  <si>
    <t>Name of data product or model validated in the article</t>
  </si>
  <si>
    <t>RMSE_mmday-1</t>
  </si>
  <si>
    <t>Obs-ET_mmday-1</t>
  </si>
  <si>
    <t>RMSE_mmdt-1</t>
  </si>
  <si>
    <t>Obs-ET_mmdt-1</t>
  </si>
  <si>
    <t>RMSE_Wm-2</t>
  </si>
  <si>
    <t>Obs-LE_Wm-2</t>
  </si>
  <si>
    <t>Root Mean Squared Error (mm/day) of Evapotranspiration estimates</t>
  </si>
  <si>
    <t>Evapotranspiration estimated by Eddy Covariance (mm/day)</t>
  </si>
  <si>
    <t>Root Mean Squared Error (mm/dt) of Evapotranspiration estimates</t>
  </si>
  <si>
    <t>Evapotranspiration estimated by Eddy Covariance (mm/dt)</t>
  </si>
  <si>
    <t>Number of days in temporal support</t>
  </si>
  <si>
    <t>Temporal support (dt)</t>
  </si>
  <si>
    <t>IGBP land cover class</t>
  </si>
  <si>
    <t>Reviewer</t>
  </si>
  <si>
    <t>Latent heat flux estimated by Eddy Covariance (Wm-2)</t>
  </si>
  <si>
    <t>Root Mean Squared Error (Wm-2) of Latent heat flux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</si>
</sst>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d\ mmmm"/>
  </numFmts>
  <fonts count="23">
    <font>
      <sz val="11"/>
      <color theme="1"/>
      <name val="Calibri"/>
      <scheme val="minor"/>
    </font>
    <font>
      <sz val="11"/>
      <color theme="1"/>
      <name val="Calibri"/>
      <family val="2"/>
      <scheme val="minor"/>
    </font>
    <font>
      <sz val="11"/>
      <color theme="1"/>
      <name val="Calibri"/>
      <scheme val="minor"/>
    </font>
    <font>
      <sz val="11"/>
      <color theme="1"/>
      <name val="Calibri"/>
    </font>
    <font>
      <u/>
      <sz val="11"/>
      <color theme="10"/>
      <name val="Calibri"/>
    </font>
    <font>
      <u/>
      <sz val="11"/>
      <color theme="10"/>
      <name val="Calibri"/>
    </font>
    <font>
      <u/>
      <sz val="11"/>
      <color theme="10"/>
      <name val="Calibri"/>
    </font>
    <font>
      <sz val="11"/>
      <color theme="10"/>
      <name val="Calibri"/>
    </font>
    <font>
      <sz val="11"/>
      <color rgb="FF222222"/>
      <name val="Arial"/>
    </font>
    <font>
      <u/>
      <sz val="11"/>
      <color rgb="FF0000FF"/>
      <name val="Calibri"/>
    </font>
    <font>
      <sz val="11"/>
      <color rgb="FF2E2E2E"/>
      <name val="Georgia"/>
    </font>
    <font>
      <sz val="11"/>
      <color rgb="FF000000"/>
      <name val="Roboto"/>
    </font>
    <font>
      <sz val="11"/>
      <color rgb="FF2E2E2E"/>
      <name val="NexusSerif"/>
    </font>
    <font>
      <sz val="11"/>
      <color rgb="FF000000"/>
      <name val="Docs-Calibri"/>
    </font>
    <font>
      <sz val="11"/>
      <color rgb="FF000000"/>
      <name val="Calibri"/>
    </font>
    <font>
      <sz val="11"/>
      <color rgb="FF000000"/>
      <name val="Calibri"/>
    </font>
    <font>
      <sz val="9"/>
      <color theme="1"/>
      <name val="&quot;Times New Roman&quot;"/>
    </font>
    <font>
      <sz val="9"/>
      <color rgb="FF222222"/>
      <name val="Arial"/>
    </font>
    <font>
      <i/>
      <sz val="11"/>
      <color rgb="FF000000"/>
      <name val="Arial"/>
    </font>
    <font>
      <b/>
      <sz val="9"/>
      <color rgb="FF222222"/>
      <name val="Arial"/>
    </font>
    <font>
      <sz val="11"/>
      <color rgb="FF222222"/>
      <name val="Calibri"/>
      <scheme val="minor"/>
    </font>
    <font>
      <u/>
      <sz val="11"/>
      <color theme="10"/>
      <name val="Calibri"/>
    </font>
    <font>
      <sz val="11"/>
      <color theme="1"/>
      <name val="Calibri"/>
      <family val="2"/>
    </font>
  </fonts>
  <fills count="8">
    <fill>
      <patternFill patternType="none"/>
    </fill>
    <fill>
      <patternFill patternType="gray125"/>
    </fill>
    <fill>
      <patternFill patternType="solid">
        <fgColor rgb="FFFFFFFF"/>
        <bgColor rgb="FFFFFFFF"/>
      </patternFill>
    </fill>
    <fill>
      <patternFill patternType="solid">
        <fgColor rgb="FFD9EAD3"/>
        <bgColor rgb="FFD9EAD3"/>
      </patternFill>
    </fill>
    <fill>
      <patternFill patternType="solid">
        <fgColor rgb="FFFFFF00"/>
        <bgColor rgb="FFFFFF00"/>
      </patternFill>
    </fill>
    <fill>
      <patternFill patternType="solid">
        <fgColor rgb="FFFF00FF"/>
        <bgColor rgb="FFFF00FF"/>
      </patternFill>
    </fill>
    <fill>
      <patternFill patternType="solid">
        <fgColor rgb="FFF9F9F9"/>
        <bgColor rgb="FFF9F9F9"/>
      </patternFill>
    </fill>
    <fill>
      <patternFill patternType="solid">
        <fgColor rgb="FFF6F6F6"/>
        <bgColor rgb="FFF6F6F6"/>
      </patternFill>
    </fill>
  </fills>
  <borders count="1">
    <border>
      <left/>
      <right/>
      <top/>
      <bottom/>
      <diagonal/>
    </border>
  </borders>
  <cellStyleXfs count="1">
    <xf numFmtId="0" fontId="0" fillId="0" borderId="0"/>
  </cellStyleXfs>
  <cellXfs count="77">
    <xf numFmtId="0" fontId="0" fillId="0" borderId="0" xfId="0" applyFont="1" applyAlignment="1"/>
    <xf numFmtId="0" fontId="2" fillId="0" borderId="0" xfId="0" applyFont="1"/>
    <xf numFmtId="0" fontId="2" fillId="0" borderId="0" xfId="0" applyFont="1" applyAlignment="1"/>
    <xf numFmtId="0" fontId="2" fillId="2" borderId="0" xfId="0" applyFont="1" applyFill="1"/>
    <xf numFmtId="0" fontId="2" fillId="3" borderId="0" xfId="0" applyFont="1" applyFill="1"/>
    <xf numFmtId="0" fontId="3" fillId="0" borderId="0" xfId="0" applyFont="1" applyAlignment="1">
      <alignment textRotation="45"/>
    </xf>
    <xf numFmtId="0" fontId="3" fillId="0" borderId="0" xfId="0" applyFont="1" applyAlignment="1">
      <alignment textRotation="45"/>
    </xf>
    <xf numFmtId="0" fontId="3" fillId="3" borderId="0" xfId="0" applyFont="1" applyFill="1" applyAlignment="1">
      <alignment textRotation="45"/>
    </xf>
    <xf numFmtId="0" fontId="4" fillId="0" borderId="0" xfId="0" applyFont="1"/>
    <xf numFmtId="2" fontId="2" fillId="2" borderId="0" xfId="0" applyNumberFormat="1" applyFont="1" applyFill="1"/>
    <xf numFmtId="0" fontId="2" fillId="3" borderId="0" xfId="0" applyFont="1" applyFill="1" applyAlignment="1"/>
    <xf numFmtId="0" fontId="3" fillId="0" borderId="0" xfId="0" applyFont="1"/>
    <xf numFmtId="0" fontId="3" fillId="0" borderId="0" xfId="0" applyFont="1" applyAlignment="1"/>
    <xf numFmtId="2" fontId="3" fillId="2" borderId="0" xfId="0" applyNumberFormat="1" applyFont="1" applyFill="1"/>
    <xf numFmtId="164" fontId="3" fillId="2" borderId="0" xfId="0" applyNumberFormat="1" applyFont="1" applyFill="1"/>
    <xf numFmtId="2" fontId="2" fillId="0" borderId="0" xfId="0" applyNumberFormat="1" applyFont="1"/>
    <xf numFmtId="0" fontId="2" fillId="2" borderId="0" xfId="0" applyFont="1" applyFill="1" applyAlignment="1"/>
    <xf numFmtId="0" fontId="5" fillId="2" borderId="0" xfId="0" applyFont="1" applyFill="1"/>
    <xf numFmtId="0" fontId="3" fillId="2" borderId="0" xfId="0" applyFont="1" applyFill="1"/>
    <xf numFmtId="0" fontId="3" fillId="2" borderId="0" xfId="0" applyFont="1" applyFill="1" applyAlignment="1"/>
    <xf numFmtId="4" fontId="2" fillId="3" borderId="0" xfId="0" applyNumberFormat="1" applyFont="1" applyFill="1" applyAlignment="1"/>
    <xf numFmtId="2" fontId="2" fillId="0" borderId="0" xfId="0" applyNumberFormat="1" applyFont="1" applyAlignment="1"/>
    <xf numFmtId="0" fontId="2" fillId="4" borderId="0" xfId="0" applyFont="1" applyFill="1"/>
    <xf numFmtId="0" fontId="2" fillId="4" borderId="0" xfId="0" applyFont="1" applyFill="1" applyAlignment="1"/>
    <xf numFmtId="0" fontId="6" fillId="4" borderId="0" xfId="0" applyFont="1" applyFill="1"/>
    <xf numFmtId="2" fontId="2" fillId="2" borderId="0" xfId="0" applyNumberFormat="1" applyFont="1" applyFill="1" applyAlignment="1"/>
    <xf numFmtId="2" fontId="2" fillId="3" borderId="0" xfId="0" applyNumberFormat="1" applyFont="1" applyFill="1" applyAlignment="1"/>
    <xf numFmtId="0" fontId="2" fillId="0" borderId="0" xfId="0" applyFont="1" applyAlignment="1"/>
    <xf numFmtId="0" fontId="2" fillId="0" borderId="0" xfId="0" applyFont="1" applyAlignment="1"/>
    <xf numFmtId="2" fontId="2" fillId="4" borderId="0" xfId="0" applyNumberFormat="1" applyFont="1" applyFill="1"/>
    <xf numFmtId="0" fontId="2" fillId="5" borderId="0" xfId="0" applyFont="1" applyFill="1" applyAlignment="1"/>
    <xf numFmtId="164" fontId="2" fillId="2" borderId="0" xfId="0" applyNumberFormat="1" applyFont="1" applyFill="1" applyAlignment="1"/>
    <xf numFmtId="164" fontId="2" fillId="0" borderId="0" xfId="0" applyNumberFormat="1" applyFont="1" applyAlignment="1"/>
    <xf numFmtId="0" fontId="7" fillId="0" borderId="0" xfId="0" applyFont="1"/>
    <xf numFmtId="0" fontId="2" fillId="2" borderId="0" xfId="0" applyFont="1" applyFill="1" applyAlignment="1"/>
    <xf numFmtId="0" fontId="2" fillId="2" borderId="0" xfId="0" applyFont="1" applyFill="1" applyAlignment="1"/>
    <xf numFmtId="0" fontId="8" fillId="4" borderId="0" xfId="0" applyFont="1" applyFill="1" applyAlignment="1"/>
    <xf numFmtId="0" fontId="8" fillId="2" borderId="0" xfId="0" applyFont="1" applyFill="1" applyAlignment="1"/>
    <xf numFmtId="164" fontId="2" fillId="2" borderId="0" xfId="0" applyNumberFormat="1" applyFont="1" applyFill="1"/>
    <xf numFmtId="164" fontId="2" fillId="0" borderId="0" xfId="0" applyNumberFormat="1" applyFont="1"/>
    <xf numFmtId="0" fontId="2" fillId="0" borderId="0" xfId="0" applyFont="1" applyAlignment="1"/>
    <xf numFmtId="0" fontId="2" fillId="0" borderId="0" xfId="0" applyFont="1" applyAlignment="1"/>
    <xf numFmtId="0" fontId="9" fillId="0" borderId="0" xfId="0" applyFont="1" applyAlignment="1"/>
    <xf numFmtId="0" fontId="3" fillId="0" borderId="0" xfId="0" applyFont="1" applyAlignment="1"/>
    <xf numFmtId="0" fontId="10" fillId="0" borderId="0" xfId="0" applyFont="1" applyAlignment="1">
      <alignment vertical="top"/>
    </xf>
    <xf numFmtId="0" fontId="11" fillId="2" borderId="0" xfId="0" applyFont="1" applyFill="1" applyAlignment="1"/>
    <xf numFmtId="0" fontId="2" fillId="0" borderId="0" xfId="0" applyFont="1"/>
    <xf numFmtId="0" fontId="12" fillId="0" borderId="0" xfId="0" applyFont="1" applyAlignment="1">
      <alignment horizontal="left"/>
    </xf>
    <xf numFmtId="0" fontId="13" fillId="2" borderId="0" xfId="0" applyFont="1" applyFill="1" applyAlignment="1">
      <alignment horizontal="left"/>
    </xf>
    <xf numFmtId="0" fontId="14" fillId="2" borderId="0" xfId="0" applyFont="1" applyFill="1" applyAlignment="1">
      <alignment horizontal="left"/>
    </xf>
    <xf numFmtId="0" fontId="2" fillId="3" borderId="0" xfId="0" applyFont="1" applyFill="1" applyAlignment="1"/>
    <xf numFmtId="0" fontId="2" fillId="0" borderId="0" xfId="0" applyFont="1"/>
    <xf numFmtId="0" fontId="15" fillId="3" borderId="0" xfId="0" applyFont="1" applyFill="1" applyAlignment="1">
      <alignment horizontal="right"/>
    </xf>
    <xf numFmtId="0" fontId="15" fillId="0" borderId="0" xfId="0" applyFont="1" applyAlignment="1">
      <alignment horizontal="right"/>
    </xf>
    <xf numFmtId="0" fontId="15" fillId="0" borderId="0" xfId="0" applyFont="1" applyAlignment="1"/>
    <xf numFmtId="0" fontId="16" fillId="4" borderId="0" xfId="0" applyFont="1" applyFill="1" applyAlignment="1"/>
    <xf numFmtId="0" fontId="17" fillId="2" borderId="0" xfId="0" applyFont="1" applyFill="1" applyAlignment="1">
      <alignment horizontal="center"/>
    </xf>
    <xf numFmtId="0" fontId="17" fillId="0" borderId="0" xfId="0" applyFont="1" applyAlignment="1"/>
    <xf numFmtId="1" fontId="2" fillId="0" borderId="0" xfId="0" applyNumberFormat="1" applyFont="1" applyAlignment="1"/>
    <xf numFmtId="1" fontId="2" fillId="3" borderId="0" xfId="0" applyNumberFormat="1" applyFont="1" applyFill="1" applyAlignment="1"/>
    <xf numFmtId="0" fontId="18" fillId="2" borderId="0" xfId="0" applyFont="1" applyFill="1" applyAlignment="1"/>
    <xf numFmtId="2" fontId="2" fillId="3" borderId="0" xfId="0" applyNumberFormat="1" applyFont="1" applyFill="1"/>
    <xf numFmtId="0" fontId="19" fillId="6" borderId="0" xfId="0" applyFont="1" applyFill="1" applyAlignment="1">
      <alignment horizontal="center"/>
    </xf>
    <xf numFmtId="0" fontId="20" fillId="4" borderId="0" xfId="0" applyFont="1" applyFill="1" applyAlignment="1"/>
    <xf numFmtId="0" fontId="20" fillId="2" borderId="0" xfId="0" applyFont="1" applyFill="1" applyAlignment="1"/>
    <xf numFmtId="1" fontId="2" fillId="0" borderId="0" xfId="0" applyNumberFormat="1" applyFont="1"/>
    <xf numFmtId="0" fontId="8" fillId="7" borderId="0" xfId="0" applyFont="1" applyFill="1" applyAlignment="1">
      <alignment horizontal="left"/>
    </xf>
    <xf numFmtId="165" fontId="2" fillId="0" borderId="0" xfId="0" applyNumberFormat="1" applyFont="1" applyAlignment="1"/>
    <xf numFmtId="0" fontId="21" fillId="0" borderId="0" xfId="0" applyFont="1" applyAlignment="1"/>
    <xf numFmtId="0" fontId="15" fillId="0" borderId="0" xfId="0" applyFont="1" applyAlignment="1"/>
    <xf numFmtId="0" fontId="15" fillId="0" borderId="0" xfId="0" applyFont="1" applyAlignment="1">
      <alignment horizontal="right"/>
    </xf>
    <xf numFmtId="166" fontId="15" fillId="0" borderId="0" xfId="0" applyNumberFormat="1" applyFont="1" applyAlignment="1"/>
    <xf numFmtId="0" fontId="1" fillId="0" borderId="0" xfId="0" applyFont="1" applyAlignment="1"/>
    <xf numFmtId="0" fontId="22" fillId="3" borderId="0" xfId="0" applyFont="1" applyFill="1" applyAlignment="1">
      <alignment textRotation="45"/>
    </xf>
    <xf numFmtId="0" fontId="22" fillId="0" borderId="0" xfId="0" applyFont="1" applyAlignment="1">
      <alignment textRotation="45"/>
    </xf>
    <xf numFmtId="0" fontId="3" fillId="0" borderId="0" xfId="0" applyFont="1" applyFill="1" applyAlignment="1"/>
    <xf numFmtId="0" fontId="22" fillId="0" borderId="0" xfId="0" applyFont="1"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hess.copernicus.org/articles/20/4409/2016/hess-20-4409-2016.pdf" TargetMode="External"/><Relationship Id="rId18" Type="http://schemas.openxmlformats.org/officeDocument/2006/relationships/hyperlink" Target="https://hess.copernicus.org/articles/20/4409/2016/hess-20-4409-2016.pdf" TargetMode="External"/><Relationship Id="rId26" Type="http://schemas.openxmlformats.org/officeDocument/2006/relationships/hyperlink" Target="https://hess.copernicus.org/articles/20/4409/2016/hess-20-4409-2016.pdf" TargetMode="External"/><Relationship Id="rId39" Type="http://schemas.openxmlformats.org/officeDocument/2006/relationships/hyperlink" Target="https://hess.copernicus.org/articles/20/4409/2016/hess-20-4409-2016.pdf" TargetMode="External"/><Relationship Id="rId21" Type="http://schemas.openxmlformats.org/officeDocument/2006/relationships/hyperlink" Target="https://hess.copernicus.org/articles/20/4409/2016/hess-20-4409-2016.pdf" TargetMode="External"/><Relationship Id="rId34" Type="http://schemas.openxmlformats.org/officeDocument/2006/relationships/hyperlink" Target="https://hess.copernicus.org/articles/20/4409/2016/hess-20-4409-2016.pdf" TargetMode="External"/><Relationship Id="rId42" Type="http://schemas.openxmlformats.org/officeDocument/2006/relationships/hyperlink" Target="https://hess.copernicus.org/articles/20/4409/2016/hess-20-4409-2016.pdf" TargetMode="External"/><Relationship Id="rId47" Type="http://schemas.openxmlformats.org/officeDocument/2006/relationships/hyperlink" Target="https://www.scielo.org.mx/pdf/agro/v49n2/v49n2a9.pdf" TargetMode="External"/><Relationship Id="rId7" Type="http://schemas.openxmlformats.org/officeDocument/2006/relationships/hyperlink" Target="https://hess.copernicus.org/articles/20/4409/2016/hess-20-4409-2016.pdf" TargetMode="External"/><Relationship Id="rId2" Type="http://schemas.openxmlformats.org/officeDocument/2006/relationships/hyperlink" Target="https://hess.copernicus.org/articles/20/4409/2016/hess-20-4409-2016.pdf" TargetMode="External"/><Relationship Id="rId16" Type="http://schemas.openxmlformats.org/officeDocument/2006/relationships/hyperlink" Target="https://hess.copernicus.org/articles/20/4409/2016/hess-20-4409-2016.pdf" TargetMode="External"/><Relationship Id="rId29" Type="http://schemas.openxmlformats.org/officeDocument/2006/relationships/hyperlink" Target="https://hess.copernicus.org/articles/20/4409/2016/hess-20-4409-2016.pdf" TargetMode="External"/><Relationship Id="rId11" Type="http://schemas.openxmlformats.org/officeDocument/2006/relationships/hyperlink" Target="https://hess.copernicus.org/articles/20/4409/2016/hess-20-4409-2016.pdf" TargetMode="External"/><Relationship Id="rId24" Type="http://schemas.openxmlformats.org/officeDocument/2006/relationships/hyperlink" Target="https://hess.copernicus.org/articles/20/4409/2016/hess-20-4409-2016.pdf" TargetMode="External"/><Relationship Id="rId32" Type="http://schemas.openxmlformats.org/officeDocument/2006/relationships/hyperlink" Target="https://hess.copernicus.org/articles/20/4409/2016/hess-20-4409-2016.pdf" TargetMode="External"/><Relationship Id="rId37" Type="http://schemas.openxmlformats.org/officeDocument/2006/relationships/hyperlink" Target="https://hess.copernicus.org/articles/20/4409/2016/hess-20-4409-2016.pdf" TargetMode="External"/><Relationship Id="rId40" Type="http://schemas.openxmlformats.org/officeDocument/2006/relationships/hyperlink" Target="https://hess.copernicus.org/articles/20/4409/2016/hess-20-4409-2016.pdf" TargetMode="External"/><Relationship Id="rId45" Type="http://schemas.openxmlformats.org/officeDocument/2006/relationships/hyperlink" Target="https://hess.copernicus.org/articles/20/4409/2016/hess-20-4409-2016.pdf" TargetMode="External"/><Relationship Id="rId5" Type="http://schemas.openxmlformats.org/officeDocument/2006/relationships/hyperlink" Target="https://hess.copernicus.org/articles/20/4409/2016/hess-20-4409-2016.pdf" TargetMode="External"/><Relationship Id="rId15" Type="http://schemas.openxmlformats.org/officeDocument/2006/relationships/hyperlink" Target="https://hess.copernicus.org/articles/20/4409/2016/hess-20-4409-2016.pdf" TargetMode="External"/><Relationship Id="rId23" Type="http://schemas.openxmlformats.org/officeDocument/2006/relationships/hyperlink" Target="https://hess.copernicus.org/articles/20/4409/2016/hess-20-4409-2016.pdf" TargetMode="External"/><Relationship Id="rId28" Type="http://schemas.openxmlformats.org/officeDocument/2006/relationships/hyperlink" Target="https://hess.copernicus.org/articles/20/4409/2016/hess-20-4409-2016.pdf" TargetMode="External"/><Relationship Id="rId36" Type="http://schemas.openxmlformats.org/officeDocument/2006/relationships/hyperlink" Target="https://hess.copernicus.org/articles/20/4409/2016/hess-20-4409-2016.pdf" TargetMode="External"/><Relationship Id="rId49" Type="http://schemas.openxmlformats.org/officeDocument/2006/relationships/comments" Target="../comments1.xml"/><Relationship Id="rId10" Type="http://schemas.openxmlformats.org/officeDocument/2006/relationships/hyperlink" Target="https://hess.copernicus.org/articles/20/4409/2016/hess-20-4409-2016.pdf" TargetMode="External"/><Relationship Id="rId19" Type="http://schemas.openxmlformats.org/officeDocument/2006/relationships/hyperlink" Target="https://hess.copernicus.org/articles/20/4409/2016/hess-20-4409-2016.pdf" TargetMode="External"/><Relationship Id="rId31" Type="http://schemas.openxmlformats.org/officeDocument/2006/relationships/hyperlink" Target="https://hess.copernicus.org/articles/20/4409/2016/hess-20-4409-2016.pdf" TargetMode="External"/><Relationship Id="rId44" Type="http://schemas.openxmlformats.org/officeDocument/2006/relationships/hyperlink" Target="https://hess.copernicus.org/articles/20/4409/2016/hess-20-4409-2016.pdf" TargetMode="External"/><Relationship Id="rId4" Type="http://schemas.openxmlformats.org/officeDocument/2006/relationships/hyperlink" Target="https://hess.copernicus.org/articles/20/4409/2016/hess-20-4409-2016.pdf" TargetMode="External"/><Relationship Id="rId9" Type="http://schemas.openxmlformats.org/officeDocument/2006/relationships/hyperlink" Target="https://hess.copernicus.org/articles/20/4409/2016/hess-20-4409-2016.pdf" TargetMode="External"/><Relationship Id="rId14" Type="http://schemas.openxmlformats.org/officeDocument/2006/relationships/hyperlink" Target="https://hess.copernicus.org/articles/20/4409/2016/hess-20-4409-2016.pdf" TargetMode="External"/><Relationship Id="rId22" Type="http://schemas.openxmlformats.org/officeDocument/2006/relationships/hyperlink" Target="https://hess.copernicus.org/articles/20/4409/2016/hess-20-4409-2016.pdf" TargetMode="External"/><Relationship Id="rId27" Type="http://schemas.openxmlformats.org/officeDocument/2006/relationships/hyperlink" Target="https://hess.copernicus.org/articles/20/4409/2016/hess-20-4409-2016.pdf" TargetMode="External"/><Relationship Id="rId30" Type="http://schemas.openxmlformats.org/officeDocument/2006/relationships/hyperlink" Target="https://hess.copernicus.org/articles/20/4409/2016/hess-20-4409-2016.pdf" TargetMode="External"/><Relationship Id="rId35" Type="http://schemas.openxmlformats.org/officeDocument/2006/relationships/hyperlink" Target="https://hess.copernicus.org/articles/20/4409/2016/hess-20-4409-2016.pdf" TargetMode="External"/><Relationship Id="rId43" Type="http://schemas.openxmlformats.org/officeDocument/2006/relationships/hyperlink" Target="https://hess.copernicus.org/articles/20/4409/2016/hess-20-4409-2016.pdf" TargetMode="External"/><Relationship Id="rId48" Type="http://schemas.openxmlformats.org/officeDocument/2006/relationships/vmlDrawing" Target="../drawings/vmlDrawing1.vml"/><Relationship Id="rId8" Type="http://schemas.openxmlformats.org/officeDocument/2006/relationships/hyperlink" Target="https://hess.copernicus.org/articles/20/4409/2016/hess-20-4409-2016.pdf" TargetMode="External"/><Relationship Id="rId3" Type="http://schemas.openxmlformats.org/officeDocument/2006/relationships/hyperlink" Target="https://hess.copernicus.org/articles/20/4409/2016/hess-20-4409-2016.pdf" TargetMode="External"/><Relationship Id="rId12" Type="http://schemas.openxmlformats.org/officeDocument/2006/relationships/hyperlink" Target="https://hess.copernicus.org/articles/20/4409/2016/hess-20-4409-2016.pdf" TargetMode="External"/><Relationship Id="rId17" Type="http://schemas.openxmlformats.org/officeDocument/2006/relationships/hyperlink" Target="https://hess.copernicus.org/articles/20/4409/2016/hess-20-4409-2016.pdf" TargetMode="External"/><Relationship Id="rId25" Type="http://schemas.openxmlformats.org/officeDocument/2006/relationships/hyperlink" Target="https://hess.copernicus.org/articles/20/4409/2016/hess-20-4409-2016.pdf" TargetMode="External"/><Relationship Id="rId33" Type="http://schemas.openxmlformats.org/officeDocument/2006/relationships/hyperlink" Target="https://hess.copernicus.org/articles/20/4409/2016/hess-20-4409-2016.pdf" TargetMode="External"/><Relationship Id="rId38" Type="http://schemas.openxmlformats.org/officeDocument/2006/relationships/hyperlink" Target="https://hess.copernicus.org/articles/20/4409/2016/hess-20-4409-2016.pdf" TargetMode="External"/><Relationship Id="rId46" Type="http://schemas.openxmlformats.org/officeDocument/2006/relationships/hyperlink" Target="https://www.scielo.org.mx/pdf/agro/v49n2/v49n2a9.pdf" TargetMode="External"/><Relationship Id="rId20" Type="http://schemas.openxmlformats.org/officeDocument/2006/relationships/hyperlink" Target="https://hess.copernicus.org/articles/20/4409/2016/hess-20-4409-2016.pdf" TargetMode="External"/><Relationship Id="rId41" Type="http://schemas.openxmlformats.org/officeDocument/2006/relationships/hyperlink" Target="https://hess.copernicus.org/articles/20/4409/2016/hess-20-4409-2016.pdf" TargetMode="External"/><Relationship Id="rId1" Type="http://schemas.openxmlformats.org/officeDocument/2006/relationships/hyperlink" Target="https://doi.org/10.1016/j.rse.2018.11.019" TargetMode="External"/><Relationship Id="rId6" Type="http://schemas.openxmlformats.org/officeDocument/2006/relationships/hyperlink" Target="https://hess.copernicus.org/articles/20/4409/2016/hess-20-4409-2016.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hyperlink" Target="https://climatedataguide.ucar.edu/climate-data/ceres-igbp-land-classificatio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951"/>
  <sheetViews>
    <sheetView tabSelected="1" workbookViewId="0">
      <pane ySplit="2" topLeftCell="A3" activePane="bottomLeft" state="frozen"/>
      <selection pane="bottomLeft" activeCell="K10" sqref="K10"/>
    </sheetView>
  </sheetViews>
  <sheetFormatPr defaultColWidth="14.42578125" defaultRowHeight="15" customHeight="1"/>
  <cols>
    <col min="1" max="4" width="8.7109375" customWidth="1"/>
    <col min="5" max="5" width="5.5703125" customWidth="1"/>
    <col min="6" max="7" width="8.7109375" customWidth="1"/>
    <col min="8" max="8" width="8.5703125" customWidth="1"/>
    <col min="9" max="9" width="8.7109375" customWidth="1"/>
    <col min="10" max="10" width="14.28515625" customWidth="1"/>
    <col min="11" max="11" width="10.5703125" customWidth="1"/>
    <col min="12" max="12" width="11" customWidth="1"/>
    <col min="13" max="13" width="15.7109375" customWidth="1"/>
    <col min="14" max="14" width="15.28515625" customWidth="1"/>
    <col min="15" max="16" width="10.5703125" customWidth="1"/>
    <col min="17" max="17" width="12.140625" customWidth="1"/>
    <col min="18" max="20" width="8.7109375" customWidth="1"/>
    <col min="21" max="21" width="14" customWidth="1"/>
    <col min="22" max="22" width="8.7109375" customWidth="1"/>
    <col min="23" max="23" width="17.85546875" customWidth="1"/>
    <col min="24" max="32" width="8.7109375" customWidth="1"/>
  </cols>
  <sheetData>
    <row r="1" spans="1:32" ht="14.25" customHeight="1">
      <c r="A1" s="1">
        <v>1</v>
      </c>
      <c r="B1" s="51">
        <v>2</v>
      </c>
      <c r="C1" s="51">
        <v>3</v>
      </c>
      <c r="D1" s="51">
        <v>4</v>
      </c>
      <c r="E1" s="51">
        <v>5</v>
      </c>
      <c r="F1" s="51">
        <v>6</v>
      </c>
      <c r="G1" s="51">
        <v>7</v>
      </c>
      <c r="H1" s="51">
        <v>8</v>
      </c>
      <c r="I1" s="51">
        <v>9</v>
      </c>
      <c r="J1" s="51">
        <v>10</v>
      </c>
      <c r="K1" s="51">
        <v>11</v>
      </c>
      <c r="L1" s="51">
        <v>12</v>
      </c>
      <c r="M1" s="51">
        <v>13</v>
      </c>
      <c r="N1" s="51">
        <v>14</v>
      </c>
      <c r="O1" s="51">
        <v>15</v>
      </c>
      <c r="P1" s="51">
        <v>16</v>
      </c>
      <c r="Q1" s="51">
        <v>17</v>
      </c>
      <c r="R1" s="51">
        <v>18</v>
      </c>
      <c r="S1" s="51">
        <v>19</v>
      </c>
      <c r="T1" s="51">
        <v>20</v>
      </c>
      <c r="U1" s="51">
        <v>21</v>
      </c>
      <c r="V1" s="51">
        <v>22</v>
      </c>
      <c r="W1" s="51">
        <v>23</v>
      </c>
      <c r="X1" s="51">
        <v>24</v>
      </c>
    </row>
    <row r="2" spans="1:32" ht="98.25" customHeight="1">
      <c r="A2" s="5" t="s">
        <v>0</v>
      </c>
      <c r="B2" s="6" t="s">
        <v>1</v>
      </c>
      <c r="C2" s="5" t="s">
        <v>2</v>
      </c>
      <c r="D2" s="5" t="s">
        <v>3</v>
      </c>
      <c r="E2" s="5" t="s">
        <v>4</v>
      </c>
      <c r="F2" s="5" t="s">
        <v>5</v>
      </c>
      <c r="G2" s="5" t="s">
        <v>6</v>
      </c>
      <c r="H2" s="6" t="s">
        <v>7</v>
      </c>
      <c r="I2" s="5" t="s">
        <v>8</v>
      </c>
      <c r="J2" s="5" t="s">
        <v>9</v>
      </c>
      <c r="K2" s="5" t="s">
        <v>10</v>
      </c>
      <c r="L2" s="6" t="s">
        <v>11</v>
      </c>
      <c r="M2" s="5" t="s">
        <v>12</v>
      </c>
      <c r="N2" s="73" t="s">
        <v>3954</v>
      </c>
      <c r="O2" s="74" t="s">
        <v>3955</v>
      </c>
      <c r="P2" s="74" t="s">
        <v>3956</v>
      </c>
      <c r="Q2" s="74" t="s">
        <v>3957</v>
      </c>
      <c r="R2" s="7" t="s">
        <v>14</v>
      </c>
      <c r="S2" s="74" t="s">
        <v>3958</v>
      </c>
      <c r="T2" s="74" t="s">
        <v>3959</v>
      </c>
      <c r="U2" s="5" t="s">
        <v>15</v>
      </c>
      <c r="V2" s="5" t="s">
        <v>16</v>
      </c>
      <c r="W2" s="5" t="s">
        <v>17</v>
      </c>
      <c r="X2" s="6" t="s">
        <v>18</v>
      </c>
      <c r="Y2" s="5"/>
      <c r="AA2" s="6"/>
      <c r="AB2" s="5"/>
      <c r="AC2" s="5"/>
      <c r="AD2" s="5"/>
      <c r="AE2" s="5"/>
      <c r="AF2" s="5"/>
    </row>
    <row r="3" spans="1:32" ht="14.25" customHeight="1">
      <c r="A3" s="1">
        <v>1580</v>
      </c>
      <c r="B3" s="2">
        <v>1</v>
      </c>
      <c r="C3" s="1" t="s">
        <v>19</v>
      </c>
      <c r="D3" s="1" t="s">
        <v>20</v>
      </c>
      <c r="E3" s="1">
        <v>2013</v>
      </c>
      <c r="F3" s="1" t="s">
        <v>21</v>
      </c>
      <c r="G3" s="1" t="s">
        <v>22</v>
      </c>
      <c r="H3" s="8" t="str">
        <f>HYPERLINK("https://doi.org/"&amp;G3)</f>
        <v>https://doi.org/10.1002/2013JD020639</v>
      </c>
      <c r="I3" s="1" t="s">
        <v>23</v>
      </c>
      <c r="J3" s="1" t="s">
        <v>24</v>
      </c>
      <c r="K3" s="1">
        <v>1</v>
      </c>
      <c r="M3" s="1" t="s">
        <v>25</v>
      </c>
      <c r="N3" s="9">
        <f>S3*Unit_conversion!$C$5</f>
        <v>2.0739267579000566</v>
      </c>
      <c r="R3" s="4"/>
      <c r="S3" s="1">
        <v>58.9</v>
      </c>
      <c r="U3" s="2" t="s">
        <v>26</v>
      </c>
      <c r="V3" s="1" t="s">
        <v>27</v>
      </c>
      <c r="X3" s="2" t="s">
        <v>28</v>
      </c>
    </row>
    <row r="4" spans="1:32" ht="14.25" customHeight="1">
      <c r="A4" s="1">
        <v>1580</v>
      </c>
      <c r="B4" s="2">
        <v>1</v>
      </c>
      <c r="C4" s="1" t="s">
        <v>19</v>
      </c>
      <c r="D4" s="1" t="s">
        <v>20</v>
      </c>
      <c r="E4" s="1">
        <v>2013</v>
      </c>
      <c r="F4" s="1" t="s">
        <v>21</v>
      </c>
      <c r="G4" s="1" t="s">
        <v>22</v>
      </c>
      <c r="H4" s="8" t="str">
        <f>HYPERLINK("https://doi.org/"&amp;G4)</f>
        <v>https://doi.org/10.1002/2013JD020639</v>
      </c>
      <c r="I4" s="1" t="s">
        <v>23</v>
      </c>
      <c r="J4" s="1" t="s">
        <v>24</v>
      </c>
      <c r="K4" s="1">
        <v>1</v>
      </c>
      <c r="M4" s="1" t="s">
        <v>25</v>
      </c>
      <c r="N4" s="9">
        <f>S4*Unit_conversion!$C$5</f>
        <v>2.9260324886501645</v>
      </c>
      <c r="R4" s="4"/>
      <c r="S4" s="1">
        <v>83.1</v>
      </c>
      <c r="U4" s="2" t="s">
        <v>26</v>
      </c>
      <c r="V4" s="1" t="s">
        <v>29</v>
      </c>
      <c r="X4" s="2" t="s">
        <v>28</v>
      </c>
    </row>
    <row r="5" spans="1:32" ht="14.25" customHeight="1">
      <c r="A5" s="1">
        <v>1580</v>
      </c>
      <c r="B5" s="2">
        <v>1</v>
      </c>
      <c r="C5" s="1" t="s">
        <v>19</v>
      </c>
      <c r="D5" s="1" t="s">
        <v>20</v>
      </c>
      <c r="E5" s="1">
        <v>2013</v>
      </c>
      <c r="F5" s="1" t="s">
        <v>21</v>
      </c>
      <c r="G5" s="1" t="s">
        <v>22</v>
      </c>
      <c r="H5" s="8" t="str">
        <f>HYPERLINK("https://doi.org/"&amp;G5)</f>
        <v>https://doi.org/10.1002/2013JD020639</v>
      </c>
      <c r="I5" s="1" t="s">
        <v>23</v>
      </c>
      <c r="J5" s="1" t="s">
        <v>24</v>
      </c>
      <c r="K5" s="1">
        <v>1</v>
      </c>
      <c r="M5" s="1" t="s">
        <v>25</v>
      </c>
      <c r="N5" s="9">
        <f>S5*Unit_conversion!$C$5</f>
        <v>4.1548957119220145</v>
      </c>
      <c r="R5" s="4"/>
      <c r="S5" s="1">
        <v>118</v>
      </c>
      <c r="U5" s="2" t="s">
        <v>26</v>
      </c>
      <c r="V5" s="1" t="s">
        <v>30</v>
      </c>
      <c r="X5" s="2" t="s">
        <v>28</v>
      </c>
    </row>
    <row r="6" spans="1:32" ht="14.25" customHeight="1">
      <c r="A6" s="1">
        <v>1580</v>
      </c>
      <c r="B6" s="2">
        <v>1</v>
      </c>
      <c r="C6" s="1" t="s">
        <v>19</v>
      </c>
      <c r="D6" s="1" t="s">
        <v>20</v>
      </c>
      <c r="E6" s="1">
        <v>2013</v>
      </c>
      <c r="F6" s="1" t="s">
        <v>21</v>
      </c>
      <c r="G6" s="1" t="s">
        <v>22</v>
      </c>
      <c r="H6" s="8" t="str">
        <f>HYPERLINK("https://doi.org/"&amp;G6)</f>
        <v>https://doi.org/10.1002/2013JD020639</v>
      </c>
      <c r="I6" s="1" t="s">
        <v>23</v>
      </c>
      <c r="J6" s="1" t="s">
        <v>24</v>
      </c>
      <c r="K6" s="1">
        <v>1</v>
      </c>
      <c r="M6" s="1" t="s">
        <v>25</v>
      </c>
      <c r="N6" s="9">
        <f>S6*Unit_conversion!$C$5</f>
        <v>3.7077162581812555</v>
      </c>
      <c r="R6" s="4"/>
      <c r="S6" s="1">
        <v>105.3</v>
      </c>
      <c r="U6" s="2" t="s">
        <v>26</v>
      </c>
      <c r="V6" s="1" t="s">
        <v>31</v>
      </c>
      <c r="X6" s="2" t="s">
        <v>28</v>
      </c>
    </row>
    <row r="7" spans="1:32" ht="14.25" customHeight="1">
      <c r="A7" s="1">
        <v>1580</v>
      </c>
      <c r="B7" s="2">
        <v>1</v>
      </c>
      <c r="C7" s="1" t="s">
        <v>19</v>
      </c>
      <c r="D7" s="1" t="s">
        <v>20</v>
      </c>
      <c r="E7" s="1">
        <v>2013</v>
      </c>
      <c r="F7" s="1" t="s">
        <v>21</v>
      </c>
      <c r="G7" s="1" t="s">
        <v>22</v>
      </c>
      <c r="H7" s="8" t="str">
        <f>HYPERLINK("https://doi.org/"&amp;G7)</f>
        <v>https://doi.org/10.1002/2013JD020639</v>
      </c>
      <c r="I7" s="1" t="s">
        <v>23</v>
      </c>
      <c r="J7" s="1" t="s">
        <v>24</v>
      </c>
      <c r="K7" s="1">
        <v>1</v>
      </c>
      <c r="M7" s="1" t="s">
        <v>25</v>
      </c>
      <c r="N7" s="9">
        <f>S7*Unit_conversion!$C$5</f>
        <v>2.3591357008370761</v>
      </c>
      <c r="R7" s="4"/>
      <c r="S7" s="1">
        <v>67</v>
      </c>
      <c r="U7" s="2" t="s">
        <v>26</v>
      </c>
      <c r="V7" s="1" t="s">
        <v>27</v>
      </c>
      <c r="X7" s="2" t="s">
        <v>28</v>
      </c>
    </row>
    <row r="8" spans="1:32" ht="14.25" customHeight="1">
      <c r="A8" s="1">
        <v>1580</v>
      </c>
      <c r="B8" s="2">
        <v>1</v>
      </c>
      <c r="C8" s="1" t="s">
        <v>19</v>
      </c>
      <c r="D8" s="1" t="s">
        <v>20</v>
      </c>
      <c r="E8" s="1">
        <v>2013</v>
      </c>
      <c r="F8" s="1" t="s">
        <v>21</v>
      </c>
      <c r="G8" s="1" t="s">
        <v>22</v>
      </c>
      <c r="H8" s="8" t="str">
        <f>HYPERLINK("https://doi.org/"&amp;G8)</f>
        <v>https://doi.org/10.1002/2013JD020639</v>
      </c>
      <c r="I8" s="1" t="s">
        <v>23</v>
      </c>
      <c r="J8" s="1" t="s">
        <v>24</v>
      </c>
      <c r="K8" s="1">
        <v>1</v>
      </c>
      <c r="M8" s="1" t="s">
        <v>25</v>
      </c>
      <c r="N8" s="9">
        <f>S8*Unit_conversion!$C$5</f>
        <v>2.3274458182885183</v>
      </c>
      <c r="R8" s="4"/>
      <c r="S8" s="1">
        <v>66.099999999999994</v>
      </c>
      <c r="U8" s="2" t="s">
        <v>26</v>
      </c>
      <c r="V8" s="1" t="s">
        <v>32</v>
      </c>
      <c r="X8" s="2" t="s">
        <v>28</v>
      </c>
    </row>
    <row r="9" spans="1:32" ht="14.25" customHeight="1">
      <c r="A9" s="1">
        <v>1580</v>
      </c>
      <c r="B9" s="2">
        <v>1</v>
      </c>
      <c r="C9" s="1" t="s">
        <v>19</v>
      </c>
      <c r="D9" s="1" t="s">
        <v>20</v>
      </c>
      <c r="E9" s="1">
        <v>2013</v>
      </c>
      <c r="F9" s="1" t="s">
        <v>21</v>
      </c>
      <c r="G9" s="1" t="s">
        <v>22</v>
      </c>
      <c r="H9" s="8" t="str">
        <f>HYPERLINK("https://doi.org/"&amp;G9)</f>
        <v>https://doi.org/10.1002/2013JD020639</v>
      </c>
      <c r="I9" s="1" t="s">
        <v>23</v>
      </c>
      <c r="J9" s="1" t="s">
        <v>24</v>
      </c>
      <c r="K9" s="1">
        <v>1</v>
      </c>
      <c r="M9" s="1" t="s">
        <v>25</v>
      </c>
      <c r="N9" s="9">
        <f>S9*Unit_conversion!$C$5</f>
        <v>4.3591193994571649</v>
      </c>
      <c r="R9" s="4"/>
      <c r="S9" s="1">
        <v>123.8</v>
      </c>
      <c r="U9" s="2" t="s">
        <v>26</v>
      </c>
      <c r="V9" s="1" t="s">
        <v>33</v>
      </c>
      <c r="X9" s="2" t="s">
        <v>28</v>
      </c>
    </row>
    <row r="10" spans="1:32" ht="14.25" customHeight="1">
      <c r="A10" s="1">
        <v>1580</v>
      </c>
      <c r="B10" s="2">
        <v>1</v>
      </c>
      <c r="C10" s="1" t="s">
        <v>19</v>
      </c>
      <c r="D10" s="1" t="s">
        <v>20</v>
      </c>
      <c r="E10" s="1">
        <v>2013</v>
      </c>
      <c r="F10" s="1" t="s">
        <v>21</v>
      </c>
      <c r="G10" s="1" t="s">
        <v>22</v>
      </c>
      <c r="H10" s="8" t="str">
        <f>HYPERLINK("https://doi.org/"&amp;G10)</f>
        <v>https://doi.org/10.1002/2013JD020639</v>
      </c>
      <c r="I10" s="1" t="s">
        <v>23</v>
      </c>
      <c r="J10" s="1" t="s">
        <v>24</v>
      </c>
      <c r="K10" s="1">
        <v>1</v>
      </c>
      <c r="M10" s="1" t="s">
        <v>25</v>
      </c>
      <c r="N10" s="9">
        <f>S10*Unit_conversion!$C$5</f>
        <v>1.7288591479268722</v>
      </c>
      <c r="R10" s="4"/>
      <c r="S10" s="1">
        <v>49.1</v>
      </c>
      <c r="U10" s="2" t="s">
        <v>26</v>
      </c>
      <c r="V10" s="1" t="s">
        <v>34</v>
      </c>
      <c r="X10" s="2" t="s">
        <v>28</v>
      </c>
    </row>
    <row r="11" spans="1:32" ht="14.25" customHeight="1">
      <c r="A11" s="1">
        <v>1580</v>
      </c>
      <c r="B11" s="2">
        <v>1</v>
      </c>
      <c r="C11" s="1" t="s">
        <v>19</v>
      </c>
      <c r="D11" s="1" t="s">
        <v>20</v>
      </c>
      <c r="E11" s="1">
        <v>2013</v>
      </c>
      <c r="F11" s="1" t="s">
        <v>21</v>
      </c>
      <c r="G11" s="1" t="s">
        <v>22</v>
      </c>
      <c r="H11" s="8" t="str">
        <f>HYPERLINK("https://doi.org/"&amp;G11)</f>
        <v>https://doi.org/10.1002/2013JD020639</v>
      </c>
      <c r="I11" s="1" t="s">
        <v>23</v>
      </c>
      <c r="J11" s="1" t="s">
        <v>24</v>
      </c>
      <c r="K11" s="1">
        <v>1</v>
      </c>
      <c r="M11" s="1" t="s">
        <v>25</v>
      </c>
      <c r="N11" s="3">
        <f>P11/R11</f>
        <v>0.7</v>
      </c>
      <c r="P11" s="1">
        <v>0.7</v>
      </c>
      <c r="R11" s="10">
        <v>1</v>
      </c>
      <c r="U11" s="1" t="s">
        <v>35</v>
      </c>
      <c r="V11" s="1" t="s">
        <v>27</v>
      </c>
      <c r="X11" s="2" t="s">
        <v>28</v>
      </c>
    </row>
    <row r="12" spans="1:32" ht="14.25" customHeight="1">
      <c r="A12" s="1">
        <v>1580</v>
      </c>
      <c r="B12" s="2">
        <v>1</v>
      </c>
      <c r="C12" s="1" t="s">
        <v>19</v>
      </c>
      <c r="D12" s="1" t="s">
        <v>20</v>
      </c>
      <c r="E12" s="1">
        <v>2013</v>
      </c>
      <c r="F12" s="1" t="s">
        <v>21</v>
      </c>
      <c r="G12" s="1" t="s">
        <v>22</v>
      </c>
      <c r="H12" s="8" t="str">
        <f>HYPERLINK("https://doi.org/"&amp;G12)</f>
        <v>https://doi.org/10.1002/2013JD020639</v>
      </c>
      <c r="I12" s="1" t="s">
        <v>23</v>
      </c>
      <c r="J12" s="1" t="s">
        <v>24</v>
      </c>
      <c r="K12" s="1">
        <v>1</v>
      </c>
      <c r="M12" s="1" t="s">
        <v>25</v>
      </c>
      <c r="N12" s="3">
        <f t="shared" ref="N12:N18" si="0">P12</f>
        <v>0.9</v>
      </c>
      <c r="P12" s="1">
        <v>0.9</v>
      </c>
      <c r="R12" s="10">
        <v>1</v>
      </c>
      <c r="U12" s="1" t="s">
        <v>35</v>
      </c>
      <c r="V12" s="1" t="s">
        <v>29</v>
      </c>
      <c r="X12" s="2" t="s">
        <v>28</v>
      </c>
    </row>
    <row r="13" spans="1:32" ht="14.25" customHeight="1">
      <c r="A13" s="1">
        <v>1580</v>
      </c>
      <c r="B13" s="2">
        <v>1</v>
      </c>
      <c r="C13" s="1" t="s">
        <v>19</v>
      </c>
      <c r="D13" s="1" t="s">
        <v>20</v>
      </c>
      <c r="E13" s="1">
        <v>2013</v>
      </c>
      <c r="F13" s="1" t="s">
        <v>21</v>
      </c>
      <c r="G13" s="1" t="s">
        <v>22</v>
      </c>
      <c r="H13" s="8" t="str">
        <f>HYPERLINK("https://doi.org/"&amp;G13)</f>
        <v>https://doi.org/10.1002/2013JD020639</v>
      </c>
      <c r="I13" s="1" t="s">
        <v>23</v>
      </c>
      <c r="J13" s="1" t="s">
        <v>24</v>
      </c>
      <c r="K13" s="1">
        <v>1</v>
      </c>
      <c r="M13" s="1" t="s">
        <v>25</v>
      </c>
      <c r="N13" s="3">
        <f t="shared" si="0"/>
        <v>0.8</v>
      </c>
      <c r="P13" s="1">
        <v>0.8</v>
      </c>
      <c r="R13" s="10">
        <v>1</v>
      </c>
      <c r="S13" s="2"/>
      <c r="T13" s="2"/>
      <c r="U13" s="1" t="s">
        <v>35</v>
      </c>
      <c r="V13" s="1" t="s">
        <v>30</v>
      </c>
      <c r="X13" s="2" t="s">
        <v>28</v>
      </c>
    </row>
    <row r="14" spans="1:32" ht="14.25" customHeight="1">
      <c r="A14" s="1">
        <v>1580</v>
      </c>
      <c r="B14" s="2">
        <v>1</v>
      </c>
      <c r="C14" s="1" t="s">
        <v>19</v>
      </c>
      <c r="D14" s="1" t="s">
        <v>20</v>
      </c>
      <c r="E14" s="1">
        <v>2013</v>
      </c>
      <c r="F14" s="1" t="s">
        <v>21</v>
      </c>
      <c r="G14" s="1" t="s">
        <v>22</v>
      </c>
      <c r="H14" s="8" t="str">
        <f>HYPERLINK("https://doi.org/"&amp;G14)</f>
        <v>https://doi.org/10.1002/2013JD020639</v>
      </c>
      <c r="I14" s="1" t="s">
        <v>23</v>
      </c>
      <c r="J14" s="1" t="s">
        <v>24</v>
      </c>
      <c r="K14" s="1">
        <v>1</v>
      </c>
      <c r="M14" s="1" t="s">
        <v>25</v>
      </c>
      <c r="N14" s="3">
        <f t="shared" si="0"/>
        <v>1.3</v>
      </c>
      <c r="P14" s="1">
        <v>1.3</v>
      </c>
      <c r="R14" s="10">
        <v>1</v>
      </c>
      <c r="S14" s="2"/>
      <c r="T14" s="2"/>
      <c r="U14" s="1" t="s">
        <v>35</v>
      </c>
      <c r="V14" s="1" t="s">
        <v>31</v>
      </c>
      <c r="X14" s="2" t="s">
        <v>28</v>
      </c>
    </row>
    <row r="15" spans="1:32" ht="14.25" customHeight="1">
      <c r="A15" s="1">
        <v>1580</v>
      </c>
      <c r="B15" s="2">
        <v>1</v>
      </c>
      <c r="C15" s="1" t="s">
        <v>19</v>
      </c>
      <c r="D15" s="1" t="s">
        <v>20</v>
      </c>
      <c r="E15" s="1">
        <v>2013</v>
      </c>
      <c r="F15" s="1" t="s">
        <v>21</v>
      </c>
      <c r="G15" s="1" t="s">
        <v>22</v>
      </c>
      <c r="H15" s="8" t="str">
        <f>HYPERLINK("https://doi.org/"&amp;G15)</f>
        <v>https://doi.org/10.1002/2013JD020639</v>
      </c>
      <c r="I15" s="1" t="s">
        <v>23</v>
      </c>
      <c r="J15" s="1" t="s">
        <v>24</v>
      </c>
      <c r="K15" s="1">
        <v>1</v>
      </c>
      <c r="M15" s="1" t="s">
        <v>25</v>
      </c>
      <c r="N15" s="3">
        <f t="shared" si="0"/>
        <v>0.6</v>
      </c>
      <c r="P15" s="1">
        <v>0.6</v>
      </c>
      <c r="R15" s="10">
        <v>1</v>
      </c>
      <c r="S15" s="2"/>
      <c r="T15" s="2"/>
      <c r="U15" s="1" t="s">
        <v>35</v>
      </c>
      <c r="V15" s="1" t="s">
        <v>27</v>
      </c>
      <c r="X15" s="2" t="s">
        <v>28</v>
      </c>
    </row>
    <row r="16" spans="1:32" ht="14.25" customHeight="1">
      <c r="A16" s="1">
        <v>1580</v>
      </c>
      <c r="B16" s="2">
        <v>1</v>
      </c>
      <c r="C16" s="1" t="s">
        <v>19</v>
      </c>
      <c r="D16" s="1" t="s">
        <v>20</v>
      </c>
      <c r="E16" s="1">
        <v>2013</v>
      </c>
      <c r="F16" s="1" t="s">
        <v>21</v>
      </c>
      <c r="G16" s="1" t="s">
        <v>22</v>
      </c>
      <c r="H16" s="8" t="str">
        <f>HYPERLINK("https://doi.org/"&amp;G16)</f>
        <v>https://doi.org/10.1002/2013JD020639</v>
      </c>
      <c r="I16" s="1" t="s">
        <v>23</v>
      </c>
      <c r="J16" s="1" t="s">
        <v>24</v>
      </c>
      <c r="K16" s="1">
        <v>1</v>
      </c>
      <c r="M16" s="1" t="s">
        <v>25</v>
      </c>
      <c r="N16" s="3">
        <f t="shared" si="0"/>
        <v>0.8</v>
      </c>
      <c r="P16" s="1">
        <v>0.8</v>
      </c>
      <c r="R16" s="10">
        <v>1</v>
      </c>
      <c r="S16" s="2"/>
      <c r="T16" s="2"/>
      <c r="U16" s="1" t="s">
        <v>35</v>
      </c>
      <c r="V16" s="1" t="s">
        <v>32</v>
      </c>
      <c r="X16" s="2" t="s">
        <v>28</v>
      </c>
    </row>
    <row r="17" spans="1:32" ht="14.25" customHeight="1">
      <c r="A17" s="1">
        <v>1580</v>
      </c>
      <c r="B17" s="2">
        <v>1</v>
      </c>
      <c r="C17" s="1" t="s">
        <v>19</v>
      </c>
      <c r="D17" s="1" t="s">
        <v>20</v>
      </c>
      <c r="E17" s="1">
        <v>2013</v>
      </c>
      <c r="F17" s="1" t="s">
        <v>21</v>
      </c>
      <c r="G17" s="1" t="s">
        <v>22</v>
      </c>
      <c r="H17" s="8" t="str">
        <f>HYPERLINK("https://doi.org/"&amp;G17)</f>
        <v>https://doi.org/10.1002/2013JD020639</v>
      </c>
      <c r="I17" s="1" t="s">
        <v>23</v>
      </c>
      <c r="J17" s="1" t="s">
        <v>24</v>
      </c>
      <c r="K17" s="1">
        <v>1</v>
      </c>
      <c r="M17" s="2" t="s">
        <v>25</v>
      </c>
      <c r="N17" s="3">
        <f t="shared" si="0"/>
        <v>0.8</v>
      </c>
      <c r="P17" s="1">
        <v>0.8</v>
      </c>
      <c r="R17" s="10">
        <v>1</v>
      </c>
      <c r="S17" s="2"/>
      <c r="T17" s="2"/>
      <c r="U17" s="1" t="s">
        <v>35</v>
      </c>
      <c r="V17" s="1" t="s">
        <v>36</v>
      </c>
      <c r="X17" s="2" t="s">
        <v>28</v>
      </c>
    </row>
    <row r="18" spans="1:32" ht="14.25" customHeight="1">
      <c r="A18" s="1">
        <v>1580</v>
      </c>
      <c r="B18" s="2">
        <v>1</v>
      </c>
      <c r="C18" s="1" t="s">
        <v>19</v>
      </c>
      <c r="D18" s="1" t="s">
        <v>20</v>
      </c>
      <c r="E18" s="1">
        <v>2013</v>
      </c>
      <c r="F18" s="1" t="s">
        <v>21</v>
      </c>
      <c r="G18" s="1" t="s">
        <v>22</v>
      </c>
      <c r="H18" s="8" t="str">
        <f>HYPERLINK("https://doi.org/"&amp;G18)</f>
        <v>https://doi.org/10.1002/2013JD020639</v>
      </c>
      <c r="I18" s="1" t="s">
        <v>23</v>
      </c>
      <c r="J18" s="1" t="s">
        <v>24</v>
      </c>
      <c r="K18" s="1">
        <v>1</v>
      </c>
      <c r="M18" s="2" t="s">
        <v>25</v>
      </c>
      <c r="N18" s="3">
        <f t="shared" si="0"/>
        <v>0.4</v>
      </c>
      <c r="P18" s="1">
        <v>0.4</v>
      </c>
      <c r="R18" s="10">
        <v>1</v>
      </c>
      <c r="S18" s="2"/>
      <c r="T18" s="2"/>
      <c r="U18" s="1" t="s">
        <v>35</v>
      </c>
      <c r="V18" s="1" t="s">
        <v>34</v>
      </c>
      <c r="X18" s="2" t="s">
        <v>28</v>
      </c>
      <c r="AA18" s="2"/>
    </row>
    <row r="19" spans="1:32" ht="14.25" customHeight="1">
      <c r="A19" s="11">
        <v>1424</v>
      </c>
      <c r="B19" s="12">
        <v>1</v>
      </c>
      <c r="C19" s="11" t="s">
        <v>38</v>
      </c>
      <c r="D19" s="11" t="s">
        <v>39</v>
      </c>
      <c r="E19" s="11">
        <v>2014</v>
      </c>
      <c r="F19" s="11" t="s">
        <v>40</v>
      </c>
      <c r="G19" s="11" t="s">
        <v>41</v>
      </c>
      <c r="H19" s="8" t="str">
        <f>HYPERLINK("https://doi.org/"&amp;G19)</f>
        <v>https://doi.org/10.1002/2013JD020864</v>
      </c>
      <c r="I19" s="11" t="s">
        <v>42</v>
      </c>
      <c r="J19" s="11" t="s">
        <v>43</v>
      </c>
      <c r="K19" s="11">
        <v>240</v>
      </c>
      <c r="M19" s="2" t="s">
        <v>44</v>
      </c>
      <c r="N19" s="9">
        <f>S19*Unit_conversion!$C$5</f>
        <v>1.5950574216107394</v>
      </c>
      <c r="O19" s="11"/>
      <c r="P19" s="11"/>
      <c r="Q19" s="11"/>
      <c r="R19" s="10"/>
      <c r="S19" s="2">
        <v>45.3</v>
      </c>
      <c r="T19" s="2"/>
      <c r="U19" s="11" t="s">
        <v>45</v>
      </c>
      <c r="V19" s="11"/>
      <c r="W19" s="11"/>
      <c r="X19" s="2" t="s">
        <v>28</v>
      </c>
      <c r="Y19" s="11"/>
      <c r="AA19" s="11"/>
      <c r="AB19" s="11"/>
      <c r="AC19" s="11"/>
      <c r="AD19" s="11"/>
      <c r="AE19" s="11"/>
      <c r="AF19" s="11"/>
    </row>
    <row r="20" spans="1:32" ht="14.25" customHeight="1">
      <c r="A20" s="11">
        <v>1424</v>
      </c>
      <c r="B20" s="12">
        <v>1</v>
      </c>
      <c r="C20" s="11" t="s">
        <v>38</v>
      </c>
      <c r="D20" s="11" t="s">
        <v>39</v>
      </c>
      <c r="E20" s="11">
        <v>2014</v>
      </c>
      <c r="F20" s="11" t="s">
        <v>40</v>
      </c>
      <c r="G20" s="11" t="s">
        <v>41</v>
      </c>
      <c r="H20" s="8" t="str">
        <f>HYPERLINK("https://doi.org/"&amp;G20)</f>
        <v>https://doi.org/10.1002/2013JD020864</v>
      </c>
      <c r="I20" s="11" t="s">
        <v>42</v>
      </c>
      <c r="J20" s="11" t="s">
        <v>43</v>
      </c>
      <c r="K20" s="11">
        <v>240</v>
      </c>
      <c r="M20" s="2" t="s">
        <v>46</v>
      </c>
      <c r="N20" s="9">
        <f>S20*Unit_conversion!$C$5</f>
        <v>1.6056207157935922</v>
      </c>
      <c r="O20" s="11"/>
      <c r="P20" s="11"/>
      <c r="Q20" s="11"/>
      <c r="R20" s="10"/>
      <c r="S20" s="2">
        <v>45.6</v>
      </c>
      <c r="T20" s="2"/>
      <c r="U20" s="11" t="s">
        <v>45</v>
      </c>
      <c r="V20" s="11"/>
      <c r="W20" s="2"/>
      <c r="X20" s="2" t="s">
        <v>28</v>
      </c>
      <c r="Y20" s="11"/>
      <c r="AA20" s="11"/>
      <c r="AB20" s="11"/>
      <c r="AC20" s="11"/>
      <c r="AD20" s="11"/>
      <c r="AE20" s="11"/>
      <c r="AF20" s="11"/>
    </row>
    <row r="21" spans="1:32" ht="14.25" customHeight="1">
      <c r="A21" s="11">
        <v>1424</v>
      </c>
      <c r="B21" s="12">
        <v>1</v>
      </c>
      <c r="C21" s="11" t="s">
        <v>38</v>
      </c>
      <c r="D21" s="11" t="s">
        <v>39</v>
      </c>
      <c r="E21" s="11">
        <v>2014</v>
      </c>
      <c r="F21" s="11" t="s">
        <v>40</v>
      </c>
      <c r="G21" s="11" t="s">
        <v>41</v>
      </c>
      <c r="H21" s="8" t="str">
        <f>HYPERLINK("https://doi.org/"&amp;G21)</f>
        <v>https://doi.org/10.1002/2013JD020864</v>
      </c>
      <c r="I21" s="11" t="s">
        <v>42</v>
      </c>
      <c r="J21" s="11" t="s">
        <v>43</v>
      </c>
      <c r="K21" s="11">
        <v>240</v>
      </c>
      <c r="M21" s="2" t="s">
        <v>47</v>
      </c>
      <c r="N21" s="9">
        <f>S21*Unit_conversion!$C$5</f>
        <v>1.482382283660312</v>
      </c>
      <c r="O21" s="11"/>
      <c r="P21" s="11"/>
      <c r="Q21" s="11"/>
      <c r="R21" s="10"/>
      <c r="S21" s="2">
        <v>42.1</v>
      </c>
      <c r="T21" s="2"/>
      <c r="U21" s="11" t="s">
        <v>45</v>
      </c>
      <c r="V21" s="11"/>
      <c r="W21" s="2"/>
      <c r="X21" s="2" t="s">
        <v>28</v>
      </c>
      <c r="Y21" s="11"/>
      <c r="AA21" s="11"/>
      <c r="AB21" s="11"/>
      <c r="AC21" s="11"/>
      <c r="AD21" s="11"/>
      <c r="AE21" s="11"/>
      <c r="AF21" s="11"/>
    </row>
    <row r="22" spans="1:32" ht="14.25" customHeight="1">
      <c r="A22" s="11">
        <v>1424</v>
      </c>
      <c r="B22" s="12">
        <v>1</v>
      </c>
      <c r="C22" s="11" t="s">
        <v>38</v>
      </c>
      <c r="D22" s="11" t="s">
        <v>39</v>
      </c>
      <c r="E22" s="11">
        <v>2014</v>
      </c>
      <c r="F22" s="11" t="s">
        <v>40</v>
      </c>
      <c r="G22" s="11" t="s">
        <v>41</v>
      </c>
      <c r="H22" s="8" t="str">
        <f>HYPERLINK("https://doi.org/"&amp;G22)</f>
        <v>https://doi.org/10.1002/2013JD020864</v>
      </c>
      <c r="I22" s="11" t="s">
        <v>42</v>
      </c>
      <c r="J22" s="11" t="s">
        <v>43</v>
      </c>
      <c r="K22" s="11">
        <v>240</v>
      </c>
      <c r="M22" s="2" t="s">
        <v>48</v>
      </c>
      <c r="N22" s="9">
        <f>S22*Unit_conversion!$C$5</f>
        <v>1.4154814205022457</v>
      </c>
      <c r="O22" s="11"/>
      <c r="P22" s="11"/>
      <c r="Q22" s="11"/>
      <c r="R22" s="10"/>
      <c r="S22" s="2">
        <v>40.200000000000003</v>
      </c>
      <c r="T22" s="2"/>
      <c r="U22" s="11" t="s">
        <v>45</v>
      </c>
      <c r="V22" s="11"/>
      <c r="W22" s="2"/>
      <c r="X22" s="2" t="s">
        <v>28</v>
      </c>
      <c r="Y22" s="11"/>
      <c r="AA22" s="11"/>
      <c r="AB22" s="11"/>
      <c r="AC22" s="11"/>
      <c r="AD22" s="11"/>
      <c r="AE22" s="11"/>
      <c r="AF22" s="11"/>
    </row>
    <row r="23" spans="1:32" ht="14.25" customHeight="1">
      <c r="A23" s="11">
        <v>1424</v>
      </c>
      <c r="B23" s="12">
        <v>1</v>
      </c>
      <c r="C23" s="11" t="s">
        <v>38</v>
      </c>
      <c r="D23" s="11" t="s">
        <v>39</v>
      </c>
      <c r="E23" s="11">
        <v>2014</v>
      </c>
      <c r="F23" s="11" t="s">
        <v>40</v>
      </c>
      <c r="G23" s="11" t="s">
        <v>41</v>
      </c>
      <c r="H23" s="8" t="str">
        <f>HYPERLINK("https://doi.org/"&amp;G23)</f>
        <v>https://doi.org/10.1002/2013JD020864</v>
      </c>
      <c r="I23" s="11" t="s">
        <v>42</v>
      </c>
      <c r="J23" s="11" t="s">
        <v>43</v>
      </c>
      <c r="K23" s="11">
        <v>240</v>
      </c>
      <c r="M23" s="2" t="s">
        <v>49</v>
      </c>
      <c r="N23" s="9">
        <f>S23*Unit_conversion!$C$5</f>
        <v>1.3873126360146388</v>
      </c>
      <c r="O23" s="11"/>
      <c r="P23" s="11"/>
      <c r="Q23" s="11"/>
      <c r="R23" s="10"/>
      <c r="S23" s="2">
        <v>39.4</v>
      </c>
      <c r="T23" s="2"/>
      <c r="U23" s="11" t="s">
        <v>45</v>
      </c>
      <c r="V23" s="11"/>
      <c r="W23" s="2"/>
      <c r="X23" s="2" t="s">
        <v>28</v>
      </c>
      <c r="Y23" s="11"/>
      <c r="AA23" s="11"/>
      <c r="AB23" s="11"/>
      <c r="AC23" s="11"/>
      <c r="AD23" s="11"/>
      <c r="AE23" s="11"/>
      <c r="AF23" s="11"/>
    </row>
    <row r="24" spans="1:32" ht="14.25" customHeight="1">
      <c r="A24" s="1">
        <v>1221</v>
      </c>
      <c r="B24" s="2">
        <v>1</v>
      </c>
      <c r="C24" s="1" t="s">
        <v>50</v>
      </c>
      <c r="D24" s="1" t="s">
        <v>51</v>
      </c>
      <c r="E24" s="1">
        <v>2015</v>
      </c>
      <c r="F24" s="1" t="s">
        <v>52</v>
      </c>
      <c r="G24" s="1" t="s">
        <v>53</v>
      </c>
      <c r="H24" s="8" t="str">
        <f>HYPERLINK("https://doi.org/"&amp;G24)</f>
        <v>https://doi.org/10.1002/2014WR015619</v>
      </c>
      <c r="I24" s="1" t="s">
        <v>54</v>
      </c>
      <c r="J24" s="1" t="s">
        <v>55</v>
      </c>
      <c r="K24" s="11">
        <v>21</v>
      </c>
      <c r="M24" s="2" t="s">
        <v>56</v>
      </c>
      <c r="N24" s="9">
        <f>S24*Unit_conversion!$C$5</f>
        <v>1.4894244797822136</v>
      </c>
      <c r="R24" s="10"/>
      <c r="S24" s="2">
        <v>42.3</v>
      </c>
      <c r="T24" s="2"/>
      <c r="U24" s="2" t="s">
        <v>26</v>
      </c>
      <c r="W24" s="2"/>
      <c r="X24" s="2" t="s">
        <v>28</v>
      </c>
    </row>
    <row r="25" spans="1:32" ht="14.25" customHeight="1">
      <c r="A25" s="1">
        <v>1221</v>
      </c>
      <c r="B25" s="2">
        <v>1</v>
      </c>
      <c r="C25" s="1" t="s">
        <v>50</v>
      </c>
      <c r="D25" s="1" t="s">
        <v>51</v>
      </c>
      <c r="E25" s="1">
        <v>2015</v>
      </c>
      <c r="F25" s="1" t="s">
        <v>52</v>
      </c>
      <c r="G25" s="1" t="s">
        <v>53</v>
      </c>
      <c r="H25" s="8" t="str">
        <f>HYPERLINK("https://doi.org/"&amp;G25)</f>
        <v>https://doi.org/10.1002/2014WR015619</v>
      </c>
      <c r="I25" s="1" t="s">
        <v>54</v>
      </c>
      <c r="J25" s="1" t="s">
        <v>55</v>
      </c>
      <c r="K25" s="11">
        <v>21</v>
      </c>
      <c r="M25" s="2" t="s">
        <v>57</v>
      </c>
      <c r="N25" s="9">
        <f>S25*Unit_conversion!$C$5</f>
        <v>1.7535068343535281</v>
      </c>
      <c r="R25" s="10"/>
      <c r="S25" s="2">
        <v>49.8</v>
      </c>
      <c r="T25" s="2"/>
      <c r="U25" s="2" t="s">
        <v>26</v>
      </c>
      <c r="W25" s="2"/>
      <c r="X25" s="2" t="s">
        <v>28</v>
      </c>
    </row>
    <row r="26" spans="1:32" ht="14.25" customHeight="1">
      <c r="A26" s="1">
        <v>1221</v>
      </c>
      <c r="B26" s="2">
        <v>1</v>
      </c>
      <c r="C26" s="1" t="s">
        <v>50</v>
      </c>
      <c r="D26" s="1" t="s">
        <v>51</v>
      </c>
      <c r="E26" s="1">
        <v>2015</v>
      </c>
      <c r="F26" s="1" t="s">
        <v>52</v>
      </c>
      <c r="G26" s="1" t="s">
        <v>53</v>
      </c>
      <c r="H26" s="8" t="str">
        <f>HYPERLINK("https://doi.org/"&amp;G26)</f>
        <v>https://doi.org/10.1002/2014WR015619</v>
      </c>
      <c r="I26" s="1" t="s">
        <v>54</v>
      </c>
      <c r="J26" s="1" t="s">
        <v>55</v>
      </c>
      <c r="K26" s="11">
        <v>21</v>
      </c>
      <c r="M26" s="2" t="s">
        <v>58</v>
      </c>
      <c r="N26" s="9">
        <f>S26*Unit_conversion!$C$5</f>
        <v>3.3556064520861693</v>
      </c>
      <c r="R26" s="10"/>
      <c r="S26" s="2">
        <v>95.3</v>
      </c>
      <c r="T26" s="2"/>
      <c r="U26" s="2" t="s">
        <v>26</v>
      </c>
      <c r="W26" s="2"/>
      <c r="X26" s="2" t="s">
        <v>28</v>
      </c>
    </row>
    <row r="27" spans="1:32" ht="14.25" customHeight="1">
      <c r="A27" s="1">
        <v>3603</v>
      </c>
      <c r="B27" s="2">
        <v>1</v>
      </c>
      <c r="C27" s="1" t="s">
        <v>59</v>
      </c>
      <c r="D27" s="1" t="s">
        <v>60</v>
      </c>
      <c r="E27" s="1">
        <v>2017</v>
      </c>
      <c r="F27" s="1" t="s">
        <v>61</v>
      </c>
      <c r="G27" s="1" t="s">
        <v>62</v>
      </c>
      <c r="H27" s="8" t="str">
        <f>HYPERLINK("https://doi.org/"&amp;G27)</f>
        <v>https://doi.org/10.1002/2016JD026370</v>
      </c>
      <c r="I27" s="1" t="s">
        <v>63</v>
      </c>
      <c r="J27" s="1" t="s">
        <v>43</v>
      </c>
      <c r="K27" s="11">
        <v>5</v>
      </c>
      <c r="M27" s="2" t="s">
        <v>64</v>
      </c>
      <c r="N27" s="9">
        <f>S27*Unit_conversion!$C$5</f>
        <v>2.7534986836635724</v>
      </c>
      <c r="R27" s="10"/>
      <c r="S27" s="2">
        <v>78.2</v>
      </c>
      <c r="T27" s="2">
        <v>234.1</v>
      </c>
      <c r="U27" s="2" t="s">
        <v>26</v>
      </c>
      <c r="W27" s="2"/>
      <c r="X27" s="2" t="s">
        <v>28</v>
      </c>
    </row>
    <row r="28" spans="1:32" ht="14.25" customHeight="1">
      <c r="A28" s="1">
        <v>3603</v>
      </c>
      <c r="B28" s="2">
        <v>1</v>
      </c>
      <c r="C28" s="1" t="s">
        <v>59</v>
      </c>
      <c r="D28" s="1" t="s">
        <v>60</v>
      </c>
      <c r="E28" s="1">
        <v>2017</v>
      </c>
      <c r="F28" s="1" t="s">
        <v>61</v>
      </c>
      <c r="G28" s="1" t="s">
        <v>62</v>
      </c>
      <c r="H28" s="8" t="str">
        <f>HYPERLINK("https://doi.org/"&amp;G28)</f>
        <v>https://doi.org/10.1002/2016JD026370</v>
      </c>
      <c r="I28" s="1" t="s">
        <v>63</v>
      </c>
      <c r="J28" s="1" t="s">
        <v>43</v>
      </c>
      <c r="K28" s="11">
        <v>5</v>
      </c>
      <c r="M28" s="2" t="s">
        <v>57</v>
      </c>
      <c r="N28" s="9">
        <f>S28*Unit_conversion!$C$5</f>
        <v>2.8063151545778355</v>
      </c>
      <c r="R28" s="10"/>
      <c r="S28" s="2">
        <v>79.7</v>
      </c>
      <c r="T28" s="2">
        <v>234.1</v>
      </c>
      <c r="U28" s="2" t="s">
        <v>26</v>
      </c>
      <c r="W28" s="2"/>
      <c r="X28" s="2" t="s">
        <v>28</v>
      </c>
    </row>
    <row r="29" spans="1:32" ht="14.25" customHeight="1">
      <c r="A29" s="1">
        <v>3603</v>
      </c>
      <c r="B29" s="2">
        <v>1</v>
      </c>
      <c r="C29" s="1" t="s">
        <v>59</v>
      </c>
      <c r="D29" s="1" t="s">
        <v>60</v>
      </c>
      <c r="E29" s="1">
        <v>2017</v>
      </c>
      <c r="F29" s="1" t="s">
        <v>61</v>
      </c>
      <c r="G29" s="1" t="s">
        <v>62</v>
      </c>
      <c r="H29" s="8" t="str">
        <f>HYPERLINK("https://doi.org/"&amp;G29)</f>
        <v>https://doi.org/10.1002/2016JD026370</v>
      </c>
      <c r="I29" s="1" t="s">
        <v>63</v>
      </c>
      <c r="J29" s="1" t="s">
        <v>43</v>
      </c>
      <c r="K29" s="11">
        <v>5</v>
      </c>
      <c r="M29" s="2" t="s">
        <v>65</v>
      </c>
      <c r="N29" s="9">
        <f>S29*Unit_conversion!$C$5</f>
        <v>2.8767371157968529</v>
      </c>
      <c r="R29" s="10"/>
      <c r="S29" s="2">
        <v>81.7</v>
      </c>
      <c r="T29" s="2">
        <v>234.1</v>
      </c>
      <c r="U29" s="2" t="s">
        <v>26</v>
      </c>
      <c r="W29" s="2"/>
      <c r="X29" s="2" t="s">
        <v>28</v>
      </c>
    </row>
    <row r="30" spans="1:32" ht="14.25" customHeight="1">
      <c r="A30" s="1">
        <v>3550</v>
      </c>
      <c r="B30" s="2">
        <v>1</v>
      </c>
      <c r="C30" s="1" t="s">
        <v>66</v>
      </c>
      <c r="D30" s="1" t="s">
        <v>67</v>
      </c>
      <c r="E30" s="1">
        <v>2017</v>
      </c>
      <c r="F30" s="1" t="s">
        <v>68</v>
      </c>
      <c r="G30" s="1" t="s">
        <v>69</v>
      </c>
      <c r="H30" s="8" t="str">
        <f>HYPERLINK("https://doi.org/"&amp;G30)</f>
        <v>https://doi.org/10.1002/2016MS000702</v>
      </c>
      <c r="I30" s="1" t="s">
        <v>70</v>
      </c>
      <c r="J30" s="1" t="s">
        <v>71</v>
      </c>
      <c r="K30" s="11">
        <v>27</v>
      </c>
      <c r="M30" s="2" t="s">
        <v>72</v>
      </c>
      <c r="N30" s="9">
        <f>S30*Unit_conversion!$C$5</f>
        <v>0.6693607413867585</v>
      </c>
      <c r="R30" s="10"/>
      <c r="S30" s="2">
        <v>19.010000000000002</v>
      </c>
      <c r="T30" s="2"/>
      <c r="U30" s="1" t="s">
        <v>35</v>
      </c>
      <c r="W30" s="2"/>
      <c r="X30" s="2" t="s">
        <v>28</v>
      </c>
    </row>
    <row r="31" spans="1:32" ht="14.25" customHeight="1">
      <c r="A31" s="1">
        <v>3550</v>
      </c>
      <c r="B31" s="2">
        <v>1</v>
      </c>
      <c r="C31" s="1" t="s">
        <v>66</v>
      </c>
      <c r="D31" s="1" t="s">
        <v>67</v>
      </c>
      <c r="E31" s="1">
        <v>2017</v>
      </c>
      <c r="F31" s="1" t="s">
        <v>68</v>
      </c>
      <c r="G31" s="1" t="s">
        <v>69</v>
      </c>
      <c r="H31" s="8" t="str">
        <f>HYPERLINK("https://doi.org/"&amp;G31)</f>
        <v>https://doi.org/10.1002/2016MS000702</v>
      </c>
      <c r="I31" s="1" t="s">
        <v>70</v>
      </c>
      <c r="J31" s="1" t="s">
        <v>71</v>
      </c>
      <c r="K31" s="11">
        <v>27</v>
      </c>
      <c r="M31" s="2" t="s">
        <v>73</v>
      </c>
      <c r="N31" s="9">
        <f>S31*Unit_conversion!$C$5</f>
        <v>0.7172476750156902</v>
      </c>
      <c r="R31" s="10"/>
      <c r="S31" s="2">
        <v>20.37</v>
      </c>
      <c r="T31" s="2"/>
      <c r="U31" s="1" t="s">
        <v>35</v>
      </c>
      <c r="W31" s="2"/>
      <c r="X31" s="2" t="s">
        <v>28</v>
      </c>
    </row>
    <row r="32" spans="1:32" ht="14.25" customHeight="1">
      <c r="A32" s="1">
        <v>3408</v>
      </c>
      <c r="B32" s="2">
        <v>1</v>
      </c>
      <c r="C32" s="1" t="s">
        <v>74</v>
      </c>
      <c r="D32" s="1" t="s">
        <v>75</v>
      </c>
      <c r="E32" s="1">
        <v>2017</v>
      </c>
      <c r="F32" s="1" t="s">
        <v>76</v>
      </c>
      <c r="G32" s="1" t="s">
        <v>77</v>
      </c>
      <c r="H32" s="8" t="str">
        <f>HYPERLINK("https://doi.org/"&amp;G32)</f>
        <v>https://doi.org/10.1002/2017JD027094</v>
      </c>
      <c r="I32" s="1" t="s">
        <v>78</v>
      </c>
      <c r="J32" s="1" t="s">
        <v>79</v>
      </c>
      <c r="K32" s="11">
        <v>1</v>
      </c>
      <c r="M32" s="2" t="s">
        <v>80</v>
      </c>
      <c r="N32" s="9">
        <f>S32*Unit_conversion!$C$5</f>
        <v>0.89435890748151836</v>
      </c>
      <c r="R32" s="10"/>
      <c r="S32" s="2">
        <v>25.4</v>
      </c>
      <c r="T32" s="2"/>
      <c r="U32" s="1" t="s">
        <v>35</v>
      </c>
      <c r="W32" s="2" t="s">
        <v>81</v>
      </c>
      <c r="X32" s="2" t="s">
        <v>28</v>
      </c>
    </row>
    <row r="33" spans="1:27" ht="14.25" customHeight="1">
      <c r="A33" s="1">
        <v>3408</v>
      </c>
      <c r="B33" s="2">
        <v>1</v>
      </c>
      <c r="C33" s="1" t="s">
        <v>74</v>
      </c>
      <c r="D33" s="1" t="s">
        <v>75</v>
      </c>
      <c r="E33" s="1">
        <v>2017</v>
      </c>
      <c r="F33" s="1" t="s">
        <v>76</v>
      </c>
      <c r="G33" s="1" t="s">
        <v>77</v>
      </c>
      <c r="H33" s="8" t="str">
        <f>HYPERLINK("https://doi.org/"&amp;G33)</f>
        <v>https://doi.org/10.1002/2017JD027094</v>
      </c>
      <c r="I33" s="1" t="s">
        <v>78</v>
      </c>
      <c r="J33" s="1" t="s">
        <v>79</v>
      </c>
      <c r="K33" s="11">
        <v>1</v>
      </c>
      <c r="M33" s="2" t="s">
        <v>82</v>
      </c>
      <c r="N33" s="9">
        <f>S33*Unit_conversion!$C$5</f>
        <v>1.0211184376757494</v>
      </c>
      <c r="R33" s="10"/>
      <c r="S33" s="2">
        <v>29</v>
      </c>
      <c r="T33" s="2"/>
      <c r="U33" s="1" t="s">
        <v>35</v>
      </c>
      <c r="W33" s="2" t="s">
        <v>81</v>
      </c>
      <c r="X33" s="2" t="s">
        <v>28</v>
      </c>
    </row>
    <row r="34" spans="1:27" ht="14.25" customHeight="1">
      <c r="A34" s="1">
        <v>3408</v>
      </c>
      <c r="B34" s="2">
        <v>1</v>
      </c>
      <c r="C34" s="1" t="s">
        <v>74</v>
      </c>
      <c r="D34" s="1" t="s">
        <v>75</v>
      </c>
      <c r="E34" s="1">
        <v>2017</v>
      </c>
      <c r="F34" s="1" t="s">
        <v>76</v>
      </c>
      <c r="G34" s="1" t="s">
        <v>77</v>
      </c>
      <c r="H34" s="8" t="str">
        <f>HYPERLINK("https://doi.org/"&amp;G34)</f>
        <v>https://doi.org/10.1002/2017JD027094</v>
      </c>
      <c r="I34" s="1" t="s">
        <v>78</v>
      </c>
      <c r="J34" s="1" t="s">
        <v>79</v>
      </c>
      <c r="K34" s="11">
        <v>1</v>
      </c>
      <c r="M34" s="2" t="s">
        <v>83</v>
      </c>
      <c r="N34" s="9">
        <f>S34*Unit_conversion!$C$5</f>
        <v>0.45422164986266095</v>
      </c>
      <c r="R34" s="10">
        <v>1</v>
      </c>
      <c r="S34" s="2">
        <v>12.9</v>
      </c>
      <c r="T34" s="2"/>
      <c r="U34" s="1" t="s">
        <v>35</v>
      </c>
      <c r="W34" s="2" t="s">
        <v>81</v>
      </c>
      <c r="X34" s="2" t="s">
        <v>28</v>
      </c>
      <c r="AA34" s="2"/>
    </row>
    <row r="35" spans="1:27" ht="14.25" customHeight="1">
      <c r="A35" s="1">
        <v>3408</v>
      </c>
      <c r="B35" s="2">
        <v>1</v>
      </c>
      <c r="C35" s="1" t="s">
        <v>74</v>
      </c>
      <c r="D35" s="1" t="s">
        <v>75</v>
      </c>
      <c r="E35" s="1">
        <v>2017</v>
      </c>
      <c r="F35" s="1" t="s">
        <v>76</v>
      </c>
      <c r="G35" s="1" t="s">
        <v>77</v>
      </c>
      <c r="H35" s="8" t="str">
        <f>HYPERLINK("https://doi.org/"&amp;G35)</f>
        <v>https://doi.org/10.1002/2017JD027094</v>
      </c>
      <c r="I35" s="1" t="s">
        <v>78</v>
      </c>
      <c r="J35" s="1" t="s">
        <v>79</v>
      </c>
      <c r="K35" s="11">
        <v>1</v>
      </c>
      <c r="M35" s="2" t="s">
        <v>84</v>
      </c>
      <c r="N35" s="9">
        <f>S35*Unit_conversion!$C$5</f>
        <v>0.5668967878130885</v>
      </c>
      <c r="R35" s="10"/>
      <c r="S35" s="2">
        <v>16.100000000000001</v>
      </c>
      <c r="T35" s="2"/>
      <c r="U35" s="1" t="s">
        <v>35</v>
      </c>
      <c r="W35" s="2" t="s">
        <v>81</v>
      </c>
      <c r="X35" s="2" t="s">
        <v>28</v>
      </c>
    </row>
    <row r="36" spans="1:27" ht="14.25" customHeight="1">
      <c r="A36" s="1">
        <v>3408</v>
      </c>
      <c r="B36" s="2">
        <v>1</v>
      </c>
      <c r="C36" s="1" t="s">
        <v>74</v>
      </c>
      <c r="D36" s="1" t="s">
        <v>75</v>
      </c>
      <c r="E36" s="1">
        <v>2017</v>
      </c>
      <c r="F36" s="1" t="s">
        <v>76</v>
      </c>
      <c r="G36" s="1" t="s">
        <v>77</v>
      </c>
      <c r="H36" s="8" t="str">
        <f>HYPERLINK("https://doi.org/"&amp;G36)</f>
        <v>https://doi.org/10.1002/2017JD027094</v>
      </c>
      <c r="I36" s="1" t="s">
        <v>78</v>
      </c>
      <c r="J36" s="1" t="s">
        <v>79</v>
      </c>
      <c r="K36" s="11">
        <v>1</v>
      </c>
      <c r="M36" s="2" t="s">
        <v>85</v>
      </c>
      <c r="N36" s="9">
        <f>S36*Unit_conversion!$C$5</f>
        <v>0.52816470914262903</v>
      </c>
      <c r="R36" s="10"/>
      <c r="S36" s="2">
        <v>15</v>
      </c>
      <c r="T36" s="2"/>
      <c r="U36" s="1" t="s">
        <v>35</v>
      </c>
      <c r="W36" s="2" t="s">
        <v>81</v>
      </c>
      <c r="X36" s="2" t="s">
        <v>28</v>
      </c>
    </row>
    <row r="37" spans="1:27" ht="14.25" customHeight="1">
      <c r="A37" s="1">
        <v>3408</v>
      </c>
      <c r="B37" s="2">
        <v>1</v>
      </c>
      <c r="C37" s="1" t="s">
        <v>74</v>
      </c>
      <c r="D37" s="1" t="s">
        <v>75</v>
      </c>
      <c r="E37" s="1">
        <v>2017</v>
      </c>
      <c r="F37" s="1" t="s">
        <v>76</v>
      </c>
      <c r="G37" s="1" t="s">
        <v>77</v>
      </c>
      <c r="H37" s="8" t="str">
        <f>HYPERLINK("https://doi.org/"&amp;G37)</f>
        <v>https://doi.org/10.1002/2017JD027094</v>
      </c>
      <c r="I37" s="1" t="s">
        <v>78</v>
      </c>
      <c r="J37" s="1" t="s">
        <v>79</v>
      </c>
      <c r="K37" s="11">
        <v>1</v>
      </c>
      <c r="M37" s="2" t="s">
        <v>80</v>
      </c>
      <c r="N37" s="9">
        <f>S37*Unit_conversion!$C$5</f>
        <v>1.0246395357367002</v>
      </c>
      <c r="R37" s="10"/>
      <c r="S37" s="2">
        <v>29.1</v>
      </c>
      <c r="T37" s="2"/>
      <c r="U37" s="1" t="s">
        <v>35</v>
      </c>
      <c r="W37" s="2" t="s">
        <v>86</v>
      </c>
      <c r="X37" s="2" t="s">
        <v>28</v>
      </c>
    </row>
    <row r="38" spans="1:27" ht="14.25" customHeight="1">
      <c r="A38" s="1">
        <v>3408</v>
      </c>
      <c r="B38" s="2">
        <v>1</v>
      </c>
      <c r="C38" s="1" t="s">
        <v>74</v>
      </c>
      <c r="D38" s="1" t="s">
        <v>75</v>
      </c>
      <c r="E38" s="1">
        <v>2017</v>
      </c>
      <c r="F38" s="1" t="s">
        <v>76</v>
      </c>
      <c r="G38" s="1" t="s">
        <v>77</v>
      </c>
      <c r="H38" s="8" t="str">
        <f>HYPERLINK("https://doi.org/"&amp;G38)</f>
        <v>https://doi.org/10.1002/2017JD027094</v>
      </c>
      <c r="I38" s="1" t="s">
        <v>78</v>
      </c>
      <c r="J38" s="1" t="s">
        <v>79</v>
      </c>
      <c r="K38" s="11">
        <v>1</v>
      </c>
      <c r="M38" s="2" t="s">
        <v>82</v>
      </c>
      <c r="N38" s="9">
        <f>S38*Unit_conversion!$C$5</f>
        <v>1.1443568698090294</v>
      </c>
      <c r="R38" s="10"/>
      <c r="S38" s="2">
        <v>32.5</v>
      </c>
      <c r="T38" s="2"/>
      <c r="U38" s="1" t="s">
        <v>35</v>
      </c>
      <c r="W38" s="2" t="s">
        <v>86</v>
      </c>
      <c r="X38" s="2" t="s">
        <v>28</v>
      </c>
    </row>
    <row r="39" spans="1:27" ht="14.25" customHeight="1">
      <c r="A39" s="1">
        <v>3408</v>
      </c>
      <c r="B39" s="2">
        <v>1</v>
      </c>
      <c r="C39" s="1" t="s">
        <v>74</v>
      </c>
      <c r="D39" s="1" t="s">
        <v>75</v>
      </c>
      <c r="E39" s="1">
        <v>2017</v>
      </c>
      <c r="F39" s="1" t="s">
        <v>76</v>
      </c>
      <c r="G39" s="1" t="s">
        <v>77</v>
      </c>
      <c r="H39" s="8" t="str">
        <f>HYPERLINK("https://doi.org/"&amp;G39)</f>
        <v>https://doi.org/10.1002/2017JD027094</v>
      </c>
      <c r="I39" s="1" t="s">
        <v>78</v>
      </c>
      <c r="J39" s="1" t="s">
        <v>79</v>
      </c>
      <c r="K39" s="11">
        <v>1</v>
      </c>
      <c r="M39" s="2" t="s">
        <v>83</v>
      </c>
      <c r="N39" s="9">
        <f>S39*Unit_conversion!$C$5</f>
        <v>1.0492872221633562</v>
      </c>
      <c r="R39" s="10"/>
      <c r="S39" s="2">
        <v>29.8</v>
      </c>
      <c r="T39" s="2"/>
      <c r="U39" s="1" t="s">
        <v>35</v>
      </c>
      <c r="W39" s="2" t="s">
        <v>86</v>
      </c>
      <c r="X39" s="2" t="s">
        <v>28</v>
      </c>
    </row>
    <row r="40" spans="1:27" ht="14.25" customHeight="1">
      <c r="A40" s="1">
        <v>3408</v>
      </c>
      <c r="B40" s="2">
        <v>1</v>
      </c>
      <c r="C40" s="1" t="s">
        <v>74</v>
      </c>
      <c r="D40" s="1" t="s">
        <v>75</v>
      </c>
      <c r="E40" s="1">
        <v>2017</v>
      </c>
      <c r="F40" s="1" t="s">
        <v>76</v>
      </c>
      <c r="G40" s="1" t="s">
        <v>77</v>
      </c>
      <c r="H40" s="8" t="str">
        <f>HYPERLINK("https://doi.org/"&amp;G40)</f>
        <v>https://doi.org/10.1002/2017JD027094</v>
      </c>
      <c r="I40" s="1" t="s">
        <v>78</v>
      </c>
      <c r="J40" s="1" t="s">
        <v>79</v>
      </c>
      <c r="K40" s="11">
        <v>1</v>
      </c>
      <c r="M40" s="2" t="s">
        <v>84</v>
      </c>
      <c r="N40" s="9">
        <f>S40*Unit_conversion!$C$5</f>
        <v>1.1161880853214226</v>
      </c>
      <c r="R40" s="10"/>
      <c r="S40" s="2">
        <v>31.7</v>
      </c>
      <c r="T40" s="2"/>
      <c r="U40" s="1" t="s">
        <v>35</v>
      </c>
      <c r="W40" s="2" t="s">
        <v>86</v>
      </c>
      <c r="X40" s="2" t="s">
        <v>28</v>
      </c>
    </row>
    <row r="41" spans="1:27" ht="14.25" customHeight="1">
      <c r="A41" s="1">
        <v>3408</v>
      </c>
      <c r="B41" s="2">
        <v>1</v>
      </c>
      <c r="C41" s="1" t="s">
        <v>74</v>
      </c>
      <c r="D41" s="1" t="s">
        <v>75</v>
      </c>
      <c r="E41" s="1">
        <v>2017</v>
      </c>
      <c r="F41" s="1" t="s">
        <v>76</v>
      </c>
      <c r="G41" s="1" t="s">
        <v>77</v>
      </c>
      <c r="H41" s="8" t="str">
        <f>HYPERLINK("https://doi.org/"&amp;G41)</f>
        <v>https://doi.org/10.1002/2017JD027094</v>
      </c>
      <c r="I41" s="1" t="s">
        <v>78</v>
      </c>
      <c r="J41" s="1" t="s">
        <v>79</v>
      </c>
      <c r="K41" s="11">
        <v>1</v>
      </c>
      <c r="M41" s="2" t="s">
        <v>85</v>
      </c>
      <c r="N41" s="9">
        <f>S41*Unit_conversion!$C$5</f>
        <v>1.0668927124681107</v>
      </c>
      <c r="R41" s="10"/>
      <c r="S41" s="2">
        <v>30.3</v>
      </c>
      <c r="T41" s="2"/>
      <c r="U41" s="1" t="s">
        <v>35</v>
      </c>
      <c r="W41" s="2" t="s">
        <v>86</v>
      </c>
      <c r="X41" s="2" t="s">
        <v>28</v>
      </c>
    </row>
    <row r="42" spans="1:27" ht="14.25" customHeight="1">
      <c r="A42" s="1">
        <v>3408</v>
      </c>
      <c r="B42" s="2">
        <v>1</v>
      </c>
      <c r="C42" s="1" t="s">
        <v>74</v>
      </c>
      <c r="D42" s="1" t="s">
        <v>75</v>
      </c>
      <c r="E42" s="1">
        <v>2017</v>
      </c>
      <c r="F42" s="1" t="s">
        <v>76</v>
      </c>
      <c r="G42" s="1" t="s">
        <v>77</v>
      </c>
      <c r="H42" s="8" t="str">
        <f>HYPERLINK("https://doi.org/"&amp;G42)</f>
        <v>https://doi.org/10.1002/2017JD027094</v>
      </c>
      <c r="I42" s="1" t="s">
        <v>78</v>
      </c>
      <c r="J42" s="1" t="s">
        <v>79</v>
      </c>
      <c r="K42" s="11">
        <v>1</v>
      </c>
      <c r="M42" s="2" t="s">
        <v>80</v>
      </c>
      <c r="N42" s="9">
        <f>S42*Unit_conversion!$C$5</f>
        <v>0.85210573075010809</v>
      </c>
      <c r="R42" s="10"/>
      <c r="S42" s="2">
        <v>24.2</v>
      </c>
      <c r="T42" s="2"/>
      <c r="U42" s="1" t="s">
        <v>35</v>
      </c>
      <c r="W42" s="2" t="s">
        <v>87</v>
      </c>
      <c r="X42" s="2" t="s">
        <v>28</v>
      </c>
    </row>
    <row r="43" spans="1:27" ht="14.25" customHeight="1">
      <c r="A43" s="1">
        <v>3408</v>
      </c>
      <c r="B43" s="2">
        <v>1</v>
      </c>
      <c r="C43" s="1" t="s">
        <v>74</v>
      </c>
      <c r="D43" s="1" t="s">
        <v>75</v>
      </c>
      <c r="E43" s="1">
        <v>2017</v>
      </c>
      <c r="F43" s="1" t="s">
        <v>76</v>
      </c>
      <c r="G43" s="1" t="s">
        <v>77</v>
      </c>
      <c r="H43" s="8" t="str">
        <f>HYPERLINK("https://doi.org/"&amp;G43)</f>
        <v>https://doi.org/10.1002/2017JD027094</v>
      </c>
      <c r="I43" s="1" t="s">
        <v>78</v>
      </c>
      <c r="J43" s="1" t="s">
        <v>79</v>
      </c>
      <c r="K43" s="11">
        <v>1</v>
      </c>
      <c r="M43" s="2" t="s">
        <v>82</v>
      </c>
      <c r="N43" s="9">
        <f>S43*Unit_conversion!$C$5</f>
        <v>1.0704138105290613</v>
      </c>
      <c r="R43" s="10"/>
      <c r="S43" s="2">
        <v>30.4</v>
      </c>
      <c r="T43" s="2"/>
      <c r="U43" s="1" t="s">
        <v>35</v>
      </c>
      <c r="W43" s="2" t="s">
        <v>87</v>
      </c>
      <c r="X43" s="2" t="s">
        <v>28</v>
      </c>
    </row>
    <row r="44" spans="1:27" ht="14.25" customHeight="1">
      <c r="A44" s="1">
        <v>3408</v>
      </c>
      <c r="B44" s="2">
        <v>1</v>
      </c>
      <c r="C44" s="1" t="s">
        <v>74</v>
      </c>
      <c r="D44" s="1" t="s">
        <v>75</v>
      </c>
      <c r="E44" s="1">
        <v>2017</v>
      </c>
      <c r="F44" s="1" t="s">
        <v>76</v>
      </c>
      <c r="G44" s="1" t="s">
        <v>77</v>
      </c>
      <c r="H44" s="8" t="str">
        <f>HYPERLINK("https://doi.org/"&amp;G44)</f>
        <v>https://doi.org/10.1002/2017JD027094</v>
      </c>
      <c r="I44" s="1" t="s">
        <v>78</v>
      </c>
      <c r="J44" s="1" t="s">
        <v>79</v>
      </c>
      <c r="K44" s="11">
        <v>1</v>
      </c>
      <c r="M44" s="2" t="s">
        <v>83</v>
      </c>
      <c r="N44" s="9">
        <f>S44*Unit_conversion!$C$5</f>
        <v>0.65844533739781075</v>
      </c>
      <c r="R44" s="10"/>
      <c r="S44" s="2">
        <v>18.7</v>
      </c>
      <c r="T44" s="2"/>
      <c r="U44" s="1" t="s">
        <v>35</v>
      </c>
      <c r="W44" s="2" t="s">
        <v>87</v>
      </c>
      <c r="X44" s="2" t="s">
        <v>28</v>
      </c>
    </row>
    <row r="45" spans="1:27" ht="14.25" customHeight="1">
      <c r="A45" s="1">
        <v>3408</v>
      </c>
      <c r="B45" s="2">
        <v>1</v>
      </c>
      <c r="C45" s="1" t="s">
        <v>74</v>
      </c>
      <c r="D45" s="1" t="s">
        <v>75</v>
      </c>
      <c r="E45" s="1">
        <v>2017</v>
      </c>
      <c r="F45" s="1" t="s">
        <v>76</v>
      </c>
      <c r="G45" s="1" t="s">
        <v>77</v>
      </c>
      <c r="H45" s="8" t="str">
        <f>HYPERLINK("https://doi.org/"&amp;G45)</f>
        <v>https://doi.org/10.1002/2017JD027094</v>
      </c>
      <c r="I45" s="1" t="s">
        <v>78</v>
      </c>
      <c r="J45" s="1" t="s">
        <v>79</v>
      </c>
      <c r="K45" s="11">
        <v>1</v>
      </c>
      <c r="M45" s="2" t="s">
        <v>84</v>
      </c>
      <c r="N45" s="9">
        <f>S45*Unit_conversion!$C$5</f>
        <v>0.7992892598358452</v>
      </c>
      <c r="R45" s="10"/>
      <c r="S45" s="2">
        <v>22.7</v>
      </c>
      <c r="T45" s="2"/>
      <c r="U45" s="1" t="s">
        <v>35</v>
      </c>
      <c r="W45" s="2" t="s">
        <v>87</v>
      </c>
      <c r="X45" s="2" t="s">
        <v>28</v>
      </c>
    </row>
    <row r="46" spans="1:27" ht="14.25" customHeight="1">
      <c r="A46" s="1">
        <v>3408</v>
      </c>
      <c r="B46" s="2">
        <v>1</v>
      </c>
      <c r="C46" s="1" t="s">
        <v>74</v>
      </c>
      <c r="D46" s="1" t="s">
        <v>75</v>
      </c>
      <c r="E46" s="1">
        <v>2017</v>
      </c>
      <c r="F46" s="1" t="s">
        <v>76</v>
      </c>
      <c r="G46" s="1" t="s">
        <v>77</v>
      </c>
      <c r="H46" s="8" t="str">
        <f>HYPERLINK("https://doi.org/"&amp;G46)</f>
        <v>https://doi.org/10.1002/2017JD027094</v>
      </c>
      <c r="I46" s="1" t="s">
        <v>78</v>
      </c>
      <c r="J46" s="1" t="s">
        <v>79</v>
      </c>
      <c r="K46" s="11">
        <v>1</v>
      </c>
      <c r="M46" s="2" t="s">
        <v>85</v>
      </c>
      <c r="N46" s="9">
        <f>S46*Unit_conversion!$C$5</f>
        <v>0.75351498504348402</v>
      </c>
      <c r="R46" s="10"/>
      <c r="S46" s="2">
        <v>21.4</v>
      </c>
      <c r="T46" s="2"/>
      <c r="U46" s="1" t="s">
        <v>35</v>
      </c>
      <c r="W46" s="2" t="s">
        <v>87</v>
      </c>
      <c r="X46" s="2" t="s">
        <v>28</v>
      </c>
    </row>
    <row r="47" spans="1:27" ht="14.25" customHeight="1">
      <c r="A47" s="1">
        <v>1370</v>
      </c>
      <c r="B47" s="2">
        <v>1</v>
      </c>
      <c r="C47" s="1" t="s">
        <v>88</v>
      </c>
      <c r="D47" s="1" t="s">
        <v>89</v>
      </c>
      <c r="E47" s="1">
        <v>2014</v>
      </c>
      <c r="F47" s="1" t="s">
        <v>90</v>
      </c>
      <c r="G47" s="1" t="s">
        <v>91</v>
      </c>
      <c r="H47" s="8" t="str">
        <f>HYPERLINK("https://doi.org/"&amp;G47)</f>
        <v>https://doi.org/10.1002/eco.1477</v>
      </c>
      <c r="I47" s="1" t="s">
        <v>92</v>
      </c>
      <c r="J47" s="1" t="s">
        <v>93</v>
      </c>
      <c r="K47" s="11">
        <v>1</v>
      </c>
      <c r="M47" s="2" t="s">
        <v>94</v>
      </c>
      <c r="N47" s="13">
        <f t="shared" ref="N47:N50" si="1">P47/R47</f>
        <v>0.16285714285714284</v>
      </c>
      <c r="O47" s="11"/>
      <c r="P47" s="11">
        <v>1.1399999999999999</v>
      </c>
      <c r="R47" s="10">
        <v>7</v>
      </c>
      <c r="S47" s="2"/>
      <c r="T47" s="2"/>
      <c r="U47" s="1" t="s">
        <v>95</v>
      </c>
      <c r="W47" s="2" t="s">
        <v>96</v>
      </c>
      <c r="X47" s="2" t="s">
        <v>28</v>
      </c>
      <c r="Y47" s="2" t="s">
        <v>97</v>
      </c>
      <c r="Z47" s="2" t="s">
        <v>98</v>
      </c>
      <c r="AA47" s="2"/>
    </row>
    <row r="48" spans="1:27" ht="14.25" customHeight="1">
      <c r="A48" s="1">
        <v>1370</v>
      </c>
      <c r="B48" s="2">
        <v>1</v>
      </c>
      <c r="C48" s="1" t="s">
        <v>88</v>
      </c>
      <c r="D48" s="1" t="s">
        <v>89</v>
      </c>
      <c r="E48" s="1">
        <v>2014</v>
      </c>
      <c r="F48" s="1" t="s">
        <v>90</v>
      </c>
      <c r="G48" s="1" t="s">
        <v>91</v>
      </c>
      <c r="H48" s="8" t="str">
        <f>HYPERLINK("https://doi.org/"&amp;G48)</f>
        <v>https://doi.org/10.1002/eco.1477</v>
      </c>
      <c r="I48" s="1" t="s">
        <v>92</v>
      </c>
      <c r="J48" s="1" t="s">
        <v>93</v>
      </c>
      <c r="K48" s="11">
        <v>1</v>
      </c>
      <c r="M48" s="2" t="s">
        <v>94</v>
      </c>
      <c r="N48" s="13">
        <f t="shared" si="1"/>
        <v>0.17285714285714285</v>
      </c>
      <c r="O48" s="11"/>
      <c r="P48" s="11">
        <v>1.21</v>
      </c>
      <c r="R48" s="10">
        <v>7</v>
      </c>
      <c r="S48" s="2"/>
      <c r="T48" s="2"/>
      <c r="U48" s="1" t="s">
        <v>95</v>
      </c>
      <c r="W48" s="2" t="s">
        <v>99</v>
      </c>
      <c r="X48" s="2" t="s">
        <v>28</v>
      </c>
      <c r="Y48" s="2" t="s">
        <v>97</v>
      </c>
      <c r="Z48" s="2" t="s">
        <v>100</v>
      </c>
      <c r="AA48" s="2"/>
    </row>
    <row r="49" spans="1:27" ht="14.25" customHeight="1">
      <c r="A49" s="1">
        <v>1370</v>
      </c>
      <c r="B49" s="2">
        <v>1</v>
      </c>
      <c r="C49" s="1" t="s">
        <v>88</v>
      </c>
      <c r="D49" s="1" t="s">
        <v>89</v>
      </c>
      <c r="E49" s="1">
        <v>2014</v>
      </c>
      <c r="F49" s="1" t="s">
        <v>90</v>
      </c>
      <c r="G49" s="1" t="s">
        <v>91</v>
      </c>
      <c r="H49" s="8" t="str">
        <f>HYPERLINK("https://doi.org/"&amp;G49)</f>
        <v>https://doi.org/10.1002/eco.1477</v>
      </c>
      <c r="I49" s="1" t="s">
        <v>92</v>
      </c>
      <c r="J49" s="1" t="s">
        <v>93</v>
      </c>
      <c r="K49" s="11">
        <v>1</v>
      </c>
      <c r="M49" s="2" t="s">
        <v>94</v>
      </c>
      <c r="N49" s="14">
        <f t="shared" si="1"/>
        <v>2.4285714285714289E-2</v>
      </c>
      <c r="O49" s="11"/>
      <c r="P49" s="11">
        <v>0.17</v>
      </c>
      <c r="R49" s="10">
        <v>7</v>
      </c>
      <c r="S49" s="2"/>
      <c r="T49" s="2"/>
      <c r="U49" s="1" t="s">
        <v>95</v>
      </c>
      <c r="W49" s="2" t="s">
        <v>101</v>
      </c>
      <c r="X49" s="2" t="s">
        <v>28</v>
      </c>
      <c r="Y49" s="2" t="s">
        <v>97</v>
      </c>
      <c r="Z49" s="2" t="s">
        <v>102</v>
      </c>
      <c r="AA49" s="2"/>
    </row>
    <row r="50" spans="1:27" ht="14.25" customHeight="1">
      <c r="A50" s="1">
        <v>1370</v>
      </c>
      <c r="B50" s="2">
        <v>1</v>
      </c>
      <c r="C50" s="1" t="s">
        <v>88</v>
      </c>
      <c r="D50" s="1" t="s">
        <v>89</v>
      </c>
      <c r="E50" s="1">
        <v>2014</v>
      </c>
      <c r="F50" s="1" t="s">
        <v>90</v>
      </c>
      <c r="G50" s="1" t="s">
        <v>91</v>
      </c>
      <c r="H50" s="8" t="str">
        <f>HYPERLINK("https://doi.org/"&amp;G50)</f>
        <v>https://doi.org/10.1002/eco.1477</v>
      </c>
      <c r="I50" s="1" t="s">
        <v>92</v>
      </c>
      <c r="J50" s="1" t="s">
        <v>93</v>
      </c>
      <c r="K50" s="11">
        <v>1</v>
      </c>
      <c r="M50" s="2" t="s">
        <v>94</v>
      </c>
      <c r="N50" s="13">
        <f t="shared" si="1"/>
        <v>5.1428571428571428E-2</v>
      </c>
      <c r="O50" s="11"/>
      <c r="P50" s="11">
        <v>0.36</v>
      </c>
      <c r="R50" s="10">
        <v>7</v>
      </c>
      <c r="S50" s="2"/>
      <c r="T50" s="2"/>
      <c r="U50" s="1" t="s">
        <v>95</v>
      </c>
      <c r="W50" s="2" t="s">
        <v>103</v>
      </c>
      <c r="X50" s="2" t="s">
        <v>28</v>
      </c>
      <c r="Y50" s="2" t="s">
        <v>97</v>
      </c>
      <c r="Z50" s="2" t="s">
        <v>104</v>
      </c>
      <c r="AA50" s="2"/>
    </row>
    <row r="51" spans="1:27" ht="14.25" customHeight="1">
      <c r="A51" s="1">
        <v>1289</v>
      </c>
      <c r="B51" s="12">
        <v>1</v>
      </c>
      <c r="C51" s="1" t="s">
        <v>105</v>
      </c>
      <c r="D51" s="1" t="s">
        <v>106</v>
      </c>
      <c r="E51" s="1">
        <v>2015</v>
      </c>
      <c r="F51" s="1" t="s">
        <v>107</v>
      </c>
      <c r="G51" s="1" t="s">
        <v>108</v>
      </c>
      <c r="H51" s="8" t="str">
        <f>HYPERLINK("https://doi.org/"&amp;G51)</f>
        <v>https://doi.org/10.1002/eco.1586</v>
      </c>
      <c r="I51" s="1" t="s">
        <v>109</v>
      </c>
      <c r="J51" s="1" t="s">
        <v>93</v>
      </c>
      <c r="K51" s="11">
        <v>1</v>
      </c>
      <c r="M51" s="2" t="s">
        <v>94</v>
      </c>
      <c r="N51" s="9">
        <f t="shared" ref="N51:N89" si="2">P51/30</f>
        <v>0.7416666666666667</v>
      </c>
      <c r="O51" s="15"/>
      <c r="P51" s="11">
        <v>22.25</v>
      </c>
      <c r="R51" s="10">
        <v>30</v>
      </c>
      <c r="S51" s="2"/>
      <c r="T51" s="2"/>
      <c r="U51" s="1" t="s">
        <v>45</v>
      </c>
      <c r="W51" s="2" t="s">
        <v>110</v>
      </c>
      <c r="X51" s="2" t="s">
        <v>28</v>
      </c>
    </row>
    <row r="52" spans="1:27" ht="14.25" customHeight="1">
      <c r="A52" s="1">
        <v>1289</v>
      </c>
      <c r="B52" s="12">
        <v>1</v>
      </c>
      <c r="C52" s="1" t="s">
        <v>105</v>
      </c>
      <c r="D52" s="1" t="s">
        <v>106</v>
      </c>
      <c r="E52" s="1">
        <v>2015</v>
      </c>
      <c r="F52" s="1" t="s">
        <v>107</v>
      </c>
      <c r="G52" s="1" t="s">
        <v>108</v>
      </c>
      <c r="H52" s="8" t="str">
        <f>HYPERLINK("https://doi.org/"&amp;G52)</f>
        <v>https://doi.org/10.1002/eco.1586</v>
      </c>
      <c r="I52" s="1" t="s">
        <v>109</v>
      </c>
      <c r="J52" s="1" t="s">
        <v>93</v>
      </c>
      <c r="K52" s="11">
        <v>1</v>
      </c>
      <c r="M52" s="2" t="s">
        <v>94</v>
      </c>
      <c r="N52" s="9">
        <f t="shared" si="2"/>
        <v>0.49099999999999999</v>
      </c>
      <c r="O52" s="15"/>
      <c r="P52" s="11">
        <v>14.73</v>
      </c>
      <c r="R52" s="10">
        <v>30</v>
      </c>
      <c r="S52" s="2"/>
      <c r="T52" s="2"/>
      <c r="U52" s="1" t="s">
        <v>45</v>
      </c>
      <c r="W52" s="2" t="s">
        <v>111</v>
      </c>
      <c r="X52" s="2" t="s">
        <v>28</v>
      </c>
      <c r="AA52" s="2"/>
    </row>
    <row r="53" spans="1:27" ht="14.25" customHeight="1">
      <c r="A53" s="1">
        <v>1289</v>
      </c>
      <c r="B53" s="12">
        <v>1</v>
      </c>
      <c r="C53" s="1" t="s">
        <v>105</v>
      </c>
      <c r="D53" s="1" t="s">
        <v>106</v>
      </c>
      <c r="E53" s="1">
        <v>2015</v>
      </c>
      <c r="F53" s="1" t="s">
        <v>107</v>
      </c>
      <c r="G53" s="1" t="s">
        <v>108</v>
      </c>
      <c r="H53" s="8" t="str">
        <f>HYPERLINK("https://doi.org/"&amp;G53)</f>
        <v>https://doi.org/10.1002/eco.1586</v>
      </c>
      <c r="I53" s="1" t="s">
        <v>109</v>
      </c>
      <c r="J53" s="1" t="s">
        <v>93</v>
      </c>
      <c r="K53" s="11">
        <v>1</v>
      </c>
      <c r="M53" s="2" t="s">
        <v>94</v>
      </c>
      <c r="N53" s="9">
        <f t="shared" si="2"/>
        <v>0.45266666666666666</v>
      </c>
      <c r="O53" s="15"/>
      <c r="P53" s="11">
        <v>13.58</v>
      </c>
      <c r="R53" s="10">
        <v>30</v>
      </c>
      <c r="S53" s="2"/>
      <c r="T53" s="2"/>
      <c r="U53" s="1" t="s">
        <v>45</v>
      </c>
      <c r="W53" s="2" t="s">
        <v>112</v>
      </c>
      <c r="X53" s="2" t="s">
        <v>28</v>
      </c>
      <c r="AA53" s="2"/>
    </row>
    <row r="54" spans="1:27" ht="14.25" customHeight="1">
      <c r="A54" s="1">
        <v>1289</v>
      </c>
      <c r="B54" s="12">
        <v>1</v>
      </c>
      <c r="C54" s="1" t="s">
        <v>105</v>
      </c>
      <c r="D54" s="1" t="s">
        <v>106</v>
      </c>
      <c r="E54" s="1">
        <v>2015</v>
      </c>
      <c r="F54" s="1" t="s">
        <v>107</v>
      </c>
      <c r="G54" s="1" t="s">
        <v>108</v>
      </c>
      <c r="H54" s="8" t="str">
        <f>HYPERLINK("https://doi.org/"&amp;G54)</f>
        <v>https://doi.org/10.1002/eco.1586</v>
      </c>
      <c r="I54" s="1" t="s">
        <v>109</v>
      </c>
      <c r="J54" s="1" t="s">
        <v>93</v>
      </c>
      <c r="K54" s="11">
        <v>1</v>
      </c>
      <c r="M54" s="2" t="s">
        <v>113</v>
      </c>
      <c r="N54" s="9">
        <f t="shared" si="2"/>
        <v>0.6166666666666667</v>
      </c>
      <c r="O54" s="15"/>
      <c r="P54" s="11">
        <v>18.5</v>
      </c>
      <c r="R54" s="10">
        <v>30</v>
      </c>
      <c r="S54" s="2"/>
      <c r="T54" s="2"/>
      <c r="U54" s="1" t="s">
        <v>45</v>
      </c>
      <c r="W54" s="2" t="s">
        <v>110</v>
      </c>
      <c r="X54" s="2" t="s">
        <v>28</v>
      </c>
    </row>
    <row r="55" spans="1:27" ht="14.25" customHeight="1">
      <c r="A55" s="1">
        <v>1289</v>
      </c>
      <c r="B55" s="12">
        <v>1</v>
      </c>
      <c r="C55" s="1" t="s">
        <v>105</v>
      </c>
      <c r="D55" s="1" t="s">
        <v>106</v>
      </c>
      <c r="E55" s="1">
        <v>2015</v>
      </c>
      <c r="F55" s="1" t="s">
        <v>107</v>
      </c>
      <c r="G55" s="1" t="s">
        <v>108</v>
      </c>
      <c r="H55" s="8" t="str">
        <f>HYPERLINK("https://doi.org/"&amp;G55)</f>
        <v>https://doi.org/10.1002/eco.1586</v>
      </c>
      <c r="I55" s="1" t="s">
        <v>109</v>
      </c>
      <c r="J55" s="1" t="s">
        <v>93</v>
      </c>
      <c r="K55" s="11">
        <v>1</v>
      </c>
      <c r="M55" s="2" t="s">
        <v>113</v>
      </c>
      <c r="N55" s="9">
        <f t="shared" si="2"/>
        <v>0.8726666666666667</v>
      </c>
      <c r="O55" s="15"/>
      <c r="P55" s="11">
        <v>26.18</v>
      </c>
      <c r="R55" s="10">
        <v>30</v>
      </c>
      <c r="S55" s="2"/>
      <c r="T55" s="2"/>
      <c r="U55" s="1" t="s">
        <v>45</v>
      </c>
      <c r="W55" s="2" t="s">
        <v>111</v>
      </c>
      <c r="X55" s="2" t="s">
        <v>28</v>
      </c>
    </row>
    <row r="56" spans="1:27" ht="14.25" customHeight="1">
      <c r="A56" s="1">
        <v>1289</v>
      </c>
      <c r="B56" s="12">
        <v>1</v>
      </c>
      <c r="C56" s="1" t="s">
        <v>105</v>
      </c>
      <c r="D56" s="1" t="s">
        <v>106</v>
      </c>
      <c r="E56" s="1">
        <v>2015</v>
      </c>
      <c r="F56" s="1" t="s">
        <v>107</v>
      </c>
      <c r="G56" s="1" t="s">
        <v>108</v>
      </c>
      <c r="H56" s="8" t="str">
        <f>HYPERLINK("https://doi.org/"&amp;G56)</f>
        <v>https://doi.org/10.1002/eco.1586</v>
      </c>
      <c r="I56" s="1" t="s">
        <v>109</v>
      </c>
      <c r="J56" s="1" t="s">
        <v>93</v>
      </c>
      <c r="K56" s="11">
        <v>1</v>
      </c>
      <c r="M56" s="2" t="s">
        <v>113</v>
      </c>
      <c r="N56" s="9">
        <f t="shared" si="2"/>
        <v>0.57366666666666666</v>
      </c>
      <c r="O56" s="15"/>
      <c r="P56" s="11">
        <v>17.21</v>
      </c>
      <c r="R56" s="10">
        <v>30</v>
      </c>
      <c r="S56" s="2"/>
      <c r="T56" s="2"/>
      <c r="U56" s="1" t="s">
        <v>45</v>
      </c>
      <c r="W56" s="2" t="s">
        <v>112</v>
      </c>
      <c r="X56" s="2" t="s">
        <v>28</v>
      </c>
    </row>
    <row r="57" spans="1:27" ht="14.25" customHeight="1">
      <c r="A57" s="1">
        <v>1289</v>
      </c>
      <c r="B57" s="12">
        <v>1</v>
      </c>
      <c r="C57" s="1" t="s">
        <v>105</v>
      </c>
      <c r="D57" s="1" t="s">
        <v>106</v>
      </c>
      <c r="E57" s="1">
        <v>2015</v>
      </c>
      <c r="F57" s="1" t="s">
        <v>107</v>
      </c>
      <c r="G57" s="1" t="s">
        <v>108</v>
      </c>
      <c r="H57" s="8" t="str">
        <f>HYPERLINK("https://doi.org/"&amp;G57)</f>
        <v>https://doi.org/10.1002/eco.1586</v>
      </c>
      <c r="I57" s="1" t="s">
        <v>109</v>
      </c>
      <c r="J57" s="1" t="s">
        <v>93</v>
      </c>
      <c r="K57" s="11">
        <v>1</v>
      </c>
      <c r="M57" s="2" t="s">
        <v>114</v>
      </c>
      <c r="N57" s="9">
        <f t="shared" si="2"/>
        <v>0.43966666666666665</v>
      </c>
      <c r="O57" s="15"/>
      <c r="P57" s="11">
        <v>13.19</v>
      </c>
      <c r="R57" s="10">
        <v>30</v>
      </c>
      <c r="S57" s="2"/>
      <c r="T57" s="2"/>
      <c r="U57" s="1" t="s">
        <v>45</v>
      </c>
      <c r="W57" s="2" t="s">
        <v>110</v>
      </c>
      <c r="X57" s="2" t="s">
        <v>28</v>
      </c>
      <c r="AA57" s="2"/>
    </row>
    <row r="58" spans="1:27" ht="14.25" customHeight="1">
      <c r="A58" s="1">
        <v>1289</v>
      </c>
      <c r="B58" s="12">
        <v>1</v>
      </c>
      <c r="C58" s="1" t="s">
        <v>105</v>
      </c>
      <c r="D58" s="1" t="s">
        <v>106</v>
      </c>
      <c r="E58" s="1">
        <v>2015</v>
      </c>
      <c r="F58" s="1" t="s">
        <v>107</v>
      </c>
      <c r="G58" s="1" t="s">
        <v>108</v>
      </c>
      <c r="H58" s="8" t="str">
        <f>HYPERLINK("https://doi.org/"&amp;G58)</f>
        <v>https://doi.org/10.1002/eco.1586</v>
      </c>
      <c r="I58" s="1" t="s">
        <v>109</v>
      </c>
      <c r="J58" s="1" t="s">
        <v>93</v>
      </c>
      <c r="K58" s="11">
        <v>1</v>
      </c>
      <c r="M58" s="2" t="s">
        <v>114</v>
      </c>
      <c r="N58" s="9">
        <f t="shared" si="2"/>
        <v>0.58166666666666667</v>
      </c>
      <c r="O58" s="15"/>
      <c r="P58" s="11">
        <v>17.45</v>
      </c>
      <c r="R58" s="10">
        <v>30</v>
      </c>
      <c r="S58" s="2"/>
      <c r="T58" s="2"/>
      <c r="U58" s="1" t="s">
        <v>45</v>
      </c>
      <c r="W58" s="2" t="s">
        <v>111</v>
      </c>
      <c r="X58" s="2" t="s">
        <v>28</v>
      </c>
    </row>
    <row r="59" spans="1:27" ht="14.25" customHeight="1">
      <c r="A59" s="1">
        <v>1289</v>
      </c>
      <c r="B59" s="12">
        <v>1</v>
      </c>
      <c r="C59" s="1" t="s">
        <v>105</v>
      </c>
      <c r="D59" s="1" t="s">
        <v>106</v>
      </c>
      <c r="E59" s="1">
        <v>2015</v>
      </c>
      <c r="F59" s="1" t="s">
        <v>107</v>
      </c>
      <c r="G59" s="1" t="s">
        <v>108</v>
      </c>
      <c r="H59" s="8" t="str">
        <f>HYPERLINK("https://doi.org/"&amp;G59)</f>
        <v>https://doi.org/10.1002/eco.1586</v>
      </c>
      <c r="I59" s="1" t="s">
        <v>109</v>
      </c>
      <c r="J59" s="1" t="s">
        <v>93</v>
      </c>
      <c r="K59" s="11">
        <v>1</v>
      </c>
      <c r="M59" s="2" t="s">
        <v>114</v>
      </c>
      <c r="N59" s="9">
        <f t="shared" si="2"/>
        <v>1.4116666666666666</v>
      </c>
      <c r="O59" s="15"/>
      <c r="P59" s="11">
        <v>42.35</v>
      </c>
      <c r="R59" s="10">
        <v>30</v>
      </c>
      <c r="S59" s="2"/>
      <c r="T59" s="2"/>
      <c r="U59" s="1" t="s">
        <v>45</v>
      </c>
      <c r="W59" s="2" t="s">
        <v>112</v>
      </c>
      <c r="X59" s="2" t="s">
        <v>28</v>
      </c>
    </row>
    <row r="60" spans="1:27" ht="14.25" customHeight="1">
      <c r="A60" s="1">
        <v>1289</v>
      </c>
      <c r="B60" s="12">
        <v>1</v>
      </c>
      <c r="C60" s="1" t="s">
        <v>105</v>
      </c>
      <c r="D60" s="1" t="s">
        <v>106</v>
      </c>
      <c r="E60" s="1">
        <v>2015</v>
      </c>
      <c r="F60" s="1" t="s">
        <v>107</v>
      </c>
      <c r="G60" s="1" t="s">
        <v>108</v>
      </c>
      <c r="H60" s="8" t="str">
        <f>HYPERLINK("https://doi.org/"&amp;G60)</f>
        <v>https://doi.org/10.1002/eco.1586</v>
      </c>
      <c r="I60" s="1" t="s">
        <v>109</v>
      </c>
      <c r="J60" s="1" t="s">
        <v>93</v>
      </c>
      <c r="K60" s="11">
        <v>1</v>
      </c>
      <c r="M60" s="2" t="s">
        <v>115</v>
      </c>
      <c r="N60" s="9">
        <f t="shared" si="2"/>
        <v>0.77266666666666661</v>
      </c>
      <c r="O60" s="15"/>
      <c r="P60" s="11">
        <v>23.18</v>
      </c>
      <c r="R60" s="10">
        <v>30</v>
      </c>
      <c r="S60" s="2"/>
      <c r="T60" s="2"/>
      <c r="U60" s="1" t="s">
        <v>45</v>
      </c>
      <c r="W60" s="2" t="s">
        <v>110</v>
      </c>
      <c r="X60" s="2" t="s">
        <v>28</v>
      </c>
    </row>
    <row r="61" spans="1:27" ht="14.25" customHeight="1">
      <c r="A61" s="1">
        <v>1289</v>
      </c>
      <c r="B61" s="12">
        <v>1</v>
      </c>
      <c r="C61" s="1" t="s">
        <v>105</v>
      </c>
      <c r="D61" s="1" t="s">
        <v>106</v>
      </c>
      <c r="E61" s="1">
        <v>2015</v>
      </c>
      <c r="F61" s="1" t="s">
        <v>107</v>
      </c>
      <c r="G61" s="1" t="s">
        <v>108</v>
      </c>
      <c r="H61" s="8" t="str">
        <f>HYPERLINK("https://doi.org/"&amp;G61)</f>
        <v>https://doi.org/10.1002/eco.1586</v>
      </c>
      <c r="I61" s="1" t="s">
        <v>109</v>
      </c>
      <c r="J61" s="1" t="s">
        <v>93</v>
      </c>
      <c r="K61" s="11">
        <v>1</v>
      </c>
      <c r="M61" s="2" t="s">
        <v>115</v>
      </c>
      <c r="N61" s="9">
        <f t="shared" si="2"/>
        <v>0.57533333333333336</v>
      </c>
      <c r="O61" s="15"/>
      <c r="P61" s="11">
        <v>17.260000000000002</v>
      </c>
      <c r="R61" s="10">
        <v>30</v>
      </c>
      <c r="S61" s="2"/>
      <c r="T61" s="2"/>
      <c r="U61" s="1" t="s">
        <v>45</v>
      </c>
      <c r="W61" s="2" t="s">
        <v>111</v>
      </c>
      <c r="X61" s="2" t="s">
        <v>28</v>
      </c>
    </row>
    <row r="62" spans="1:27" ht="14.25" customHeight="1">
      <c r="A62" s="1">
        <v>1289</v>
      </c>
      <c r="B62" s="12">
        <v>1</v>
      </c>
      <c r="C62" s="1" t="s">
        <v>105</v>
      </c>
      <c r="D62" s="1" t="s">
        <v>106</v>
      </c>
      <c r="E62" s="1">
        <v>2015</v>
      </c>
      <c r="F62" s="1" t="s">
        <v>107</v>
      </c>
      <c r="G62" s="1" t="s">
        <v>108</v>
      </c>
      <c r="H62" s="8" t="str">
        <f>HYPERLINK("https://doi.org/"&amp;G62)</f>
        <v>https://doi.org/10.1002/eco.1586</v>
      </c>
      <c r="I62" s="1" t="s">
        <v>109</v>
      </c>
      <c r="J62" s="1" t="s">
        <v>93</v>
      </c>
      <c r="K62" s="11">
        <v>1</v>
      </c>
      <c r="M62" s="2" t="s">
        <v>115</v>
      </c>
      <c r="N62" s="9">
        <f t="shared" si="2"/>
        <v>0.46266666666666667</v>
      </c>
      <c r="O62" s="15"/>
      <c r="P62" s="11">
        <v>13.88</v>
      </c>
      <c r="R62" s="10">
        <v>30</v>
      </c>
      <c r="S62" s="2"/>
      <c r="T62" s="2"/>
      <c r="U62" s="1" t="s">
        <v>45</v>
      </c>
      <c r="W62" s="2" t="s">
        <v>112</v>
      </c>
      <c r="X62" s="2" t="s">
        <v>28</v>
      </c>
      <c r="AA62" s="2"/>
    </row>
    <row r="63" spans="1:27" ht="14.25" customHeight="1">
      <c r="A63" s="1">
        <v>1289</v>
      </c>
      <c r="B63" s="12">
        <v>1</v>
      </c>
      <c r="C63" s="1" t="s">
        <v>105</v>
      </c>
      <c r="D63" s="1" t="s">
        <v>106</v>
      </c>
      <c r="E63" s="1">
        <v>2015</v>
      </c>
      <c r="F63" s="1" t="s">
        <v>107</v>
      </c>
      <c r="G63" s="1" t="s">
        <v>108</v>
      </c>
      <c r="H63" s="8" t="str">
        <f>HYPERLINK("https://doi.org/"&amp;G63)</f>
        <v>https://doi.org/10.1002/eco.1586</v>
      </c>
      <c r="I63" s="1" t="s">
        <v>109</v>
      </c>
      <c r="J63" s="1" t="s">
        <v>93</v>
      </c>
      <c r="K63" s="11">
        <v>1</v>
      </c>
      <c r="M63" s="2" t="s">
        <v>116</v>
      </c>
      <c r="N63" s="9">
        <f t="shared" si="2"/>
        <v>0.51633333333333331</v>
      </c>
      <c r="O63" s="15"/>
      <c r="P63" s="11">
        <v>15.49</v>
      </c>
      <c r="R63" s="10">
        <v>30</v>
      </c>
      <c r="S63" s="2"/>
      <c r="T63" s="2"/>
      <c r="U63" s="1" t="s">
        <v>45</v>
      </c>
      <c r="W63" s="2" t="s">
        <v>110</v>
      </c>
      <c r="X63" s="2" t="s">
        <v>28</v>
      </c>
    </row>
    <row r="64" spans="1:27" ht="14.25" customHeight="1">
      <c r="A64" s="1">
        <v>1289</v>
      </c>
      <c r="B64" s="12">
        <v>1</v>
      </c>
      <c r="C64" s="1" t="s">
        <v>105</v>
      </c>
      <c r="D64" s="1" t="s">
        <v>106</v>
      </c>
      <c r="E64" s="1">
        <v>2015</v>
      </c>
      <c r="F64" s="1" t="s">
        <v>107</v>
      </c>
      <c r="G64" s="1" t="s">
        <v>108</v>
      </c>
      <c r="H64" s="8" t="str">
        <f>HYPERLINK("https://doi.org/"&amp;G64)</f>
        <v>https://doi.org/10.1002/eco.1586</v>
      </c>
      <c r="I64" s="1" t="s">
        <v>109</v>
      </c>
      <c r="J64" s="1" t="s">
        <v>93</v>
      </c>
      <c r="K64" s="11">
        <v>1</v>
      </c>
      <c r="M64" s="2" t="s">
        <v>116</v>
      </c>
      <c r="N64" s="9">
        <f t="shared" si="2"/>
        <v>0.59233333333333327</v>
      </c>
      <c r="O64" s="15"/>
      <c r="P64" s="11">
        <v>17.77</v>
      </c>
      <c r="R64" s="10">
        <v>30</v>
      </c>
      <c r="S64" s="2"/>
      <c r="T64" s="2"/>
      <c r="U64" s="1" t="s">
        <v>45</v>
      </c>
      <c r="W64" s="2" t="s">
        <v>111</v>
      </c>
      <c r="X64" s="2" t="s">
        <v>28</v>
      </c>
    </row>
    <row r="65" spans="1:27" ht="14.25" customHeight="1">
      <c r="A65" s="1">
        <v>1289</v>
      </c>
      <c r="B65" s="12">
        <v>1</v>
      </c>
      <c r="C65" s="1" t="s">
        <v>105</v>
      </c>
      <c r="D65" s="1" t="s">
        <v>106</v>
      </c>
      <c r="E65" s="1">
        <v>2015</v>
      </c>
      <c r="F65" s="1" t="s">
        <v>107</v>
      </c>
      <c r="G65" s="1" t="s">
        <v>108</v>
      </c>
      <c r="H65" s="8" t="str">
        <f>HYPERLINK("https://doi.org/"&amp;G65)</f>
        <v>https://doi.org/10.1002/eco.1586</v>
      </c>
      <c r="I65" s="1" t="s">
        <v>109</v>
      </c>
      <c r="J65" s="1" t="s">
        <v>93</v>
      </c>
      <c r="K65" s="11">
        <v>1</v>
      </c>
      <c r="M65" s="2" t="s">
        <v>116</v>
      </c>
      <c r="N65" s="9">
        <f t="shared" si="2"/>
        <v>0.69899999999999995</v>
      </c>
      <c r="O65" s="15"/>
      <c r="P65" s="11">
        <v>20.97</v>
      </c>
      <c r="R65" s="10">
        <v>30</v>
      </c>
      <c r="S65" s="2"/>
      <c r="T65" s="2"/>
      <c r="U65" s="1" t="s">
        <v>45</v>
      </c>
      <c r="W65" s="2" t="s">
        <v>112</v>
      </c>
      <c r="X65" s="2" t="s">
        <v>28</v>
      </c>
    </row>
    <row r="66" spans="1:27" ht="14.25" customHeight="1">
      <c r="A66" s="1">
        <v>3781</v>
      </c>
      <c r="B66" s="12">
        <v>1</v>
      </c>
      <c r="C66" s="1" t="s">
        <v>117</v>
      </c>
      <c r="D66" s="1" t="s">
        <v>118</v>
      </c>
      <c r="E66" s="1">
        <v>2016</v>
      </c>
      <c r="F66" s="1" t="s">
        <v>119</v>
      </c>
      <c r="G66" s="1" t="s">
        <v>120</v>
      </c>
      <c r="H66" s="8" t="str">
        <f>HYPERLINK("https://doi.org/"&amp;G66)</f>
        <v>https://doi.org/10.1002/eco.1629</v>
      </c>
      <c r="I66" s="1" t="s">
        <v>121</v>
      </c>
      <c r="J66" s="1" t="s">
        <v>93</v>
      </c>
      <c r="K66" s="11">
        <v>4</v>
      </c>
      <c r="M66" s="2" t="s">
        <v>122</v>
      </c>
      <c r="N66" s="9">
        <f t="shared" si="2"/>
        <v>1.1716666666666666</v>
      </c>
      <c r="O66" s="15"/>
      <c r="P66" s="11">
        <v>35.15</v>
      </c>
      <c r="R66" s="10">
        <v>30</v>
      </c>
      <c r="S66" s="2"/>
      <c r="T66" s="2"/>
      <c r="U66" s="1" t="s">
        <v>45</v>
      </c>
      <c r="V66" s="1" t="s">
        <v>123</v>
      </c>
      <c r="W66" s="2"/>
      <c r="X66" s="2" t="s">
        <v>28</v>
      </c>
    </row>
    <row r="67" spans="1:27" ht="14.25" customHeight="1">
      <c r="A67" s="1">
        <v>3781</v>
      </c>
      <c r="B67" s="12">
        <v>1</v>
      </c>
      <c r="C67" s="1" t="s">
        <v>117</v>
      </c>
      <c r="D67" s="1" t="s">
        <v>118</v>
      </c>
      <c r="E67" s="1">
        <v>2016</v>
      </c>
      <c r="F67" s="1" t="s">
        <v>119</v>
      </c>
      <c r="G67" s="1" t="s">
        <v>120</v>
      </c>
      <c r="H67" s="8" t="str">
        <f>HYPERLINK("https://doi.org/"&amp;G67)</f>
        <v>https://doi.org/10.1002/eco.1629</v>
      </c>
      <c r="I67" s="1" t="s">
        <v>121</v>
      </c>
      <c r="J67" s="1" t="s">
        <v>93</v>
      </c>
      <c r="K67" s="11">
        <v>15</v>
      </c>
      <c r="M67" s="2" t="s">
        <v>122</v>
      </c>
      <c r="N67" s="9">
        <f t="shared" si="2"/>
        <v>0.86333333333333329</v>
      </c>
      <c r="O67" s="15"/>
      <c r="P67" s="11">
        <v>25.9</v>
      </c>
      <c r="R67" s="10">
        <v>30</v>
      </c>
      <c r="S67" s="2"/>
      <c r="T67" s="2"/>
      <c r="U67" s="1" t="s">
        <v>45</v>
      </c>
      <c r="V67" s="1" t="s">
        <v>124</v>
      </c>
      <c r="W67" s="2"/>
      <c r="X67" s="2" t="s">
        <v>28</v>
      </c>
    </row>
    <row r="68" spans="1:27" ht="14.25" customHeight="1">
      <c r="A68" s="1">
        <v>3781</v>
      </c>
      <c r="B68" s="12">
        <v>1</v>
      </c>
      <c r="C68" s="1" t="s">
        <v>117</v>
      </c>
      <c r="D68" s="1" t="s">
        <v>118</v>
      </c>
      <c r="E68" s="1">
        <v>2016</v>
      </c>
      <c r="F68" s="1" t="s">
        <v>119</v>
      </c>
      <c r="G68" s="1" t="s">
        <v>120</v>
      </c>
      <c r="H68" s="8" t="str">
        <f>HYPERLINK("https://doi.org/"&amp;G68)</f>
        <v>https://doi.org/10.1002/eco.1629</v>
      </c>
      <c r="I68" s="1" t="s">
        <v>121</v>
      </c>
      <c r="J68" s="1" t="s">
        <v>93</v>
      </c>
      <c r="K68" s="11">
        <v>12</v>
      </c>
      <c r="M68" s="2" t="s">
        <v>122</v>
      </c>
      <c r="N68" s="9">
        <f t="shared" si="2"/>
        <v>0.40333333333333332</v>
      </c>
      <c r="O68" s="15"/>
      <c r="P68" s="11">
        <v>12.1</v>
      </c>
      <c r="R68" s="10">
        <v>30</v>
      </c>
      <c r="S68" s="2"/>
      <c r="T68" s="2"/>
      <c r="U68" s="1" t="s">
        <v>45</v>
      </c>
      <c r="V68" s="1" t="s">
        <v>27</v>
      </c>
      <c r="W68" s="2"/>
      <c r="X68" s="2" t="s">
        <v>28</v>
      </c>
      <c r="AA68" s="2"/>
    </row>
    <row r="69" spans="1:27" ht="14.25" customHeight="1">
      <c r="A69" s="1">
        <v>3781</v>
      </c>
      <c r="B69" s="12">
        <v>1</v>
      </c>
      <c r="C69" s="1" t="s">
        <v>117</v>
      </c>
      <c r="D69" s="1" t="s">
        <v>118</v>
      </c>
      <c r="E69" s="1">
        <v>2016</v>
      </c>
      <c r="F69" s="1" t="s">
        <v>119</v>
      </c>
      <c r="G69" s="1" t="s">
        <v>120</v>
      </c>
      <c r="H69" s="8" t="str">
        <f>HYPERLINK("https://doi.org/"&amp;G69)</f>
        <v>https://doi.org/10.1002/eco.1629</v>
      </c>
      <c r="I69" s="1" t="s">
        <v>121</v>
      </c>
      <c r="J69" s="1" t="s">
        <v>93</v>
      </c>
      <c r="K69" s="11">
        <v>17</v>
      </c>
      <c r="M69" s="2" t="s">
        <v>122</v>
      </c>
      <c r="N69" s="9">
        <f t="shared" si="2"/>
        <v>0.38666666666666666</v>
      </c>
      <c r="O69" s="15"/>
      <c r="P69" s="11">
        <v>11.6</v>
      </c>
      <c r="R69" s="10">
        <v>30</v>
      </c>
      <c r="S69" s="2"/>
      <c r="T69" s="2"/>
      <c r="U69" s="1" t="s">
        <v>45</v>
      </c>
      <c r="V69" s="1" t="s">
        <v>125</v>
      </c>
      <c r="W69" s="2"/>
      <c r="X69" s="2" t="s">
        <v>28</v>
      </c>
      <c r="AA69" s="2"/>
    </row>
    <row r="70" spans="1:27" ht="14.25" customHeight="1">
      <c r="A70" s="1">
        <v>3781</v>
      </c>
      <c r="B70" s="12">
        <v>1</v>
      </c>
      <c r="C70" s="1" t="s">
        <v>117</v>
      </c>
      <c r="D70" s="1" t="s">
        <v>118</v>
      </c>
      <c r="E70" s="1">
        <v>2016</v>
      </c>
      <c r="F70" s="1" t="s">
        <v>119</v>
      </c>
      <c r="G70" s="1" t="s">
        <v>120</v>
      </c>
      <c r="H70" s="8" t="str">
        <f>HYPERLINK("https://doi.org/"&amp;G70)</f>
        <v>https://doi.org/10.1002/eco.1629</v>
      </c>
      <c r="I70" s="1" t="s">
        <v>121</v>
      </c>
      <c r="J70" s="1" t="s">
        <v>93</v>
      </c>
      <c r="K70" s="11">
        <v>29</v>
      </c>
      <c r="M70" s="2" t="s">
        <v>122</v>
      </c>
      <c r="N70" s="9">
        <f t="shared" si="2"/>
        <v>0.53</v>
      </c>
      <c r="O70" s="15"/>
      <c r="P70" s="11">
        <v>15.9</v>
      </c>
      <c r="R70" s="10">
        <v>30</v>
      </c>
      <c r="S70" s="2"/>
      <c r="T70" s="2"/>
      <c r="U70" s="1" t="s">
        <v>45</v>
      </c>
      <c r="V70" s="1" t="s">
        <v>126</v>
      </c>
      <c r="W70" s="2"/>
      <c r="X70" s="2" t="s">
        <v>28</v>
      </c>
    </row>
    <row r="71" spans="1:27" ht="14.25" customHeight="1">
      <c r="A71" s="1">
        <v>3781</v>
      </c>
      <c r="B71" s="12">
        <v>1</v>
      </c>
      <c r="C71" s="1" t="s">
        <v>117</v>
      </c>
      <c r="D71" s="1" t="s">
        <v>118</v>
      </c>
      <c r="E71" s="1">
        <v>2016</v>
      </c>
      <c r="F71" s="1" t="s">
        <v>119</v>
      </c>
      <c r="G71" s="1" t="s">
        <v>120</v>
      </c>
      <c r="H71" s="8" t="str">
        <f>HYPERLINK("https://doi.org/"&amp;G71)</f>
        <v>https://doi.org/10.1002/eco.1629</v>
      </c>
      <c r="I71" s="1" t="s">
        <v>121</v>
      </c>
      <c r="J71" s="1" t="s">
        <v>93</v>
      </c>
      <c r="K71" s="11">
        <v>31</v>
      </c>
      <c r="M71" s="2" t="s">
        <v>122</v>
      </c>
      <c r="N71" s="9">
        <f t="shared" si="2"/>
        <v>0.57666666666666666</v>
      </c>
      <c r="O71" s="15"/>
      <c r="P71" s="11">
        <v>17.3</v>
      </c>
      <c r="R71" s="10">
        <v>30</v>
      </c>
      <c r="S71" s="2"/>
      <c r="T71" s="2"/>
      <c r="U71" s="1" t="s">
        <v>45</v>
      </c>
      <c r="V71" s="1" t="s">
        <v>29</v>
      </c>
      <c r="W71" s="2"/>
      <c r="X71" s="2" t="s">
        <v>28</v>
      </c>
    </row>
    <row r="72" spans="1:27" ht="14.25" customHeight="1">
      <c r="A72" s="1">
        <v>3781</v>
      </c>
      <c r="B72" s="12">
        <v>1</v>
      </c>
      <c r="C72" s="1" t="s">
        <v>117</v>
      </c>
      <c r="D72" s="1" t="s">
        <v>118</v>
      </c>
      <c r="E72" s="1">
        <v>2016</v>
      </c>
      <c r="F72" s="1" t="s">
        <v>119</v>
      </c>
      <c r="G72" s="1" t="s">
        <v>120</v>
      </c>
      <c r="H72" s="8" t="str">
        <f>HYPERLINK("https://doi.org/"&amp;G72)</f>
        <v>https://doi.org/10.1002/eco.1629</v>
      </c>
      <c r="I72" s="1" t="s">
        <v>121</v>
      </c>
      <c r="J72" s="1" t="s">
        <v>93</v>
      </c>
      <c r="K72" s="11">
        <v>44</v>
      </c>
      <c r="M72" s="2" t="s">
        <v>122</v>
      </c>
      <c r="N72" s="9">
        <f t="shared" si="2"/>
        <v>0.52666666666666673</v>
      </c>
      <c r="O72" s="15"/>
      <c r="P72" s="11">
        <v>15.8</v>
      </c>
      <c r="R72" s="10">
        <v>30</v>
      </c>
      <c r="S72" s="2"/>
      <c r="T72" s="2"/>
      <c r="U72" s="1" t="s">
        <v>45</v>
      </c>
      <c r="V72" s="1" t="s">
        <v>36</v>
      </c>
      <c r="W72" s="2"/>
      <c r="X72" s="2" t="s">
        <v>28</v>
      </c>
    </row>
    <row r="73" spans="1:27" ht="14.25" customHeight="1">
      <c r="A73" s="1">
        <v>3781</v>
      </c>
      <c r="B73" s="12">
        <v>1</v>
      </c>
      <c r="C73" s="1" t="s">
        <v>117</v>
      </c>
      <c r="D73" s="1" t="s">
        <v>118</v>
      </c>
      <c r="E73" s="1">
        <v>2016</v>
      </c>
      <c r="F73" s="1" t="s">
        <v>119</v>
      </c>
      <c r="G73" s="1" t="s">
        <v>120</v>
      </c>
      <c r="H73" s="8" t="str">
        <f>HYPERLINK("https://doi.org/"&amp;G73)</f>
        <v>https://doi.org/10.1002/eco.1629</v>
      </c>
      <c r="I73" s="1" t="s">
        <v>121</v>
      </c>
      <c r="J73" s="1" t="s">
        <v>93</v>
      </c>
      <c r="K73" s="11">
        <v>66</v>
      </c>
      <c r="M73" s="2" t="s">
        <v>122</v>
      </c>
      <c r="N73" s="9">
        <f t="shared" si="2"/>
        <v>0.60666666666666669</v>
      </c>
      <c r="O73" s="15"/>
      <c r="P73" s="11">
        <v>18.2</v>
      </c>
      <c r="R73" s="10">
        <v>30</v>
      </c>
      <c r="S73" s="2"/>
      <c r="T73" s="2"/>
      <c r="U73" s="1" t="s">
        <v>45</v>
      </c>
      <c r="V73" s="1" t="s">
        <v>32</v>
      </c>
      <c r="W73" s="2"/>
      <c r="X73" s="2" t="s">
        <v>28</v>
      </c>
    </row>
    <row r="74" spans="1:27" ht="14.25" customHeight="1">
      <c r="A74" s="1">
        <v>3781</v>
      </c>
      <c r="B74" s="12">
        <v>1</v>
      </c>
      <c r="C74" s="1" t="s">
        <v>117</v>
      </c>
      <c r="D74" s="1" t="s">
        <v>118</v>
      </c>
      <c r="E74" s="1">
        <v>2016</v>
      </c>
      <c r="F74" s="1" t="s">
        <v>119</v>
      </c>
      <c r="G74" s="1" t="s">
        <v>120</v>
      </c>
      <c r="H74" s="8" t="str">
        <f>HYPERLINK("https://doi.org/"&amp;G74)</f>
        <v>https://doi.org/10.1002/eco.1629</v>
      </c>
      <c r="I74" s="1" t="s">
        <v>121</v>
      </c>
      <c r="J74" s="1" t="s">
        <v>93</v>
      </c>
      <c r="K74" s="11">
        <v>4</v>
      </c>
      <c r="M74" s="2" t="s">
        <v>127</v>
      </c>
      <c r="N74" s="9">
        <f t="shared" si="2"/>
        <v>1.1400000000000001</v>
      </c>
      <c r="O74" s="15"/>
      <c r="P74" s="11">
        <v>34.200000000000003</v>
      </c>
      <c r="R74" s="10">
        <v>30</v>
      </c>
      <c r="S74" s="2"/>
      <c r="T74" s="2"/>
      <c r="U74" s="1" t="s">
        <v>45</v>
      </c>
      <c r="V74" s="1" t="s">
        <v>123</v>
      </c>
      <c r="W74" s="2"/>
      <c r="X74" s="2" t="s">
        <v>28</v>
      </c>
    </row>
    <row r="75" spans="1:27" ht="14.25" customHeight="1">
      <c r="A75" s="1">
        <v>3781</v>
      </c>
      <c r="B75" s="12">
        <v>1</v>
      </c>
      <c r="C75" s="1" t="s">
        <v>117</v>
      </c>
      <c r="D75" s="1" t="s">
        <v>118</v>
      </c>
      <c r="E75" s="1">
        <v>2016</v>
      </c>
      <c r="F75" s="1" t="s">
        <v>119</v>
      </c>
      <c r="G75" s="1" t="s">
        <v>120</v>
      </c>
      <c r="H75" s="8" t="str">
        <f>HYPERLINK("https://doi.org/"&amp;G75)</f>
        <v>https://doi.org/10.1002/eco.1629</v>
      </c>
      <c r="I75" s="1" t="s">
        <v>121</v>
      </c>
      <c r="J75" s="1" t="s">
        <v>93</v>
      </c>
      <c r="K75" s="11">
        <v>15</v>
      </c>
      <c r="M75" s="2" t="s">
        <v>127</v>
      </c>
      <c r="N75" s="9">
        <f t="shared" si="2"/>
        <v>0.62666666666666671</v>
      </c>
      <c r="O75" s="15"/>
      <c r="P75" s="11">
        <v>18.8</v>
      </c>
      <c r="R75" s="10">
        <v>30</v>
      </c>
      <c r="S75" s="2"/>
      <c r="T75" s="2"/>
      <c r="U75" s="1" t="s">
        <v>45</v>
      </c>
      <c r="V75" s="1" t="s">
        <v>124</v>
      </c>
      <c r="W75" s="2"/>
      <c r="X75" s="2" t="s">
        <v>28</v>
      </c>
    </row>
    <row r="76" spans="1:27" ht="14.25" customHeight="1">
      <c r="A76" s="1">
        <v>3781</v>
      </c>
      <c r="B76" s="12">
        <v>1</v>
      </c>
      <c r="C76" s="1" t="s">
        <v>117</v>
      </c>
      <c r="D76" s="1" t="s">
        <v>118</v>
      </c>
      <c r="E76" s="1">
        <v>2016</v>
      </c>
      <c r="F76" s="1" t="s">
        <v>119</v>
      </c>
      <c r="G76" s="1" t="s">
        <v>120</v>
      </c>
      <c r="H76" s="8" t="str">
        <f>HYPERLINK("https://doi.org/"&amp;G76)</f>
        <v>https://doi.org/10.1002/eco.1629</v>
      </c>
      <c r="I76" s="1" t="s">
        <v>121</v>
      </c>
      <c r="J76" s="1" t="s">
        <v>93</v>
      </c>
      <c r="K76" s="11">
        <v>12</v>
      </c>
      <c r="M76" s="2" t="s">
        <v>127</v>
      </c>
      <c r="N76" s="9">
        <f t="shared" si="2"/>
        <v>0.42</v>
      </c>
      <c r="O76" s="15"/>
      <c r="P76" s="11">
        <v>12.6</v>
      </c>
      <c r="R76" s="10">
        <v>30</v>
      </c>
      <c r="S76" s="2"/>
      <c r="T76" s="2"/>
      <c r="U76" s="1" t="s">
        <v>45</v>
      </c>
      <c r="V76" s="1" t="s">
        <v>27</v>
      </c>
      <c r="W76" s="2"/>
      <c r="X76" s="2" t="s">
        <v>28</v>
      </c>
      <c r="AA76" s="2"/>
    </row>
    <row r="77" spans="1:27" ht="14.25" customHeight="1">
      <c r="A77" s="1">
        <v>3781</v>
      </c>
      <c r="B77" s="12">
        <v>1</v>
      </c>
      <c r="C77" s="1" t="s">
        <v>117</v>
      </c>
      <c r="D77" s="1" t="s">
        <v>118</v>
      </c>
      <c r="E77" s="1">
        <v>2016</v>
      </c>
      <c r="F77" s="1" t="s">
        <v>119</v>
      </c>
      <c r="G77" s="1" t="s">
        <v>120</v>
      </c>
      <c r="H77" s="8" t="str">
        <f>HYPERLINK("https://doi.org/"&amp;G77)</f>
        <v>https://doi.org/10.1002/eco.1629</v>
      </c>
      <c r="I77" s="1" t="s">
        <v>121</v>
      </c>
      <c r="J77" s="1" t="s">
        <v>93</v>
      </c>
      <c r="K77" s="11">
        <v>17</v>
      </c>
      <c r="M77" s="2" t="s">
        <v>127</v>
      </c>
      <c r="N77" s="9">
        <f t="shared" si="2"/>
        <v>0.53</v>
      </c>
      <c r="O77" s="15"/>
      <c r="P77" s="11">
        <v>15.9</v>
      </c>
      <c r="R77" s="10">
        <v>30</v>
      </c>
      <c r="S77" s="2"/>
      <c r="T77" s="2"/>
      <c r="U77" s="1" t="s">
        <v>45</v>
      </c>
      <c r="V77" s="1" t="s">
        <v>125</v>
      </c>
      <c r="W77" s="2"/>
      <c r="X77" s="2" t="s">
        <v>28</v>
      </c>
    </row>
    <row r="78" spans="1:27" ht="14.25" customHeight="1">
      <c r="A78" s="1">
        <v>3781</v>
      </c>
      <c r="B78" s="12">
        <v>1</v>
      </c>
      <c r="C78" s="1" t="s">
        <v>117</v>
      </c>
      <c r="D78" s="1" t="s">
        <v>118</v>
      </c>
      <c r="E78" s="1">
        <v>2016</v>
      </c>
      <c r="F78" s="1" t="s">
        <v>119</v>
      </c>
      <c r="G78" s="1" t="s">
        <v>120</v>
      </c>
      <c r="H78" s="8" t="str">
        <f>HYPERLINK("https://doi.org/"&amp;G78)</f>
        <v>https://doi.org/10.1002/eco.1629</v>
      </c>
      <c r="I78" s="1" t="s">
        <v>121</v>
      </c>
      <c r="J78" s="1" t="s">
        <v>93</v>
      </c>
      <c r="K78" s="11">
        <v>29</v>
      </c>
      <c r="M78" s="2" t="s">
        <v>127</v>
      </c>
      <c r="N78" s="9">
        <f t="shared" si="2"/>
        <v>0.59333333333333338</v>
      </c>
      <c r="O78" s="15"/>
      <c r="P78" s="11">
        <v>17.8</v>
      </c>
      <c r="R78" s="10">
        <v>30</v>
      </c>
      <c r="S78" s="2"/>
      <c r="T78" s="2"/>
      <c r="U78" s="1" t="s">
        <v>45</v>
      </c>
      <c r="V78" s="1" t="s">
        <v>126</v>
      </c>
      <c r="W78" s="2"/>
      <c r="X78" s="2" t="s">
        <v>28</v>
      </c>
    </row>
    <row r="79" spans="1:27" ht="14.25" customHeight="1">
      <c r="A79" s="1">
        <v>3781</v>
      </c>
      <c r="B79" s="12">
        <v>1</v>
      </c>
      <c r="C79" s="1" t="s">
        <v>117</v>
      </c>
      <c r="D79" s="1" t="s">
        <v>118</v>
      </c>
      <c r="E79" s="1">
        <v>2016</v>
      </c>
      <c r="F79" s="1" t="s">
        <v>119</v>
      </c>
      <c r="G79" s="1" t="s">
        <v>120</v>
      </c>
      <c r="H79" s="8" t="str">
        <f>HYPERLINK("https://doi.org/"&amp;G79)</f>
        <v>https://doi.org/10.1002/eco.1629</v>
      </c>
      <c r="I79" s="1" t="s">
        <v>121</v>
      </c>
      <c r="J79" s="1" t="s">
        <v>93</v>
      </c>
      <c r="K79" s="11">
        <v>31</v>
      </c>
      <c r="M79" s="2" t="s">
        <v>127</v>
      </c>
      <c r="N79" s="9">
        <f t="shared" si="2"/>
        <v>0.58333333333333337</v>
      </c>
      <c r="O79" s="15"/>
      <c r="P79" s="11">
        <v>17.5</v>
      </c>
      <c r="R79" s="10">
        <v>30</v>
      </c>
      <c r="S79" s="2"/>
      <c r="T79" s="2"/>
      <c r="U79" s="1" t="s">
        <v>45</v>
      </c>
      <c r="V79" s="1" t="s">
        <v>29</v>
      </c>
      <c r="W79" s="2"/>
      <c r="X79" s="2" t="s">
        <v>28</v>
      </c>
    </row>
    <row r="80" spans="1:27" ht="14.25" customHeight="1">
      <c r="A80" s="1">
        <v>3781</v>
      </c>
      <c r="B80" s="12">
        <v>1</v>
      </c>
      <c r="C80" s="1" t="s">
        <v>117</v>
      </c>
      <c r="D80" s="1" t="s">
        <v>118</v>
      </c>
      <c r="E80" s="1">
        <v>2016</v>
      </c>
      <c r="F80" s="1" t="s">
        <v>119</v>
      </c>
      <c r="G80" s="1" t="s">
        <v>120</v>
      </c>
      <c r="H80" s="8" t="str">
        <f>HYPERLINK("https://doi.org/"&amp;G80)</f>
        <v>https://doi.org/10.1002/eco.1629</v>
      </c>
      <c r="I80" s="1" t="s">
        <v>121</v>
      </c>
      <c r="J80" s="1" t="s">
        <v>93</v>
      </c>
      <c r="K80" s="11">
        <v>44</v>
      </c>
      <c r="M80" s="2" t="s">
        <v>127</v>
      </c>
      <c r="N80" s="9">
        <f t="shared" si="2"/>
        <v>0.56333333333333324</v>
      </c>
      <c r="O80" s="15"/>
      <c r="P80" s="11">
        <v>16.899999999999999</v>
      </c>
      <c r="R80" s="10">
        <v>30</v>
      </c>
      <c r="S80" s="2"/>
      <c r="T80" s="2"/>
      <c r="U80" s="1" t="s">
        <v>45</v>
      </c>
      <c r="V80" s="1" t="s">
        <v>36</v>
      </c>
      <c r="W80" s="2"/>
      <c r="X80" s="2" t="s">
        <v>28</v>
      </c>
    </row>
    <row r="81" spans="1:32" ht="14.25" customHeight="1">
      <c r="A81" s="1">
        <v>3781</v>
      </c>
      <c r="B81" s="12">
        <v>1</v>
      </c>
      <c r="C81" s="1" t="s">
        <v>117</v>
      </c>
      <c r="D81" s="1" t="s">
        <v>118</v>
      </c>
      <c r="E81" s="1">
        <v>2016</v>
      </c>
      <c r="F81" s="1" t="s">
        <v>119</v>
      </c>
      <c r="G81" s="1" t="s">
        <v>120</v>
      </c>
      <c r="H81" s="8" t="str">
        <f>HYPERLINK("https://doi.org/"&amp;G81)</f>
        <v>https://doi.org/10.1002/eco.1629</v>
      </c>
      <c r="I81" s="1" t="s">
        <v>121</v>
      </c>
      <c r="J81" s="1" t="s">
        <v>93</v>
      </c>
      <c r="K81" s="11">
        <v>66</v>
      </c>
      <c r="M81" s="2" t="s">
        <v>127</v>
      </c>
      <c r="N81" s="9">
        <f t="shared" si="2"/>
        <v>0.57000000000000006</v>
      </c>
      <c r="O81" s="15"/>
      <c r="P81" s="11">
        <v>17.100000000000001</v>
      </c>
      <c r="R81" s="10">
        <v>30</v>
      </c>
      <c r="S81" s="2"/>
      <c r="T81" s="2"/>
      <c r="U81" s="1" t="s">
        <v>45</v>
      </c>
      <c r="V81" s="1" t="s">
        <v>32</v>
      </c>
      <c r="W81" s="2"/>
      <c r="X81" s="2" t="s">
        <v>28</v>
      </c>
    </row>
    <row r="82" spans="1:32" ht="14.25" customHeight="1">
      <c r="A82" s="1">
        <v>3781</v>
      </c>
      <c r="B82" s="12">
        <v>1</v>
      </c>
      <c r="C82" s="1" t="s">
        <v>117</v>
      </c>
      <c r="D82" s="1" t="s">
        <v>118</v>
      </c>
      <c r="E82" s="1">
        <v>2016</v>
      </c>
      <c r="F82" s="1" t="s">
        <v>119</v>
      </c>
      <c r="G82" s="1" t="s">
        <v>120</v>
      </c>
      <c r="H82" s="8" t="str">
        <f>HYPERLINK("https://doi.org/"&amp;G82)</f>
        <v>https://doi.org/10.1002/eco.1629</v>
      </c>
      <c r="I82" s="1" t="s">
        <v>121</v>
      </c>
      <c r="J82" s="1" t="s">
        <v>93</v>
      </c>
      <c r="K82" s="11">
        <v>4</v>
      </c>
      <c r="M82" s="2" t="s">
        <v>128</v>
      </c>
      <c r="N82" s="9">
        <f t="shared" si="2"/>
        <v>0.66333333333333333</v>
      </c>
      <c r="O82" s="15"/>
      <c r="P82" s="11">
        <v>19.899999999999999</v>
      </c>
      <c r="R82" s="10">
        <v>30</v>
      </c>
      <c r="S82" s="2"/>
      <c r="T82" s="2"/>
      <c r="U82" s="1" t="s">
        <v>45</v>
      </c>
      <c r="V82" s="1" t="s">
        <v>123</v>
      </c>
      <c r="W82" s="2"/>
      <c r="X82" s="2" t="s">
        <v>28</v>
      </c>
    </row>
    <row r="83" spans="1:32" ht="14.25" customHeight="1">
      <c r="A83" s="1">
        <v>3781</v>
      </c>
      <c r="B83" s="12">
        <v>1</v>
      </c>
      <c r="C83" s="1" t="s">
        <v>117</v>
      </c>
      <c r="D83" s="1" t="s">
        <v>118</v>
      </c>
      <c r="E83" s="1">
        <v>2016</v>
      </c>
      <c r="F83" s="1" t="s">
        <v>119</v>
      </c>
      <c r="G83" s="1" t="s">
        <v>120</v>
      </c>
      <c r="H83" s="8" t="str">
        <f>HYPERLINK("https://doi.org/"&amp;G83)</f>
        <v>https://doi.org/10.1002/eco.1629</v>
      </c>
      <c r="I83" s="1" t="s">
        <v>121</v>
      </c>
      <c r="J83" s="1" t="s">
        <v>93</v>
      </c>
      <c r="K83" s="11">
        <v>15</v>
      </c>
      <c r="M83" s="2" t="s">
        <v>128</v>
      </c>
      <c r="N83" s="9">
        <f t="shared" si="2"/>
        <v>0.49333333333333335</v>
      </c>
      <c r="O83" s="15"/>
      <c r="P83" s="11">
        <v>14.8</v>
      </c>
      <c r="R83" s="10">
        <v>30</v>
      </c>
      <c r="S83" s="2"/>
      <c r="T83" s="2"/>
      <c r="U83" s="1" t="s">
        <v>45</v>
      </c>
      <c r="V83" s="1" t="s">
        <v>124</v>
      </c>
      <c r="W83" s="2"/>
      <c r="X83" s="2" t="s">
        <v>28</v>
      </c>
      <c r="AA83" s="2"/>
    </row>
    <row r="84" spans="1:32" ht="14.25" customHeight="1">
      <c r="A84" s="1">
        <v>3781</v>
      </c>
      <c r="B84" s="12">
        <v>1</v>
      </c>
      <c r="C84" s="1" t="s">
        <v>117</v>
      </c>
      <c r="D84" s="1" t="s">
        <v>118</v>
      </c>
      <c r="E84" s="1">
        <v>2016</v>
      </c>
      <c r="F84" s="1" t="s">
        <v>119</v>
      </c>
      <c r="G84" s="1" t="s">
        <v>120</v>
      </c>
      <c r="H84" s="8" t="str">
        <f>HYPERLINK("https://doi.org/"&amp;G84)</f>
        <v>https://doi.org/10.1002/eco.1629</v>
      </c>
      <c r="I84" s="1" t="s">
        <v>121</v>
      </c>
      <c r="J84" s="1" t="s">
        <v>93</v>
      </c>
      <c r="K84" s="11">
        <v>12</v>
      </c>
      <c r="M84" s="2" t="s">
        <v>128</v>
      </c>
      <c r="N84" s="9">
        <f t="shared" si="2"/>
        <v>0.35666666666666663</v>
      </c>
      <c r="O84" s="15"/>
      <c r="P84" s="11">
        <v>10.7</v>
      </c>
      <c r="R84" s="10">
        <v>30</v>
      </c>
      <c r="S84" s="2"/>
      <c r="T84" s="2"/>
      <c r="U84" s="1" t="s">
        <v>45</v>
      </c>
      <c r="V84" s="1" t="s">
        <v>27</v>
      </c>
      <c r="W84" s="2"/>
      <c r="X84" s="2" t="s">
        <v>28</v>
      </c>
      <c r="AA84" s="2"/>
    </row>
    <row r="85" spans="1:32" ht="14.25" customHeight="1">
      <c r="A85" s="1">
        <v>3781</v>
      </c>
      <c r="B85" s="12">
        <v>1</v>
      </c>
      <c r="C85" s="1" t="s">
        <v>117</v>
      </c>
      <c r="D85" s="1" t="s">
        <v>118</v>
      </c>
      <c r="E85" s="1">
        <v>2016</v>
      </c>
      <c r="F85" s="1" t="s">
        <v>119</v>
      </c>
      <c r="G85" s="1" t="s">
        <v>120</v>
      </c>
      <c r="H85" s="8" t="str">
        <f>HYPERLINK("https://doi.org/"&amp;G85)</f>
        <v>https://doi.org/10.1002/eco.1629</v>
      </c>
      <c r="I85" s="1" t="s">
        <v>121</v>
      </c>
      <c r="J85" s="1" t="s">
        <v>93</v>
      </c>
      <c r="K85" s="11">
        <v>17</v>
      </c>
      <c r="M85" s="2" t="s">
        <v>128</v>
      </c>
      <c r="N85" s="9">
        <f t="shared" si="2"/>
        <v>0.48000000000000004</v>
      </c>
      <c r="O85" s="15"/>
      <c r="P85" s="11">
        <v>14.4</v>
      </c>
      <c r="R85" s="10">
        <v>30</v>
      </c>
      <c r="S85" s="2"/>
      <c r="T85" s="2"/>
      <c r="U85" s="1" t="s">
        <v>45</v>
      </c>
      <c r="V85" s="1" t="s">
        <v>125</v>
      </c>
      <c r="W85" s="2"/>
      <c r="X85" s="2" t="s">
        <v>28</v>
      </c>
      <c r="AA85" s="2"/>
    </row>
    <row r="86" spans="1:32" ht="14.25" customHeight="1">
      <c r="A86" s="1">
        <v>3781</v>
      </c>
      <c r="B86" s="12">
        <v>1</v>
      </c>
      <c r="C86" s="1" t="s">
        <v>117</v>
      </c>
      <c r="D86" s="1" t="s">
        <v>118</v>
      </c>
      <c r="E86" s="1">
        <v>2016</v>
      </c>
      <c r="F86" s="1" t="s">
        <v>119</v>
      </c>
      <c r="G86" s="1" t="s">
        <v>120</v>
      </c>
      <c r="H86" s="8" t="str">
        <f>HYPERLINK("https://doi.org/"&amp;G86)</f>
        <v>https://doi.org/10.1002/eco.1629</v>
      </c>
      <c r="I86" s="1" t="s">
        <v>121</v>
      </c>
      <c r="J86" s="1" t="s">
        <v>93</v>
      </c>
      <c r="K86" s="11">
        <v>29</v>
      </c>
      <c r="M86" s="2" t="s">
        <v>128</v>
      </c>
      <c r="N86" s="9">
        <f t="shared" si="2"/>
        <v>0.53999999999999992</v>
      </c>
      <c r="O86" s="15"/>
      <c r="P86" s="11">
        <v>16.2</v>
      </c>
      <c r="R86" s="10">
        <v>30</v>
      </c>
      <c r="S86" s="2"/>
      <c r="T86" s="2"/>
      <c r="U86" s="1" t="s">
        <v>45</v>
      </c>
      <c r="V86" s="1" t="s">
        <v>126</v>
      </c>
      <c r="W86" s="2"/>
      <c r="X86" s="2" t="s">
        <v>28</v>
      </c>
    </row>
    <row r="87" spans="1:32" ht="14.25" customHeight="1">
      <c r="A87" s="1">
        <v>3781</v>
      </c>
      <c r="B87" s="12">
        <v>1</v>
      </c>
      <c r="C87" s="1" t="s">
        <v>117</v>
      </c>
      <c r="D87" s="1" t="s">
        <v>118</v>
      </c>
      <c r="E87" s="1">
        <v>2016</v>
      </c>
      <c r="F87" s="1" t="s">
        <v>119</v>
      </c>
      <c r="G87" s="1" t="s">
        <v>120</v>
      </c>
      <c r="H87" s="8" t="str">
        <f>HYPERLINK("https://doi.org/"&amp;G87)</f>
        <v>https://doi.org/10.1002/eco.1629</v>
      </c>
      <c r="I87" s="1" t="s">
        <v>121</v>
      </c>
      <c r="J87" s="1" t="s">
        <v>93</v>
      </c>
      <c r="K87" s="11">
        <v>31</v>
      </c>
      <c r="M87" s="2" t="s">
        <v>128</v>
      </c>
      <c r="N87" s="9">
        <f t="shared" si="2"/>
        <v>0.56333333333333324</v>
      </c>
      <c r="O87" s="15"/>
      <c r="P87" s="11">
        <v>16.899999999999999</v>
      </c>
      <c r="R87" s="10">
        <v>30</v>
      </c>
      <c r="S87" s="2"/>
      <c r="T87" s="2"/>
      <c r="U87" s="1" t="s">
        <v>45</v>
      </c>
      <c r="V87" s="1" t="s">
        <v>29</v>
      </c>
      <c r="W87" s="2"/>
      <c r="X87" s="2" t="s">
        <v>28</v>
      </c>
    </row>
    <row r="88" spans="1:32" ht="14.25" customHeight="1">
      <c r="A88" s="1">
        <v>3781</v>
      </c>
      <c r="B88" s="12">
        <v>1</v>
      </c>
      <c r="C88" s="1" t="s">
        <v>117</v>
      </c>
      <c r="D88" s="1" t="s">
        <v>118</v>
      </c>
      <c r="E88" s="1">
        <v>2016</v>
      </c>
      <c r="F88" s="1" t="s">
        <v>119</v>
      </c>
      <c r="G88" s="1" t="s">
        <v>120</v>
      </c>
      <c r="H88" s="8" t="str">
        <f>HYPERLINK("https://doi.org/"&amp;G88)</f>
        <v>https://doi.org/10.1002/eco.1629</v>
      </c>
      <c r="I88" s="1" t="s">
        <v>121</v>
      </c>
      <c r="J88" s="1" t="s">
        <v>93</v>
      </c>
      <c r="K88" s="11">
        <v>44</v>
      </c>
      <c r="M88" s="2" t="s">
        <v>128</v>
      </c>
      <c r="N88" s="9">
        <f t="shared" si="2"/>
        <v>0.39666666666666667</v>
      </c>
      <c r="O88" s="15"/>
      <c r="P88" s="11">
        <v>11.9</v>
      </c>
      <c r="R88" s="10">
        <v>30</v>
      </c>
      <c r="S88" s="2"/>
      <c r="T88" s="2"/>
      <c r="U88" s="1" t="s">
        <v>45</v>
      </c>
      <c r="V88" s="1" t="s">
        <v>36</v>
      </c>
      <c r="W88" s="2"/>
      <c r="X88" s="2" t="s">
        <v>28</v>
      </c>
      <c r="AA88" s="2"/>
    </row>
    <row r="89" spans="1:32" ht="14.25" customHeight="1">
      <c r="A89" s="1">
        <v>3781</v>
      </c>
      <c r="B89" s="12">
        <v>1</v>
      </c>
      <c r="C89" s="1" t="s">
        <v>117</v>
      </c>
      <c r="D89" s="1" t="s">
        <v>118</v>
      </c>
      <c r="E89" s="1">
        <v>2016</v>
      </c>
      <c r="F89" s="1" t="s">
        <v>119</v>
      </c>
      <c r="G89" s="1" t="s">
        <v>120</v>
      </c>
      <c r="H89" s="8" t="str">
        <f>HYPERLINK("https://doi.org/"&amp;G89)</f>
        <v>https://doi.org/10.1002/eco.1629</v>
      </c>
      <c r="I89" s="1" t="s">
        <v>121</v>
      </c>
      <c r="J89" s="1" t="s">
        <v>93</v>
      </c>
      <c r="K89" s="11">
        <v>66</v>
      </c>
      <c r="M89" s="2" t="s">
        <v>128</v>
      </c>
      <c r="N89" s="9">
        <f t="shared" si="2"/>
        <v>0.42666666666666669</v>
      </c>
      <c r="O89" s="15"/>
      <c r="P89" s="11">
        <v>12.8</v>
      </c>
      <c r="R89" s="10">
        <v>30</v>
      </c>
      <c r="S89" s="2"/>
      <c r="T89" s="2"/>
      <c r="U89" s="1" t="s">
        <v>45</v>
      </c>
      <c r="V89" s="1" t="s">
        <v>32</v>
      </c>
      <c r="W89" s="2"/>
      <c r="X89" s="2" t="s">
        <v>28</v>
      </c>
      <c r="AA89" s="2"/>
    </row>
    <row r="90" spans="1:32" ht="14.25" customHeight="1">
      <c r="A90" s="1">
        <v>3178</v>
      </c>
      <c r="B90" s="2">
        <v>1</v>
      </c>
      <c r="C90" s="1" t="s">
        <v>129</v>
      </c>
      <c r="D90" s="1" t="s">
        <v>130</v>
      </c>
      <c r="E90" s="1">
        <v>2018</v>
      </c>
      <c r="F90" s="1" t="s">
        <v>131</v>
      </c>
      <c r="G90" s="1" t="s">
        <v>132</v>
      </c>
      <c r="H90" s="8" t="str">
        <f>HYPERLINK("https://doi.org/"&amp;G90)</f>
        <v>https://doi.org/10.1002/eco.1974</v>
      </c>
      <c r="I90" s="1" t="s">
        <v>133</v>
      </c>
      <c r="J90" s="1" t="s">
        <v>93</v>
      </c>
      <c r="K90" s="11">
        <v>9</v>
      </c>
      <c r="M90" s="2" t="s">
        <v>134</v>
      </c>
      <c r="N90" s="3">
        <f t="shared" ref="N90:N92" si="3">P90</f>
        <v>0.95</v>
      </c>
      <c r="O90" s="11"/>
      <c r="P90" s="11">
        <v>0.95</v>
      </c>
      <c r="R90" s="10"/>
      <c r="S90" s="2"/>
      <c r="T90" s="2"/>
      <c r="U90" s="1" t="s">
        <v>35</v>
      </c>
      <c r="W90" s="2"/>
      <c r="X90" s="2" t="s">
        <v>28</v>
      </c>
    </row>
    <row r="91" spans="1:32" ht="14.25" customHeight="1">
      <c r="A91" s="1">
        <v>1688</v>
      </c>
      <c r="B91" s="2">
        <v>1</v>
      </c>
      <c r="C91" s="1" t="s">
        <v>135</v>
      </c>
      <c r="D91" s="1" t="s">
        <v>136</v>
      </c>
      <c r="E91" s="1">
        <v>2013</v>
      </c>
      <c r="F91" s="1" t="s">
        <v>137</v>
      </c>
      <c r="G91" s="1" t="s">
        <v>138</v>
      </c>
      <c r="H91" s="8" t="str">
        <f>HYPERLINK("https://doi.org/"&amp;G91)</f>
        <v>https://doi.org/10.1002/grl.50450</v>
      </c>
      <c r="I91" s="1" t="s">
        <v>139</v>
      </c>
      <c r="J91" s="1" t="s">
        <v>140</v>
      </c>
      <c r="K91" s="11">
        <v>20</v>
      </c>
      <c r="M91" s="2" t="s">
        <v>141</v>
      </c>
      <c r="N91" s="3">
        <f t="shared" si="3"/>
        <v>0.42</v>
      </c>
      <c r="O91" s="11"/>
      <c r="P91" s="11">
        <v>0.42</v>
      </c>
      <c r="R91" s="10">
        <v>1</v>
      </c>
      <c r="S91" s="2"/>
      <c r="T91" s="2"/>
      <c r="U91" s="1" t="s">
        <v>35</v>
      </c>
      <c r="W91" s="2"/>
      <c r="X91" s="2" t="s">
        <v>28</v>
      </c>
      <c r="AA91" s="2"/>
    </row>
    <row r="92" spans="1:32" ht="14.25" customHeight="1">
      <c r="A92" s="1">
        <v>1688</v>
      </c>
      <c r="B92" s="2">
        <v>1</v>
      </c>
      <c r="C92" s="1" t="s">
        <v>135</v>
      </c>
      <c r="D92" s="1" t="s">
        <v>136</v>
      </c>
      <c r="E92" s="1">
        <v>2013</v>
      </c>
      <c r="F92" s="1" t="s">
        <v>137</v>
      </c>
      <c r="G92" s="1" t="s">
        <v>138</v>
      </c>
      <c r="H92" s="8" t="str">
        <f>HYPERLINK("https://doi.org/"&amp;G92)</f>
        <v>https://doi.org/10.1002/grl.50450</v>
      </c>
      <c r="I92" s="1" t="s">
        <v>139</v>
      </c>
      <c r="J92" s="1" t="s">
        <v>140</v>
      </c>
      <c r="K92" s="11">
        <v>16</v>
      </c>
      <c r="M92" s="2" t="s">
        <v>58</v>
      </c>
      <c r="N92" s="3">
        <f t="shared" si="3"/>
        <v>0.8</v>
      </c>
      <c r="O92" s="11"/>
      <c r="P92" s="11">
        <v>0.8</v>
      </c>
      <c r="R92" s="10"/>
      <c r="S92" s="2"/>
      <c r="T92" s="2"/>
      <c r="U92" s="1" t="s">
        <v>35</v>
      </c>
      <c r="W92" s="2"/>
      <c r="X92" s="2" t="s">
        <v>28</v>
      </c>
    </row>
    <row r="93" spans="1:32" ht="14.25" customHeight="1">
      <c r="A93" s="3">
        <v>2373</v>
      </c>
      <c r="B93" s="16">
        <v>1</v>
      </c>
      <c r="C93" s="3" t="s">
        <v>142</v>
      </c>
      <c r="D93" s="3" t="s">
        <v>143</v>
      </c>
      <c r="E93" s="3">
        <v>2020</v>
      </c>
      <c r="F93" s="3" t="s">
        <v>144</v>
      </c>
      <c r="G93" s="3" t="s">
        <v>145</v>
      </c>
      <c r="H93" s="17" t="str">
        <f>HYPERLINK("https://doi.org/"&amp;G93)</f>
        <v>https://doi.org/10.1002/hyp.13791</v>
      </c>
      <c r="I93" s="3" t="s">
        <v>146</v>
      </c>
      <c r="J93" s="3" t="s">
        <v>147</v>
      </c>
      <c r="K93" s="18">
        <v>14</v>
      </c>
      <c r="L93" s="3"/>
      <c r="M93" s="16" t="s">
        <v>148</v>
      </c>
      <c r="N93" s="16">
        <v>1.2</v>
      </c>
      <c r="O93" s="18"/>
      <c r="P93" s="19"/>
      <c r="Q93" s="3"/>
      <c r="R93" s="10"/>
      <c r="S93" s="16"/>
      <c r="T93" s="16"/>
      <c r="U93" s="3" t="s">
        <v>149</v>
      </c>
      <c r="V93" s="3"/>
      <c r="W93" s="3"/>
      <c r="X93" s="16" t="s">
        <v>28</v>
      </c>
      <c r="Y93" s="19" t="s">
        <v>150</v>
      </c>
      <c r="Z93" s="16"/>
      <c r="AA93" s="16"/>
      <c r="AB93" s="3"/>
      <c r="AC93" s="3"/>
      <c r="AD93" s="3"/>
      <c r="AE93" s="3"/>
      <c r="AF93" s="3"/>
    </row>
    <row r="94" spans="1:32" ht="14.25" customHeight="1">
      <c r="A94" s="3">
        <v>2373</v>
      </c>
      <c r="B94" s="12">
        <v>1</v>
      </c>
      <c r="C94" s="3" t="s">
        <v>142</v>
      </c>
      <c r="D94" s="3" t="s">
        <v>143</v>
      </c>
      <c r="E94" s="3">
        <v>2020</v>
      </c>
      <c r="F94" s="3" t="s">
        <v>144</v>
      </c>
      <c r="G94" s="3" t="s">
        <v>145</v>
      </c>
      <c r="H94" s="17" t="str">
        <f>HYPERLINK("https://doi.org/"&amp;G94)</f>
        <v>https://doi.org/10.1002/hyp.13791</v>
      </c>
      <c r="I94" s="3" t="s">
        <v>146</v>
      </c>
      <c r="J94" s="3" t="s">
        <v>147</v>
      </c>
      <c r="K94" s="18">
        <v>14</v>
      </c>
      <c r="L94" s="3"/>
      <c r="M94" s="16" t="s">
        <v>148</v>
      </c>
      <c r="N94" s="16">
        <v>0.6</v>
      </c>
      <c r="O94" s="19"/>
      <c r="P94" s="19"/>
      <c r="Q94" s="3"/>
      <c r="R94" s="10"/>
      <c r="S94" s="16"/>
      <c r="T94" s="16"/>
      <c r="U94" s="3" t="s">
        <v>45</v>
      </c>
      <c r="V94" s="3"/>
      <c r="X94" s="16" t="s">
        <v>28</v>
      </c>
      <c r="Y94" s="18"/>
      <c r="Z94" s="3"/>
      <c r="AA94" s="16"/>
      <c r="AB94" s="3"/>
      <c r="AC94" s="3"/>
      <c r="AD94" s="3"/>
      <c r="AE94" s="3"/>
      <c r="AF94" s="3"/>
    </row>
    <row r="95" spans="1:32" ht="14.25" customHeight="1">
      <c r="A95" s="1">
        <v>1870</v>
      </c>
      <c r="B95" s="2">
        <v>1</v>
      </c>
      <c r="C95" s="1" t="s">
        <v>151</v>
      </c>
      <c r="D95" s="1" t="s">
        <v>152</v>
      </c>
      <c r="E95" s="1">
        <v>2012</v>
      </c>
      <c r="F95" s="1" t="s">
        <v>153</v>
      </c>
      <c r="G95" s="1" t="s">
        <v>154</v>
      </c>
      <c r="H95" s="8" t="str">
        <f>HYPERLINK("https://doi.org/"&amp;G95)</f>
        <v>https://doi.org/10.1002/hyp.8341</v>
      </c>
      <c r="I95" s="1" t="s">
        <v>155</v>
      </c>
      <c r="J95" s="1" t="s">
        <v>147</v>
      </c>
      <c r="K95" s="11">
        <v>1</v>
      </c>
      <c r="M95" s="2" t="s">
        <v>156</v>
      </c>
      <c r="N95" s="9">
        <f>S95*Unit_conversion!$C$5</f>
        <v>1.0563294182852581</v>
      </c>
      <c r="R95" s="10"/>
      <c r="S95" s="2">
        <v>30</v>
      </c>
      <c r="T95" s="2"/>
      <c r="U95" s="1" t="s">
        <v>35</v>
      </c>
      <c r="W95" s="2" t="s">
        <v>157</v>
      </c>
      <c r="X95" s="2" t="s">
        <v>28</v>
      </c>
    </row>
    <row r="96" spans="1:32" ht="14.25" customHeight="1">
      <c r="A96" s="1">
        <v>1870</v>
      </c>
      <c r="B96" s="2">
        <v>1</v>
      </c>
      <c r="C96" s="1" t="s">
        <v>151</v>
      </c>
      <c r="D96" s="1" t="s">
        <v>152</v>
      </c>
      <c r="E96" s="1">
        <v>2012</v>
      </c>
      <c r="F96" s="1" t="s">
        <v>153</v>
      </c>
      <c r="G96" s="1" t="s">
        <v>154</v>
      </c>
      <c r="H96" s="8" t="str">
        <f>HYPERLINK("https://doi.org/"&amp;G96)</f>
        <v>https://doi.org/10.1002/hyp.8341</v>
      </c>
      <c r="I96" s="1" t="s">
        <v>155</v>
      </c>
      <c r="J96" s="1" t="s">
        <v>147</v>
      </c>
      <c r="K96" s="11">
        <v>1</v>
      </c>
      <c r="M96" s="2" t="s">
        <v>156</v>
      </c>
      <c r="N96" s="9">
        <f>S96*Unit_conversion!$C$5</f>
        <v>0.98590745706624072</v>
      </c>
      <c r="R96" s="10"/>
      <c r="S96" s="2">
        <v>28</v>
      </c>
      <c r="T96" s="2"/>
      <c r="U96" s="1" t="s">
        <v>35</v>
      </c>
      <c r="W96" s="2" t="s">
        <v>157</v>
      </c>
      <c r="X96" s="2" t="s">
        <v>28</v>
      </c>
    </row>
    <row r="97" spans="1:27" ht="14.25" customHeight="1">
      <c r="A97" s="1">
        <v>1662</v>
      </c>
      <c r="B97" s="2">
        <v>1</v>
      </c>
      <c r="C97" s="1" t="s">
        <v>158</v>
      </c>
      <c r="D97" s="1" t="s">
        <v>159</v>
      </c>
      <c r="E97" s="1">
        <v>2013</v>
      </c>
      <c r="F97" s="1" t="s">
        <v>160</v>
      </c>
      <c r="G97" s="1" t="s">
        <v>161</v>
      </c>
      <c r="H97" s="8" t="str">
        <f>HYPERLINK("https://doi.org/"&amp;G97)</f>
        <v>https://doi.org/10.1002/wrcr.20349</v>
      </c>
      <c r="I97" s="1" t="s">
        <v>162</v>
      </c>
      <c r="J97" s="1" t="s">
        <v>55</v>
      </c>
      <c r="K97" s="11">
        <v>6</v>
      </c>
      <c r="M97" s="2" t="s">
        <v>163</v>
      </c>
      <c r="N97" s="9">
        <f>S97*Unit_conversion!$C$5</f>
        <v>1.936603933522973</v>
      </c>
      <c r="R97" s="10"/>
      <c r="S97" s="2">
        <v>55</v>
      </c>
      <c r="T97" s="2"/>
      <c r="U97" s="2" t="s">
        <v>26</v>
      </c>
      <c r="W97" s="2"/>
      <c r="X97" s="2" t="s">
        <v>28</v>
      </c>
    </row>
    <row r="98" spans="1:27" ht="14.25" customHeight="1">
      <c r="A98" s="1">
        <v>1828</v>
      </c>
      <c r="B98" s="2">
        <v>1</v>
      </c>
      <c r="C98" s="1" t="s">
        <v>164</v>
      </c>
      <c r="D98" s="1" t="s">
        <v>165</v>
      </c>
      <c r="E98" s="1">
        <v>2012</v>
      </c>
      <c r="F98" s="1" t="s">
        <v>166</v>
      </c>
      <c r="G98" s="1" t="s">
        <v>167</v>
      </c>
      <c r="H98" s="8" t="str">
        <f>HYPERLINK("https://doi.org/"&amp;G98)</f>
        <v>https://doi.org/10.1007/s00271-012-0379-4</v>
      </c>
      <c r="I98" s="1" t="s">
        <v>168</v>
      </c>
      <c r="J98" s="1" t="s">
        <v>169</v>
      </c>
      <c r="K98" s="11">
        <v>1</v>
      </c>
      <c r="M98" s="2" t="s">
        <v>65</v>
      </c>
      <c r="N98" s="3">
        <f>P98</f>
        <v>0.62</v>
      </c>
      <c r="P98" s="1">
        <v>0.62</v>
      </c>
      <c r="R98" s="10"/>
      <c r="S98" s="2"/>
      <c r="T98" s="2"/>
      <c r="U98" s="1" t="s">
        <v>35</v>
      </c>
      <c r="W98" s="2"/>
      <c r="X98" s="2" t="s">
        <v>28</v>
      </c>
    </row>
    <row r="99" spans="1:27" ht="14.25" customHeight="1">
      <c r="A99" s="1">
        <v>4352</v>
      </c>
      <c r="B99" s="2">
        <v>1</v>
      </c>
      <c r="C99" s="1" t="s">
        <v>170</v>
      </c>
      <c r="D99" s="1" t="s">
        <v>171</v>
      </c>
      <c r="E99" s="1">
        <v>2021</v>
      </c>
      <c r="F99" s="1" t="s">
        <v>172</v>
      </c>
      <c r="G99" s="1" t="s">
        <v>173</v>
      </c>
      <c r="H99" s="8" t="str">
        <f>HYPERLINK("https://doi.org/"&amp;G99)</f>
        <v>https://doi.org/10.1007/s00271-020-00701-3</v>
      </c>
      <c r="I99" s="1" t="s">
        <v>174</v>
      </c>
      <c r="J99" s="1" t="s">
        <v>169</v>
      </c>
      <c r="K99" s="11">
        <v>1</v>
      </c>
      <c r="M99" s="2" t="s">
        <v>116</v>
      </c>
      <c r="N99" s="3">
        <f>P99/R99</f>
        <v>2.4000000000000004</v>
      </c>
      <c r="O99" s="16"/>
      <c r="P99" s="16">
        <v>0.1</v>
      </c>
      <c r="Q99" s="3"/>
      <c r="R99" s="20">
        <f>1/24</f>
        <v>4.1666666666666664E-2</v>
      </c>
      <c r="S99" s="16"/>
      <c r="T99" s="16"/>
      <c r="U99" s="16" t="s">
        <v>175</v>
      </c>
      <c r="V99" s="3"/>
      <c r="W99" s="16"/>
      <c r="X99" s="16" t="s">
        <v>28</v>
      </c>
      <c r="Y99" s="16"/>
      <c r="Z99" s="16"/>
      <c r="AA99" s="3"/>
    </row>
    <row r="100" spans="1:27" ht="14.25" customHeight="1">
      <c r="A100" s="1">
        <v>1641</v>
      </c>
      <c r="B100" s="2">
        <v>1</v>
      </c>
      <c r="C100" s="1" t="s">
        <v>176</v>
      </c>
      <c r="D100" s="1" t="s">
        <v>177</v>
      </c>
      <c r="E100" s="1">
        <v>2013</v>
      </c>
      <c r="F100" s="1" t="s">
        <v>178</v>
      </c>
      <c r="G100" s="1" t="s">
        <v>179</v>
      </c>
      <c r="H100" s="8" t="str">
        <f>HYPERLINK("https://doi.org/"&amp;G100)</f>
        <v>https://doi.org/10.1007/s00376-013-2294-x</v>
      </c>
      <c r="I100" s="1" t="s">
        <v>180</v>
      </c>
      <c r="J100" s="1" t="s">
        <v>181</v>
      </c>
      <c r="K100" s="11">
        <v>14</v>
      </c>
      <c r="M100" s="2" t="s">
        <v>182</v>
      </c>
      <c r="N100" s="9">
        <f>S100*Unit_conversion!$C$5</f>
        <v>0.77569790282747453</v>
      </c>
      <c r="P100" s="1">
        <v>0.78</v>
      </c>
      <c r="R100" s="10"/>
      <c r="S100" s="2">
        <v>22.03</v>
      </c>
      <c r="T100" s="2"/>
      <c r="U100" s="1" t="s">
        <v>35</v>
      </c>
      <c r="W100" s="2"/>
      <c r="X100" s="2" t="s">
        <v>28</v>
      </c>
    </row>
    <row r="101" spans="1:27" ht="14.25" customHeight="1">
      <c r="A101" s="1">
        <v>1726</v>
      </c>
      <c r="B101" s="2">
        <v>1</v>
      </c>
      <c r="C101" s="1" t="s">
        <v>183</v>
      </c>
      <c r="D101" s="1" t="s">
        <v>184</v>
      </c>
      <c r="E101" s="1">
        <v>2013</v>
      </c>
      <c r="F101" s="1" t="s">
        <v>185</v>
      </c>
      <c r="G101" s="1" t="s">
        <v>186</v>
      </c>
      <c r="H101" s="8" t="str">
        <f>HYPERLINK("https://doi.org/"&amp;G101)</f>
        <v>https://doi.org/10.1007/s00704-012-0754-3</v>
      </c>
      <c r="I101" s="1" t="s">
        <v>187</v>
      </c>
      <c r="J101" s="1" t="s">
        <v>188</v>
      </c>
      <c r="K101" s="11">
        <v>2</v>
      </c>
      <c r="M101" s="2" t="s">
        <v>189</v>
      </c>
      <c r="N101" s="3">
        <f>P101</f>
        <v>0.89</v>
      </c>
      <c r="P101" s="1">
        <v>0.89</v>
      </c>
      <c r="R101" s="10"/>
      <c r="S101" s="2"/>
      <c r="T101" s="2"/>
      <c r="U101" s="1" t="s">
        <v>35</v>
      </c>
      <c r="W101" s="2"/>
      <c r="X101" s="2" t="s">
        <v>28</v>
      </c>
    </row>
    <row r="102" spans="1:27" ht="14.25" customHeight="1">
      <c r="A102" s="1">
        <v>3757</v>
      </c>
      <c r="B102" s="2">
        <v>1</v>
      </c>
      <c r="C102" s="1" t="s">
        <v>190</v>
      </c>
      <c r="D102" s="1" t="s">
        <v>191</v>
      </c>
      <c r="E102" s="1">
        <v>2016</v>
      </c>
      <c r="F102" s="1" t="s">
        <v>192</v>
      </c>
      <c r="G102" s="1" t="s">
        <v>193</v>
      </c>
      <c r="H102" s="8" t="str">
        <f>HYPERLINK("https://doi.org/"&amp;G102)</f>
        <v>https://doi.org/10.1007/s00704-015-1466-2</v>
      </c>
      <c r="I102" s="1" t="s">
        <v>194</v>
      </c>
      <c r="J102" s="1" t="s">
        <v>188</v>
      </c>
      <c r="K102" s="11">
        <v>1</v>
      </c>
      <c r="M102" s="2" t="s">
        <v>195</v>
      </c>
      <c r="N102" s="9">
        <f>S102*Unit_conversion!$C$5</f>
        <v>1.0225268769001297</v>
      </c>
      <c r="R102" s="10"/>
      <c r="S102" s="2">
        <v>29.04</v>
      </c>
      <c r="T102" s="2"/>
      <c r="U102" s="2" t="s">
        <v>26</v>
      </c>
      <c r="W102" s="2"/>
      <c r="X102" s="2" t="s">
        <v>28</v>
      </c>
    </row>
    <row r="103" spans="1:27" ht="14.25" customHeight="1">
      <c r="A103" s="1">
        <v>1206</v>
      </c>
      <c r="B103" s="2">
        <v>1</v>
      </c>
      <c r="C103" s="1" t="s">
        <v>196</v>
      </c>
      <c r="D103" s="1" t="s">
        <v>197</v>
      </c>
      <c r="E103" s="1">
        <v>2015</v>
      </c>
      <c r="F103" s="1" t="s">
        <v>198</v>
      </c>
      <c r="G103" s="1" t="s">
        <v>199</v>
      </c>
      <c r="H103" s="8" t="str">
        <f>HYPERLINK("https://doi.org/"&amp;G103)</f>
        <v>https://doi.org/10.1007/s10661-015-4619-y</v>
      </c>
      <c r="I103" s="1" t="s">
        <v>200</v>
      </c>
      <c r="J103" s="1" t="s">
        <v>201</v>
      </c>
      <c r="K103" s="11">
        <v>10</v>
      </c>
      <c r="M103" s="2" t="s">
        <v>46</v>
      </c>
      <c r="N103" s="9">
        <f>S103*Unit_conversion!$C$5</f>
        <v>1.1021036930776191</v>
      </c>
      <c r="R103" s="10"/>
      <c r="S103" s="2">
        <v>31.3</v>
      </c>
      <c r="T103" s="2"/>
      <c r="U103" s="1" t="s">
        <v>35</v>
      </c>
      <c r="V103" s="1" t="s">
        <v>30</v>
      </c>
      <c r="W103" s="2"/>
      <c r="X103" s="2" t="s">
        <v>28</v>
      </c>
    </row>
    <row r="104" spans="1:27" ht="14.25" customHeight="1">
      <c r="A104" s="1">
        <v>1206</v>
      </c>
      <c r="B104" s="2">
        <v>1</v>
      </c>
      <c r="C104" s="1" t="s">
        <v>196</v>
      </c>
      <c r="D104" s="1" t="s">
        <v>197</v>
      </c>
      <c r="E104" s="1">
        <v>2015</v>
      </c>
      <c r="F104" s="1" t="s">
        <v>198</v>
      </c>
      <c r="G104" s="1" t="s">
        <v>199</v>
      </c>
      <c r="H104" s="8" t="str">
        <f>HYPERLINK("https://doi.org/"&amp;G104)</f>
        <v>https://doi.org/10.1007/s10661-015-4619-y</v>
      </c>
      <c r="I104" s="1" t="s">
        <v>200</v>
      </c>
      <c r="J104" s="1" t="s">
        <v>201</v>
      </c>
      <c r="K104" s="11">
        <v>10</v>
      </c>
      <c r="M104" s="2" t="s">
        <v>48</v>
      </c>
      <c r="N104" s="9">
        <f>S104*Unit_conversion!$C$5</f>
        <v>0.89435890748151836</v>
      </c>
      <c r="R104" s="10"/>
      <c r="S104" s="2">
        <v>25.4</v>
      </c>
      <c r="T104" s="2"/>
      <c r="U104" s="1" t="s">
        <v>35</v>
      </c>
      <c r="V104" s="1" t="s">
        <v>30</v>
      </c>
      <c r="W104" s="2"/>
      <c r="X104" s="2" t="s">
        <v>28</v>
      </c>
    </row>
    <row r="105" spans="1:27" ht="14.25" customHeight="1">
      <c r="A105" s="1">
        <v>1206</v>
      </c>
      <c r="B105" s="2">
        <v>1</v>
      </c>
      <c r="C105" s="1" t="s">
        <v>196</v>
      </c>
      <c r="D105" s="1" t="s">
        <v>197</v>
      </c>
      <c r="E105" s="1">
        <v>2015</v>
      </c>
      <c r="F105" s="1" t="s">
        <v>198</v>
      </c>
      <c r="G105" s="1" t="s">
        <v>199</v>
      </c>
      <c r="H105" s="8" t="str">
        <f>HYPERLINK("https://doi.org/"&amp;G105)</f>
        <v>https://doi.org/10.1007/s10661-015-4619-y</v>
      </c>
      <c r="I105" s="1" t="s">
        <v>200</v>
      </c>
      <c r="J105" s="1" t="s">
        <v>201</v>
      </c>
      <c r="K105" s="11">
        <v>10</v>
      </c>
      <c r="M105" s="2" t="s">
        <v>49</v>
      </c>
      <c r="N105" s="9">
        <f>S105*Unit_conversion!$C$5</f>
        <v>1.0492872221633562</v>
      </c>
      <c r="R105" s="10"/>
      <c r="S105" s="2">
        <v>29.8</v>
      </c>
      <c r="T105" s="2"/>
      <c r="U105" s="1" t="s">
        <v>35</v>
      </c>
      <c r="V105" s="1" t="s">
        <v>30</v>
      </c>
      <c r="W105" s="2"/>
      <c r="X105" s="2" t="s">
        <v>28</v>
      </c>
    </row>
    <row r="106" spans="1:27" ht="14.25" customHeight="1">
      <c r="A106" s="1">
        <v>1206</v>
      </c>
      <c r="B106" s="2">
        <v>1</v>
      </c>
      <c r="C106" s="1" t="s">
        <v>196</v>
      </c>
      <c r="D106" s="1" t="s">
        <v>197</v>
      </c>
      <c r="E106" s="1">
        <v>2015</v>
      </c>
      <c r="F106" s="1" t="s">
        <v>198</v>
      </c>
      <c r="G106" s="1" t="s">
        <v>199</v>
      </c>
      <c r="H106" s="8" t="str">
        <f>HYPERLINK("https://doi.org/"&amp;G106)</f>
        <v>https://doi.org/10.1007/s10661-015-4619-y</v>
      </c>
      <c r="I106" s="1" t="s">
        <v>200</v>
      </c>
      <c r="J106" s="1" t="s">
        <v>201</v>
      </c>
      <c r="K106" s="1">
        <v>4</v>
      </c>
      <c r="M106" s="2" t="s">
        <v>46</v>
      </c>
      <c r="N106" s="9">
        <f>S106*Unit_conversion!$C$5</f>
        <v>0.71478290637302455</v>
      </c>
      <c r="R106" s="10"/>
      <c r="S106" s="2">
        <v>20.3</v>
      </c>
      <c r="T106" s="2"/>
      <c r="U106" s="1" t="s">
        <v>35</v>
      </c>
      <c r="V106" s="1" t="s">
        <v>34</v>
      </c>
      <c r="W106" s="2"/>
      <c r="X106" s="2" t="s">
        <v>28</v>
      </c>
    </row>
    <row r="107" spans="1:27" ht="14.25" customHeight="1">
      <c r="A107" s="1">
        <v>1206</v>
      </c>
      <c r="B107" s="2">
        <v>1</v>
      </c>
      <c r="C107" s="1" t="s">
        <v>196</v>
      </c>
      <c r="D107" s="1" t="s">
        <v>197</v>
      </c>
      <c r="E107" s="1">
        <v>2015</v>
      </c>
      <c r="F107" s="1" t="s">
        <v>198</v>
      </c>
      <c r="G107" s="1" t="s">
        <v>199</v>
      </c>
      <c r="H107" s="8" t="str">
        <f>HYPERLINK("https://doi.org/"&amp;G107)</f>
        <v>https://doi.org/10.1007/s10661-015-4619-y</v>
      </c>
      <c r="I107" s="1" t="s">
        <v>200</v>
      </c>
      <c r="J107" s="1" t="s">
        <v>201</v>
      </c>
      <c r="K107" s="1">
        <v>4</v>
      </c>
      <c r="M107" s="2" t="s">
        <v>48</v>
      </c>
      <c r="N107" s="9">
        <f>S107*Unit_conversion!$C$5</f>
        <v>0.69717741606827033</v>
      </c>
      <c r="R107" s="10"/>
      <c r="S107" s="2">
        <v>19.8</v>
      </c>
      <c r="T107" s="2"/>
      <c r="U107" s="1" t="s">
        <v>35</v>
      </c>
      <c r="V107" s="1" t="s">
        <v>34</v>
      </c>
      <c r="W107" s="2"/>
      <c r="X107" s="2" t="s">
        <v>28</v>
      </c>
    </row>
    <row r="108" spans="1:27" ht="14.25" customHeight="1">
      <c r="A108" s="1">
        <v>1206</v>
      </c>
      <c r="B108" s="2">
        <v>1</v>
      </c>
      <c r="C108" s="1" t="s">
        <v>196</v>
      </c>
      <c r="D108" s="1" t="s">
        <v>197</v>
      </c>
      <c r="E108" s="1">
        <v>2015</v>
      </c>
      <c r="F108" s="1" t="s">
        <v>198</v>
      </c>
      <c r="G108" s="1" t="s">
        <v>199</v>
      </c>
      <c r="H108" s="8" t="str">
        <f>HYPERLINK("https://doi.org/"&amp;G108)</f>
        <v>https://doi.org/10.1007/s10661-015-4619-y</v>
      </c>
      <c r="I108" s="1" t="s">
        <v>200</v>
      </c>
      <c r="J108" s="1" t="s">
        <v>201</v>
      </c>
      <c r="K108" s="1">
        <v>4</v>
      </c>
      <c r="M108" s="2" t="s">
        <v>49</v>
      </c>
      <c r="N108" s="9">
        <f>S108*Unit_conversion!$C$5</f>
        <v>0.60210776842259706</v>
      </c>
      <c r="R108" s="10"/>
      <c r="S108" s="2">
        <v>17.100000000000001</v>
      </c>
      <c r="T108" s="2"/>
      <c r="U108" s="1" t="s">
        <v>35</v>
      </c>
      <c r="V108" s="1" t="s">
        <v>34</v>
      </c>
      <c r="W108" s="2"/>
      <c r="X108" s="2" t="s">
        <v>28</v>
      </c>
    </row>
    <row r="109" spans="1:27" ht="14.25" customHeight="1">
      <c r="A109" s="1">
        <v>1206</v>
      </c>
      <c r="B109" s="2">
        <v>1</v>
      </c>
      <c r="C109" s="1" t="s">
        <v>196</v>
      </c>
      <c r="D109" s="1" t="s">
        <v>197</v>
      </c>
      <c r="E109" s="1">
        <v>2015</v>
      </c>
      <c r="F109" s="1" t="s">
        <v>198</v>
      </c>
      <c r="G109" s="1" t="s">
        <v>199</v>
      </c>
      <c r="H109" s="8" t="str">
        <f>HYPERLINK("https://doi.org/"&amp;G109)</f>
        <v>https://doi.org/10.1007/s10661-015-4619-y</v>
      </c>
      <c r="I109" s="1" t="s">
        <v>200</v>
      </c>
      <c r="J109" s="1" t="s">
        <v>201</v>
      </c>
      <c r="K109" s="1">
        <v>10</v>
      </c>
      <c r="M109" s="2" t="s">
        <v>46</v>
      </c>
      <c r="N109" s="9">
        <f>S109*Unit_conversion!$C$5</f>
        <v>0.98942855512719163</v>
      </c>
      <c r="R109" s="10"/>
      <c r="S109" s="2">
        <v>28.1</v>
      </c>
      <c r="T109" s="2"/>
      <c r="U109" s="1" t="s">
        <v>35</v>
      </c>
      <c r="V109" s="1" t="s">
        <v>125</v>
      </c>
      <c r="W109" s="2"/>
      <c r="X109" s="2" t="s">
        <v>28</v>
      </c>
    </row>
    <row r="110" spans="1:27" ht="14.25" customHeight="1">
      <c r="A110" s="1">
        <v>1206</v>
      </c>
      <c r="B110" s="2">
        <v>1</v>
      </c>
      <c r="C110" s="1" t="s">
        <v>196</v>
      </c>
      <c r="D110" s="1" t="s">
        <v>197</v>
      </c>
      <c r="E110" s="1">
        <v>2015</v>
      </c>
      <c r="F110" s="1" t="s">
        <v>198</v>
      </c>
      <c r="G110" s="1" t="s">
        <v>199</v>
      </c>
      <c r="H110" s="8" t="str">
        <f>HYPERLINK("https://doi.org/"&amp;G110)</f>
        <v>https://doi.org/10.1007/s10661-015-4619-y</v>
      </c>
      <c r="I110" s="1" t="s">
        <v>200</v>
      </c>
      <c r="J110" s="1" t="s">
        <v>201</v>
      </c>
      <c r="K110" s="1">
        <v>10</v>
      </c>
      <c r="M110" s="2" t="s">
        <v>48</v>
      </c>
      <c r="N110" s="9">
        <f>S110*Unit_conversion!$C$5</f>
        <v>1.2006944387842433</v>
      </c>
      <c r="R110" s="10"/>
      <c r="S110" s="2">
        <v>34.1</v>
      </c>
      <c r="T110" s="2"/>
      <c r="U110" s="1" t="s">
        <v>35</v>
      </c>
      <c r="V110" s="1" t="s">
        <v>125</v>
      </c>
      <c r="W110" s="2"/>
      <c r="X110" s="2" t="s">
        <v>28</v>
      </c>
    </row>
    <row r="111" spans="1:27" ht="14.25" customHeight="1">
      <c r="A111" s="1">
        <v>1206</v>
      </c>
      <c r="B111" s="2">
        <v>1</v>
      </c>
      <c r="C111" s="1" t="s">
        <v>196</v>
      </c>
      <c r="D111" s="1" t="s">
        <v>197</v>
      </c>
      <c r="E111" s="1">
        <v>2015</v>
      </c>
      <c r="F111" s="1" t="s">
        <v>198</v>
      </c>
      <c r="G111" s="1" t="s">
        <v>199</v>
      </c>
      <c r="H111" s="8" t="str">
        <f>HYPERLINK("https://doi.org/"&amp;G111)</f>
        <v>https://doi.org/10.1007/s10661-015-4619-y</v>
      </c>
      <c r="I111" s="1" t="s">
        <v>200</v>
      </c>
      <c r="J111" s="1" t="s">
        <v>201</v>
      </c>
      <c r="K111" s="1">
        <v>10</v>
      </c>
      <c r="M111" s="2" t="s">
        <v>49</v>
      </c>
      <c r="N111" s="9">
        <f>S111*Unit_conversion!$C$5</f>
        <v>1.2464687135766044</v>
      </c>
      <c r="R111" s="10"/>
      <c r="S111" s="2">
        <v>35.4</v>
      </c>
      <c r="T111" s="2"/>
      <c r="U111" s="1" t="s">
        <v>35</v>
      </c>
      <c r="V111" s="1" t="s">
        <v>125</v>
      </c>
      <c r="W111" s="2"/>
      <c r="X111" s="2" t="s">
        <v>28</v>
      </c>
    </row>
    <row r="112" spans="1:27" ht="14.25" customHeight="1">
      <c r="A112" s="1">
        <v>1206</v>
      </c>
      <c r="B112" s="2">
        <v>1</v>
      </c>
      <c r="C112" s="1" t="s">
        <v>196</v>
      </c>
      <c r="D112" s="1" t="s">
        <v>197</v>
      </c>
      <c r="E112" s="1">
        <v>2015</v>
      </c>
      <c r="F112" s="1" t="s">
        <v>198</v>
      </c>
      <c r="G112" s="1" t="s">
        <v>199</v>
      </c>
      <c r="H112" s="8" t="str">
        <f>HYPERLINK("https://doi.org/"&amp;G112)</f>
        <v>https://doi.org/10.1007/s10661-015-4619-y</v>
      </c>
      <c r="I112" s="1" t="s">
        <v>200</v>
      </c>
      <c r="J112" s="1" t="s">
        <v>201</v>
      </c>
      <c r="K112" s="1">
        <v>10</v>
      </c>
      <c r="M112" s="2" t="s">
        <v>46</v>
      </c>
      <c r="N112" s="9">
        <f>S112*Unit_conversion!$C$5</f>
        <v>1.052808320224307</v>
      </c>
      <c r="R112" s="10"/>
      <c r="S112" s="2">
        <v>29.9</v>
      </c>
      <c r="T112" s="2"/>
      <c r="U112" s="1" t="s">
        <v>35</v>
      </c>
      <c r="V112" s="1" t="s">
        <v>32</v>
      </c>
      <c r="W112" s="2"/>
      <c r="X112" s="2" t="s">
        <v>28</v>
      </c>
    </row>
    <row r="113" spans="1:27" ht="14.25" customHeight="1">
      <c r="A113" s="1">
        <v>1206</v>
      </c>
      <c r="B113" s="2">
        <v>1</v>
      </c>
      <c r="C113" s="1" t="s">
        <v>196</v>
      </c>
      <c r="D113" s="1" t="s">
        <v>197</v>
      </c>
      <c r="E113" s="1">
        <v>2015</v>
      </c>
      <c r="F113" s="1" t="s">
        <v>198</v>
      </c>
      <c r="G113" s="1" t="s">
        <v>199</v>
      </c>
      <c r="H113" s="8" t="str">
        <f>HYPERLINK("https://doi.org/"&amp;G113)</f>
        <v>https://doi.org/10.1007/s10661-015-4619-y</v>
      </c>
      <c r="I113" s="1" t="s">
        <v>200</v>
      </c>
      <c r="J113" s="1" t="s">
        <v>201</v>
      </c>
      <c r="K113" s="1">
        <v>10</v>
      </c>
      <c r="M113" s="2" t="s">
        <v>48</v>
      </c>
      <c r="N113" s="9">
        <f>S113*Unit_conversion!$C$5</f>
        <v>1.0387239279805036</v>
      </c>
      <c r="R113" s="10"/>
      <c r="S113" s="2">
        <v>29.5</v>
      </c>
      <c r="T113" s="2"/>
      <c r="U113" s="1" t="s">
        <v>35</v>
      </c>
      <c r="V113" s="1" t="s">
        <v>32</v>
      </c>
      <c r="W113" s="2"/>
      <c r="X113" s="2" t="s">
        <v>28</v>
      </c>
    </row>
    <row r="114" spans="1:27" ht="14.25" customHeight="1">
      <c r="A114" s="1">
        <v>1206</v>
      </c>
      <c r="B114" s="2">
        <v>1</v>
      </c>
      <c r="C114" s="1" t="s">
        <v>196</v>
      </c>
      <c r="D114" s="1" t="s">
        <v>197</v>
      </c>
      <c r="E114" s="1">
        <v>2015</v>
      </c>
      <c r="F114" s="1" t="s">
        <v>198</v>
      </c>
      <c r="G114" s="1" t="s">
        <v>199</v>
      </c>
      <c r="H114" s="8" t="str">
        <f>HYPERLINK("https://doi.org/"&amp;G114)</f>
        <v>https://doi.org/10.1007/s10661-015-4619-y</v>
      </c>
      <c r="I114" s="1" t="s">
        <v>200</v>
      </c>
      <c r="J114" s="1" t="s">
        <v>201</v>
      </c>
      <c r="K114" s="1">
        <v>10</v>
      </c>
      <c r="M114" s="2" t="s">
        <v>49</v>
      </c>
      <c r="N114" s="9">
        <f>S114*Unit_conversion!$C$5</f>
        <v>0.98942855512719163</v>
      </c>
      <c r="R114" s="10"/>
      <c r="S114" s="2">
        <v>28.1</v>
      </c>
      <c r="T114" s="2"/>
      <c r="U114" s="1" t="s">
        <v>35</v>
      </c>
      <c r="V114" s="1" t="s">
        <v>32</v>
      </c>
      <c r="W114" s="2"/>
      <c r="X114" s="2" t="s">
        <v>28</v>
      </c>
    </row>
    <row r="115" spans="1:27" ht="14.25" customHeight="1">
      <c r="A115" s="1">
        <v>1206</v>
      </c>
      <c r="B115" s="2">
        <v>1</v>
      </c>
      <c r="C115" s="1" t="s">
        <v>196</v>
      </c>
      <c r="D115" s="1" t="s">
        <v>197</v>
      </c>
      <c r="E115" s="1">
        <v>2015</v>
      </c>
      <c r="F115" s="1" t="s">
        <v>198</v>
      </c>
      <c r="G115" s="1" t="s">
        <v>199</v>
      </c>
      <c r="H115" s="8" t="str">
        <f>HYPERLINK("https://doi.org/"&amp;G115)</f>
        <v>https://doi.org/10.1007/s10661-015-4619-y</v>
      </c>
      <c r="I115" s="1" t="s">
        <v>200</v>
      </c>
      <c r="J115" s="1" t="s">
        <v>201</v>
      </c>
      <c r="K115" s="1">
        <v>6</v>
      </c>
      <c r="M115" s="2" t="s">
        <v>46</v>
      </c>
      <c r="N115" s="9">
        <f>S115*Unit_conversion!$C$5</f>
        <v>0.97534416288338821</v>
      </c>
      <c r="R115" s="10"/>
      <c r="S115" s="2">
        <v>27.7</v>
      </c>
      <c r="T115" s="2"/>
      <c r="U115" s="1" t="s">
        <v>35</v>
      </c>
      <c r="V115" s="1" t="s">
        <v>27</v>
      </c>
      <c r="W115" s="2"/>
      <c r="X115" s="2" t="s">
        <v>28</v>
      </c>
    </row>
    <row r="116" spans="1:27" ht="14.25" customHeight="1">
      <c r="A116" s="1">
        <v>1206</v>
      </c>
      <c r="B116" s="2">
        <v>1</v>
      </c>
      <c r="C116" s="1" t="s">
        <v>196</v>
      </c>
      <c r="D116" s="1" t="s">
        <v>197</v>
      </c>
      <c r="E116" s="1">
        <v>2015</v>
      </c>
      <c r="F116" s="1" t="s">
        <v>198</v>
      </c>
      <c r="G116" s="1" t="s">
        <v>199</v>
      </c>
      <c r="H116" s="8" t="str">
        <f>HYPERLINK("https://doi.org/"&amp;G116)</f>
        <v>https://doi.org/10.1007/s10661-015-4619-y</v>
      </c>
      <c r="I116" s="1" t="s">
        <v>200</v>
      </c>
      <c r="J116" s="1" t="s">
        <v>201</v>
      </c>
      <c r="K116" s="1">
        <v>6</v>
      </c>
      <c r="M116" s="2" t="s">
        <v>48</v>
      </c>
      <c r="N116" s="9">
        <f>S116*Unit_conversion!$C$5</f>
        <v>0.89083780942056756</v>
      </c>
      <c r="R116" s="10"/>
      <c r="S116" s="2">
        <v>25.3</v>
      </c>
      <c r="T116" s="2"/>
      <c r="U116" s="1" t="s">
        <v>35</v>
      </c>
      <c r="V116" s="1" t="s">
        <v>27</v>
      </c>
      <c r="W116" s="2"/>
      <c r="X116" s="2" t="s">
        <v>28</v>
      </c>
    </row>
    <row r="117" spans="1:27" ht="14.25" customHeight="1">
      <c r="A117" s="1">
        <v>1206</v>
      </c>
      <c r="B117" s="2">
        <v>1</v>
      </c>
      <c r="C117" s="1" t="s">
        <v>196</v>
      </c>
      <c r="D117" s="1" t="s">
        <v>197</v>
      </c>
      <c r="E117" s="1">
        <v>2015</v>
      </c>
      <c r="F117" s="1" t="s">
        <v>198</v>
      </c>
      <c r="G117" s="1" t="s">
        <v>199</v>
      </c>
      <c r="H117" s="8" t="str">
        <f>HYPERLINK("https://doi.org/"&amp;G117)</f>
        <v>https://doi.org/10.1007/s10661-015-4619-y</v>
      </c>
      <c r="I117" s="1" t="s">
        <v>200</v>
      </c>
      <c r="J117" s="1" t="s">
        <v>201</v>
      </c>
      <c r="K117" s="1">
        <v>6</v>
      </c>
      <c r="M117" s="2" t="s">
        <v>49</v>
      </c>
      <c r="N117" s="9">
        <f>S117*Unit_conversion!$C$5</f>
        <v>0.92956988809102692</v>
      </c>
      <c r="R117" s="10"/>
      <c r="S117" s="2">
        <v>26.4</v>
      </c>
      <c r="T117" s="2"/>
      <c r="U117" s="1" t="s">
        <v>35</v>
      </c>
      <c r="V117" s="1" t="s">
        <v>27</v>
      </c>
      <c r="W117" s="2"/>
      <c r="X117" s="2" t="s">
        <v>28</v>
      </c>
    </row>
    <row r="118" spans="1:27" ht="14.25" customHeight="1">
      <c r="A118" s="1">
        <v>4264</v>
      </c>
      <c r="B118" s="2">
        <v>1</v>
      </c>
      <c r="C118" s="1" t="s">
        <v>202</v>
      </c>
      <c r="D118" s="1" t="s">
        <v>203</v>
      </c>
      <c r="E118" s="1">
        <v>2021</v>
      </c>
      <c r="F118" s="1" t="s">
        <v>204</v>
      </c>
      <c r="G118" s="1" t="s">
        <v>205</v>
      </c>
      <c r="H118" s="8" t="str">
        <f>HYPERLINK("https://doi.org/"&amp;G118)</f>
        <v>https://doi.org/10.1007/s10661-021-08934-1</v>
      </c>
      <c r="I118" s="1" t="s">
        <v>206</v>
      </c>
      <c r="J118" s="1" t="s">
        <v>201</v>
      </c>
      <c r="K118" s="1">
        <v>1</v>
      </c>
      <c r="M118" s="2" t="s">
        <v>207</v>
      </c>
      <c r="N118" s="3">
        <f t="shared" ref="N118:N120" si="4">P118</f>
        <v>1.51</v>
      </c>
      <c r="P118" s="1">
        <v>1.51</v>
      </c>
      <c r="R118" s="10"/>
      <c r="S118" s="2"/>
      <c r="T118" s="2"/>
      <c r="U118" s="1" t="s">
        <v>35</v>
      </c>
      <c r="V118" s="1" t="s">
        <v>29</v>
      </c>
      <c r="W118" s="2"/>
      <c r="X118" s="2" t="s">
        <v>28</v>
      </c>
    </row>
    <row r="119" spans="1:27" ht="14.25" customHeight="1">
      <c r="A119" s="1">
        <v>4264</v>
      </c>
      <c r="B119" s="2">
        <v>1</v>
      </c>
      <c r="C119" s="1" t="s">
        <v>202</v>
      </c>
      <c r="D119" s="1" t="s">
        <v>203</v>
      </c>
      <c r="E119" s="1">
        <v>2021</v>
      </c>
      <c r="F119" s="1" t="s">
        <v>204</v>
      </c>
      <c r="G119" s="1" t="s">
        <v>205</v>
      </c>
      <c r="H119" s="8" t="str">
        <f>HYPERLINK("https://doi.org/"&amp;G119)</f>
        <v>https://doi.org/10.1007/s10661-021-08934-1</v>
      </c>
      <c r="I119" s="1" t="s">
        <v>206</v>
      </c>
      <c r="J119" s="1" t="s">
        <v>201</v>
      </c>
      <c r="K119" s="1">
        <v>1</v>
      </c>
      <c r="M119" s="2" t="s">
        <v>208</v>
      </c>
      <c r="N119" s="3">
        <f t="shared" si="4"/>
        <v>1.71</v>
      </c>
      <c r="P119" s="1">
        <v>1.71</v>
      </c>
      <c r="R119" s="10"/>
      <c r="S119" s="2"/>
      <c r="T119" s="2"/>
      <c r="U119" s="1" t="s">
        <v>35</v>
      </c>
      <c r="V119" s="1" t="s">
        <v>29</v>
      </c>
      <c r="W119" s="2"/>
      <c r="X119" s="2" t="s">
        <v>28</v>
      </c>
    </row>
    <row r="120" spans="1:27" ht="14.25" customHeight="1">
      <c r="A120" s="1">
        <v>4264</v>
      </c>
      <c r="B120" s="2">
        <v>1</v>
      </c>
      <c r="C120" s="1" t="s">
        <v>202</v>
      </c>
      <c r="D120" s="1" t="s">
        <v>203</v>
      </c>
      <c r="E120" s="1">
        <v>2021</v>
      </c>
      <c r="F120" s="1" t="s">
        <v>204</v>
      </c>
      <c r="G120" s="1" t="s">
        <v>205</v>
      </c>
      <c r="H120" s="8" t="str">
        <f>HYPERLINK("https://doi.org/"&amp;G120)</f>
        <v>https://doi.org/10.1007/s10661-021-08934-1</v>
      </c>
      <c r="I120" s="1" t="s">
        <v>206</v>
      </c>
      <c r="J120" s="1" t="s">
        <v>201</v>
      </c>
      <c r="K120" s="1">
        <v>1</v>
      </c>
      <c r="M120" s="2" t="s">
        <v>209</v>
      </c>
      <c r="N120" s="3">
        <f t="shared" si="4"/>
        <v>1.78</v>
      </c>
      <c r="P120" s="1">
        <v>1.78</v>
      </c>
      <c r="R120" s="10"/>
      <c r="S120" s="2"/>
      <c r="T120" s="2"/>
      <c r="U120" s="1" t="s">
        <v>35</v>
      </c>
      <c r="V120" s="1" t="s">
        <v>29</v>
      </c>
      <c r="W120" s="2"/>
      <c r="X120" s="2" t="s">
        <v>28</v>
      </c>
    </row>
    <row r="121" spans="1:27" ht="14.25" customHeight="1">
      <c r="A121" s="1">
        <v>4356</v>
      </c>
      <c r="B121" s="12">
        <v>1</v>
      </c>
      <c r="C121" s="1" t="s">
        <v>210</v>
      </c>
      <c r="D121" s="1" t="s">
        <v>211</v>
      </c>
      <c r="E121" s="1">
        <v>2021</v>
      </c>
      <c r="F121" s="1" t="s">
        <v>212</v>
      </c>
      <c r="G121" s="1" t="s">
        <v>213</v>
      </c>
      <c r="H121" s="8" t="str">
        <f>HYPERLINK("https://doi.org/"&amp;G121)</f>
        <v>https://doi.org/10.1007/s11356-020-10432-9</v>
      </c>
      <c r="I121" s="1" t="s">
        <v>214</v>
      </c>
      <c r="J121" s="1" t="s">
        <v>215</v>
      </c>
      <c r="K121" s="1">
        <v>1</v>
      </c>
      <c r="M121" s="2" t="s">
        <v>58</v>
      </c>
      <c r="N121" s="9">
        <f>P121/R121</f>
        <v>0.51800000000000002</v>
      </c>
      <c r="O121" s="15"/>
      <c r="P121" s="1">
        <v>15.54</v>
      </c>
      <c r="R121" s="10">
        <v>30</v>
      </c>
      <c r="S121" s="2"/>
      <c r="T121" s="2"/>
      <c r="U121" s="1" t="s">
        <v>45</v>
      </c>
      <c r="W121" s="2"/>
      <c r="X121" s="2" t="s">
        <v>28</v>
      </c>
      <c r="Y121" s="2" t="s">
        <v>216</v>
      </c>
    </row>
    <row r="122" spans="1:27" ht="14.25" customHeight="1">
      <c r="A122" s="1">
        <v>3681</v>
      </c>
      <c r="B122" s="2">
        <v>1</v>
      </c>
      <c r="C122" s="1" t="s">
        <v>217</v>
      </c>
      <c r="D122" s="1" t="s">
        <v>218</v>
      </c>
      <c r="E122" s="1">
        <v>2016</v>
      </c>
      <c r="F122" s="1" t="s">
        <v>219</v>
      </c>
      <c r="G122" s="1" t="s">
        <v>220</v>
      </c>
      <c r="H122" s="8" t="str">
        <f>HYPERLINK("https://doi.org/"&amp;G122)</f>
        <v>https://doi.org/10.1007/s11442-016-1334-8</v>
      </c>
      <c r="I122" s="1" t="s">
        <v>221</v>
      </c>
      <c r="J122" s="1" t="s">
        <v>222</v>
      </c>
      <c r="K122" s="1">
        <v>61</v>
      </c>
      <c r="M122" s="2" t="s">
        <v>58</v>
      </c>
      <c r="N122" s="9">
        <f t="shared" ref="N122:O122" si="5">P122/365</f>
        <v>0.45635616438356164</v>
      </c>
      <c r="O122" s="15">
        <f t="shared" si="5"/>
        <v>1.4651232876712328</v>
      </c>
      <c r="P122" s="1">
        <v>166.57</v>
      </c>
      <c r="Q122" s="2">
        <v>534.77</v>
      </c>
      <c r="R122" s="10">
        <v>365</v>
      </c>
      <c r="S122" s="2"/>
      <c r="T122" s="2"/>
      <c r="U122" s="1" t="s">
        <v>4</v>
      </c>
      <c r="W122" s="2"/>
      <c r="X122" s="2" t="s">
        <v>28</v>
      </c>
      <c r="Y122" s="2" t="s">
        <v>223</v>
      </c>
      <c r="AA122" s="2"/>
    </row>
    <row r="123" spans="1:27" ht="14.25" customHeight="1">
      <c r="A123" s="1">
        <v>3681</v>
      </c>
      <c r="B123" s="2">
        <v>1</v>
      </c>
      <c r="C123" s="1" t="s">
        <v>217</v>
      </c>
      <c r="D123" s="1" t="s">
        <v>218</v>
      </c>
      <c r="E123" s="1">
        <v>2016</v>
      </c>
      <c r="F123" s="1" t="s">
        <v>219</v>
      </c>
      <c r="G123" s="1" t="s">
        <v>220</v>
      </c>
      <c r="H123" s="8" t="str">
        <f>HYPERLINK("https://doi.org/"&amp;G123)</f>
        <v>https://doi.org/10.1007/s11442-016-1334-8</v>
      </c>
      <c r="I123" s="1" t="s">
        <v>221</v>
      </c>
      <c r="J123" s="1" t="s">
        <v>222</v>
      </c>
      <c r="K123" s="1">
        <v>61</v>
      </c>
      <c r="M123" s="2" t="s">
        <v>224</v>
      </c>
      <c r="N123" s="9">
        <f t="shared" ref="N123:O123" si="6">P123/365</f>
        <v>0.35295890410958908</v>
      </c>
      <c r="O123" s="15">
        <f t="shared" si="6"/>
        <v>1.4651232876712328</v>
      </c>
      <c r="P123" s="1">
        <v>128.83000000000001</v>
      </c>
      <c r="Q123" s="2">
        <v>534.77</v>
      </c>
      <c r="R123" s="10">
        <v>365</v>
      </c>
      <c r="S123" s="2"/>
      <c r="T123" s="2"/>
      <c r="U123" s="1" t="s">
        <v>4</v>
      </c>
      <c r="W123" s="2"/>
      <c r="X123" s="2" t="s">
        <v>28</v>
      </c>
      <c r="Y123" s="2" t="s">
        <v>223</v>
      </c>
      <c r="AA123" s="2"/>
    </row>
    <row r="124" spans="1:27" ht="14.25" customHeight="1">
      <c r="A124" s="1">
        <v>3681</v>
      </c>
      <c r="B124" s="2">
        <v>1</v>
      </c>
      <c r="C124" s="1" t="s">
        <v>217</v>
      </c>
      <c r="D124" s="1" t="s">
        <v>218</v>
      </c>
      <c r="E124" s="1">
        <v>2016</v>
      </c>
      <c r="F124" s="1" t="s">
        <v>219</v>
      </c>
      <c r="G124" s="1" t="s">
        <v>220</v>
      </c>
      <c r="H124" s="8" t="str">
        <f>HYPERLINK("https://doi.org/"&amp;G124)</f>
        <v>https://doi.org/10.1007/s11442-016-1334-8</v>
      </c>
      <c r="I124" s="1" t="s">
        <v>221</v>
      </c>
      <c r="J124" s="1" t="s">
        <v>222</v>
      </c>
      <c r="K124" s="1">
        <v>61</v>
      </c>
      <c r="M124" s="2" t="s">
        <v>225</v>
      </c>
      <c r="N124" s="9">
        <f t="shared" ref="N124:O124" si="7">P124/365</f>
        <v>0.28356164383561644</v>
      </c>
      <c r="O124" s="15">
        <f t="shared" si="7"/>
        <v>1.4651232876712328</v>
      </c>
      <c r="P124" s="1">
        <v>103.5</v>
      </c>
      <c r="Q124" s="2">
        <v>534.77</v>
      </c>
      <c r="R124" s="10">
        <v>365</v>
      </c>
      <c r="S124" s="2"/>
      <c r="T124" s="2"/>
      <c r="U124" s="1" t="s">
        <v>4</v>
      </c>
      <c r="W124" s="2"/>
      <c r="X124" s="2" t="s">
        <v>28</v>
      </c>
      <c r="Y124" s="2" t="s">
        <v>223</v>
      </c>
      <c r="AA124" s="2"/>
    </row>
    <row r="125" spans="1:27" ht="14.25" customHeight="1">
      <c r="A125" s="1">
        <v>3681</v>
      </c>
      <c r="B125" s="2">
        <v>1</v>
      </c>
      <c r="C125" s="1" t="s">
        <v>217</v>
      </c>
      <c r="D125" s="1" t="s">
        <v>218</v>
      </c>
      <c r="E125" s="1">
        <v>2016</v>
      </c>
      <c r="F125" s="1" t="s">
        <v>219</v>
      </c>
      <c r="G125" s="1" t="s">
        <v>220</v>
      </c>
      <c r="H125" s="8" t="str">
        <f>HYPERLINK("https://doi.org/"&amp;G125)</f>
        <v>https://doi.org/10.1007/s11442-016-1334-8</v>
      </c>
      <c r="I125" s="1" t="s">
        <v>221</v>
      </c>
      <c r="J125" s="1" t="s">
        <v>222</v>
      </c>
      <c r="K125" s="1">
        <v>61</v>
      </c>
      <c r="M125" s="2" t="s">
        <v>226</v>
      </c>
      <c r="N125" s="9">
        <f t="shared" ref="N125:O125" si="8">P125/365</f>
        <v>0.34268493150684931</v>
      </c>
      <c r="O125" s="15">
        <f t="shared" si="8"/>
        <v>1.4651232876712328</v>
      </c>
      <c r="P125" s="1">
        <v>125.08</v>
      </c>
      <c r="Q125" s="2">
        <v>534.77</v>
      </c>
      <c r="R125" s="10">
        <v>365</v>
      </c>
      <c r="S125" s="2"/>
      <c r="T125" s="2"/>
      <c r="U125" s="1" t="s">
        <v>4</v>
      </c>
      <c r="W125" s="2"/>
      <c r="X125" s="2" t="s">
        <v>28</v>
      </c>
      <c r="Y125" s="2" t="s">
        <v>223</v>
      </c>
      <c r="AA125" s="2"/>
    </row>
    <row r="126" spans="1:27" ht="14.25" customHeight="1">
      <c r="A126" s="1">
        <v>3681</v>
      </c>
      <c r="B126" s="2">
        <v>1</v>
      </c>
      <c r="C126" s="1" t="s">
        <v>217</v>
      </c>
      <c r="D126" s="1" t="s">
        <v>218</v>
      </c>
      <c r="E126" s="1">
        <v>2016</v>
      </c>
      <c r="F126" s="1" t="s">
        <v>219</v>
      </c>
      <c r="G126" s="1" t="s">
        <v>220</v>
      </c>
      <c r="H126" s="8" t="str">
        <f>HYPERLINK("https://doi.org/"&amp;G126)</f>
        <v>https://doi.org/10.1007/s11442-016-1334-8</v>
      </c>
      <c r="I126" s="1" t="s">
        <v>221</v>
      </c>
      <c r="J126" s="1" t="s">
        <v>222</v>
      </c>
      <c r="K126" s="1">
        <v>61</v>
      </c>
      <c r="M126" s="2" t="s">
        <v>227</v>
      </c>
      <c r="N126" s="9">
        <f t="shared" ref="N126:O126" si="9">P126/365</f>
        <v>0.6205479452054794</v>
      </c>
      <c r="O126" s="15">
        <f t="shared" si="9"/>
        <v>1.4651232876712328</v>
      </c>
      <c r="P126" s="1">
        <v>226.5</v>
      </c>
      <c r="Q126" s="2">
        <v>534.77</v>
      </c>
      <c r="R126" s="10">
        <v>365</v>
      </c>
      <c r="S126" s="2"/>
      <c r="T126" s="2"/>
      <c r="U126" s="1" t="s">
        <v>4</v>
      </c>
      <c r="W126" s="2"/>
      <c r="X126" s="2" t="s">
        <v>28</v>
      </c>
      <c r="Y126" s="2" t="s">
        <v>223</v>
      </c>
    </row>
    <row r="127" spans="1:27" ht="14.25" customHeight="1">
      <c r="A127" s="1">
        <v>3023</v>
      </c>
      <c r="B127" s="2">
        <v>1</v>
      </c>
      <c r="C127" s="1" t="s">
        <v>228</v>
      </c>
      <c r="D127" s="1" t="s">
        <v>229</v>
      </c>
      <c r="E127" s="1">
        <v>2018</v>
      </c>
      <c r="F127" s="1" t="s">
        <v>230</v>
      </c>
      <c r="G127" s="1" t="s">
        <v>231</v>
      </c>
      <c r="H127" s="8" t="str">
        <f>HYPERLINK("https://doi.org/"&amp;G127)</f>
        <v>https://doi.org/10.1007/s11629-018-5180-2</v>
      </c>
      <c r="I127" s="1" t="s">
        <v>232</v>
      </c>
      <c r="J127" s="1" t="s">
        <v>233</v>
      </c>
      <c r="K127" s="1">
        <v>1</v>
      </c>
      <c r="M127" s="2" t="s">
        <v>58</v>
      </c>
      <c r="N127" s="3">
        <f t="shared" ref="N127:N129" si="10">P127/8</f>
        <v>1.375</v>
      </c>
      <c r="P127" s="1">
        <v>11</v>
      </c>
      <c r="R127" s="10">
        <v>8</v>
      </c>
      <c r="S127" s="2"/>
      <c r="T127" s="2"/>
      <c r="U127" s="1" t="s">
        <v>234</v>
      </c>
      <c r="W127" s="2" t="s">
        <v>235</v>
      </c>
      <c r="X127" s="2" t="s">
        <v>28</v>
      </c>
      <c r="Y127" s="2" t="s">
        <v>236</v>
      </c>
    </row>
    <row r="128" spans="1:27" ht="14.25" customHeight="1">
      <c r="A128" s="1">
        <v>3023</v>
      </c>
      <c r="B128" s="2">
        <v>1</v>
      </c>
      <c r="C128" s="1" t="s">
        <v>228</v>
      </c>
      <c r="D128" s="1" t="s">
        <v>229</v>
      </c>
      <c r="E128" s="1">
        <v>2018</v>
      </c>
      <c r="F128" s="1" t="s">
        <v>230</v>
      </c>
      <c r="G128" s="1" t="s">
        <v>231</v>
      </c>
      <c r="H128" s="8" t="str">
        <f>HYPERLINK("https://doi.org/"&amp;G128)</f>
        <v>https://doi.org/10.1007/s11629-018-5180-2</v>
      </c>
      <c r="I128" s="1" t="s">
        <v>232</v>
      </c>
      <c r="J128" s="1" t="s">
        <v>233</v>
      </c>
      <c r="K128" s="1">
        <v>1</v>
      </c>
      <c r="M128" s="2" t="s">
        <v>58</v>
      </c>
      <c r="N128" s="3">
        <f t="shared" si="10"/>
        <v>1.25</v>
      </c>
      <c r="P128" s="1">
        <v>10</v>
      </c>
      <c r="R128" s="10">
        <v>8</v>
      </c>
      <c r="S128" s="2"/>
      <c r="T128" s="2"/>
      <c r="U128" s="1" t="s">
        <v>234</v>
      </c>
      <c r="W128" s="2" t="s">
        <v>237</v>
      </c>
      <c r="X128" s="2" t="s">
        <v>28</v>
      </c>
      <c r="Y128" s="2" t="s">
        <v>236</v>
      </c>
    </row>
    <row r="129" spans="1:27" ht="14.25" customHeight="1">
      <c r="A129" s="1">
        <v>3023</v>
      </c>
      <c r="B129" s="2">
        <v>1</v>
      </c>
      <c r="C129" s="1" t="s">
        <v>228</v>
      </c>
      <c r="D129" s="1" t="s">
        <v>229</v>
      </c>
      <c r="E129" s="1">
        <v>2018</v>
      </c>
      <c r="F129" s="1" t="s">
        <v>230</v>
      </c>
      <c r="G129" s="1" t="s">
        <v>231</v>
      </c>
      <c r="H129" s="8" t="str">
        <f>HYPERLINK("https://doi.org/"&amp;G129)</f>
        <v>https://doi.org/10.1007/s11629-018-5180-2</v>
      </c>
      <c r="I129" s="1" t="s">
        <v>232</v>
      </c>
      <c r="J129" s="1" t="s">
        <v>233</v>
      </c>
      <c r="K129" s="1">
        <v>1</v>
      </c>
      <c r="M129" s="2" t="s">
        <v>58</v>
      </c>
      <c r="N129" s="3">
        <f t="shared" si="10"/>
        <v>0.75</v>
      </c>
      <c r="P129" s="1">
        <v>6</v>
      </c>
      <c r="R129" s="10">
        <v>8</v>
      </c>
      <c r="S129" s="2"/>
      <c r="T129" s="2"/>
      <c r="U129" s="1" t="s">
        <v>234</v>
      </c>
      <c r="W129" s="2" t="s">
        <v>238</v>
      </c>
      <c r="X129" s="2" t="s">
        <v>28</v>
      </c>
      <c r="Y129" s="2" t="s">
        <v>236</v>
      </c>
    </row>
    <row r="130" spans="1:27" ht="14.25" customHeight="1">
      <c r="A130" s="1">
        <v>1748</v>
      </c>
      <c r="B130" s="2">
        <v>1</v>
      </c>
      <c r="C130" s="1" t="s">
        <v>239</v>
      </c>
      <c r="D130" s="1" t="s">
        <v>240</v>
      </c>
      <c r="E130" s="1">
        <v>2013</v>
      </c>
      <c r="F130" s="1" t="s">
        <v>241</v>
      </c>
      <c r="G130" s="1" t="s">
        <v>242</v>
      </c>
      <c r="H130" s="8" t="str">
        <f>HYPERLINK("https://doi.org/"&amp;G130)</f>
        <v>https://doi.org/10.1007/s11707-012-0346-7</v>
      </c>
      <c r="I130" s="1" t="s">
        <v>243</v>
      </c>
      <c r="J130" s="1" t="s">
        <v>244</v>
      </c>
      <c r="K130" s="1">
        <v>5</v>
      </c>
      <c r="M130" s="2" t="s">
        <v>245</v>
      </c>
      <c r="N130" s="3">
        <v>0.62</v>
      </c>
      <c r="R130" s="10"/>
      <c r="S130" s="2"/>
      <c r="T130" s="2"/>
      <c r="U130" s="1" t="s">
        <v>35</v>
      </c>
      <c r="W130" s="2"/>
      <c r="X130" s="2" t="s">
        <v>28</v>
      </c>
    </row>
    <row r="131" spans="1:27" ht="14.25" customHeight="1">
      <c r="A131" s="1">
        <v>1756</v>
      </c>
      <c r="B131" s="2">
        <v>1</v>
      </c>
      <c r="C131" s="1" t="s">
        <v>246</v>
      </c>
      <c r="D131" s="1" t="s">
        <v>247</v>
      </c>
      <c r="E131" s="1">
        <v>2013</v>
      </c>
      <c r="F131" s="1" t="s">
        <v>248</v>
      </c>
      <c r="G131" s="1" t="s">
        <v>249</v>
      </c>
      <c r="H131" s="8" t="str">
        <f>HYPERLINK("https://doi.org/"&amp;G131)</f>
        <v>https://doi.org/10.1007/s11769-013-0587-8</v>
      </c>
      <c r="I131" s="1" t="s">
        <v>250</v>
      </c>
      <c r="J131" s="1" t="s">
        <v>251</v>
      </c>
      <c r="K131" s="1">
        <v>1</v>
      </c>
      <c r="M131" s="2" t="s">
        <v>207</v>
      </c>
      <c r="N131" s="9">
        <f>S131*Unit_conversion!$C$5</f>
        <v>0.54119277196814719</v>
      </c>
      <c r="R131" s="10"/>
      <c r="S131" s="2">
        <v>15.37</v>
      </c>
      <c r="T131" s="2"/>
      <c r="U131" s="2" t="s">
        <v>26</v>
      </c>
      <c r="W131" s="2"/>
      <c r="X131" s="2" t="s">
        <v>28</v>
      </c>
    </row>
    <row r="132" spans="1:27" ht="14.25" customHeight="1">
      <c r="A132" s="1">
        <v>3203</v>
      </c>
      <c r="B132" s="2">
        <v>1</v>
      </c>
      <c r="C132" s="1" t="s">
        <v>252</v>
      </c>
      <c r="D132" s="1" t="s">
        <v>253</v>
      </c>
      <c r="E132" s="1">
        <v>2018</v>
      </c>
      <c r="F132" s="1" t="s">
        <v>254</v>
      </c>
      <c r="G132" s="1" t="s">
        <v>255</v>
      </c>
      <c r="H132" s="8" t="str">
        <f>HYPERLINK("https://doi.org/"&amp;G132)</f>
        <v>https://doi.org/10.1007/s11769-018-0960-8</v>
      </c>
      <c r="I132" s="1" t="s">
        <v>256</v>
      </c>
      <c r="J132" s="1" t="s">
        <v>251</v>
      </c>
      <c r="K132" s="1">
        <v>1</v>
      </c>
      <c r="M132" s="2" t="s">
        <v>58</v>
      </c>
      <c r="N132" s="3">
        <f t="shared" ref="N132:N135" si="11">P132/8</f>
        <v>0.26124999999999998</v>
      </c>
      <c r="P132" s="1">
        <v>2.09</v>
      </c>
      <c r="R132" s="10">
        <v>8</v>
      </c>
      <c r="S132" s="2"/>
      <c r="T132" s="2"/>
      <c r="U132" s="1" t="s">
        <v>234</v>
      </c>
      <c r="W132" s="2" t="s">
        <v>257</v>
      </c>
      <c r="X132" s="2" t="s">
        <v>28</v>
      </c>
      <c r="Y132" s="2" t="s">
        <v>236</v>
      </c>
      <c r="AA132" s="2"/>
    </row>
    <row r="133" spans="1:27" ht="14.25" customHeight="1">
      <c r="A133" s="1">
        <v>3203</v>
      </c>
      <c r="B133" s="2">
        <v>1</v>
      </c>
      <c r="C133" s="1" t="s">
        <v>252</v>
      </c>
      <c r="D133" s="1" t="s">
        <v>253</v>
      </c>
      <c r="E133" s="1">
        <v>2018</v>
      </c>
      <c r="F133" s="1" t="s">
        <v>254</v>
      </c>
      <c r="G133" s="1" t="s">
        <v>255</v>
      </c>
      <c r="H133" s="8" t="str">
        <f>HYPERLINK("https://doi.org/"&amp;G133)</f>
        <v>https://doi.org/10.1007/s11769-018-0960-8</v>
      </c>
      <c r="I133" s="1" t="s">
        <v>256</v>
      </c>
      <c r="J133" s="1" t="s">
        <v>251</v>
      </c>
      <c r="K133" s="1">
        <v>1</v>
      </c>
      <c r="M133" s="2" t="s">
        <v>58</v>
      </c>
      <c r="N133" s="3">
        <f t="shared" si="11"/>
        <v>0.76749999999999996</v>
      </c>
      <c r="P133" s="1">
        <v>6.14</v>
      </c>
      <c r="R133" s="10">
        <v>8</v>
      </c>
      <c r="S133" s="2"/>
      <c r="T133" s="2"/>
      <c r="U133" s="1" t="s">
        <v>234</v>
      </c>
      <c r="W133" s="2" t="s">
        <v>258</v>
      </c>
      <c r="X133" s="2" t="s">
        <v>28</v>
      </c>
      <c r="Y133" s="2" t="s">
        <v>236</v>
      </c>
    </row>
    <row r="134" spans="1:27" ht="14.25" customHeight="1">
      <c r="A134" s="1">
        <v>3203</v>
      </c>
      <c r="B134" s="2">
        <v>1</v>
      </c>
      <c r="C134" s="1" t="s">
        <v>252</v>
      </c>
      <c r="D134" s="1" t="s">
        <v>253</v>
      </c>
      <c r="E134" s="1">
        <v>2018</v>
      </c>
      <c r="F134" s="1" t="s">
        <v>254</v>
      </c>
      <c r="G134" s="1" t="s">
        <v>255</v>
      </c>
      <c r="H134" s="8" t="str">
        <f>HYPERLINK("https://doi.org/"&amp;G134)</f>
        <v>https://doi.org/10.1007/s11769-018-0960-8</v>
      </c>
      <c r="I134" s="1" t="s">
        <v>256</v>
      </c>
      <c r="J134" s="1" t="s">
        <v>251</v>
      </c>
      <c r="K134" s="1">
        <v>1</v>
      </c>
      <c r="M134" s="2" t="s">
        <v>58</v>
      </c>
      <c r="N134" s="3">
        <f t="shared" si="11"/>
        <v>0.26124999999999998</v>
      </c>
      <c r="P134" s="1">
        <v>2.09</v>
      </c>
      <c r="R134" s="10">
        <v>8</v>
      </c>
      <c r="S134" s="2"/>
      <c r="T134" s="2"/>
      <c r="U134" s="1" t="s">
        <v>234</v>
      </c>
      <c r="W134" s="2" t="s">
        <v>259</v>
      </c>
      <c r="X134" s="2" t="s">
        <v>28</v>
      </c>
      <c r="Y134" s="2" t="s">
        <v>236</v>
      </c>
      <c r="AA134" s="2"/>
    </row>
    <row r="135" spans="1:27" ht="14.25" customHeight="1">
      <c r="A135" s="1">
        <v>3203</v>
      </c>
      <c r="B135" s="2">
        <v>1</v>
      </c>
      <c r="C135" s="1" t="s">
        <v>252</v>
      </c>
      <c r="D135" s="1" t="s">
        <v>253</v>
      </c>
      <c r="E135" s="1">
        <v>2018</v>
      </c>
      <c r="F135" s="1" t="s">
        <v>254</v>
      </c>
      <c r="G135" s="1" t="s">
        <v>255</v>
      </c>
      <c r="H135" s="8" t="str">
        <f>HYPERLINK("https://doi.org/"&amp;G135)</f>
        <v>https://doi.org/10.1007/s11769-018-0960-8</v>
      </c>
      <c r="I135" s="1" t="s">
        <v>256</v>
      </c>
      <c r="J135" s="1" t="s">
        <v>251</v>
      </c>
      <c r="K135" s="1">
        <v>1</v>
      </c>
      <c r="M135" s="2" t="s">
        <v>58</v>
      </c>
      <c r="N135" s="3">
        <f t="shared" si="11"/>
        <v>0.68500000000000005</v>
      </c>
      <c r="P135" s="1">
        <v>5.48</v>
      </c>
      <c r="R135" s="10">
        <v>8</v>
      </c>
      <c r="S135" s="2"/>
      <c r="T135" s="2"/>
      <c r="U135" s="1" t="s">
        <v>234</v>
      </c>
      <c r="W135" s="2" t="s">
        <v>260</v>
      </c>
      <c r="X135" s="2" t="s">
        <v>28</v>
      </c>
      <c r="Y135" s="2" t="s">
        <v>236</v>
      </c>
    </row>
    <row r="136" spans="1:27" ht="14.25" customHeight="1">
      <c r="A136" s="1">
        <v>3358</v>
      </c>
      <c r="B136" s="2">
        <v>1</v>
      </c>
      <c r="C136" s="1" t="s">
        <v>261</v>
      </c>
      <c r="D136" s="1" t="s">
        <v>262</v>
      </c>
      <c r="E136" s="1">
        <v>2017</v>
      </c>
      <c r="F136" s="1" t="s">
        <v>263</v>
      </c>
      <c r="G136" s="1" t="s">
        <v>264</v>
      </c>
      <c r="H136" s="8" t="str">
        <f>HYPERLINK("https://doi.org/"&amp;G136)</f>
        <v>https://doi.org/10.1007/s12040-017-0885-0</v>
      </c>
      <c r="I136" s="1" t="s">
        <v>265</v>
      </c>
      <c r="J136" s="1" t="s">
        <v>266</v>
      </c>
      <c r="K136" s="1">
        <v>1</v>
      </c>
      <c r="M136" s="2" t="s">
        <v>267</v>
      </c>
      <c r="N136" s="3">
        <v>0.68</v>
      </c>
      <c r="R136" s="10"/>
      <c r="S136" s="2"/>
      <c r="T136" s="2"/>
      <c r="U136" s="1" t="s">
        <v>35</v>
      </c>
      <c r="V136" s="1" t="s">
        <v>36</v>
      </c>
      <c r="W136" s="2" t="s">
        <v>268</v>
      </c>
      <c r="X136" s="2" t="s">
        <v>28</v>
      </c>
    </row>
    <row r="137" spans="1:27" ht="14.25" customHeight="1">
      <c r="A137" s="1">
        <v>3358</v>
      </c>
      <c r="B137" s="2">
        <v>1</v>
      </c>
      <c r="C137" s="1" t="s">
        <v>261</v>
      </c>
      <c r="D137" s="1" t="s">
        <v>262</v>
      </c>
      <c r="E137" s="1">
        <v>2017</v>
      </c>
      <c r="F137" s="1" t="s">
        <v>263</v>
      </c>
      <c r="G137" s="1" t="s">
        <v>264</v>
      </c>
      <c r="H137" s="8" t="str">
        <f>HYPERLINK("https://doi.org/"&amp;G137)</f>
        <v>https://doi.org/10.1007/s12040-017-0885-0</v>
      </c>
      <c r="I137" s="1" t="s">
        <v>265</v>
      </c>
      <c r="J137" s="1" t="s">
        <v>266</v>
      </c>
      <c r="K137" s="1">
        <v>1</v>
      </c>
      <c r="M137" s="2" t="s">
        <v>267</v>
      </c>
      <c r="N137" s="3">
        <v>0.71</v>
      </c>
      <c r="R137" s="10"/>
      <c r="S137" s="2"/>
      <c r="T137" s="2"/>
      <c r="U137" s="1" t="s">
        <v>35</v>
      </c>
      <c r="V137" s="1" t="s">
        <v>36</v>
      </c>
      <c r="W137" s="2" t="s">
        <v>269</v>
      </c>
      <c r="X137" s="2" t="s">
        <v>28</v>
      </c>
    </row>
    <row r="138" spans="1:27" ht="14.25" customHeight="1">
      <c r="A138" s="1">
        <v>3358</v>
      </c>
      <c r="B138" s="2">
        <v>1</v>
      </c>
      <c r="C138" s="1" t="s">
        <v>261</v>
      </c>
      <c r="D138" s="1" t="s">
        <v>262</v>
      </c>
      <c r="E138" s="1">
        <v>2017</v>
      </c>
      <c r="F138" s="1" t="s">
        <v>263</v>
      </c>
      <c r="G138" s="1" t="s">
        <v>264</v>
      </c>
      <c r="H138" s="8" t="str">
        <f>HYPERLINK("https://doi.org/"&amp;G138)</f>
        <v>https://doi.org/10.1007/s12040-017-0885-0</v>
      </c>
      <c r="I138" s="1" t="s">
        <v>265</v>
      </c>
      <c r="J138" s="1" t="s">
        <v>266</v>
      </c>
      <c r="K138" s="1">
        <v>1</v>
      </c>
      <c r="M138" s="2" t="s">
        <v>267</v>
      </c>
      <c r="N138" s="3">
        <v>0.77</v>
      </c>
      <c r="R138" s="10"/>
      <c r="S138" s="2"/>
      <c r="T138" s="2"/>
      <c r="U138" s="1" t="s">
        <v>35</v>
      </c>
      <c r="V138" s="1" t="s">
        <v>36</v>
      </c>
      <c r="W138" s="2" t="s">
        <v>270</v>
      </c>
      <c r="X138" s="2" t="s">
        <v>28</v>
      </c>
    </row>
    <row r="139" spans="1:27" ht="14.25" customHeight="1">
      <c r="A139" s="1">
        <v>3358</v>
      </c>
      <c r="B139" s="2">
        <v>1</v>
      </c>
      <c r="C139" s="1" t="s">
        <v>261</v>
      </c>
      <c r="D139" s="1" t="s">
        <v>262</v>
      </c>
      <c r="E139" s="1">
        <v>2017</v>
      </c>
      <c r="F139" s="1" t="s">
        <v>263</v>
      </c>
      <c r="G139" s="1" t="s">
        <v>264</v>
      </c>
      <c r="H139" s="8" t="str">
        <f>HYPERLINK("https://doi.org/"&amp;G139)</f>
        <v>https://doi.org/10.1007/s12040-017-0885-0</v>
      </c>
      <c r="I139" s="1" t="s">
        <v>265</v>
      </c>
      <c r="J139" s="1" t="s">
        <v>266</v>
      </c>
      <c r="K139" s="1">
        <v>1</v>
      </c>
      <c r="M139" s="2" t="s">
        <v>267</v>
      </c>
      <c r="N139" s="3">
        <v>0.56999999999999995</v>
      </c>
      <c r="R139" s="10"/>
      <c r="S139" s="2"/>
      <c r="T139" s="2"/>
      <c r="U139" s="1" t="s">
        <v>35</v>
      </c>
      <c r="V139" s="1" t="s">
        <v>36</v>
      </c>
      <c r="W139" s="2" t="s">
        <v>271</v>
      </c>
      <c r="X139" s="2" t="s">
        <v>28</v>
      </c>
    </row>
    <row r="140" spans="1:27" ht="14.25" customHeight="1">
      <c r="A140" s="1">
        <v>1928</v>
      </c>
      <c r="B140" s="2">
        <v>1</v>
      </c>
      <c r="C140" s="1" t="s">
        <v>272</v>
      </c>
      <c r="D140" s="1" t="s">
        <v>273</v>
      </c>
      <c r="E140" s="1">
        <v>2012</v>
      </c>
      <c r="F140" s="1" t="s">
        <v>274</v>
      </c>
      <c r="G140" s="1" t="s">
        <v>275</v>
      </c>
      <c r="H140" s="8" t="str">
        <f>HYPERLINK("https://doi.org/"&amp;G140)</f>
        <v>https://doi.org/10.1007/s12205-012-0006-1</v>
      </c>
      <c r="I140" s="1" t="s">
        <v>276</v>
      </c>
      <c r="J140" s="1" t="s">
        <v>277</v>
      </c>
      <c r="K140" s="1">
        <v>1</v>
      </c>
      <c r="M140" s="2" t="s">
        <v>58</v>
      </c>
      <c r="N140" s="9">
        <f t="shared" ref="N140:N156" si="12">P140/8</f>
        <v>2.605</v>
      </c>
      <c r="O140" s="15"/>
      <c r="P140" s="1">
        <v>20.84</v>
      </c>
      <c r="R140" s="10">
        <v>8</v>
      </c>
      <c r="S140" s="2"/>
      <c r="T140" s="2"/>
      <c r="U140" s="1" t="s">
        <v>234</v>
      </c>
      <c r="V140" s="1" t="s">
        <v>278</v>
      </c>
      <c r="W140" s="2" t="s">
        <v>279</v>
      </c>
      <c r="X140" s="2" t="s">
        <v>28</v>
      </c>
      <c r="Y140" s="2" t="s">
        <v>236</v>
      </c>
      <c r="AA140" s="2"/>
    </row>
    <row r="141" spans="1:27" ht="14.25" customHeight="1">
      <c r="A141" s="1">
        <v>1928</v>
      </c>
      <c r="B141" s="2">
        <v>1</v>
      </c>
      <c r="C141" s="1" t="s">
        <v>272</v>
      </c>
      <c r="D141" s="1" t="s">
        <v>273</v>
      </c>
      <c r="E141" s="1">
        <v>2012</v>
      </c>
      <c r="F141" s="1" t="s">
        <v>274</v>
      </c>
      <c r="G141" s="1" t="s">
        <v>275</v>
      </c>
      <c r="H141" s="8" t="str">
        <f>HYPERLINK("https://doi.org/"&amp;G141)</f>
        <v>https://doi.org/10.1007/s12205-012-0006-1</v>
      </c>
      <c r="I141" s="1" t="s">
        <v>276</v>
      </c>
      <c r="J141" s="1" t="s">
        <v>277</v>
      </c>
      <c r="K141" s="1">
        <v>1</v>
      </c>
      <c r="M141" s="2" t="s">
        <v>58</v>
      </c>
      <c r="N141" s="9">
        <f t="shared" si="12"/>
        <v>1.1387499999999999</v>
      </c>
      <c r="O141" s="15"/>
      <c r="P141" s="1">
        <v>9.11</v>
      </c>
      <c r="R141" s="10">
        <v>8</v>
      </c>
      <c r="S141" s="2"/>
      <c r="T141" s="2"/>
      <c r="U141" s="1" t="s">
        <v>234</v>
      </c>
      <c r="V141" s="1" t="s">
        <v>27</v>
      </c>
      <c r="W141" s="2" t="s">
        <v>280</v>
      </c>
      <c r="X141" s="2" t="s">
        <v>28</v>
      </c>
      <c r="Y141" s="2" t="s">
        <v>236</v>
      </c>
    </row>
    <row r="142" spans="1:27" ht="14.25" customHeight="1">
      <c r="A142" s="1">
        <v>1928</v>
      </c>
      <c r="B142" s="2">
        <v>1</v>
      </c>
      <c r="C142" s="1" t="s">
        <v>272</v>
      </c>
      <c r="D142" s="1" t="s">
        <v>273</v>
      </c>
      <c r="E142" s="1">
        <v>2012</v>
      </c>
      <c r="F142" s="1" t="s">
        <v>274</v>
      </c>
      <c r="G142" s="1" t="s">
        <v>275</v>
      </c>
      <c r="H142" s="8" t="str">
        <f>HYPERLINK("https://doi.org/"&amp;G142)</f>
        <v>https://doi.org/10.1007/s12205-012-0006-1</v>
      </c>
      <c r="I142" s="1" t="s">
        <v>276</v>
      </c>
      <c r="J142" s="1" t="s">
        <v>277</v>
      </c>
      <c r="K142" s="1">
        <v>1</v>
      </c>
      <c r="M142" s="2" t="s">
        <v>58</v>
      </c>
      <c r="N142" s="9">
        <f t="shared" si="12"/>
        <v>0.76500000000000001</v>
      </c>
      <c r="O142" s="15"/>
      <c r="P142" s="1">
        <v>6.12</v>
      </c>
      <c r="R142" s="10">
        <v>8</v>
      </c>
      <c r="S142" s="2"/>
      <c r="T142" s="2"/>
      <c r="U142" s="1" t="s">
        <v>234</v>
      </c>
      <c r="V142" s="1" t="s">
        <v>29</v>
      </c>
      <c r="W142" s="2" t="s">
        <v>281</v>
      </c>
      <c r="X142" s="2" t="s">
        <v>28</v>
      </c>
      <c r="Y142" s="2" t="s">
        <v>236</v>
      </c>
    </row>
    <row r="143" spans="1:27" ht="14.25" customHeight="1">
      <c r="A143" s="1">
        <v>1928</v>
      </c>
      <c r="B143" s="2">
        <v>1</v>
      </c>
      <c r="C143" s="1" t="s">
        <v>272</v>
      </c>
      <c r="D143" s="1" t="s">
        <v>273</v>
      </c>
      <c r="E143" s="1">
        <v>2012</v>
      </c>
      <c r="F143" s="1" t="s">
        <v>274</v>
      </c>
      <c r="G143" s="1" t="s">
        <v>275</v>
      </c>
      <c r="H143" s="8" t="str">
        <f>HYPERLINK("https://doi.org/"&amp;G143)</f>
        <v>https://doi.org/10.1007/s12205-012-0006-1</v>
      </c>
      <c r="I143" s="1" t="s">
        <v>276</v>
      </c>
      <c r="J143" s="1" t="s">
        <v>277</v>
      </c>
      <c r="K143" s="1">
        <v>1</v>
      </c>
      <c r="M143" s="2" t="s">
        <v>58</v>
      </c>
      <c r="N143" s="9">
        <f t="shared" si="12"/>
        <v>0.72</v>
      </c>
      <c r="O143" s="15"/>
      <c r="P143" s="1">
        <v>5.76</v>
      </c>
      <c r="R143" s="10">
        <v>8</v>
      </c>
      <c r="S143" s="2"/>
      <c r="T143" s="2"/>
      <c r="U143" s="1" t="s">
        <v>234</v>
      </c>
      <c r="V143" s="1" t="s">
        <v>36</v>
      </c>
      <c r="W143" s="2" t="s">
        <v>282</v>
      </c>
      <c r="X143" s="2" t="s">
        <v>28</v>
      </c>
      <c r="Y143" s="2" t="s">
        <v>236</v>
      </c>
    </row>
    <row r="144" spans="1:27" ht="14.25" customHeight="1">
      <c r="A144" s="1">
        <v>1928</v>
      </c>
      <c r="B144" s="2">
        <v>1</v>
      </c>
      <c r="C144" s="1" t="s">
        <v>272</v>
      </c>
      <c r="D144" s="1" t="s">
        <v>273</v>
      </c>
      <c r="E144" s="1">
        <v>2012</v>
      </c>
      <c r="F144" s="1" t="s">
        <v>274</v>
      </c>
      <c r="G144" s="1" t="s">
        <v>275</v>
      </c>
      <c r="H144" s="8" t="str">
        <f>HYPERLINK("https://doi.org/"&amp;G144)</f>
        <v>https://doi.org/10.1007/s12205-012-0006-1</v>
      </c>
      <c r="I144" s="1" t="s">
        <v>276</v>
      </c>
      <c r="J144" s="1" t="s">
        <v>277</v>
      </c>
      <c r="K144" s="1">
        <v>1</v>
      </c>
      <c r="M144" s="2" t="s">
        <v>58</v>
      </c>
      <c r="N144" s="9">
        <f t="shared" si="12"/>
        <v>1.32</v>
      </c>
      <c r="O144" s="15"/>
      <c r="P144" s="1">
        <v>10.56</v>
      </c>
      <c r="R144" s="10">
        <v>8</v>
      </c>
      <c r="S144" s="2"/>
      <c r="T144" s="2"/>
      <c r="U144" s="1" t="s">
        <v>234</v>
      </c>
      <c r="V144" s="1" t="s">
        <v>283</v>
      </c>
      <c r="W144" s="2" t="s">
        <v>284</v>
      </c>
      <c r="X144" s="2" t="s">
        <v>28</v>
      </c>
      <c r="Y144" s="2" t="s">
        <v>236</v>
      </c>
    </row>
    <row r="145" spans="1:27" ht="14.25" customHeight="1">
      <c r="A145" s="1">
        <v>1928</v>
      </c>
      <c r="B145" s="2">
        <v>1</v>
      </c>
      <c r="C145" s="1" t="s">
        <v>272</v>
      </c>
      <c r="D145" s="1" t="s">
        <v>273</v>
      </c>
      <c r="E145" s="1">
        <v>2012</v>
      </c>
      <c r="F145" s="1" t="s">
        <v>274</v>
      </c>
      <c r="G145" s="1" t="s">
        <v>275</v>
      </c>
      <c r="H145" s="8" t="str">
        <f>HYPERLINK("https://doi.org/"&amp;G145)</f>
        <v>https://doi.org/10.1007/s12205-012-0006-1</v>
      </c>
      <c r="I145" s="1" t="s">
        <v>276</v>
      </c>
      <c r="J145" s="1" t="s">
        <v>277</v>
      </c>
      <c r="K145" s="1">
        <v>1</v>
      </c>
      <c r="M145" s="2" t="s">
        <v>58</v>
      </c>
      <c r="N145" s="9">
        <f t="shared" si="12"/>
        <v>2.7262499999999998</v>
      </c>
      <c r="O145" s="15"/>
      <c r="P145" s="1">
        <v>21.81</v>
      </c>
      <c r="R145" s="10">
        <v>8</v>
      </c>
      <c r="S145" s="2"/>
      <c r="T145" s="2"/>
      <c r="U145" s="1" t="s">
        <v>234</v>
      </c>
      <c r="V145" s="1" t="s">
        <v>278</v>
      </c>
      <c r="W145" s="2" t="s">
        <v>285</v>
      </c>
      <c r="X145" s="2" t="s">
        <v>28</v>
      </c>
      <c r="Y145" s="2" t="s">
        <v>236</v>
      </c>
      <c r="AA145" s="2"/>
    </row>
    <row r="146" spans="1:27" ht="14.25" customHeight="1">
      <c r="A146" s="1">
        <v>1928</v>
      </c>
      <c r="B146" s="2">
        <v>1</v>
      </c>
      <c r="C146" s="1" t="s">
        <v>272</v>
      </c>
      <c r="D146" s="1" t="s">
        <v>273</v>
      </c>
      <c r="E146" s="1">
        <v>2012</v>
      </c>
      <c r="F146" s="1" t="s">
        <v>274</v>
      </c>
      <c r="G146" s="1" t="s">
        <v>275</v>
      </c>
      <c r="H146" s="8" t="str">
        <f>HYPERLINK("https://doi.org/"&amp;G146)</f>
        <v>https://doi.org/10.1007/s12205-012-0006-1</v>
      </c>
      <c r="I146" s="1" t="s">
        <v>276</v>
      </c>
      <c r="J146" s="1" t="s">
        <v>277</v>
      </c>
      <c r="K146" s="1">
        <v>1</v>
      </c>
      <c r="M146" s="2" t="s">
        <v>58</v>
      </c>
      <c r="N146" s="9">
        <f t="shared" si="12"/>
        <v>1.1200000000000001</v>
      </c>
      <c r="O146" s="15"/>
      <c r="P146" s="1">
        <v>8.9600000000000009</v>
      </c>
      <c r="R146" s="10">
        <v>8</v>
      </c>
      <c r="S146" s="2"/>
      <c r="T146" s="2"/>
      <c r="U146" s="1" t="s">
        <v>234</v>
      </c>
      <c r="V146" s="1" t="s">
        <v>27</v>
      </c>
      <c r="W146" s="2" t="s">
        <v>286</v>
      </c>
      <c r="X146" s="2" t="s">
        <v>28</v>
      </c>
      <c r="Y146" s="2" t="s">
        <v>236</v>
      </c>
    </row>
    <row r="147" spans="1:27" ht="14.25" customHeight="1">
      <c r="A147" s="1">
        <v>1928</v>
      </c>
      <c r="B147" s="2">
        <v>1</v>
      </c>
      <c r="C147" s="1" t="s">
        <v>272</v>
      </c>
      <c r="D147" s="1" t="s">
        <v>273</v>
      </c>
      <c r="E147" s="1">
        <v>2012</v>
      </c>
      <c r="F147" s="1" t="s">
        <v>274</v>
      </c>
      <c r="G147" s="1" t="s">
        <v>275</v>
      </c>
      <c r="H147" s="8" t="str">
        <f>HYPERLINK("https://doi.org/"&amp;G147)</f>
        <v>https://doi.org/10.1007/s12205-012-0006-1</v>
      </c>
      <c r="I147" s="1" t="s">
        <v>276</v>
      </c>
      <c r="J147" s="1" t="s">
        <v>277</v>
      </c>
      <c r="K147" s="1">
        <v>1</v>
      </c>
      <c r="M147" s="2" t="s">
        <v>58</v>
      </c>
      <c r="N147" s="9">
        <f t="shared" si="12"/>
        <v>1.3362499999999999</v>
      </c>
      <c r="O147" s="15"/>
      <c r="P147" s="1">
        <v>10.69</v>
      </c>
      <c r="R147" s="10">
        <v>8</v>
      </c>
      <c r="S147" s="2"/>
      <c r="T147" s="2"/>
      <c r="U147" s="1" t="s">
        <v>234</v>
      </c>
      <c r="V147" s="1" t="s">
        <v>29</v>
      </c>
      <c r="W147" s="2" t="s">
        <v>281</v>
      </c>
      <c r="X147" s="2" t="s">
        <v>28</v>
      </c>
      <c r="Y147" s="2" t="s">
        <v>236</v>
      </c>
    </row>
    <row r="148" spans="1:27" ht="14.25" customHeight="1">
      <c r="A148" s="1">
        <v>1928</v>
      </c>
      <c r="B148" s="2">
        <v>1</v>
      </c>
      <c r="C148" s="1" t="s">
        <v>272</v>
      </c>
      <c r="D148" s="1" t="s">
        <v>273</v>
      </c>
      <c r="E148" s="1">
        <v>2012</v>
      </c>
      <c r="F148" s="1" t="s">
        <v>274</v>
      </c>
      <c r="G148" s="1" t="s">
        <v>275</v>
      </c>
      <c r="H148" s="8" t="str">
        <f>HYPERLINK("https://doi.org/"&amp;G148)</f>
        <v>https://doi.org/10.1007/s12205-012-0006-1</v>
      </c>
      <c r="I148" s="1" t="s">
        <v>276</v>
      </c>
      <c r="J148" s="1" t="s">
        <v>277</v>
      </c>
      <c r="K148" s="1">
        <v>1</v>
      </c>
      <c r="M148" s="2" t="s">
        <v>58</v>
      </c>
      <c r="N148" s="9">
        <f t="shared" si="12"/>
        <v>0.95750000000000002</v>
      </c>
      <c r="O148" s="15"/>
      <c r="P148" s="1">
        <v>7.66</v>
      </c>
      <c r="R148" s="10">
        <v>8</v>
      </c>
      <c r="S148" s="2"/>
      <c r="T148" s="2"/>
      <c r="U148" s="1" t="s">
        <v>234</v>
      </c>
      <c r="V148" s="1" t="s">
        <v>36</v>
      </c>
      <c r="W148" s="2" t="s">
        <v>287</v>
      </c>
      <c r="X148" s="2" t="s">
        <v>28</v>
      </c>
      <c r="Y148" s="2" t="s">
        <v>236</v>
      </c>
    </row>
    <row r="149" spans="1:27" ht="14.25" customHeight="1">
      <c r="A149" s="1">
        <v>1928</v>
      </c>
      <c r="B149" s="2">
        <v>1</v>
      </c>
      <c r="C149" s="1" t="s">
        <v>272</v>
      </c>
      <c r="D149" s="1" t="s">
        <v>273</v>
      </c>
      <c r="E149" s="1">
        <v>2012</v>
      </c>
      <c r="F149" s="1" t="s">
        <v>274</v>
      </c>
      <c r="G149" s="1" t="s">
        <v>275</v>
      </c>
      <c r="H149" s="8" t="str">
        <f>HYPERLINK("https://doi.org/"&amp;G149)</f>
        <v>https://doi.org/10.1007/s12205-012-0006-1</v>
      </c>
      <c r="I149" s="1" t="s">
        <v>276</v>
      </c>
      <c r="J149" s="1" t="s">
        <v>277</v>
      </c>
      <c r="K149" s="1">
        <v>1</v>
      </c>
      <c r="M149" s="2" t="s">
        <v>58</v>
      </c>
      <c r="N149" s="9">
        <f t="shared" si="12"/>
        <v>2.57375</v>
      </c>
      <c r="O149" s="15"/>
      <c r="P149" s="1">
        <v>20.59</v>
      </c>
      <c r="R149" s="10">
        <v>8</v>
      </c>
      <c r="S149" s="2"/>
      <c r="T149" s="2"/>
      <c r="U149" s="1" t="s">
        <v>234</v>
      </c>
      <c r="V149" s="1" t="s">
        <v>283</v>
      </c>
      <c r="W149" s="2" t="s">
        <v>279</v>
      </c>
      <c r="X149" s="2" t="s">
        <v>28</v>
      </c>
      <c r="Y149" s="2" t="s">
        <v>236</v>
      </c>
      <c r="AA149" s="2"/>
    </row>
    <row r="150" spans="1:27" ht="14.25" customHeight="1">
      <c r="A150" s="1">
        <v>1928</v>
      </c>
      <c r="B150" s="2">
        <v>1</v>
      </c>
      <c r="C150" s="1" t="s">
        <v>272</v>
      </c>
      <c r="D150" s="1" t="s">
        <v>273</v>
      </c>
      <c r="E150" s="1">
        <v>2012</v>
      </c>
      <c r="F150" s="1" t="s">
        <v>274</v>
      </c>
      <c r="G150" s="1" t="s">
        <v>275</v>
      </c>
      <c r="H150" s="8" t="str">
        <f>HYPERLINK("https://doi.org/"&amp;G150)</f>
        <v>https://doi.org/10.1007/s12205-012-0006-1</v>
      </c>
      <c r="I150" s="1" t="s">
        <v>276</v>
      </c>
      <c r="J150" s="1" t="s">
        <v>277</v>
      </c>
      <c r="K150" s="1">
        <v>1</v>
      </c>
      <c r="M150" s="2" t="s">
        <v>58</v>
      </c>
      <c r="N150" s="9">
        <f t="shared" si="12"/>
        <v>0.46250000000000002</v>
      </c>
      <c r="O150" s="15"/>
      <c r="P150" s="1">
        <v>3.7</v>
      </c>
      <c r="R150" s="10">
        <v>8</v>
      </c>
      <c r="S150" s="2"/>
      <c r="T150" s="2"/>
      <c r="U150" s="1" t="s">
        <v>234</v>
      </c>
      <c r="V150" s="1" t="s">
        <v>283</v>
      </c>
      <c r="W150" s="2" t="s">
        <v>284</v>
      </c>
      <c r="X150" s="2" t="s">
        <v>28</v>
      </c>
      <c r="Y150" s="2" t="s">
        <v>236</v>
      </c>
      <c r="AA150" s="2"/>
    </row>
    <row r="151" spans="1:27" ht="14.25" customHeight="1">
      <c r="A151" s="1">
        <v>1928</v>
      </c>
      <c r="B151" s="2">
        <v>1</v>
      </c>
      <c r="C151" s="1" t="s">
        <v>272</v>
      </c>
      <c r="D151" s="1" t="s">
        <v>273</v>
      </c>
      <c r="E151" s="1">
        <v>2012</v>
      </c>
      <c r="F151" s="1" t="s">
        <v>274</v>
      </c>
      <c r="G151" s="1" t="s">
        <v>275</v>
      </c>
      <c r="H151" s="8" t="str">
        <f>HYPERLINK("https://doi.org/"&amp;G151)</f>
        <v>https://doi.org/10.1007/s12205-012-0006-1</v>
      </c>
      <c r="I151" s="1" t="s">
        <v>276</v>
      </c>
      <c r="J151" s="1" t="s">
        <v>277</v>
      </c>
      <c r="K151" s="1">
        <v>1</v>
      </c>
      <c r="M151" s="2" t="s">
        <v>58</v>
      </c>
      <c r="N151" s="9">
        <f t="shared" si="12"/>
        <v>1.625</v>
      </c>
      <c r="O151" s="15"/>
      <c r="P151" s="1">
        <v>13</v>
      </c>
      <c r="R151" s="10">
        <v>8</v>
      </c>
      <c r="S151" s="2"/>
      <c r="T151" s="2"/>
      <c r="U151" s="1" t="s">
        <v>234</v>
      </c>
      <c r="V151" s="1" t="s">
        <v>283</v>
      </c>
      <c r="W151" s="2" t="s">
        <v>284</v>
      </c>
      <c r="X151" s="2" t="s">
        <v>28</v>
      </c>
      <c r="Y151" s="2" t="s">
        <v>236</v>
      </c>
    </row>
    <row r="152" spans="1:27" ht="14.25" customHeight="1">
      <c r="A152" s="1">
        <v>1928</v>
      </c>
      <c r="B152" s="2">
        <v>1</v>
      </c>
      <c r="C152" s="1" t="s">
        <v>272</v>
      </c>
      <c r="D152" s="1" t="s">
        <v>273</v>
      </c>
      <c r="E152" s="1">
        <v>2012</v>
      </c>
      <c r="F152" s="1" t="s">
        <v>274</v>
      </c>
      <c r="G152" s="1" t="s">
        <v>275</v>
      </c>
      <c r="H152" s="8" t="str">
        <f>HYPERLINK("https://doi.org/"&amp;G152)</f>
        <v>https://doi.org/10.1007/s12205-012-0006-1</v>
      </c>
      <c r="I152" s="1" t="s">
        <v>276</v>
      </c>
      <c r="J152" s="1" t="s">
        <v>277</v>
      </c>
      <c r="K152" s="1">
        <v>1</v>
      </c>
      <c r="M152" s="2" t="s">
        <v>58</v>
      </c>
      <c r="N152" s="9">
        <f t="shared" si="12"/>
        <v>1.0562499999999999</v>
      </c>
      <c r="O152" s="15"/>
      <c r="P152" s="1">
        <v>8.4499999999999993</v>
      </c>
      <c r="R152" s="10">
        <v>8</v>
      </c>
      <c r="S152" s="2"/>
      <c r="T152" s="2"/>
      <c r="U152" s="1" t="s">
        <v>234</v>
      </c>
      <c r="V152" s="1" t="s">
        <v>283</v>
      </c>
      <c r="W152" s="2" t="s">
        <v>284</v>
      </c>
      <c r="X152" s="2" t="s">
        <v>28</v>
      </c>
      <c r="Y152" s="2" t="s">
        <v>236</v>
      </c>
    </row>
    <row r="153" spans="1:27" ht="14.25" customHeight="1">
      <c r="A153" s="1">
        <v>1928</v>
      </c>
      <c r="B153" s="2">
        <v>1</v>
      </c>
      <c r="C153" s="1" t="s">
        <v>272</v>
      </c>
      <c r="D153" s="1" t="s">
        <v>273</v>
      </c>
      <c r="E153" s="1">
        <v>2012</v>
      </c>
      <c r="F153" s="1" t="s">
        <v>274</v>
      </c>
      <c r="G153" s="1" t="s">
        <v>275</v>
      </c>
      <c r="H153" s="8" t="str">
        <f>HYPERLINK("https://doi.org/"&amp;G153)</f>
        <v>https://doi.org/10.1007/s12205-012-0006-1</v>
      </c>
      <c r="I153" s="1" t="s">
        <v>276</v>
      </c>
      <c r="J153" s="1" t="s">
        <v>277</v>
      </c>
      <c r="K153" s="1">
        <v>1</v>
      </c>
      <c r="M153" s="2" t="s">
        <v>58</v>
      </c>
      <c r="N153" s="9">
        <f t="shared" si="12"/>
        <v>0.55000000000000004</v>
      </c>
      <c r="O153" s="15"/>
      <c r="P153" s="1">
        <v>4.4000000000000004</v>
      </c>
      <c r="R153" s="10">
        <v>8</v>
      </c>
      <c r="S153" s="2"/>
      <c r="T153" s="2"/>
      <c r="U153" s="1" t="s">
        <v>234</v>
      </c>
      <c r="V153" s="1" t="s">
        <v>27</v>
      </c>
      <c r="W153" s="2" t="s">
        <v>280</v>
      </c>
      <c r="X153" s="2" t="s">
        <v>28</v>
      </c>
      <c r="Y153" s="2" t="s">
        <v>236</v>
      </c>
    </row>
    <row r="154" spans="1:27" ht="14.25" customHeight="1">
      <c r="A154" s="1">
        <v>1928</v>
      </c>
      <c r="B154" s="2">
        <v>1</v>
      </c>
      <c r="C154" s="1" t="s">
        <v>272</v>
      </c>
      <c r="D154" s="1" t="s">
        <v>273</v>
      </c>
      <c r="E154" s="1">
        <v>2012</v>
      </c>
      <c r="F154" s="1" t="s">
        <v>274</v>
      </c>
      <c r="G154" s="1" t="s">
        <v>275</v>
      </c>
      <c r="H154" s="8" t="str">
        <f>HYPERLINK("https://doi.org/"&amp;G154)</f>
        <v>https://doi.org/10.1007/s12205-012-0006-1</v>
      </c>
      <c r="I154" s="1" t="s">
        <v>276</v>
      </c>
      <c r="J154" s="1" t="s">
        <v>277</v>
      </c>
      <c r="K154" s="1">
        <v>1</v>
      </c>
      <c r="M154" s="2" t="s">
        <v>58</v>
      </c>
      <c r="N154" s="9">
        <f t="shared" si="12"/>
        <v>2.17625</v>
      </c>
      <c r="O154" s="15"/>
      <c r="P154" s="1">
        <v>17.41</v>
      </c>
      <c r="R154" s="10">
        <v>8</v>
      </c>
      <c r="S154" s="2"/>
      <c r="T154" s="2"/>
      <c r="U154" s="1" t="s">
        <v>234</v>
      </c>
      <c r="V154" s="1" t="s">
        <v>283</v>
      </c>
      <c r="W154" s="2" t="s">
        <v>284</v>
      </c>
      <c r="X154" s="2" t="s">
        <v>28</v>
      </c>
      <c r="Y154" s="2" t="s">
        <v>236</v>
      </c>
      <c r="AA154" s="2"/>
    </row>
    <row r="155" spans="1:27" ht="14.25" customHeight="1">
      <c r="A155" s="1">
        <v>1928</v>
      </c>
      <c r="B155" s="2">
        <v>1</v>
      </c>
      <c r="C155" s="1" t="s">
        <v>272</v>
      </c>
      <c r="D155" s="1" t="s">
        <v>273</v>
      </c>
      <c r="E155" s="1">
        <v>2012</v>
      </c>
      <c r="F155" s="1" t="s">
        <v>274</v>
      </c>
      <c r="G155" s="1" t="s">
        <v>275</v>
      </c>
      <c r="H155" s="8" t="str">
        <f>HYPERLINK("https://doi.org/"&amp;G155)</f>
        <v>https://doi.org/10.1007/s12205-012-0006-1</v>
      </c>
      <c r="I155" s="1" t="s">
        <v>276</v>
      </c>
      <c r="J155" s="1" t="s">
        <v>277</v>
      </c>
      <c r="K155" s="1">
        <v>1</v>
      </c>
      <c r="M155" s="2" t="s">
        <v>58</v>
      </c>
      <c r="N155" s="9">
        <f t="shared" si="12"/>
        <v>0.69499999999999995</v>
      </c>
      <c r="O155" s="15"/>
      <c r="P155" s="1">
        <v>5.56</v>
      </c>
      <c r="R155" s="10">
        <v>8</v>
      </c>
      <c r="S155" s="2"/>
      <c r="T155" s="2"/>
      <c r="U155" s="1" t="s">
        <v>234</v>
      </c>
      <c r="V155" s="1" t="s">
        <v>283</v>
      </c>
      <c r="W155" s="2" t="s">
        <v>284</v>
      </c>
      <c r="X155" s="2" t="s">
        <v>28</v>
      </c>
      <c r="Y155" s="2" t="s">
        <v>236</v>
      </c>
    </row>
    <row r="156" spans="1:27" ht="14.25" customHeight="1">
      <c r="A156" s="1">
        <v>1928</v>
      </c>
      <c r="B156" s="2">
        <v>1</v>
      </c>
      <c r="C156" s="1" t="s">
        <v>272</v>
      </c>
      <c r="D156" s="1" t="s">
        <v>273</v>
      </c>
      <c r="E156" s="1">
        <v>2012</v>
      </c>
      <c r="F156" s="1" t="s">
        <v>274</v>
      </c>
      <c r="G156" s="1" t="s">
        <v>275</v>
      </c>
      <c r="H156" s="8" t="str">
        <f>HYPERLINK("https://doi.org/"&amp;G156)</f>
        <v>https://doi.org/10.1007/s12205-012-0006-1</v>
      </c>
      <c r="I156" s="1" t="s">
        <v>276</v>
      </c>
      <c r="J156" s="1" t="s">
        <v>277</v>
      </c>
      <c r="K156" s="1">
        <v>1</v>
      </c>
      <c r="M156" s="2" t="s">
        <v>58</v>
      </c>
      <c r="N156" s="9">
        <f t="shared" si="12"/>
        <v>0.64124999999999999</v>
      </c>
      <c r="O156" s="15"/>
      <c r="P156" s="1">
        <v>5.13</v>
      </c>
      <c r="R156" s="10">
        <v>8</v>
      </c>
      <c r="S156" s="2"/>
      <c r="T156" s="2"/>
      <c r="U156" s="1" t="s">
        <v>234</v>
      </c>
      <c r="V156" s="1" t="s">
        <v>288</v>
      </c>
      <c r="W156" s="2" t="s">
        <v>289</v>
      </c>
      <c r="X156" s="2" t="s">
        <v>28</v>
      </c>
      <c r="Y156" s="2" t="s">
        <v>236</v>
      </c>
    </row>
    <row r="157" spans="1:27" ht="14.25" customHeight="1">
      <c r="A157" s="1">
        <v>2620</v>
      </c>
      <c r="B157" s="2">
        <v>1</v>
      </c>
      <c r="C157" s="1" t="s">
        <v>290</v>
      </c>
      <c r="D157" s="1" t="s">
        <v>291</v>
      </c>
      <c r="E157" s="1">
        <v>2020</v>
      </c>
      <c r="F157" s="1" t="s">
        <v>292</v>
      </c>
      <c r="G157" s="1" t="s">
        <v>293</v>
      </c>
      <c r="H157" s="8" t="str">
        <f>HYPERLINK("https://doi.org/"&amp;G157)</f>
        <v>https://doi.org/10.1007/s12517-019-5019-3</v>
      </c>
      <c r="I157" s="1" t="s">
        <v>294</v>
      </c>
      <c r="J157" s="1" t="s">
        <v>295</v>
      </c>
      <c r="K157" s="1">
        <v>1</v>
      </c>
      <c r="M157" s="2" t="s">
        <v>296</v>
      </c>
      <c r="N157" s="3">
        <v>2.9</v>
      </c>
      <c r="R157" s="10"/>
      <c r="S157" s="2"/>
      <c r="T157" s="2"/>
      <c r="U157" s="1" t="s">
        <v>35</v>
      </c>
      <c r="V157" s="1" t="s">
        <v>29</v>
      </c>
      <c r="W157" s="2" t="s">
        <v>297</v>
      </c>
      <c r="X157" s="2" t="s">
        <v>28</v>
      </c>
    </row>
    <row r="158" spans="1:27" ht="14.25" customHeight="1">
      <c r="A158" s="1">
        <v>2620</v>
      </c>
      <c r="B158" s="2">
        <v>1</v>
      </c>
      <c r="C158" s="1" t="s">
        <v>290</v>
      </c>
      <c r="D158" s="1" t="s">
        <v>291</v>
      </c>
      <c r="E158" s="1">
        <v>2020</v>
      </c>
      <c r="F158" s="1" t="s">
        <v>292</v>
      </c>
      <c r="G158" s="1" t="s">
        <v>293</v>
      </c>
      <c r="H158" s="8" t="str">
        <f>HYPERLINK("https://doi.org/"&amp;G158)</f>
        <v>https://doi.org/10.1007/s12517-019-5019-3</v>
      </c>
      <c r="I158" s="1" t="s">
        <v>294</v>
      </c>
      <c r="J158" s="1" t="s">
        <v>295</v>
      </c>
      <c r="K158" s="1">
        <v>1</v>
      </c>
      <c r="M158" s="2" t="s">
        <v>65</v>
      </c>
      <c r="N158" s="3">
        <v>1.7</v>
      </c>
      <c r="R158" s="10"/>
      <c r="S158" s="2"/>
      <c r="T158" s="2"/>
      <c r="U158" s="1" t="s">
        <v>35</v>
      </c>
      <c r="V158" s="1" t="s">
        <v>29</v>
      </c>
      <c r="W158" s="2" t="s">
        <v>297</v>
      </c>
      <c r="X158" s="2" t="s">
        <v>28</v>
      </c>
    </row>
    <row r="159" spans="1:27" ht="14.25" customHeight="1">
      <c r="A159" s="1">
        <v>2620</v>
      </c>
      <c r="B159" s="2">
        <v>1</v>
      </c>
      <c r="C159" s="1" t="s">
        <v>290</v>
      </c>
      <c r="D159" s="1" t="s">
        <v>291</v>
      </c>
      <c r="E159" s="1">
        <v>2020</v>
      </c>
      <c r="F159" s="1" t="s">
        <v>292</v>
      </c>
      <c r="G159" s="1" t="s">
        <v>293</v>
      </c>
      <c r="H159" s="8" t="str">
        <f>HYPERLINK("https://doi.org/"&amp;G159)</f>
        <v>https://doi.org/10.1007/s12517-019-5019-3</v>
      </c>
      <c r="I159" s="1" t="s">
        <v>294</v>
      </c>
      <c r="J159" s="1" t="s">
        <v>295</v>
      </c>
      <c r="K159" s="1">
        <v>1</v>
      </c>
      <c r="M159" s="2" t="s">
        <v>296</v>
      </c>
      <c r="N159" s="3">
        <v>3</v>
      </c>
      <c r="R159" s="10"/>
      <c r="S159" s="2"/>
      <c r="T159" s="2"/>
      <c r="U159" s="1" t="s">
        <v>35</v>
      </c>
      <c r="V159" s="1" t="s">
        <v>29</v>
      </c>
      <c r="W159" s="2" t="s">
        <v>298</v>
      </c>
      <c r="X159" s="2" t="s">
        <v>28</v>
      </c>
    </row>
    <row r="160" spans="1:27" ht="14.25" customHeight="1">
      <c r="A160" s="1">
        <v>2620</v>
      </c>
      <c r="B160" s="2">
        <v>1</v>
      </c>
      <c r="C160" s="1" t="s">
        <v>290</v>
      </c>
      <c r="D160" s="1" t="s">
        <v>291</v>
      </c>
      <c r="E160" s="1">
        <v>2020</v>
      </c>
      <c r="F160" s="1" t="s">
        <v>292</v>
      </c>
      <c r="G160" s="1" t="s">
        <v>293</v>
      </c>
      <c r="H160" s="8" t="str">
        <f>HYPERLINK("https://doi.org/"&amp;G160)</f>
        <v>https://doi.org/10.1007/s12517-019-5019-3</v>
      </c>
      <c r="I160" s="1" t="s">
        <v>294</v>
      </c>
      <c r="J160" s="1" t="s">
        <v>295</v>
      </c>
      <c r="K160" s="1">
        <v>1</v>
      </c>
      <c r="M160" s="2" t="s">
        <v>65</v>
      </c>
      <c r="N160" s="3">
        <v>3.9</v>
      </c>
      <c r="R160" s="10"/>
      <c r="S160" s="2"/>
      <c r="T160" s="2"/>
      <c r="U160" s="1" t="s">
        <v>35</v>
      </c>
      <c r="V160" s="1" t="s">
        <v>29</v>
      </c>
      <c r="W160" s="2" t="s">
        <v>298</v>
      </c>
      <c r="X160" s="2" t="s">
        <v>28</v>
      </c>
    </row>
    <row r="161" spans="1:25" ht="14.25" customHeight="1">
      <c r="A161" s="1">
        <v>1813</v>
      </c>
      <c r="B161" s="2">
        <v>1</v>
      </c>
      <c r="C161" s="1" t="s">
        <v>299</v>
      </c>
      <c r="D161" s="1" t="s">
        <v>300</v>
      </c>
      <c r="E161" s="1">
        <v>2012</v>
      </c>
      <c r="F161" s="1" t="s">
        <v>301</v>
      </c>
      <c r="G161" s="1" t="s">
        <v>302</v>
      </c>
      <c r="H161" s="8" t="str">
        <f>HYPERLINK("https://doi.org/"&amp;G161)</f>
        <v>https://doi.org/10.1007/s12665-012-1677-0</v>
      </c>
      <c r="I161" s="1" t="s">
        <v>303</v>
      </c>
      <c r="J161" s="1" t="s">
        <v>304</v>
      </c>
      <c r="K161" s="1">
        <v>2</v>
      </c>
      <c r="M161" s="2" t="s">
        <v>65</v>
      </c>
      <c r="N161" s="9">
        <f>S161*Unit_conversion!$C$5</f>
        <v>5.3943222293767166</v>
      </c>
      <c r="R161" s="10"/>
      <c r="S161" s="2">
        <v>153.19999999999999</v>
      </c>
      <c r="T161" s="2"/>
      <c r="U161" s="2" t="s">
        <v>26</v>
      </c>
      <c r="W161" s="2" t="s">
        <v>305</v>
      </c>
      <c r="X161" s="2" t="s">
        <v>28</v>
      </c>
    </row>
    <row r="162" spans="1:25" ht="14.25" customHeight="1">
      <c r="A162" s="1">
        <v>1813</v>
      </c>
      <c r="B162" s="2">
        <v>1</v>
      </c>
      <c r="C162" s="1" t="s">
        <v>299</v>
      </c>
      <c r="D162" s="1" t="s">
        <v>300</v>
      </c>
      <c r="E162" s="1">
        <v>2012</v>
      </c>
      <c r="F162" s="1" t="s">
        <v>301</v>
      </c>
      <c r="G162" s="1" t="s">
        <v>302</v>
      </c>
      <c r="H162" s="8" t="str">
        <f>HYPERLINK("https://doi.org/"&amp;G162)</f>
        <v>https://doi.org/10.1007/s12665-012-1677-0</v>
      </c>
      <c r="I162" s="1" t="s">
        <v>303</v>
      </c>
      <c r="J162" s="1" t="s">
        <v>304</v>
      </c>
      <c r="K162" s="1">
        <v>2</v>
      </c>
      <c r="M162" s="2" t="s">
        <v>65</v>
      </c>
      <c r="N162" s="9">
        <f>S162*Unit_conversion!$C$5</f>
        <v>6.0914996454449879</v>
      </c>
      <c r="R162" s="10"/>
      <c r="S162" s="2">
        <v>173</v>
      </c>
      <c r="T162" s="2"/>
      <c r="U162" s="2" t="s">
        <v>26</v>
      </c>
      <c r="W162" s="2" t="s">
        <v>306</v>
      </c>
      <c r="X162" s="2" t="s">
        <v>28</v>
      </c>
    </row>
    <row r="163" spans="1:25" ht="14.25" customHeight="1">
      <c r="A163" s="1">
        <v>1813</v>
      </c>
      <c r="B163" s="2">
        <v>1</v>
      </c>
      <c r="C163" s="1" t="s">
        <v>299</v>
      </c>
      <c r="D163" s="1" t="s">
        <v>300</v>
      </c>
      <c r="E163" s="1">
        <v>2012</v>
      </c>
      <c r="F163" s="1" t="s">
        <v>301</v>
      </c>
      <c r="G163" s="1" t="s">
        <v>302</v>
      </c>
      <c r="H163" s="8" t="str">
        <f>HYPERLINK("https://doi.org/"&amp;G163)</f>
        <v>https://doi.org/10.1007/s12665-012-1677-0</v>
      </c>
      <c r="I163" s="1" t="s">
        <v>303</v>
      </c>
      <c r="J163" s="1" t="s">
        <v>304</v>
      </c>
      <c r="K163" s="1">
        <v>2</v>
      </c>
      <c r="M163" s="2" t="s">
        <v>65</v>
      </c>
      <c r="N163" s="9">
        <f>S163*Unit_conversion!$C$5</f>
        <v>4.2675708498724427</v>
      </c>
      <c r="R163" s="10"/>
      <c r="S163" s="2">
        <v>121.2</v>
      </c>
      <c r="T163" s="2"/>
      <c r="U163" s="2" t="s">
        <v>26</v>
      </c>
      <c r="W163" s="2" t="s">
        <v>307</v>
      </c>
      <c r="X163" s="2" t="s">
        <v>28</v>
      </c>
    </row>
    <row r="164" spans="1:25" ht="14.25" customHeight="1">
      <c r="A164" s="1">
        <v>1813</v>
      </c>
      <c r="B164" s="2">
        <v>1</v>
      </c>
      <c r="C164" s="1" t="s">
        <v>299</v>
      </c>
      <c r="D164" s="1" t="s">
        <v>300</v>
      </c>
      <c r="E164" s="1">
        <v>2012</v>
      </c>
      <c r="F164" s="1" t="s">
        <v>301</v>
      </c>
      <c r="G164" s="1" t="s">
        <v>302</v>
      </c>
      <c r="H164" s="8" t="str">
        <f>HYPERLINK("https://doi.org/"&amp;G164)</f>
        <v>https://doi.org/10.1007/s12665-012-1677-0</v>
      </c>
      <c r="I164" s="1" t="s">
        <v>303</v>
      </c>
      <c r="J164" s="1" t="s">
        <v>304</v>
      </c>
      <c r="K164" s="1">
        <v>2</v>
      </c>
      <c r="M164" s="2" t="s">
        <v>65</v>
      </c>
      <c r="N164" s="9">
        <f>S164*Unit_conversion!$C$5</f>
        <v>4.9893959523673681</v>
      </c>
      <c r="R164" s="10"/>
      <c r="S164" s="2">
        <v>141.69999999999999</v>
      </c>
      <c r="T164" s="2"/>
      <c r="U164" s="2" t="s">
        <v>26</v>
      </c>
      <c r="W164" s="2" t="s">
        <v>308</v>
      </c>
      <c r="X164" s="2" t="s">
        <v>28</v>
      </c>
    </row>
    <row r="165" spans="1:25" ht="14.25" customHeight="1">
      <c r="A165" s="1">
        <v>1813</v>
      </c>
      <c r="B165" s="2">
        <v>1</v>
      </c>
      <c r="C165" s="1" t="s">
        <v>299</v>
      </c>
      <c r="D165" s="1" t="s">
        <v>300</v>
      </c>
      <c r="E165" s="1">
        <v>2012</v>
      </c>
      <c r="F165" s="1" t="s">
        <v>301</v>
      </c>
      <c r="G165" s="1" t="s">
        <v>302</v>
      </c>
      <c r="H165" s="8" t="str">
        <f>HYPERLINK("https://doi.org/"&amp;G165)</f>
        <v>https://doi.org/10.1007/s12665-012-1677-0</v>
      </c>
      <c r="I165" s="1" t="s">
        <v>303</v>
      </c>
      <c r="J165" s="1" t="s">
        <v>304</v>
      </c>
      <c r="K165" s="1">
        <v>2</v>
      </c>
      <c r="M165" s="2" t="s">
        <v>65</v>
      </c>
      <c r="N165" s="9">
        <f>S165*Unit_conversion!$C$5</f>
        <v>3.7218006504250591</v>
      </c>
      <c r="R165" s="10"/>
      <c r="S165" s="2">
        <v>105.7</v>
      </c>
      <c r="T165" s="2"/>
      <c r="U165" s="2" t="s">
        <v>26</v>
      </c>
      <c r="W165" s="2" t="s">
        <v>309</v>
      </c>
      <c r="X165" s="2" t="s">
        <v>28</v>
      </c>
    </row>
    <row r="166" spans="1:25" ht="14.25" customHeight="1">
      <c r="A166" s="1">
        <v>1813</v>
      </c>
      <c r="B166" s="2">
        <v>1</v>
      </c>
      <c r="C166" s="1" t="s">
        <v>299</v>
      </c>
      <c r="D166" s="1" t="s">
        <v>300</v>
      </c>
      <c r="E166" s="1">
        <v>2012</v>
      </c>
      <c r="F166" s="1" t="s">
        <v>301</v>
      </c>
      <c r="G166" s="1" t="s">
        <v>302</v>
      </c>
      <c r="H166" s="8" t="str">
        <f>HYPERLINK("https://doi.org/"&amp;G166)</f>
        <v>https://doi.org/10.1007/s12665-012-1677-0</v>
      </c>
      <c r="I166" s="1" t="s">
        <v>303</v>
      </c>
      <c r="J166" s="1" t="s">
        <v>304</v>
      </c>
      <c r="K166" s="1">
        <v>2</v>
      </c>
      <c r="M166" s="2" t="s">
        <v>65</v>
      </c>
      <c r="N166" s="9">
        <f>S166*Unit_conversion!$C$5</f>
        <v>4.4612312432247396</v>
      </c>
      <c r="R166" s="10"/>
      <c r="S166" s="2">
        <v>126.7</v>
      </c>
      <c r="T166" s="2"/>
      <c r="U166" s="2" t="s">
        <v>26</v>
      </c>
      <c r="W166" s="2" t="s">
        <v>310</v>
      </c>
      <c r="X166" s="2" t="s">
        <v>28</v>
      </c>
    </row>
    <row r="167" spans="1:25" ht="14.25" customHeight="1">
      <c r="A167" s="1">
        <v>1813</v>
      </c>
      <c r="B167" s="2">
        <v>1</v>
      </c>
      <c r="C167" s="1" t="s">
        <v>299</v>
      </c>
      <c r="D167" s="1" t="s">
        <v>300</v>
      </c>
      <c r="E167" s="1">
        <v>2012</v>
      </c>
      <c r="F167" s="1" t="s">
        <v>301</v>
      </c>
      <c r="G167" s="1" t="s">
        <v>302</v>
      </c>
      <c r="H167" s="8" t="str">
        <f>HYPERLINK("https://doi.org/"&amp;G167)</f>
        <v>https://doi.org/10.1007/s12665-012-1677-0</v>
      </c>
      <c r="I167" s="1" t="s">
        <v>303</v>
      </c>
      <c r="J167" s="1" t="s">
        <v>304</v>
      </c>
      <c r="K167" s="1">
        <v>2</v>
      </c>
      <c r="M167" s="2" t="s">
        <v>65</v>
      </c>
      <c r="N167" s="9">
        <f>S167*Unit_conversion!$C$5</f>
        <v>3.6795474736936487</v>
      </c>
      <c r="R167" s="10"/>
      <c r="S167" s="2">
        <v>104.5</v>
      </c>
      <c r="T167" s="2"/>
      <c r="U167" s="2" t="s">
        <v>26</v>
      </c>
      <c r="W167" s="2" t="s">
        <v>311</v>
      </c>
      <c r="X167" s="2" t="s">
        <v>28</v>
      </c>
    </row>
    <row r="168" spans="1:25" ht="14.25" customHeight="1">
      <c r="A168" s="1">
        <v>1813</v>
      </c>
      <c r="B168" s="2">
        <v>1</v>
      </c>
      <c r="C168" s="1" t="s">
        <v>299</v>
      </c>
      <c r="D168" s="1" t="s">
        <v>300</v>
      </c>
      <c r="E168" s="1">
        <v>2012</v>
      </c>
      <c r="F168" s="1" t="s">
        <v>301</v>
      </c>
      <c r="G168" s="1" t="s">
        <v>302</v>
      </c>
      <c r="H168" s="8" t="str">
        <f>HYPERLINK("https://doi.org/"&amp;G168)</f>
        <v>https://doi.org/10.1007/s12665-012-1677-0</v>
      </c>
      <c r="I168" s="1" t="s">
        <v>303</v>
      </c>
      <c r="J168" s="1" t="s">
        <v>304</v>
      </c>
      <c r="K168" s="1">
        <v>2</v>
      </c>
      <c r="M168" s="2" t="s">
        <v>65</v>
      </c>
      <c r="N168" s="9">
        <f>S168*Unit_conversion!$C$5</f>
        <v>4.4717945374075923</v>
      </c>
      <c r="R168" s="10"/>
      <c r="S168" s="2">
        <v>127</v>
      </c>
      <c r="T168" s="2"/>
      <c r="U168" s="2" t="s">
        <v>26</v>
      </c>
      <c r="W168" s="2" t="s">
        <v>312</v>
      </c>
      <c r="X168" s="2" t="s">
        <v>28</v>
      </c>
    </row>
    <row r="169" spans="1:25" ht="14.25" customHeight="1">
      <c r="A169" s="1">
        <v>3779</v>
      </c>
      <c r="B169" s="2">
        <v>1</v>
      </c>
      <c r="C169" s="1" t="s">
        <v>313</v>
      </c>
      <c r="D169" s="1" t="s">
        <v>314</v>
      </c>
      <c r="E169" s="1">
        <v>2016</v>
      </c>
      <c r="F169" s="1" t="s">
        <v>315</v>
      </c>
      <c r="G169" s="1" t="s">
        <v>316</v>
      </c>
      <c r="H169" s="8" t="str">
        <f>HYPERLINK("https://doi.org/"&amp;G169)</f>
        <v>https://doi.org/10.1007/s12665-016-5315-0</v>
      </c>
      <c r="I169" s="1" t="s">
        <v>317</v>
      </c>
      <c r="J169" s="1" t="s">
        <v>304</v>
      </c>
      <c r="K169" s="1">
        <v>1</v>
      </c>
      <c r="M169" s="2" t="s">
        <v>318</v>
      </c>
      <c r="N169" s="3">
        <v>0.75</v>
      </c>
      <c r="R169" s="10"/>
      <c r="S169" s="2"/>
      <c r="T169" s="2"/>
      <c r="U169" s="1" t="s">
        <v>35</v>
      </c>
      <c r="W169" s="2"/>
      <c r="X169" s="2" t="s">
        <v>28</v>
      </c>
    </row>
    <row r="170" spans="1:25" ht="14.25" customHeight="1">
      <c r="A170" s="3">
        <v>3302</v>
      </c>
      <c r="B170" s="12">
        <v>1</v>
      </c>
      <c r="C170" s="1" t="s">
        <v>319</v>
      </c>
      <c r="D170" s="1" t="s">
        <v>320</v>
      </c>
      <c r="E170" s="1">
        <v>2018</v>
      </c>
      <c r="F170" s="1" t="s">
        <v>321</v>
      </c>
      <c r="G170" s="1" t="s">
        <v>322</v>
      </c>
      <c r="H170" s="8" t="str">
        <f>HYPERLINK("https://doi.org/"&amp;G170)</f>
        <v>https://doi.org/10.1007/s12665-018-7271-3</v>
      </c>
      <c r="I170" s="1" t="s">
        <v>323</v>
      </c>
      <c r="J170" s="1" t="s">
        <v>304</v>
      </c>
      <c r="K170" s="1">
        <v>1</v>
      </c>
      <c r="M170" s="2" t="s">
        <v>324</v>
      </c>
      <c r="N170" s="9">
        <f t="shared" ref="N170:N171" si="13">P170/R170</f>
        <v>0.79100000000000004</v>
      </c>
      <c r="O170" s="15"/>
      <c r="P170" s="1">
        <v>23.73</v>
      </c>
      <c r="R170" s="10">
        <v>30</v>
      </c>
      <c r="S170" s="2"/>
      <c r="T170" s="2"/>
      <c r="U170" s="1" t="s">
        <v>45</v>
      </c>
      <c r="W170" s="2" t="s">
        <v>325</v>
      </c>
      <c r="X170" s="2" t="s">
        <v>28</v>
      </c>
      <c r="Y170" s="2" t="s">
        <v>216</v>
      </c>
    </row>
    <row r="171" spans="1:25" ht="14.25" customHeight="1">
      <c r="A171" s="3">
        <v>3302</v>
      </c>
      <c r="B171" s="12">
        <v>1</v>
      </c>
      <c r="C171" s="1" t="s">
        <v>319</v>
      </c>
      <c r="D171" s="1" t="s">
        <v>320</v>
      </c>
      <c r="E171" s="1">
        <v>2018</v>
      </c>
      <c r="F171" s="1" t="s">
        <v>321</v>
      </c>
      <c r="G171" s="1" t="s">
        <v>322</v>
      </c>
      <c r="H171" s="8" t="str">
        <f>HYPERLINK("https://doi.org/"&amp;G171)</f>
        <v>https://doi.org/10.1007/s12665-018-7271-3</v>
      </c>
      <c r="I171" s="1" t="s">
        <v>323</v>
      </c>
      <c r="J171" s="1" t="s">
        <v>304</v>
      </c>
      <c r="K171" s="1">
        <v>1</v>
      </c>
      <c r="M171" s="2" t="s">
        <v>324</v>
      </c>
      <c r="N171" s="9">
        <f t="shared" si="13"/>
        <v>1.3213333333333332</v>
      </c>
      <c r="O171" s="15"/>
      <c r="P171" s="21">
        <v>39.64</v>
      </c>
      <c r="R171" s="10">
        <v>30</v>
      </c>
      <c r="S171" s="2"/>
      <c r="T171" s="2"/>
      <c r="U171" s="1" t="s">
        <v>45</v>
      </c>
      <c r="W171" s="2" t="s">
        <v>326</v>
      </c>
      <c r="X171" s="2" t="s">
        <v>28</v>
      </c>
      <c r="Y171" s="2" t="s">
        <v>216</v>
      </c>
    </row>
    <row r="172" spans="1:25" ht="14.25" customHeight="1">
      <c r="A172" s="1">
        <v>2749</v>
      </c>
      <c r="B172" s="2">
        <v>1</v>
      </c>
      <c r="C172" s="1" t="s">
        <v>327</v>
      </c>
      <c r="D172" s="1" t="s">
        <v>328</v>
      </c>
      <c r="E172" s="1">
        <v>2019</v>
      </c>
      <c r="F172" s="1" t="s">
        <v>329</v>
      </c>
      <c r="G172" s="1" t="s">
        <v>330</v>
      </c>
      <c r="H172" s="8" t="str">
        <f>HYPERLINK("https://doi.org/"&amp;G172)</f>
        <v>https://doi.org/10.1007/s40333-019-0098-2</v>
      </c>
      <c r="I172" s="1" t="s">
        <v>331</v>
      </c>
      <c r="J172" s="1" t="s">
        <v>332</v>
      </c>
      <c r="K172" s="1">
        <v>1</v>
      </c>
      <c r="M172" s="2" t="s">
        <v>44</v>
      </c>
      <c r="N172" s="3">
        <v>1.17</v>
      </c>
      <c r="R172" s="10"/>
      <c r="S172" s="2"/>
      <c r="T172" s="2"/>
      <c r="U172" s="1" t="s">
        <v>35</v>
      </c>
      <c r="W172" s="2" t="s">
        <v>333</v>
      </c>
      <c r="X172" s="2" t="s">
        <v>28</v>
      </c>
    </row>
    <row r="173" spans="1:25" ht="14.25" customHeight="1">
      <c r="A173" s="1">
        <v>2749</v>
      </c>
      <c r="B173" s="2">
        <v>1</v>
      </c>
      <c r="C173" s="1" t="s">
        <v>327</v>
      </c>
      <c r="D173" s="1" t="s">
        <v>328</v>
      </c>
      <c r="E173" s="1">
        <v>2019</v>
      </c>
      <c r="F173" s="1" t="s">
        <v>329</v>
      </c>
      <c r="G173" s="1" t="s">
        <v>330</v>
      </c>
      <c r="H173" s="8" t="str">
        <f>HYPERLINK("https://doi.org/"&amp;G173)</f>
        <v>https://doi.org/10.1007/s40333-019-0098-2</v>
      </c>
      <c r="I173" s="1" t="s">
        <v>331</v>
      </c>
      <c r="J173" s="1" t="s">
        <v>332</v>
      </c>
      <c r="K173" s="1">
        <v>1</v>
      </c>
      <c r="M173" s="2" t="s">
        <v>44</v>
      </c>
      <c r="N173" s="3">
        <v>0.53</v>
      </c>
      <c r="R173" s="10"/>
      <c r="S173" s="2"/>
      <c r="T173" s="2"/>
      <c r="U173" s="1" t="s">
        <v>35</v>
      </c>
      <c r="W173" s="2" t="s">
        <v>334</v>
      </c>
      <c r="X173" s="2" t="s">
        <v>28</v>
      </c>
    </row>
    <row r="174" spans="1:25" ht="14.25" customHeight="1">
      <c r="A174" s="1">
        <v>2749</v>
      </c>
      <c r="B174" s="2">
        <v>1</v>
      </c>
      <c r="C174" s="1" t="s">
        <v>327</v>
      </c>
      <c r="D174" s="1" t="s">
        <v>328</v>
      </c>
      <c r="E174" s="1">
        <v>2019</v>
      </c>
      <c r="F174" s="1" t="s">
        <v>329</v>
      </c>
      <c r="G174" s="1" t="s">
        <v>330</v>
      </c>
      <c r="H174" s="8" t="str">
        <f>HYPERLINK("https://doi.org/"&amp;G174)</f>
        <v>https://doi.org/10.1007/s40333-019-0098-2</v>
      </c>
      <c r="I174" s="1" t="s">
        <v>331</v>
      </c>
      <c r="J174" s="1" t="s">
        <v>332</v>
      </c>
      <c r="K174" s="1">
        <v>1</v>
      </c>
      <c r="M174" s="2" t="s">
        <v>44</v>
      </c>
      <c r="N174" s="3">
        <v>1.46</v>
      </c>
      <c r="R174" s="10"/>
      <c r="S174" s="2"/>
      <c r="T174" s="2"/>
      <c r="U174" s="1" t="s">
        <v>35</v>
      </c>
      <c r="W174" s="2" t="s">
        <v>335</v>
      </c>
      <c r="X174" s="2" t="s">
        <v>28</v>
      </c>
    </row>
    <row r="175" spans="1:25" ht="14.25" customHeight="1">
      <c r="A175" s="1">
        <v>2749</v>
      </c>
      <c r="B175" s="2">
        <v>1</v>
      </c>
      <c r="C175" s="1" t="s">
        <v>327</v>
      </c>
      <c r="D175" s="1" t="s">
        <v>328</v>
      </c>
      <c r="E175" s="1">
        <v>2019</v>
      </c>
      <c r="F175" s="1" t="s">
        <v>329</v>
      </c>
      <c r="G175" s="1" t="s">
        <v>330</v>
      </c>
      <c r="H175" s="8" t="str">
        <f>HYPERLINK("https://doi.org/"&amp;G175)</f>
        <v>https://doi.org/10.1007/s40333-019-0098-2</v>
      </c>
      <c r="I175" s="1" t="s">
        <v>331</v>
      </c>
      <c r="J175" s="1" t="s">
        <v>332</v>
      </c>
      <c r="K175" s="1">
        <v>1</v>
      </c>
      <c r="M175" s="2" t="s">
        <v>47</v>
      </c>
      <c r="N175" s="3">
        <v>1.19</v>
      </c>
      <c r="R175" s="10"/>
      <c r="S175" s="2"/>
      <c r="T175" s="2"/>
      <c r="U175" s="1" t="s">
        <v>35</v>
      </c>
      <c r="W175" s="2" t="s">
        <v>333</v>
      </c>
      <c r="X175" s="2" t="s">
        <v>28</v>
      </c>
    </row>
    <row r="176" spans="1:25" ht="14.25" customHeight="1">
      <c r="A176" s="1">
        <v>2749</v>
      </c>
      <c r="B176" s="2">
        <v>1</v>
      </c>
      <c r="C176" s="1" t="s">
        <v>327</v>
      </c>
      <c r="D176" s="1" t="s">
        <v>328</v>
      </c>
      <c r="E176" s="1">
        <v>2019</v>
      </c>
      <c r="F176" s="1" t="s">
        <v>329</v>
      </c>
      <c r="G176" s="1" t="s">
        <v>330</v>
      </c>
      <c r="H176" s="8" t="str">
        <f>HYPERLINK("https://doi.org/"&amp;G176)</f>
        <v>https://doi.org/10.1007/s40333-019-0098-2</v>
      </c>
      <c r="I176" s="1" t="s">
        <v>331</v>
      </c>
      <c r="J176" s="1" t="s">
        <v>332</v>
      </c>
      <c r="K176" s="1">
        <v>1</v>
      </c>
      <c r="M176" s="2" t="s">
        <v>47</v>
      </c>
      <c r="N176" s="3">
        <v>0.76</v>
      </c>
      <c r="R176" s="10"/>
      <c r="S176" s="2"/>
      <c r="T176" s="2"/>
      <c r="U176" s="1" t="s">
        <v>35</v>
      </c>
      <c r="W176" s="2" t="s">
        <v>334</v>
      </c>
      <c r="X176" s="2" t="s">
        <v>28</v>
      </c>
    </row>
    <row r="177" spans="1:27" ht="14.25" customHeight="1">
      <c r="A177" s="1">
        <v>2749</v>
      </c>
      <c r="B177" s="2">
        <v>1</v>
      </c>
      <c r="C177" s="1" t="s">
        <v>327</v>
      </c>
      <c r="D177" s="1" t="s">
        <v>328</v>
      </c>
      <c r="E177" s="1">
        <v>2019</v>
      </c>
      <c r="F177" s="1" t="s">
        <v>329</v>
      </c>
      <c r="G177" s="1" t="s">
        <v>330</v>
      </c>
      <c r="H177" s="8" t="str">
        <f>HYPERLINK("https://doi.org/"&amp;G177)</f>
        <v>https://doi.org/10.1007/s40333-019-0098-2</v>
      </c>
      <c r="I177" s="1" t="s">
        <v>331</v>
      </c>
      <c r="J177" s="1" t="s">
        <v>332</v>
      </c>
      <c r="K177" s="1">
        <v>1</v>
      </c>
      <c r="M177" s="2" t="s">
        <v>47</v>
      </c>
      <c r="N177" s="3">
        <v>1.26</v>
      </c>
      <c r="R177" s="10"/>
      <c r="S177" s="2"/>
      <c r="T177" s="2"/>
      <c r="U177" s="1" t="s">
        <v>35</v>
      </c>
      <c r="W177" s="2" t="s">
        <v>335</v>
      </c>
      <c r="X177" s="2" t="s">
        <v>28</v>
      </c>
    </row>
    <row r="178" spans="1:27" ht="14.25" customHeight="1">
      <c r="A178" s="1">
        <v>2749</v>
      </c>
      <c r="B178" s="2">
        <v>1</v>
      </c>
      <c r="C178" s="1" t="s">
        <v>327</v>
      </c>
      <c r="D178" s="1" t="s">
        <v>328</v>
      </c>
      <c r="E178" s="1">
        <v>2019</v>
      </c>
      <c r="F178" s="1" t="s">
        <v>329</v>
      </c>
      <c r="G178" s="1" t="s">
        <v>330</v>
      </c>
      <c r="H178" s="8" t="str">
        <f>HYPERLINK("https://doi.org/"&amp;G178)</f>
        <v>https://doi.org/10.1007/s40333-019-0098-2</v>
      </c>
      <c r="I178" s="1" t="s">
        <v>331</v>
      </c>
      <c r="J178" s="1" t="s">
        <v>332</v>
      </c>
      <c r="K178" s="1">
        <v>1</v>
      </c>
      <c r="M178" s="2" t="s">
        <v>336</v>
      </c>
      <c r="N178" s="3">
        <v>0.55000000000000004</v>
      </c>
      <c r="R178" s="10"/>
      <c r="S178" s="2"/>
      <c r="T178" s="2"/>
      <c r="U178" s="1" t="s">
        <v>35</v>
      </c>
      <c r="W178" s="2" t="s">
        <v>333</v>
      </c>
      <c r="X178" s="2" t="s">
        <v>28</v>
      </c>
    </row>
    <row r="179" spans="1:27" ht="14.25" customHeight="1">
      <c r="A179" s="1">
        <v>2749</v>
      </c>
      <c r="B179" s="2">
        <v>1</v>
      </c>
      <c r="C179" s="1" t="s">
        <v>327</v>
      </c>
      <c r="D179" s="1" t="s">
        <v>328</v>
      </c>
      <c r="E179" s="1">
        <v>2019</v>
      </c>
      <c r="F179" s="1" t="s">
        <v>329</v>
      </c>
      <c r="G179" s="1" t="s">
        <v>330</v>
      </c>
      <c r="H179" s="8" t="str">
        <f>HYPERLINK("https://doi.org/"&amp;G179)</f>
        <v>https://doi.org/10.1007/s40333-019-0098-2</v>
      </c>
      <c r="I179" s="1" t="s">
        <v>331</v>
      </c>
      <c r="J179" s="1" t="s">
        <v>332</v>
      </c>
      <c r="K179" s="1">
        <v>1</v>
      </c>
      <c r="M179" s="2" t="s">
        <v>336</v>
      </c>
      <c r="N179" s="3">
        <v>0.39</v>
      </c>
      <c r="R179" s="10"/>
      <c r="S179" s="2"/>
      <c r="T179" s="2"/>
      <c r="U179" s="1" t="s">
        <v>35</v>
      </c>
      <c r="W179" s="2" t="s">
        <v>334</v>
      </c>
      <c r="X179" s="2" t="s">
        <v>28</v>
      </c>
      <c r="AA179" s="2"/>
    </row>
    <row r="180" spans="1:27" ht="14.25" customHeight="1">
      <c r="A180" s="1">
        <v>2749</v>
      </c>
      <c r="B180" s="2">
        <v>1</v>
      </c>
      <c r="C180" s="1" t="s">
        <v>327</v>
      </c>
      <c r="D180" s="1" t="s">
        <v>328</v>
      </c>
      <c r="E180" s="1">
        <v>2019</v>
      </c>
      <c r="F180" s="1" t="s">
        <v>329</v>
      </c>
      <c r="G180" s="1" t="s">
        <v>330</v>
      </c>
      <c r="H180" s="8" t="str">
        <f>HYPERLINK("https://doi.org/"&amp;G180)</f>
        <v>https://doi.org/10.1007/s40333-019-0098-2</v>
      </c>
      <c r="I180" s="1" t="s">
        <v>331</v>
      </c>
      <c r="J180" s="1" t="s">
        <v>332</v>
      </c>
      <c r="K180" s="1">
        <v>1</v>
      </c>
      <c r="M180" s="2" t="s">
        <v>336</v>
      </c>
      <c r="N180" s="3">
        <v>0.56999999999999995</v>
      </c>
      <c r="R180" s="10"/>
      <c r="S180" s="2"/>
      <c r="T180" s="2"/>
      <c r="U180" s="1" t="s">
        <v>35</v>
      </c>
      <c r="W180" s="2" t="s">
        <v>335</v>
      </c>
      <c r="X180" s="2" t="s">
        <v>28</v>
      </c>
    </row>
    <row r="181" spans="1:27" ht="14.25" customHeight="1">
      <c r="A181" s="1">
        <v>2749</v>
      </c>
      <c r="B181" s="2">
        <v>1</v>
      </c>
      <c r="C181" s="1" t="s">
        <v>327</v>
      </c>
      <c r="D181" s="1" t="s">
        <v>328</v>
      </c>
      <c r="E181" s="1">
        <v>2019</v>
      </c>
      <c r="F181" s="1" t="s">
        <v>329</v>
      </c>
      <c r="G181" s="1" t="s">
        <v>330</v>
      </c>
      <c r="H181" s="8" t="str">
        <f>HYPERLINK("https://doi.org/"&amp;G181)</f>
        <v>https://doi.org/10.1007/s40333-019-0098-2</v>
      </c>
      <c r="I181" s="1" t="s">
        <v>331</v>
      </c>
      <c r="J181" s="1" t="s">
        <v>332</v>
      </c>
      <c r="K181" s="1">
        <v>1</v>
      </c>
      <c r="M181" s="2" t="s">
        <v>337</v>
      </c>
      <c r="N181" s="3">
        <v>0.68</v>
      </c>
      <c r="R181" s="10"/>
      <c r="S181" s="2"/>
      <c r="T181" s="2"/>
      <c r="U181" s="1" t="s">
        <v>35</v>
      </c>
      <c r="W181" s="2" t="s">
        <v>333</v>
      </c>
      <c r="X181" s="2" t="s">
        <v>28</v>
      </c>
    </row>
    <row r="182" spans="1:27" ht="14.25" customHeight="1">
      <c r="A182" s="1">
        <v>2749</v>
      </c>
      <c r="B182" s="2">
        <v>1</v>
      </c>
      <c r="C182" s="1" t="s">
        <v>327</v>
      </c>
      <c r="D182" s="1" t="s">
        <v>328</v>
      </c>
      <c r="E182" s="1">
        <v>2019</v>
      </c>
      <c r="F182" s="1" t="s">
        <v>329</v>
      </c>
      <c r="G182" s="1" t="s">
        <v>330</v>
      </c>
      <c r="H182" s="8" t="str">
        <f>HYPERLINK("https://doi.org/"&amp;G182)</f>
        <v>https://doi.org/10.1007/s40333-019-0098-2</v>
      </c>
      <c r="I182" s="1" t="s">
        <v>331</v>
      </c>
      <c r="J182" s="1" t="s">
        <v>332</v>
      </c>
      <c r="K182" s="1">
        <v>1</v>
      </c>
      <c r="M182" s="2" t="s">
        <v>337</v>
      </c>
      <c r="N182" s="3">
        <v>0.84</v>
      </c>
      <c r="R182" s="10"/>
      <c r="S182" s="2"/>
      <c r="T182" s="2"/>
      <c r="U182" s="1" t="s">
        <v>35</v>
      </c>
      <c r="W182" s="2" t="s">
        <v>334</v>
      </c>
      <c r="X182" s="2" t="s">
        <v>28</v>
      </c>
    </row>
    <row r="183" spans="1:27" ht="14.25" customHeight="1">
      <c r="A183" s="1">
        <v>2749</v>
      </c>
      <c r="B183" s="2">
        <v>1</v>
      </c>
      <c r="C183" s="1" t="s">
        <v>327</v>
      </c>
      <c r="D183" s="1" t="s">
        <v>328</v>
      </c>
      <c r="E183" s="1">
        <v>2019</v>
      </c>
      <c r="F183" s="1" t="s">
        <v>329</v>
      </c>
      <c r="G183" s="1" t="s">
        <v>330</v>
      </c>
      <c r="H183" s="8" t="str">
        <f>HYPERLINK("https://doi.org/"&amp;G183)</f>
        <v>https://doi.org/10.1007/s40333-019-0098-2</v>
      </c>
      <c r="I183" s="1" t="s">
        <v>331</v>
      </c>
      <c r="J183" s="1" t="s">
        <v>332</v>
      </c>
      <c r="K183" s="1">
        <v>1</v>
      </c>
      <c r="M183" s="2" t="s">
        <v>337</v>
      </c>
      <c r="N183" s="3">
        <v>1.1200000000000001</v>
      </c>
      <c r="R183" s="10"/>
      <c r="S183" s="2"/>
      <c r="T183" s="2"/>
      <c r="U183" s="1" t="s">
        <v>35</v>
      </c>
      <c r="W183" s="2" t="s">
        <v>335</v>
      </c>
      <c r="X183" s="2" t="s">
        <v>28</v>
      </c>
    </row>
    <row r="184" spans="1:27" ht="14.25" customHeight="1">
      <c r="A184" s="1">
        <v>2532</v>
      </c>
      <c r="B184" s="2">
        <v>1</v>
      </c>
      <c r="C184" s="1" t="s">
        <v>338</v>
      </c>
      <c r="D184" s="1" t="s">
        <v>339</v>
      </c>
      <c r="E184" s="1">
        <v>2020</v>
      </c>
      <c r="F184" s="1" t="s">
        <v>340</v>
      </c>
      <c r="G184" s="1" t="s">
        <v>341</v>
      </c>
      <c r="H184" s="8" t="str">
        <f>HYPERLINK("https://doi.org/"&amp;G184)</f>
        <v>https://doi.org/10.1007/s40710-019-00410-w</v>
      </c>
      <c r="I184" s="1" t="s">
        <v>342</v>
      </c>
      <c r="J184" s="1" t="s">
        <v>343</v>
      </c>
      <c r="K184" s="1">
        <v>1</v>
      </c>
      <c r="M184" s="2" t="s">
        <v>207</v>
      </c>
      <c r="N184" s="3">
        <v>3.1</v>
      </c>
      <c r="R184" s="10"/>
      <c r="S184" s="2"/>
      <c r="T184" s="2"/>
      <c r="U184" s="1" t="s">
        <v>35</v>
      </c>
      <c r="V184" s="1" t="s">
        <v>29</v>
      </c>
      <c r="W184" s="2" t="s">
        <v>297</v>
      </c>
      <c r="X184" s="2" t="s">
        <v>28</v>
      </c>
    </row>
    <row r="185" spans="1:27" ht="14.25" customHeight="1">
      <c r="A185" s="1">
        <v>2532</v>
      </c>
      <c r="B185" s="2">
        <v>1</v>
      </c>
      <c r="C185" s="1" t="s">
        <v>338</v>
      </c>
      <c r="D185" s="1" t="s">
        <v>339</v>
      </c>
      <c r="E185" s="1">
        <v>2020</v>
      </c>
      <c r="F185" s="1" t="s">
        <v>340</v>
      </c>
      <c r="G185" s="1" t="s">
        <v>341</v>
      </c>
      <c r="H185" s="8" t="str">
        <f>HYPERLINK("https://doi.org/"&amp;G185)</f>
        <v>https://doi.org/10.1007/s40710-019-00410-w</v>
      </c>
      <c r="I185" s="1" t="s">
        <v>342</v>
      </c>
      <c r="J185" s="1" t="s">
        <v>343</v>
      </c>
      <c r="K185" s="1">
        <v>1</v>
      </c>
      <c r="M185" s="2" t="s">
        <v>65</v>
      </c>
      <c r="N185" s="3">
        <v>1.7</v>
      </c>
      <c r="R185" s="10"/>
      <c r="S185" s="2"/>
      <c r="T185" s="2"/>
      <c r="U185" s="1" t="s">
        <v>35</v>
      </c>
      <c r="V185" s="1" t="s">
        <v>29</v>
      </c>
      <c r="W185" s="2" t="s">
        <v>297</v>
      </c>
      <c r="X185" s="2" t="s">
        <v>28</v>
      </c>
    </row>
    <row r="186" spans="1:27" ht="14.25" customHeight="1">
      <c r="A186" s="1">
        <v>2532</v>
      </c>
      <c r="B186" s="2">
        <v>1</v>
      </c>
      <c r="C186" s="1" t="s">
        <v>338</v>
      </c>
      <c r="D186" s="1" t="s">
        <v>339</v>
      </c>
      <c r="E186" s="1">
        <v>2020</v>
      </c>
      <c r="F186" s="1" t="s">
        <v>340</v>
      </c>
      <c r="G186" s="1" t="s">
        <v>341</v>
      </c>
      <c r="H186" s="8" t="str">
        <f>HYPERLINK("https://doi.org/"&amp;G186)</f>
        <v>https://doi.org/10.1007/s40710-019-00410-w</v>
      </c>
      <c r="I186" s="1" t="s">
        <v>342</v>
      </c>
      <c r="J186" s="1" t="s">
        <v>343</v>
      </c>
      <c r="K186" s="1">
        <v>1</v>
      </c>
      <c r="M186" s="2" t="s">
        <v>296</v>
      </c>
      <c r="N186" s="3">
        <v>2.9</v>
      </c>
      <c r="R186" s="10"/>
      <c r="S186" s="2"/>
      <c r="T186" s="2"/>
      <c r="U186" s="1" t="s">
        <v>35</v>
      </c>
      <c r="V186" s="1" t="s">
        <v>29</v>
      </c>
      <c r="W186" s="2" t="s">
        <v>297</v>
      </c>
      <c r="X186" s="2" t="s">
        <v>28</v>
      </c>
    </row>
    <row r="187" spans="1:27" ht="14.25" customHeight="1">
      <c r="A187" s="1">
        <v>1795</v>
      </c>
      <c r="B187" s="12">
        <v>1</v>
      </c>
      <c r="C187" s="1" t="s">
        <v>344</v>
      </c>
      <c r="D187" s="1" t="s">
        <v>345</v>
      </c>
      <c r="E187" s="1">
        <v>2012</v>
      </c>
      <c r="F187" s="1" t="s">
        <v>346</v>
      </c>
      <c r="G187" s="1" t="s">
        <v>347</v>
      </c>
      <c r="H187" s="8" t="str">
        <f>HYPERLINK("https://doi.org/"&amp;G187)</f>
        <v>https://doi.org/10.1016/j.agrformet.2012.07.004</v>
      </c>
      <c r="I187" s="1" t="s">
        <v>348</v>
      </c>
      <c r="J187" s="1" t="s">
        <v>349</v>
      </c>
      <c r="K187" s="1">
        <v>4</v>
      </c>
      <c r="M187" s="2" t="s">
        <v>350</v>
      </c>
      <c r="N187" s="9">
        <f t="shared" ref="N187:N188" si="14">P187/30</f>
        <v>0.34066666666666667</v>
      </c>
      <c r="O187" s="15"/>
      <c r="P187" s="1">
        <v>10.220000000000001</v>
      </c>
      <c r="R187" s="10">
        <v>30</v>
      </c>
      <c r="S187" s="2"/>
      <c r="T187" s="2"/>
      <c r="U187" s="1" t="s">
        <v>45</v>
      </c>
      <c r="W187" s="2"/>
      <c r="X187" s="2" t="s">
        <v>28</v>
      </c>
      <c r="Y187" s="2" t="s">
        <v>216</v>
      </c>
      <c r="AA187" s="2"/>
    </row>
    <row r="188" spans="1:27" ht="14.25" customHeight="1">
      <c r="A188" s="1">
        <v>1795</v>
      </c>
      <c r="B188" s="12">
        <v>1</v>
      </c>
      <c r="C188" s="1" t="s">
        <v>344</v>
      </c>
      <c r="D188" s="1" t="s">
        <v>345</v>
      </c>
      <c r="E188" s="1">
        <v>2012</v>
      </c>
      <c r="F188" s="1" t="s">
        <v>346</v>
      </c>
      <c r="G188" s="1" t="s">
        <v>347</v>
      </c>
      <c r="H188" s="8" t="str">
        <f>HYPERLINK("https://doi.org/"&amp;G188)</f>
        <v>https://doi.org/10.1016/j.agrformet.2012.07.004</v>
      </c>
      <c r="I188" s="1" t="s">
        <v>348</v>
      </c>
      <c r="J188" s="1" t="s">
        <v>349</v>
      </c>
      <c r="K188" s="1">
        <v>4</v>
      </c>
      <c r="M188" s="2" t="s">
        <v>351</v>
      </c>
      <c r="N188" s="9">
        <f t="shared" si="14"/>
        <v>0.34066666666666667</v>
      </c>
      <c r="O188" s="15"/>
      <c r="P188" s="1">
        <v>10.220000000000001</v>
      </c>
      <c r="R188" s="10">
        <v>30</v>
      </c>
      <c r="S188" s="2"/>
      <c r="T188" s="2"/>
      <c r="U188" s="1" t="s">
        <v>45</v>
      </c>
      <c r="W188" s="2"/>
      <c r="X188" s="2" t="s">
        <v>28</v>
      </c>
      <c r="Y188" s="2" t="s">
        <v>216</v>
      </c>
      <c r="AA188" s="2"/>
    </row>
    <row r="189" spans="1:27" ht="14.25" customHeight="1">
      <c r="A189" s="1">
        <v>1749</v>
      </c>
      <c r="B189" s="2">
        <v>1</v>
      </c>
      <c r="C189" s="1" t="s">
        <v>352</v>
      </c>
      <c r="D189" s="1" t="s">
        <v>353</v>
      </c>
      <c r="E189" s="1">
        <v>2013</v>
      </c>
      <c r="F189" s="1" t="s">
        <v>354</v>
      </c>
      <c r="G189" s="1" t="s">
        <v>355</v>
      </c>
      <c r="H189" s="8" t="str">
        <f>HYPERLINK("https://doi.org/"&amp;G189)</f>
        <v>https://doi.org/10.1016/j.agrformet.2012.11.016</v>
      </c>
      <c r="I189" s="1" t="s">
        <v>356</v>
      </c>
      <c r="J189" s="1" t="s">
        <v>349</v>
      </c>
      <c r="K189" s="1">
        <v>16</v>
      </c>
      <c r="M189" s="2" t="s">
        <v>357</v>
      </c>
      <c r="N189" s="9">
        <f>S189*Unit_conversion!$C$5</f>
        <v>0.6267554548492531</v>
      </c>
      <c r="R189" s="10"/>
      <c r="S189" s="2">
        <v>17.8</v>
      </c>
      <c r="T189" s="2"/>
      <c r="U189" s="1" t="s">
        <v>35</v>
      </c>
      <c r="W189" s="2"/>
      <c r="X189" s="2" t="s">
        <v>28</v>
      </c>
    </row>
    <row r="190" spans="1:27" ht="14.25" customHeight="1">
      <c r="A190" s="1">
        <v>1749</v>
      </c>
      <c r="B190" s="2">
        <v>1</v>
      </c>
      <c r="C190" s="1" t="s">
        <v>352</v>
      </c>
      <c r="D190" s="1" t="s">
        <v>353</v>
      </c>
      <c r="E190" s="1">
        <v>2013</v>
      </c>
      <c r="F190" s="1" t="s">
        <v>354</v>
      </c>
      <c r="G190" s="1" t="s">
        <v>355</v>
      </c>
      <c r="H190" s="8" t="str">
        <f>HYPERLINK("https://doi.org/"&amp;G190)</f>
        <v>https://doi.org/10.1016/j.agrformet.2012.11.016</v>
      </c>
      <c r="I190" s="1" t="s">
        <v>356</v>
      </c>
      <c r="J190" s="1" t="s">
        <v>349</v>
      </c>
      <c r="K190" s="1">
        <v>16</v>
      </c>
      <c r="M190" s="2" t="s">
        <v>358</v>
      </c>
      <c r="N190" s="9">
        <f>S190*Unit_conversion!$C$5</f>
        <v>0.64788204321495813</v>
      </c>
      <c r="R190" s="10"/>
      <c r="S190" s="2">
        <v>18.399999999999999</v>
      </c>
      <c r="T190" s="2"/>
      <c r="U190" s="1" t="s">
        <v>35</v>
      </c>
      <c r="W190" s="2"/>
      <c r="X190" s="2" t="s">
        <v>28</v>
      </c>
    </row>
    <row r="191" spans="1:27" ht="14.25" customHeight="1">
      <c r="A191" s="1">
        <v>1749</v>
      </c>
      <c r="B191" s="2">
        <v>1</v>
      </c>
      <c r="C191" s="1" t="s">
        <v>352</v>
      </c>
      <c r="D191" s="1" t="s">
        <v>353</v>
      </c>
      <c r="E191" s="1">
        <v>2013</v>
      </c>
      <c r="F191" s="1" t="s">
        <v>354</v>
      </c>
      <c r="G191" s="1" t="s">
        <v>355</v>
      </c>
      <c r="H191" s="8" t="str">
        <f>HYPERLINK("https://doi.org/"&amp;G191)</f>
        <v>https://doi.org/10.1016/j.agrformet.2012.11.016</v>
      </c>
      <c r="I191" s="1" t="s">
        <v>356</v>
      </c>
      <c r="J191" s="1" t="s">
        <v>349</v>
      </c>
      <c r="K191" s="1">
        <v>16</v>
      </c>
      <c r="M191" s="2" t="s">
        <v>47</v>
      </c>
      <c r="N191" s="9">
        <f>S191*Unit_conversion!$C$5</f>
        <v>0.78520486759204178</v>
      </c>
      <c r="R191" s="10"/>
      <c r="S191" s="2">
        <v>22.3</v>
      </c>
      <c r="T191" s="2"/>
      <c r="U191" s="1" t="s">
        <v>35</v>
      </c>
      <c r="W191" s="2"/>
      <c r="X191" s="2" t="s">
        <v>28</v>
      </c>
    </row>
    <row r="192" spans="1:27" ht="14.25" customHeight="1">
      <c r="A192" s="1">
        <v>1434</v>
      </c>
      <c r="B192" s="2">
        <v>1</v>
      </c>
      <c r="C192" s="1" t="s">
        <v>359</v>
      </c>
      <c r="D192" s="1" t="s">
        <v>159</v>
      </c>
      <c r="E192" s="1">
        <v>2014</v>
      </c>
      <c r="F192" s="1" t="s">
        <v>360</v>
      </c>
      <c r="G192" s="1" t="s">
        <v>361</v>
      </c>
      <c r="H192" s="8" t="str">
        <f>HYPERLINK("https://doi.org/"&amp;G192)</f>
        <v>https://doi.org/10.1016/j.agrformet.2013.11.001</v>
      </c>
      <c r="I192" s="1" t="s">
        <v>362</v>
      </c>
      <c r="J192" s="1" t="s">
        <v>349</v>
      </c>
      <c r="K192" s="1">
        <v>6</v>
      </c>
      <c r="M192" s="2" t="s">
        <v>363</v>
      </c>
      <c r="N192" s="9">
        <f>S192*Unit_conversion!$C$5</f>
        <v>0.5704178858740393</v>
      </c>
      <c r="R192" s="10"/>
      <c r="S192" s="2">
        <v>16.2</v>
      </c>
      <c r="T192" s="2"/>
      <c r="U192" s="1" t="s">
        <v>35</v>
      </c>
      <c r="V192" s="1" t="s">
        <v>29</v>
      </c>
      <c r="W192" s="2" t="s">
        <v>364</v>
      </c>
      <c r="X192" s="2" t="s">
        <v>28</v>
      </c>
    </row>
    <row r="193" spans="1:24" ht="14.25" customHeight="1">
      <c r="A193" s="1">
        <v>1434</v>
      </c>
      <c r="B193" s="2">
        <v>1</v>
      </c>
      <c r="C193" s="1" t="s">
        <v>359</v>
      </c>
      <c r="D193" s="1" t="s">
        <v>159</v>
      </c>
      <c r="E193" s="1">
        <v>2014</v>
      </c>
      <c r="F193" s="1" t="s">
        <v>360</v>
      </c>
      <c r="G193" s="1" t="s">
        <v>361</v>
      </c>
      <c r="H193" s="8" t="str">
        <f>HYPERLINK("https://doi.org/"&amp;G193)</f>
        <v>https://doi.org/10.1016/j.agrformet.2013.11.001</v>
      </c>
      <c r="I193" s="1" t="s">
        <v>362</v>
      </c>
      <c r="J193" s="1" t="s">
        <v>349</v>
      </c>
      <c r="K193" s="1">
        <v>3</v>
      </c>
      <c r="M193" s="2" t="s">
        <v>363</v>
      </c>
      <c r="N193" s="9">
        <f>S193*Unit_conversion!$C$5</f>
        <v>0.61126262338106929</v>
      </c>
      <c r="R193" s="10"/>
      <c r="S193" s="2">
        <v>17.36</v>
      </c>
      <c r="T193" s="2"/>
      <c r="U193" s="1" t="s">
        <v>35</v>
      </c>
      <c r="V193" s="1" t="s">
        <v>29</v>
      </c>
      <c r="W193" s="2" t="s">
        <v>365</v>
      </c>
      <c r="X193" s="2" t="s">
        <v>28</v>
      </c>
    </row>
    <row r="194" spans="1:24" ht="14.25" customHeight="1">
      <c r="A194" s="1">
        <v>1398</v>
      </c>
      <c r="B194" s="2">
        <v>1</v>
      </c>
      <c r="C194" s="1" t="s">
        <v>366</v>
      </c>
      <c r="D194" s="1" t="s">
        <v>367</v>
      </c>
      <c r="E194" s="1">
        <v>2014</v>
      </c>
      <c r="F194" s="1" t="s">
        <v>368</v>
      </c>
      <c r="G194" s="1" t="s">
        <v>369</v>
      </c>
      <c r="H194" s="8" t="str">
        <f>HYPERLINK("https://doi.org/"&amp;G194)</f>
        <v>https://doi.org/10.1016/j.agrformet.2014.05.007</v>
      </c>
      <c r="I194" s="1" t="s">
        <v>370</v>
      </c>
      <c r="J194" s="1" t="s">
        <v>349</v>
      </c>
      <c r="K194" s="1">
        <v>1</v>
      </c>
      <c r="M194" s="2" t="s">
        <v>189</v>
      </c>
      <c r="N194" s="9">
        <f>S194*Unit_conversion!$C$5</f>
        <v>5.3168580720357985</v>
      </c>
      <c r="R194" s="10"/>
      <c r="S194" s="2">
        <v>151</v>
      </c>
      <c r="T194" s="2"/>
      <c r="U194" s="2" t="s">
        <v>26</v>
      </c>
      <c r="W194" s="2"/>
      <c r="X194" s="2" t="s">
        <v>28</v>
      </c>
    </row>
    <row r="195" spans="1:24" ht="14.25" customHeight="1">
      <c r="A195" s="1">
        <v>1398</v>
      </c>
      <c r="B195" s="2">
        <v>1</v>
      </c>
      <c r="C195" s="1" t="s">
        <v>366</v>
      </c>
      <c r="D195" s="1" t="s">
        <v>367</v>
      </c>
      <c r="E195" s="1">
        <v>2014</v>
      </c>
      <c r="F195" s="1" t="s">
        <v>368</v>
      </c>
      <c r="G195" s="1" t="s">
        <v>369</v>
      </c>
      <c r="H195" s="8" t="str">
        <f>HYPERLINK("https://doi.org/"&amp;G195)</f>
        <v>https://doi.org/10.1016/j.agrformet.2014.05.007</v>
      </c>
      <c r="I195" s="1" t="s">
        <v>370</v>
      </c>
      <c r="J195" s="1" t="s">
        <v>349</v>
      </c>
      <c r="K195" s="1">
        <v>1</v>
      </c>
      <c r="M195" s="2" t="s">
        <v>371</v>
      </c>
      <c r="N195" s="9">
        <f>S195*Unit_conversion!$C$5</f>
        <v>3.9950378599548455</v>
      </c>
      <c r="R195" s="10"/>
      <c r="S195" s="2">
        <v>113.46</v>
      </c>
      <c r="T195" s="2"/>
      <c r="U195" s="2" t="s">
        <v>26</v>
      </c>
      <c r="W195" s="2"/>
      <c r="X195" s="2" t="s">
        <v>28</v>
      </c>
    </row>
    <row r="196" spans="1:24" ht="14.25" customHeight="1">
      <c r="A196" s="1">
        <v>1398</v>
      </c>
      <c r="B196" s="2">
        <v>1</v>
      </c>
      <c r="C196" s="1" t="s">
        <v>366</v>
      </c>
      <c r="D196" s="1" t="s">
        <v>367</v>
      </c>
      <c r="E196" s="1">
        <v>2014</v>
      </c>
      <c r="F196" s="1" t="s">
        <v>368</v>
      </c>
      <c r="G196" s="1" t="s">
        <v>369</v>
      </c>
      <c r="H196" s="8" t="str">
        <f>HYPERLINK("https://doi.org/"&amp;G196)</f>
        <v>https://doi.org/10.1016/j.agrformet.2014.05.007</v>
      </c>
      <c r="I196" s="1" t="s">
        <v>370</v>
      </c>
      <c r="J196" s="1" t="s">
        <v>349</v>
      </c>
      <c r="K196" s="1">
        <v>1</v>
      </c>
      <c r="M196" s="2" t="s">
        <v>372</v>
      </c>
      <c r="N196" s="9">
        <f>S196*Unit_conversion!$C$5</f>
        <v>1.3271018591723791</v>
      </c>
      <c r="R196" s="10"/>
      <c r="S196" s="2">
        <v>37.69</v>
      </c>
      <c r="T196" s="2"/>
      <c r="U196" s="2" t="s">
        <v>26</v>
      </c>
      <c r="W196" s="2"/>
      <c r="X196" s="2" t="s">
        <v>28</v>
      </c>
    </row>
    <row r="197" spans="1:24" ht="14.25" customHeight="1">
      <c r="A197" s="1">
        <v>1390</v>
      </c>
      <c r="B197" s="2">
        <v>1</v>
      </c>
      <c r="C197" s="1" t="s">
        <v>373</v>
      </c>
      <c r="D197" s="1" t="s">
        <v>374</v>
      </c>
      <c r="E197" s="1">
        <v>2014</v>
      </c>
      <c r="F197" s="1" t="s">
        <v>375</v>
      </c>
      <c r="G197" s="1" t="s">
        <v>376</v>
      </c>
      <c r="H197" s="8" t="str">
        <f>HYPERLINK("https://doi.org/"&amp;G197)</f>
        <v>https://doi.org/10.1016/j.agrformet.2014.07.001</v>
      </c>
      <c r="I197" s="1" t="s">
        <v>377</v>
      </c>
      <c r="J197" s="1" t="s">
        <v>349</v>
      </c>
      <c r="K197" s="2">
        <v>1</v>
      </c>
      <c r="M197" s="2" t="s">
        <v>378</v>
      </c>
      <c r="N197" s="16">
        <v>1.27</v>
      </c>
      <c r="O197" s="2"/>
      <c r="R197" s="10"/>
      <c r="S197" s="2"/>
      <c r="T197" s="2"/>
      <c r="U197" s="2" t="s">
        <v>35</v>
      </c>
      <c r="V197" s="2" t="s">
        <v>29</v>
      </c>
      <c r="W197" s="2" t="s">
        <v>379</v>
      </c>
      <c r="X197" s="2" t="s">
        <v>28</v>
      </c>
    </row>
    <row r="198" spans="1:24" ht="14.25" customHeight="1">
      <c r="A198" s="1">
        <v>1390</v>
      </c>
      <c r="B198" s="2">
        <v>1</v>
      </c>
      <c r="C198" s="1" t="s">
        <v>373</v>
      </c>
      <c r="D198" s="1" t="s">
        <v>374</v>
      </c>
      <c r="E198" s="1">
        <v>2014</v>
      </c>
      <c r="F198" s="1" t="s">
        <v>375</v>
      </c>
      <c r="G198" s="1" t="s">
        <v>376</v>
      </c>
      <c r="H198" s="8" t="str">
        <f>HYPERLINK("https://doi.org/"&amp;G198)</f>
        <v>https://doi.org/10.1016/j.agrformet.2014.07.001</v>
      </c>
      <c r="I198" s="1" t="s">
        <v>377</v>
      </c>
      <c r="J198" s="1" t="s">
        <v>349</v>
      </c>
      <c r="K198" s="2">
        <v>1</v>
      </c>
      <c r="M198" s="2" t="s">
        <v>380</v>
      </c>
      <c r="N198" s="16">
        <v>1.1100000000000001</v>
      </c>
      <c r="O198" s="2"/>
      <c r="R198" s="10"/>
      <c r="S198" s="2"/>
      <c r="T198" s="2"/>
      <c r="U198" s="2" t="s">
        <v>35</v>
      </c>
      <c r="V198" s="2" t="s">
        <v>29</v>
      </c>
      <c r="W198" s="2" t="s">
        <v>379</v>
      </c>
      <c r="X198" s="2" t="s">
        <v>28</v>
      </c>
    </row>
    <row r="199" spans="1:24" ht="14.25" customHeight="1">
      <c r="A199" s="1">
        <v>1390</v>
      </c>
      <c r="B199" s="2">
        <v>1</v>
      </c>
      <c r="C199" s="1" t="s">
        <v>373</v>
      </c>
      <c r="D199" s="1" t="s">
        <v>374</v>
      </c>
      <c r="E199" s="1">
        <v>2014</v>
      </c>
      <c r="F199" s="1" t="s">
        <v>375</v>
      </c>
      <c r="G199" s="1" t="s">
        <v>376</v>
      </c>
      <c r="H199" s="8" t="str">
        <f>HYPERLINK("https://doi.org/"&amp;G199)</f>
        <v>https://doi.org/10.1016/j.agrformet.2014.07.001</v>
      </c>
      <c r="I199" s="1" t="s">
        <v>377</v>
      </c>
      <c r="J199" s="1" t="s">
        <v>349</v>
      </c>
      <c r="K199" s="2">
        <v>1</v>
      </c>
      <c r="M199" s="2" t="s">
        <v>381</v>
      </c>
      <c r="N199" s="16">
        <v>1.25</v>
      </c>
      <c r="O199" s="2"/>
      <c r="R199" s="10"/>
      <c r="S199" s="2"/>
      <c r="T199" s="2"/>
      <c r="U199" s="2" t="s">
        <v>35</v>
      </c>
      <c r="V199" s="2" t="s">
        <v>29</v>
      </c>
      <c r="W199" s="2" t="s">
        <v>379</v>
      </c>
      <c r="X199" s="2" t="s">
        <v>28</v>
      </c>
    </row>
    <row r="200" spans="1:24" ht="14.25" customHeight="1">
      <c r="A200" s="1">
        <v>1390</v>
      </c>
      <c r="B200" s="2">
        <v>1</v>
      </c>
      <c r="C200" s="1" t="s">
        <v>373</v>
      </c>
      <c r="D200" s="1" t="s">
        <v>374</v>
      </c>
      <c r="E200" s="1">
        <v>2014</v>
      </c>
      <c r="F200" s="1" t="s">
        <v>375</v>
      </c>
      <c r="G200" s="1" t="s">
        <v>376</v>
      </c>
      <c r="H200" s="8" t="str">
        <f>HYPERLINK("https://doi.org/"&amp;G200)</f>
        <v>https://doi.org/10.1016/j.agrformet.2014.07.001</v>
      </c>
      <c r="I200" s="1" t="s">
        <v>377</v>
      </c>
      <c r="J200" s="1" t="s">
        <v>349</v>
      </c>
      <c r="K200" s="2">
        <v>1</v>
      </c>
      <c r="M200" s="2" t="s">
        <v>378</v>
      </c>
      <c r="N200" s="9">
        <f>S200*Unit_conversion!$C$5</f>
        <v>3.3239165695376118</v>
      </c>
      <c r="R200" s="10"/>
      <c r="S200" s="2">
        <v>94.4</v>
      </c>
      <c r="T200" s="2"/>
      <c r="U200" s="2" t="s">
        <v>26</v>
      </c>
      <c r="V200" s="2" t="s">
        <v>29</v>
      </c>
      <c r="W200" s="2" t="s">
        <v>379</v>
      </c>
      <c r="X200" s="2" t="s">
        <v>28</v>
      </c>
    </row>
    <row r="201" spans="1:24" ht="14.25" customHeight="1">
      <c r="A201" s="1">
        <v>1390</v>
      </c>
      <c r="B201" s="2">
        <v>1</v>
      </c>
      <c r="C201" s="1" t="s">
        <v>373</v>
      </c>
      <c r="D201" s="1" t="s">
        <v>374</v>
      </c>
      <c r="E201" s="1">
        <v>2014</v>
      </c>
      <c r="F201" s="1" t="s">
        <v>375</v>
      </c>
      <c r="G201" s="1" t="s">
        <v>376</v>
      </c>
      <c r="H201" s="8" t="str">
        <f>HYPERLINK("https://doi.org/"&amp;G201)</f>
        <v>https://doi.org/10.1016/j.agrformet.2014.07.001</v>
      </c>
      <c r="I201" s="1" t="s">
        <v>377</v>
      </c>
      <c r="J201" s="1" t="s">
        <v>349</v>
      </c>
      <c r="K201" s="2">
        <v>1</v>
      </c>
      <c r="M201" s="2" t="s">
        <v>380</v>
      </c>
      <c r="N201" s="9">
        <f>S201*Unit_conversion!$C$5</f>
        <v>2.9091312179576008</v>
      </c>
      <c r="R201" s="10"/>
      <c r="S201" s="2">
        <v>82.62</v>
      </c>
      <c r="T201" s="2"/>
      <c r="U201" s="2" t="s">
        <v>26</v>
      </c>
      <c r="V201" s="2" t="s">
        <v>29</v>
      </c>
      <c r="W201" s="2" t="s">
        <v>379</v>
      </c>
      <c r="X201" s="2" t="s">
        <v>28</v>
      </c>
    </row>
    <row r="202" spans="1:24" ht="14.25" customHeight="1">
      <c r="A202" s="1">
        <v>1390</v>
      </c>
      <c r="B202" s="2">
        <v>1</v>
      </c>
      <c r="C202" s="1" t="s">
        <v>373</v>
      </c>
      <c r="D202" s="1" t="s">
        <v>374</v>
      </c>
      <c r="E202" s="1">
        <v>2014</v>
      </c>
      <c r="F202" s="1" t="s">
        <v>375</v>
      </c>
      <c r="G202" s="1" t="s">
        <v>376</v>
      </c>
      <c r="H202" s="8" t="str">
        <f>HYPERLINK("https://doi.org/"&amp;G202)</f>
        <v>https://doi.org/10.1016/j.agrformet.2014.07.001</v>
      </c>
      <c r="I202" s="1" t="s">
        <v>377</v>
      </c>
      <c r="J202" s="1" t="s">
        <v>349</v>
      </c>
      <c r="K202" s="2">
        <v>1</v>
      </c>
      <c r="M202" s="2" t="s">
        <v>381</v>
      </c>
      <c r="N202" s="9">
        <f>S202*Unit_conversion!$C$5</f>
        <v>3.3242686793437066</v>
      </c>
      <c r="R202" s="10"/>
      <c r="S202" s="2">
        <v>94.41</v>
      </c>
      <c r="T202" s="2"/>
      <c r="U202" s="2" t="s">
        <v>26</v>
      </c>
      <c r="V202" s="2" t="s">
        <v>29</v>
      </c>
      <c r="W202" s="2" t="s">
        <v>379</v>
      </c>
      <c r="X202" s="2" t="s">
        <v>28</v>
      </c>
    </row>
    <row r="203" spans="1:24" ht="14.25" customHeight="1">
      <c r="A203" s="1">
        <v>1390</v>
      </c>
      <c r="B203" s="2">
        <v>1</v>
      </c>
      <c r="C203" s="1" t="s">
        <v>373</v>
      </c>
      <c r="D203" s="1" t="s">
        <v>374</v>
      </c>
      <c r="E203" s="1">
        <v>2014</v>
      </c>
      <c r="F203" s="1" t="s">
        <v>375</v>
      </c>
      <c r="G203" s="1" t="s">
        <v>376</v>
      </c>
      <c r="H203" s="8" t="str">
        <f>HYPERLINK("https://doi.org/"&amp;G203)</f>
        <v>https://doi.org/10.1016/j.agrformet.2014.07.001</v>
      </c>
      <c r="I203" s="1" t="s">
        <v>377</v>
      </c>
      <c r="J203" s="1" t="s">
        <v>349</v>
      </c>
      <c r="K203" s="2">
        <v>1</v>
      </c>
      <c r="M203" s="2" t="s">
        <v>378</v>
      </c>
      <c r="N203" s="16">
        <v>2.04</v>
      </c>
      <c r="O203" s="2"/>
      <c r="R203" s="10"/>
      <c r="S203" s="2"/>
      <c r="T203" s="2"/>
      <c r="U203" s="2" t="s">
        <v>35</v>
      </c>
      <c r="V203" s="2" t="s">
        <v>27</v>
      </c>
      <c r="W203" s="2" t="s">
        <v>326</v>
      </c>
      <c r="X203" s="2" t="s">
        <v>28</v>
      </c>
    </row>
    <row r="204" spans="1:24" ht="14.25" customHeight="1">
      <c r="A204" s="1">
        <v>1390</v>
      </c>
      <c r="B204" s="2">
        <v>1</v>
      </c>
      <c r="C204" s="1" t="s">
        <v>373</v>
      </c>
      <c r="D204" s="1" t="s">
        <v>374</v>
      </c>
      <c r="E204" s="1">
        <v>2014</v>
      </c>
      <c r="F204" s="1" t="s">
        <v>375</v>
      </c>
      <c r="G204" s="1" t="s">
        <v>376</v>
      </c>
      <c r="H204" s="8" t="str">
        <f>HYPERLINK("https://doi.org/"&amp;G204)</f>
        <v>https://doi.org/10.1016/j.agrformet.2014.07.001</v>
      </c>
      <c r="I204" s="1" t="s">
        <v>377</v>
      </c>
      <c r="J204" s="1" t="s">
        <v>349</v>
      </c>
      <c r="K204" s="2">
        <v>1</v>
      </c>
      <c r="M204" s="2" t="s">
        <v>380</v>
      </c>
      <c r="N204" s="16">
        <v>1.69</v>
      </c>
      <c r="O204" s="2"/>
      <c r="R204" s="10"/>
      <c r="S204" s="2"/>
      <c r="T204" s="2"/>
      <c r="U204" s="2" t="s">
        <v>35</v>
      </c>
      <c r="V204" s="2" t="s">
        <v>27</v>
      </c>
      <c r="W204" s="2" t="s">
        <v>326</v>
      </c>
      <c r="X204" s="2" t="s">
        <v>28</v>
      </c>
    </row>
    <row r="205" spans="1:24" ht="14.25" customHeight="1">
      <c r="A205" s="1">
        <v>1390</v>
      </c>
      <c r="B205" s="2">
        <v>1</v>
      </c>
      <c r="C205" s="1" t="s">
        <v>373</v>
      </c>
      <c r="D205" s="1" t="s">
        <v>374</v>
      </c>
      <c r="E205" s="1">
        <v>2014</v>
      </c>
      <c r="F205" s="1" t="s">
        <v>375</v>
      </c>
      <c r="G205" s="1" t="s">
        <v>376</v>
      </c>
      <c r="H205" s="8" t="str">
        <f>HYPERLINK("https://doi.org/"&amp;G205)</f>
        <v>https://doi.org/10.1016/j.agrformet.2014.07.001</v>
      </c>
      <c r="I205" s="1" t="s">
        <v>377</v>
      </c>
      <c r="J205" s="1" t="s">
        <v>349</v>
      </c>
      <c r="K205" s="2">
        <v>1</v>
      </c>
      <c r="M205" s="2" t="s">
        <v>381</v>
      </c>
      <c r="N205" s="16">
        <v>2.7</v>
      </c>
      <c r="O205" s="2"/>
      <c r="R205" s="10"/>
      <c r="S205" s="2"/>
      <c r="T205" s="2"/>
      <c r="U205" s="2" t="s">
        <v>35</v>
      </c>
      <c r="V205" s="2" t="s">
        <v>27</v>
      </c>
      <c r="W205" s="2" t="s">
        <v>326</v>
      </c>
      <c r="X205" s="2" t="s">
        <v>28</v>
      </c>
    </row>
    <row r="206" spans="1:24" ht="14.25" customHeight="1">
      <c r="A206" s="1">
        <v>1390</v>
      </c>
      <c r="B206" s="2">
        <v>1</v>
      </c>
      <c r="C206" s="1" t="s">
        <v>373</v>
      </c>
      <c r="D206" s="1" t="s">
        <v>374</v>
      </c>
      <c r="E206" s="1">
        <v>2014</v>
      </c>
      <c r="F206" s="1" t="s">
        <v>375</v>
      </c>
      <c r="G206" s="1" t="s">
        <v>376</v>
      </c>
      <c r="H206" s="8" t="str">
        <f>HYPERLINK("https://doi.org/"&amp;G206)</f>
        <v>https://doi.org/10.1016/j.agrformet.2014.07.001</v>
      </c>
      <c r="I206" s="1" t="s">
        <v>377</v>
      </c>
      <c r="J206" s="1" t="s">
        <v>349</v>
      </c>
      <c r="K206" s="2">
        <v>1</v>
      </c>
      <c r="M206" s="2" t="s">
        <v>378</v>
      </c>
      <c r="N206" s="9">
        <f>S206*Unit_conversion!$C$5</f>
        <v>8.6189438335955142</v>
      </c>
      <c r="R206" s="10"/>
      <c r="S206" s="2">
        <v>244.78</v>
      </c>
      <c r="T206" s="2"/>
      <c r="U206" s="2" t="s">
        <v>26</v>
      </c>
      <c r="V206" s="2" t="s">
        <v>27</v>
      </c>
      <c r="W206" s="2" t="s">
        <v>326</v>
      </c>
      <c r="X206" s="2" t="s">
        <v>28</v>
      </c>
    </row>
    <row r="207" spans="1:24" ht="14.25" customHeight="1">
      <c r="A207" s="1">
        <v>1390</v>
      </c>
      <c r="B207" s="2">
        <v>1</v>
      </c>
      <c r="C207" s="1" t="s">
        <v>373</v>
      </c>
      <c r="D207" s="1" t="s">
        <v>374</v>
      </c>
      <c r="E207" s="1">
        <v>2014</v>
      </c>
      <c r="F207" s="1" t="s">
        <v>375</v>
      </c>
      <c r="G207" s="1" t="s">
        <v>376</v>
      </c>
      <c r="H207" s="8" t="str">
        <f>HYPERLINK("https://doi.org/"&amp;G207)</f>
        <v>https://doi.org/10.1016/j.agrformet.2014.07.001</v>
      </c>
      <c r="I207" s="1" t="s">
        <v>377</v>
      </c>
      <c r="J207" s="1" t="s">
        <v>349</v>
      </c>
      <c r="K207" s="2">
        <v>1</v>
      </c>
      <c r="M207" s="2" t="s">
        <v>380</v>
      </c>
      <c r="N207" s="9">
        <f>S207*Unit_conversion!$C$5</f>
        <v>7.1105054242841668</v>
      </c>
      <c r="R207" s="10"/>
      <c r="S207" s="2">
        <v>201.94</v>
      </c>
      <c r="T207" s="2"/>
      <c r="U207" s="2" t="s">
        <v>26</v>
      </c>
      <c r="V207" s="2" t="s">
        <v>27</v>
      </c>
      <c r="W207" s="2" t="s">
        <v>326</v>
      </c>
      <c r="X207" s="2" t="s">
        <v>28</v>
      </c>
    </row>
    <row r="208" spans="1:24" ht="14.25" customHeight="1">
      <c r="A208" s="1">
        <v>1390</v>
      </c>
      <c r="B208" s="2">
        <v>1</v>
      </c>
      <c r="C208" s="1" t="s">
        <v>373</v>
      </c>
      <c r="D208" s="1" t="s">
        <v>374</v>
      </c>
      <c r="E208" s="1">
        <v>2014</v>
      </c>
      <c r="F208" s="1" t="s">
        <v>375</v>
      </c>
      <c r="G208" s="1" t="s">
        <v>376</v>
      </c>
      <c r="H208" s="8" t="str">
        <f>HYPERLINK("https://doi.org/"&amp;G208)</f>
        <v>https://doi.org/10.1016/j.agrformet.2014.07.001</v>
      </c>
      <c r="I208" s="1" t="s">
        <v>377</v>
      </c>
      <c r="J208" s="1" t="s">
        <v>349</v>
      </c>
      <c r="K208" s="2">
        <v>1</v>
      </c>
      <c r="M208" s="2" t="s">
        <v>381</v>
      </c>
      <c r="N208" s="9">
        <f>S208*Unit_conversion!$C$5</f>
        <v>8.038314763344717</v>
      </c>
      <c r="R208" s="10"/>
      <c r="S208" s="2">
        <v>228.29</v>
      </c>
      <c r="T208" s="2"/>
      <c r="U208" s="2" t="s">
        <v>26</v>
      </c>
      <c r="V208" s="2" t="s">
        <v>27</v>
      </c>
      <c r="W208" s="2" t="s">
        <v>326</v>
      </c>
      <c r="X208" s="2" t="s">
        <v>28</v>
      </c>
    </row>
    <row r="209" spans="1:32" ht="14.25" customHeight="1">
      <c r="A209" s="1">
        <v>1189</v>
      </c>
      <c r="B209" s="2">
        <v>1</v>
      </c>
      <c r="C209" s="1" t="s">
        <v>382</v>
      </c>
      <c r="D209" s="1" t="s">
        <v>383</v>
      </c>
      <c r="E209" s="1">
        <v>2015</v>
      </c>
      <c r="F209" s="1" t="s">
        <v>384</v>
      </c>
      <c r="G209" s="1" t="s">
        <v>385</v>
      </c>
      <c r="H209" s="8" t="str">
        <f>HYPERLINK("https://doi.org/"&amp;G209)</f>
        <v>https://doi.org/10.1016/j.agrformet.2015.04.007</v>
      </c>
      <c r="I209" s="1" t="s">
        <v>386</v>
      </c>
      <c r="J209" s="1" t="s">
        <v>349</v>
      </c>
      <c r="K209" s="2">
        <v>1</v>
      </c>
      <c r="M209" s="2" t="s">
        <v>387</v>
      </c>
      <c r="N209" s="9">
        <f>S209*Unit_conversion!$C$5</f>
        <v>1.7130142066525933</v>
      </c>
      <c r="R209" s="10"/>
      <c r="S209" s="2">
        <v>48.65</v>
      </c>
      <c r="T209" s="2"/>
      <c r="U209" s="2" t="s">
        <v>26</v>
      </c>
      <c r="V209" s="2" t="s">
        <v>29</v>
      </c>
      <c r="W209" s="2"/>
      <c r="X209" s="2" t="s">
        <v>28</v>
      </c>
    </row>
    <row r="210" spans="1:32" ht="14.25" customHeight="1">
      <c r="A210" s="1">
        <v>1189</v>
      </c>
      <c r="B210" s="2">
        <v>1</v>
      </c>
      <c r="C210" s="1" t="s">
        <v>382</v>
      </c>
      <c r="D210" s="1" t="s">
        <v>383</v>
      </c>
      <c r="E210" s="1">
        <v>2015</v>
      </c>
      <c r="F210" s="1" t="s">
        <v>384</v>
      </c>
      <c r="G210" s="1" t="s">
        <v>385</v>
      </c>
      <c r="H210" s="8" t="str">
        <f>HYPERLINK("https://doi.org/"&amp;G210)</f>
        <v>https://doi.org/10.1016/j.agrformet.2015.04.007</v>
      </c>
      <c r="I210" s="1" t="s">
        <v>386</v>
      </c>
      <c r="J210" s="1" t="s">
        <v>349</v>
      </c>
      <c r="K210" s="2">
        <v>1</v>
      </c>
      <c r="M210" s="2" t="s">
        <v>388</v>
      </c>
      <c r="N210" s="9">
        <f>S210*Unit_conversion!$C$5</f>
        <v>1.483086503272502</v>
      </c>
      <c r="R210" s="10"/>
      <c r="S210" s="2">
        <v>42.12</v>
      </c>
      <c r="T210" s="2"/>
      <c r="U210" s="2" t="s">
        <v>26</v>
      </c>
      <c r="V210" s="2" t="s">
        <v>29</v>
      </c>
      <c r="W210" s="2"/>
      <c r="X210" s="2" t="s">
        <v>28</v>
      </c>
    </row>
    <row r="211" spans="1:32" ht="14.25" customHeight="1">
      <c r="A211" s="1">
        <v>1189</v>
      </c>
      <c r="B211" s="2">
        <v>1</v>
      </c>
      <c r="C211" s="1" t="s">
        <v>382</v>
      </c>
      <c r="D211" s="1" t="s">
        <v>383</v>
      </c>
      <c r="E211" s="1">
        <v>2015</v>
      </c>
      <c r="F211" s="1" t="s">
        <v>384</v>
      </c>
      <c r="G211" s="1" t="s">
        <v>385</v>
      </c>
      <c r="H211" s="8" t="str">
        <f>HYPERLINK("https://doi.org/"&amp;G211)</f>
        <v>https://doi.org/10.1016/j.agrformet.2015.04.007</v>
      </c>
      <c r="I211" s="1" t="s">
        <v>386</v>
      </c>
      <c r="J211" s="1" t="s">
        <v>349</v>
      </c>
      <c r="K211" s="2">
        <v>1</v>
      </c>
      <c r="M211" s="2" t="s">
        <v>389</v>
      </c>
      <c r="N211" s="9">
        <f>S211*Unit_conversion!$C$5</f>
        <v>2.9953981204508962</v>
      </c>
      <c r="R211" s="10"/>
      <c r="S211" s="2">
        <v>85.07</v>
      </c>
      <c r="T211" s="2"/>
      <c r="U211" s="2" t="s">
        <v>26</v>
      </c>
      <c r="V211" s="2" t="s">
        <v>29</v>
      </c>
      <c r="W211" s="2"/>
      <c r="X211" s="2" t="s">
        <v>28</v>
      </c>
    </row>
    <row r="212" spans="1:32" ht="14.25" customHeight="1">
      <c r="A212" s="1">
        <v>1189</v>
      </c>
      <c r="B212" s="2">
        <v>1</v>
      </c>
      <c r="C212" s="1" t="s">
        <v>382</v>
      </c>
      <c r="D212" s="1" t="s">
        <v>383</v>
      </c>
      <c r="E212" s="1">
        <v>2015</v>
      </c>
      <c r="F212" s="1" t="s">
        <v>384</v>
      </c>
      <c r="G212" s="1" t="s">
        <v>385</v>
      </c>
      <c r="H212" s="8" t="str">
        <f>HYPERLINK("https://doi.org/"&amp;G212)</f>
        <v>https://doi.org/10.1016/j.agrformet.2015.04.007</v>
      </c>
      <c r="I212" s="1" t="s">
        <v>386</v>
      </c>
      <c r="J212" s="1" t="s">
        <v>349</v>
      </c>
      <c r="K212" s="2">
        <v>1</v>
      </c>
      <c r="M212" s="2" t="s">
        <v>390</v>
      </c>
      <c r="N212" s="9">
        <f>S212*Unit_conversion!$C$5</f>
        <v>1.8432948349077751</v>
      </c>
      <c r="R212" s="10"/>
      <c r="S212" s="2">
        <v>52.35</v>
      </c>
      <c r="T212" s="2"/>
      <c r="U212" s="2" t="s">
        <v>26</v>
      </c>
      <c r="V212" s="2" t="s">
        <v>29</v>
      </c>
      <c r="W212" s="2"/>
      <c r="X212" s="2" t="s">
        <v>28</v>
      </c>
    </row>
    <row r="213" spans="1:32" ht="14.25" customHeight="1">
      <c r="A213" s="1">
        <v>1189</v>
      </c>
      <c r="B213" s="2">
        <v>1</v>
      </c>
      <c r="C213" s="1" t="s">
        <v>382</v>
      </c>
      <c r="D213" s="1" t="s">
        <v>383</v>
      </c>
      <c r="E213" s="1">
        <v>2015</v>
      </c>
      <c r="F213" s="1" t="s">
        <v>384</v>
      </c>
      <c r="G213" s="1" t="s">
        <v>385</v>
      </c>
      <c r="H213" s="8" t="str">
        <f>HYPERLINK("https://doi.org/"&amp;G213)</f>
        <v>https://doi.org/10.1016/j.agrformet.2015.04.007</v>
      </c>
      <c r="I213" s="1" t="s">
        <v>386</v>
      </c>
      <c r="J213" s="1" t="s">
        <v>349</v>
      </c>
      <c r="K213" s="2">
        <v>1</v>
      </c>
      <c r="M213" s="2" t="s">
        <v>388</v>
      </c>
      <c r="N213" s="9">
        <f>S213*Unit_conversion!$C$5</f>
        <v>1.9270969687584054</v>
      </c>
      <c r="R213" s="10"/>
      <c r="S213" s="2">
        <v>54.73</v>
      </c>
      <c r="T213" s="2"/>
      <c r="U213" s="2" t="s">
        <v>26</v>
      </c>
      <c r="V213" s="2" t="s">
        <v>36</v>
      </c>
      <c r="W213" s="2"/>
      <c r="X213" s="2" t="s">
        <v>28</v>
      </c>
    </row>
    <row r="214" spans="1:32" ht="14.25" customHeight="1">
      <c r="A214" s="1">
        <v>1189</v>
      </c>
      <c r="B214" s="2">
        <v>1</v>
      </c>
      <c r="C214" s="1" t="s">
        <v>382</v>
      </c>
      <c r="D214" s="1" t="s">
        <v>383</v>
      </c>
      <c r="E214" s="1">
        <v>2015</v>
      </c>
      <c r="F214" s="1" t="s">
        <v>384</v>
      </c>
      <c r="G214" s="1" t="s">
        <v>385</v>
      </c>
      <c r="H214" s="8" t="str">
        <f>HYPERLINK("https://doi.org/"&amp;G214)</f>
        <v>https://doi.org/10.1016/j.agrformet.2015.04.007</v>
      </c>
      <c r="I214" s="1" t="s">
        <v>386</v>
      </c>
      <c r="J214" s="1" t="s">
        <v>349</v>
      </c>
      <c r="K214" s="2">
        <v>1</v>
      </c>
      <c r="M214" s="2" t="s">
        <v>389</v>
      </c>
      <c r="N214" s="9">
        <f>S214*Unit_conversion!$C$5</f>
        <v>3.0235669049385034</v>
      </c>
      <c r="R214" s="10"/>
      <c r="S214" s="2">
        <v>85.87</v>
      </c>
      <c r="T214" s="2"/>
      <c r="U214" s="2" t="s">
        <v>26</v>
      </c>
      <c r="V214" s="2" t="s">
        <v>36</v>
      </c>
      <c r="W214" s="2"/>
      <c r="X214" s="2" t="s">
        <v>28</v>
      </c>
    </row>
    <row r="215" spans="1:32" ht="14.25" customHeight="1">
      <c r="A215" s="1">
        <v>1127</v>
      </c>
      <c r="B215" s="2">
        <v>1</v>
      </c>
      <c r="C215" s="1" t="s">
        <v>391</v>
      </c>
      <c r="D215" s="1" t="s">
        <v>392</v>
      </c>
      <c r="E215" s="1">
        <v>2015</v>
      </c>
      <c r="F215" s="1" t="s">
        <v>393</v>
      </c>
      <c r="G215" s="1" t="s">
        <v>394</v>
      </c>
      <c r="H215" s="8" t="str">
        <f>HYPERLINK("https://doi.org/"&amp;G215)</f>
        <v>https://doi.org/10.1016/j.agrformet.2015.08.245</v>
      </c>
      <c r="I215" s="1" t="s">
        <v>395</v>
      </c>
      <c r="J215" s="1" t="s">
        <v>349</v>
      </c>
      <c r="K215" s="2">
        <v>4</v>
      </c>
      <c r="M215" s="2" t="s">
        <v>65</v>
      </c>
      <c r="N215" s="9">
        <f>S215*Unit_conversion!$C$5</f>
        <v>4.2957396343600491</v>
      </c>
      <c r="R215" s="10"/>
      <c r="S215" s="2">
        <v>122</v>
      </c>
      <c r="T215" s="2">
        <v>111</v>
      </c>
      <c r="U215" s="2" t="s">
        <v>26</v>
      </c>
      <c r="W215" s="2" t="s">
        <v>396</v>
      </c>
      <c r="X215" s="2" t="s">
        <v>28</v>
      </c>
    </row>
    <row r="216" spans="1:32" ht="14.25" customHeight="1">
      <c r="A216" s="1">
        <v>1127</v>
      </c>
      <c r="B216" s="2">
        <v>1</v>
      </c>
      <c r="C216" s="1" t="s">
        <v>391</v>
      </c>
      <c r="D216" s="1" t="s">
        <v>392</v>
      </c>
      <c r="E216" s="1">
        <v>2015</v>
      </c>
      <c r="F216" s="1" t="s">
        <v>393</v>
      </c>
      <c r="G216" s="1" t="s">
        <v>394</v>
      </c>
      <c r="H216" s="8" t="str">
        <f>HYPERLINK("https://doi.org/"&amp;G216)</f>
        <v>https://doi.org/10.1016/j.agrformet.2015.08.245</v>
      </c>
      <c r="I216" s="1" t="s">
        <v>395</v>
      </c>
      <c r="J216" s="1" t="s">
        <v>349</v>
      </c>
      <c r="K216" s="2">
        <v>4</v>
      </c>
      <c r="M216" s="2" t="s">
        <v>65</v>
      </c>
      <c r="N216" s="9">
        <f>S216*Unit_conversion!$C$5</f>
        <v>2.5704015844941277</v>
      </c>
      <c r="R216" s="10"/>
      <c r="S216" s="2">
        <v>73</v>
      </c>
      <c r="T216" s="2">
        <v>178</v>
      </c>
      <c r="U216" s="2" t="s">
        <v>26</v>
      </c>
      <c r="W216" s="2" t="s">
        <v>397</v>
      </c>
      <c r="X216" s="2" t="s">
        <v>28</v>
      </c>
    </row>
    <row r="217" spans="1:32" ht="14.25" customHeight="1">
      <c r="A217" s="1">
        <v>1127</v>
      </c>
      <c r="B217" s="2">
        <v>1</v>
      </c>
      <c r="C217" s="1" t="s">
        <v>391</v>
      </c>
      <c r="D217" s="1" t="s">
        <v>392</v>
      </c>
      <c r="E217" s="1">
        <v>2015</v>
      </c>
      <c r="F217" s="1" t="s">
        <v>393</v>
      </c>
      <c r="G217" s="1" t="s">
        <v>394</v>
      </c>
      <c r="H217" s="8" t="str">
        <f>HYPERLINK("https://doi.org/"&amp;G217)</f>
        <v>https://doi.org/10.1016/j.agrformet.2015.08.245</v>
      </c>
      <c r="I217" s="1" t="s">
        <v>395</v>
      </c>
      <c r="J217" s="1" t="s">
        <v>349</v>
      </c>
      <c r="K217" s="2">
        <v>4</v>
      </c>
      <c r="M217" s="2" t="s">
        <v>65</v>
      </c>
      <c r="N217" s="9">
        <f>S217*Unit_conversion!$C$5</f>
        <v>2.2535027590085503</v>
      </c>
      <c r="R217" s="10"/>
      <c r="S217" s="2">
        <v>64</v>
      </c>
      <c r="T217" s="2">
        <v>191</v>
      </c>
      <c r="U217" s="2" t="s">
        <v>26</v>
      </c>
      <c r="W217" s="2" t="s">
        <v>398</v>
      </c>
      <c r="X217" s="2" t="s">
        <v>28</v>
      </c>
    </row>
    <row r="218" spans="1:32" ht="14.25" customHeight="1">
      <c r="A218" s="1">
        <v>1127</v>
      </c>
      <c r="B218" s="2">
        <v>1</v>
      </c>
      <c r="C218" s="1" t="s">
        <v>391</v>
      </c>
      <c r="D218" s="1" t="s">
        <v>392</v>
      </c>
      <c r="E218" s="1">
        <v>2015</v>
      </c>
      <c r="F218" s="1" t="s">
        <v>393</v>
      </c>
      <c r="G218" s="1" t="s">
        <v>394</v>
      </c>
      <c r="H218" s="8" t="str">
        <f>HYPERLINK("https://doi.org/"&amp;G218)</f>
        <v>https://doi.org/10.1016/j.agrformet.2015.08.245</v>
      </c>
      <c r="I218" s="1" t="s">
        <v>395</v>
      </c>
      <c r="J218" s="1" t="s">
        <v>349</v>
      </c>
      <c r="K218" s="2">
        <v>4</v>
      </c>
      <c r="M218" s="2" t="s">
        <v>65</v>
      </c>
      <c r="N218" s="9">
        <f>S218*Unit_conversion!$C$5</f>
        <v>3.5915200221698771</v>
      </c>
      <c r="R218" s="10"/>
      <c r="S218" s="2">
        <v>102</v>
      </c>
      <c r="T218" s="2">
        <v>290</v>
      </c>
      <c r="U218" s="2" t="s">
        <v>26</v>
      </c>
      <c r="W218" s="2" t="s">
        <v>399</v>
      </c>
      <c r="X218" s="2" t="s">
        <v>28</v>
      </c>
    </row>
    <row r="219" spans="1:32" ht="14.25" customHeight="1">
      <c r="A219" s="1">
        <v>1127</v>
      </c>
      <c r="B219" s="2">
        <v>1</v>
      </c>
      <c r="C219" s="1" t="s">
        <v>391</v>
      </c>
      <c r="D219" s="1" t="s">
        <v>392</v>
      </c>
      <c r="E219" s="1">
        <v>2015</v>
      </c>
      <c r="F219" s="1" t="s">
        <v>393</v>
      </c>
      <c r="G219" s="1" t="s">
        <v>394</v>
      </c>
      <c r="H219" s="8" t="str">
        <f>HYPERLINK("https://doi.org/"&amp;G219)</f>
        <v>https://doi.org/10.1016/j.agrformet.2015.08.245</v>
      </c>
      <c r="I219" s="1" t="s">
        <v>395</v>
      </c>
      <c r="J219" s="1" t="s">
        <v>349</v>
      </c>
      <c r="K219" s="2">
        <v>4</v>
      </c>
      <c r="M219" s="2" t="s">
        <v>189</v>
      </c>
      <c r="N219" s="9">
        <f>S219*Unit_conversion!$C$5</f>
        <v>3.9788408088744718</v>
      </c>
      <c r="R219" s="10"/>
      <c r="S219" s="2">
        <v>113</v>
      </c>
      <c r="T219" s="2">
        <v>111</v>
      </c>
      <c r="U219" s="2" t="s">
        <v>26</v>
      </c>
      <c r="W219" s="2" t="s">
        <v>396</v>
      </c>
      <c r="X219" s="2" t="s">
        <v>28</v>
      </c>
    </row>
    <row r="220" spans="1:32" ht="14.25" customHeight="1">
      <c r="A220" s="1">
        <v>1127</v>
      </c>
      <c r="B220" s="2">
        <v>1</v>
      </c>
      <c r="C220" s="1" t="s">
        <v>391</v>
      </c>
      <c r="D220" s="1" t="s">
        <v>392</v>
      </c>
      <c r="E220" s="1">
        <v>2015</v>
      </c>
      <c r="F220" s="1" t="s">
        <v>393</v>
      </c>
      <c r="G220" s="1" t="s">
        <v>394</v>
      </c>
      <c r="H220" s="8" t="str">
        <f>HYPERLINK("https://doi.org/"&amp;G220)</f>
        <v>https://doi.org/10.1016/j.agrformet.2015.08.245</v>
      </c>
      <c r="I220" s="1" t="s">
        <v>395</v>
      </c>
      <c r="J220" s="1" t="s">
        <v>349</v>
      </c>
      <c r="K220" s="2">
        <v>4</v>
      </c>
      <c r="M220" s="2" t="s">
        <v>189</v>
      </c>
      <c r="N220" s="9">
        <f>S220*Unit_conversion!$C$5</f>
        <v>2.2535027590085503</v>
      </c>
      <c r="R220" s="10"/>
      <c r="S220" s="2">
        <v>64</v>
      </c>
      <c r="T220" s="2">
        <v>178</v>
      </c>
      <c r="U220" s="2" t="s">
        <v>26</v>
      </c>
      <c r="W220" s="2" t="s">
        <v>397</v>
      </c>
      <c r="X220" s="2" t="s">
        <v>28</v>
      </c>
    </row>
    <row r="221" spans="1:32" ht="14.25" customHeight="1">
      <c r="A221" s="1">
        <v>1127</v>
      </c>
      <c r="B221" s="2">
        <v>1</v>
      </c>
      <c r="C221" s="1" t="s">
        <v>391</v>
      </c>
      <c r="D221" s="1" t="s">
        <v>392</v>
      </c>
      <c r="E221" s="1">
        <v>2015</v>
      </c>
      <c r="F221" s="1" t="s">
        <v>393</v>
      </c>
      <c r="G221" s="1" t="s">
        <v>394</v>
      </c>
      <c r="H221" s="8" t="str">
        <f>HYPERLINK("https://doi.org/"&amp;G221)</f>
        <v>https://doi.org/10.1016/j.agrformet.2015.08.245</v>
      </c>
      <c r="I221" s="1" t="s">
        <v>395</v>
      </c>
      <c r="J221" s="1" t="s">
        <v>349</v>
      </c>
      <c r="K221" s="2">
        <v>4</v>
      </c>
      <c r="M221" s="2" t="s">
        <v>189</v>
      </c>
      <c r="N221" s="9">
        <f>S221*Unit_conversion!$C$5</f>
        <v>2.2535027590085503</v>
      </c>
      <c r="R221" s="10"/>
      <c r="S221" s="2">
        <v>64</v>
      </c>
      <c r="T221" s="2">
        <v>191</v>
      </c>
      <c r="U221" s="2" t="s">
        <v>26</v>
      </c>
      <c r="W221" s="2" t="s">
        <v>398</v>
      </c>
      <c r="X221" s="2" t="s">
        <v>28</v>
      </c>
    </row>
    <row r="222" spans="1:32" ht="14.25" customHeight="1">
      <c r="A222" s="1">
        <v>1127</v>
      </c>
      <c r="B222" s="2">
        <v>1</v>
      </c>
      <c r="C222" s="1" t="s">
        <v>391</v>
      </c>
      <c r="D222" s="1" t="s">
        <v>392</v>
      </c>
      <c r="E222" s="1">
        <v>2015</v>
      </c>
      <c r="F222" s="1" t="s">
        <v>393</v>
      </c>
      <c r="G222" s="1" t="s">
        <v>394</v>
      </c>
      <c r="H222" s="8" t="str">
        <f>HYPERLINK("https://doi.org/"&amp;G222)</f>
        <v>https://doi.org/10.1016/j.agrformet.2015.08.245</v>
      </c>
      <c r="I222" s="1" t="s">
        <v>395</v>
      </c>
      <c r="J222" s="1" t="s">
        <v>349</v>
      </c>
      <c r="K222" s="2">
        <v>4</v>
      </c>
      <c r="M222" s="2" t="s">
        <v>189</v>
      </c>
      <c r="N222" s="9">
        <f>S222*Unit_conversion!$C$5</f>
        <v>3.873207867045946</v>
      </c>
      <c r="R222" s="10"/>
      <c r="S222" s="2">
        <v>110</v>
      </c>
      <c r="T222" s="2">
        <v>290</v>
      </c>
      <c r="U222" s="2" t="s">
        <v>26</v>
      </c>
      <c r="W222" s="2" t="s">
        <v>399</v>
      </c>
      <c r="X222" s="2" t="s">
        <v>28</v>
      </c>
    </row>
    <row r="223" spans="1:32" ht="14.25" customHeight="1">
      <c r="A223" s="22">
        <v>3638</v>
      </c>
      <c r="B223" s="23">
        <v>0</v>
      </c>
      <c r="C223" s="22" t="s">
        <v>400</v>
      </c>
      <c r="D223" s="22" t="s">
        <v>401</v>
      </c>
      <c r="E223" s="22">
        <v>2016</v>
      </c>
      <c r="F223" s="22" t="s">
        <v>402</v>
      </c>
      <c r="G223" s="22" t="s">
        <v>403</v>
      </c>
      <c r="H223" s="24" t="str">
        <f>HYPERLINK("https://doi.org/"&amp;G223)</f>
        <v>https://doi.org/10.1016/j.agrformet.2016.03.012</v>
      </c>
      <c r="I223" s="22" t="s">
        <v>404</v>
      </c>
      <c r="J223" s="22" t="s">
        <v>349</v>
      </c>
      <c r="K223" s="22"/>
      <c r="L223" s="22"/>
      <c r="M223" s="23"/>
      <c r="N223" s="3"/>
      <c r="O223" s="22"/>
      <c r="P223" s="22"/>
      <c r="Q223" s="22"/>
      <c r="R223" s="10"/>
      <c r="S223" s="23"/>
      <c r="T223" s="23"/>
      <c r="U223" s="22"/>
      <c r="V223" s="22"/>
      <c r="W223" s="23"/>
      <c r="X223" s="23" t="s">
        <v>28</v>
      </c>
      <c r="Y223" s="23" t="s">
        <v>405</v>
      </c>
      <c r="Z223" s="22"/>
      <c r="AA223" s="22"/>
      <c r="AB223" s="22"/>
      <c r="AC223" s="22"/>
      <c r="AD223" s="22"/>
      <c r="AE223" s="22"/>
      <c r="AF223" s="22"/>
    </row>
    <row r="224" spans="1:32" ht="14.25" customHeight="1">
      <c r="A224" s="1">
        <v>3637</v>
      </c>
      <c r="B224" s="2">
        <v>1</v>
      </c>
      <c r="C224" s="1" t="s">
        <v>406</v>
      </c>
      <c r="D224" s="1" t="s">
        <v>407</v>
      </c>
      <c r="E224" s="1">
        <v>2016</v>
      </c>
      <c r="F224" s="1" t="s">
        <v>408</v>
      </c>
      <c r="G224" s="1" t="s">
        <v>409</v>
      </c>
      <c r="H224" s="8" t="str">
        <f>HYPERLINK("https://doi.org/"&amp;G224)</f>
        <v>https://doi.org/10.1016/j.agrformet.2016.03.019</v>
      </c>
      <c r="I224" s="1" t="s">
        <v>410</v>
      </c>
      <c r="J224" s="1" t="s">
        <v>349</v>
      </c>
      <c r="K224" s="2">
        <v>17</v>
      </c>
      <c r="M224" s="2" t="s">
        <v>411</v>
      </c>
      <c r="N224" s="9">
        <f>S224*Unit_conversion!$C$5</f>
        <v>0.67006496099894863</v>
      </c>
      <c r="R224" s="10"/>
      <c r="S224" s="2">
        <v>19.03</v>
      </c>
      <c r="T224" s="2"/>
      <c r="U224" s="2" t="s">
        <v>26</v>
      </c>
      <c r="W224" s="2" t="s">
        <v>412</v>
      </c>
      <c r="X224" s="2" t="s">
        <v>28</v>
      </c>
    </row>
    <row r="225" spans="1:27" ht="14.25" customHeight="1">
      <c r="A225" s="1">
        <v>3637</v>
      </c>
      <c r="B225" s="2">
        <v>1</v>
      </c>
      <c r="C225" s="1" t="s">
        <v>406</v>
      </c>
      <c r="D225" s="1" t="s">
        <v>407</v>
      </c>
      <c r="E225" s="1">
        <v>2016</v>
      </c>
      <c r="F225" s="1" t="s">
        <v>408</v>
      </c>
      <c r="G225" s="1" t="s">
        <v>409</v>
      </c>
      <c r="H225" s="8" t="str">
        <f>HYPERLINK("https://doi.org/"&amp;G225)</f>
        <v>https://doi.org/10.1016/j.agrformet.2016.03.019</v>
      </c>
      <c r="I225" s="1" t="s">
        <v>410</v>
      </c>
      <c r="J225" s="1" t="s">
        <v>349</v>
      </c>
      <c r="K225" s="2">
        <v>17</v>
      </c>
      <c r="M225" s="2" t="s">
        <v>411</v>
      </c>
      <c r="N225" s="9">
        <f>S225*Unit_conversion!$C$5</f>
        <v>0.59013603501536416</v>
      </c>
      <c r="R225" s="10"/>
      <c r="S225" s="2">
        <v>16.760000000000002</v>
      </c>
      <c r="T225" s="2"/>
      <c r="U225" s="2" t="s">
        <v>26</v>
      </c>
      <c r="W225" s="2" t="s">
        <v>413</v>
      </c>
      <c r="X225" s="2" t="s">
        <v>28</v>
      </c>
    </row>
    <row r="226" spans="1:27" ht="14.25" customHeight="1">
      <c r="A226" s="1">
        <v>3580</v>
      </c>
      <c r="B226" s="2">
        <v>1</v>
      </c>
      <c r="C226" s="1" t="s">
        <v>414</v>
      </c>
      <c r="D226" s="1" t="s">
        <v>415</v>
      </c>
      <c r="E226" s="1">
        <v>2017</v>
      </c>
      <c r="F226" s="1" t="s">
        <v>416</v>
      </c>
      <c r="G226" s="1" t="s">
        <v>417</v>
      </c>
      <c r="H226" s="8" t="str">
        <f>HYPERLINK("https://doi.org/"&amp;G226)</f>
        <v>https://doi.org/10.1016/j.agrformet.2016.10.013</v>
      </c>
      <c r="I226" s="1" t="s">
        <v>418</v>
      </c>
      <c r="J226" s="1" t="s">
        <v>349</v>
      </c>
      <c r="K226" s="2">
        <v>1</v>
      </c>
      <c r="M226" s="2" t="s">
        <v>58</v>
      </c>
      <c r="N226" s="9">
        <f>S226*Unit_conversion!$C$5</f>
        <v>1.1119627676482815</v>
      </c>
      <c r="R226" s="10"/>
      <c r="S226" s="2">
        <v>31.58</v>
      </c>
      <c r="T226" s="2"/>
      <c r="U226" s="2" t="s">
        <v>234</v>
      </c>
      <c r="V226" s="2" t="s">
        <v>125</v>
      </c>
      <c r="W226" s="2" t="s">
        <v>419</v>
      </c>
      <c r="X226" s="2" t="s">
        <v>28</v>
      </c>
    </row>
    <row r="227" spans="1:27" ht="14.25" customHeight="1">
      <c r="A227" s="1">
        <v>3580</v>
      </c>
      <c r="B227" s="2">
        <v>1</v>
      </c>
      <c r="C227" s="1" t="s">
        <v>414</v>
      </c>
      <c r="D227" s="1" t="s">
        <v>415</v>
      </c>
      <c r="E227" s="1">
        <v>2017</v>
      </c>
      <c r="F227" s="1" t="s">
        <v>416</v>
      </c>
      <c r="G227" s="1" t="s">
        <v>417</v>
      </c>
      <c r="H227" s="8" t="str">
        <f>HYPERLINK("https://doi.org/"&amp;G227)</f>
        <v>https://doi.org/10.1016/j.agrformet.2016.10.013</v>
      </c>
      <c r="I227" s="1" t="s">
        <v>418</v>
      </c>
      <c r="J227" s="1" t="s">
        <v>349</v>
      </c>
      <c r="K227" s="2">
        <v>1</v>
      </c>
      <c r="M227" s="2" t="s">
        <v>58</v>
      </c>
      <c r="N227" s="9">
        <f>S227*Unit_conversion!$C$5</f>
        <v>0.93449942537635822</v>
      </c>
      <c r="R227" s="10"/>
      <c r="S227" s="2">
        <v>26.54</v>
      </c>
      <c r="T227" s="2"/>
      <c r="U227" s="2" t="s">
        <v>234</v>
      </c>
      <c r="V227" s="2" t="s">
        <v>125</v>
      </c>
      <c r="W227" s="2" t="s">
        <v>420</v>
      </c>
      <c r="X227" s="2" t="s">
        <v>28</v>
      </c>
    </row>
    <row r="228" spans="1:27" ht="14.25" customHeight="1">
      <c r="A228" s="1">
        <v>3580</v>
      </c>
      <c r="B228" s="2">
        <v>1</v>
      </c>
      <c r="C228" s="1" t="s">
        <v>414</v>
      </c>
      <c r="D228" s="1" t="s">
        <v>415</v>
      </c>
      <c r="E228" s="1">
        <v>2017</v>
      </c>
      <c r="F228" s="1" t="s">
        <v>416</v>
      </c>
      <c r="G228" s="1" t="s">
        <v>417</v>
      </c>
      <c r="H228" s="8" t="str">
        <f>HYPERLINK("https://doi.org/"&amp;G228)</f>
        <v>https://doi.org/10.1016/j.agrformet.2016.10.013</v>
      </c>
      <c r="I228" s="1" t="s">
        <v>418</v>
      </c>
      <c r="J228" s="1" t="s">
        <v>349</v>
      </c>
      <c r="K228" s="2">
        <v>1</v>
      </c>
      <c r="M228" s="2" t="s">
        <v>58</v>
      </c>
      <c r="N228" s="9">
        <f>S228*Unit_conversion!$C$5</f>
        <v>0.82886648354783243</v>
      </c>
      <c r="R228" s="10"/>
      <c r="S228" s="2">
        <v>23.54</v>
      </c>
      <c r="T228" s="2"/>
      <c r="U228" s="2" t="s">
        <v>234</v>
      </c>
      <c r="V228" s="2" t="s">
        <v>125</v>
      </c>
      <c r="W228" s="2" t="s">
        <v>421</v>
      </c>
      <c r="X228" s="2" t="s">
        <v>28</v>
      </c>
    </row>
    <row r="229" spans="1:27" ht="14.25" customHeight="1">
      <c r="A229" s="1">
        <v>3580</v>
      </c>
      <c r="B229" s="2">
        <v>1</v>
      </c>
      <c r="C229" s="1" t="s">
        <v>414</v>
      </c>
      <c r="D229" s="1" t="s">
        <v>415</v>
      </c>
      <c r="E229" s="1">
        <v>2017</v>
      </c>
      <c r="F229" s="1" t="s">
        <v>416</v>
      </c>
      <c r="G229" s="1" t="s">
        <v>417</v>
      </c>
      <c r="H229" s="8" t="str">
        <f>HYPERLINK("https://doi.org/"&amp;G229)</f>
        <v>https://doi.org/10.1016/j.agrformet.2016.10.013</v>
      </c>
      <c r="I229" s="1" t="s">
        <v>418</v>
      </c>
      <c r="J229" s="1" t="s">
        <v>349</v>
      </c>
      <c r="K229" s="2">
        <v>1</v>
      </c>
      <c r="M229" s="2" t="s">
        <v>58</v>
      </c>
      <c r="N229" s="9">
        <f>S229*Unit_conversion!$C$5</f>
        <v>0.82217639723202585</v>
      </c>
      <c r="R229" s="10"/>
      <c r="S229" s="2">
        <v>23.35</v>
      </c>
      <c r="T229" s="2"/>
      <c r="U229" s="2" t="s">
        <v>234</v>
      </c>
      <c r="V229" s="2" t="s">
        <v>125</v>
      </c>
      <c r="W229" s="2" t="s">
        <v>422</v>
      </c>
      <c r="X229" s="2" t="s">
        <v>28</v>
      </c>
    </row>
    <row r="230" spans="1:27" ht="14.25" customHeight="1">
      <c r="A230" s="1">
        <v>3580</v>
      </c>
      <c r="B230" s="2">
        <v>1</v>
      </c>
      <c r="C230" s="1" t="s">
        <v>414</v>
      </c>
      <c r="D230" s="1" t="s">
        <v>415</v>
      </c>
      <c r="E230" s="1">
        <v>2017</v>
      </c>
      <c r="F230" s="1" t="s">
        <v>416</v>
      </c>
      <c r="G230" s="1" t="s">
        <v>417</v>
      </c>
      <c r="H230" s="8" t="str">
        <f>HYPERLINK("https://doi.org/"&amp;G230)</f>
        <v>https://doi.org/10.1016/j.agrformet.2016.10.013</v>
      </c>
      <c r="I230" s="1" t="s">
        <v>418</v>
      </c>
      <c r="J230" s="1" t="s">
        <v>349</v>
      </c>
      <c r="K230" s="2">
        <v>1</v>
      </c>
      <c r="M230" s="2" t="s">
        <v>58</v>
      </c>
      <c r="N230" s="9">
        <f>S230*Unit_conversion!$C$5</f>
        <v>0.49330583833921549</v>
      </c>
      <c r="R230" s="10"/>
      <c r="S230" s="2">
        <v>14.01</v>
      </c>
      <c r="T230" s="2"/>
      <c r="U230" s="2" t="s">
        <v>234</v>
      </c>
      <c r="V230" s="2" t="s">
        <v>36</v>
      </c>
      <c r="W230" s="2" t="s">
        <v>423</v>
      </c>
      <c r="X230" s="2" t="s">
        <v>28</v>
      </c>
      <c r="AA230" s="2"/>
    </row>
    <row r="231" spans="1:27" ht="14.25" customHeight="1">
      <c r="A231" s="1">
        <v>3580</v>
      </c>
      <c r="B231" s="12">
        <v>1</v>
      </c>
      <c r="C231" s="1" t="s">
        <v>414</v>
      </c>
      <c r="D231" s="1" t="s">
        <v>415</v>
      </c>
      <c r="E231" s="1">
        <v>2017</v>
      </c>
      <c r="F231" s="1" t="s">
        <v>416</v>
      </c>
      <c r="G231" s="1" t="s">
        <v>417</v>
      </c>
      <c r="H231" s="8" t="str">
        <f>HYPERLINK("https://doi.org/"&amp;G231)</f>
        <v>https://doi.org/10.1016/j.agrformet.2016.10.013</v>
      </c>
      <c r="I231" s="1" t="s">
        <v>418</v>
      </c>
      <c r="J231" s="1" t="s">
        <v>349</v>
      </c>
      <c r="K231" s="2">
        <v>1</v>
      </c>
      <c r="M231" s="2" t="s">
        <v>58</v>
      </c>
      <c r="N231" s="9">
        <f>S231*Unit_conversion!$C$5</f>
        <v>1.0232310965123199</v>
      </c>
      <c r="R231" s="10"/>
      <c r="S231" s="2">
        <v>29.06</v>
      </c>
      <c r="T231" s="2"/>
      <c r="U231" s="2" t="s">
        <v>45</v>
      </c>
      <c r="V231" s="2" t="s">
        <v>125</v>
      </c>
      <c r="W231" s="2" t="s">
        <v>419</v>
      </c>
      <c r="X231" s="2" t="s">
        <v>28</v>
      </c>
    </row>
    <row r="232" spans="1:27" ht="14.25" customHeight="1">
      <c r="A232" s="1">
        <v>3580</v>
      </c>
      <c r="B232" s="12">
        <v>1</v>
      </c>
      <c r="C232" s="1" t="s">
        <v>414</v>
      </c>
      <c r="D232" s="1" t="s">
        <v>415</v>
      </c>
      <c r="E232" s="1">
        <v>2017</v>
      </c>
      <c r="F232" s="1" t="s">
        <v>416</v>
      </c>
      <c r="G232" s="1" t="s">
        <v>417</v>
      </c>
      <c r="H232" s="8" t="str">
        <f>HYPERLINK("https://doi.org/"&amp;G232)</f>
        <v>https://doi.org/10.1016/j.agrformet.2016.10.013</v>
      </c>
      <c r="I232" s="1" t="s">
        <v>418</v>
      </c>
      <c r="J232" s="1" t="s">
        <v>349</v>
      </c>
      <c r="K232" s="2">
        <v>1</v>
      </c>
      <c r="M232" s="2" t="s">
        <v>58</v>
      </c>
      <c r="N232" s="9">
        <f>S232*Unit_conversion!$C$5</f>
        <v>0.7788668910823302</v>
      </c>
      <c r="R232" s="10"/>
      <c r="S232" s="2">
        <v>22.12</v>
      </c>
      <c r="T232" s="2"/>
      <c r="U232" s="2" t="s">
        <v>45</v>
      </c>
      <c r="V232" s="2" t="s">
        <v>125</v>
      </c>
      <c r="W232" s="2" t="s">
        <v>420</v>
      </c>
      <c r="X232" s="2" t="s">
        <v>28</v>
      </c>
    </row>
    <row r="233" spans="1:27" ht="14.25" customHeight="1">
      <c r="A233" s="1">
        <v>3580</v>
      </c>
      <c r="B233" s="12">
        <v>1</v>
      </c>
      <c r="C233" s="1" t="s">
        <v>414</v>
      </c>
      <c r="D233" s="1" t="s">
        <v>415</v>
      </c>
      <c r="E233" s="1">
        <v>2017</v>
      </c>
      <c r="F233" s="1" t="s">
        <v>416</v>
      </c>
      <c r="G233" s="1" t="s">
        <v>417</v>
      </c>
      <c r="H233" s="8" t="str">
        <f>HYPERLINK("https://doi.org/"&amp;G233)</f>
        <v>https://doi.org/10.1016/j.agrformet.2016.10.013</v>
      </c>
      <c r="I233" s="1" t="s">
        <v>418</v>
      </c>
      <c r="J233" s="1" t="s">
        <v>349</v>
      </c>
      <c r="K233" s="2">
        <v>1</v>
      </c>
      <c r="M233" s="2" t="s">
        <v>58</v>
      </c>
      <c r="N233" s="9">
        <f>S233*Unit_conversion!$C$5</f>
        <v>0.93168254692759755</v>
      </c>
      <c r="R233" s="10"/>
      <c r="S233" s="2">
        <v>26.46</v>
      </c>
      <c r="T233" s="2"/>
      <c r="U233" s="2" t="s">
        <v>45</v>
      </c>
      <c r="V233" s="2" t="s">
        <v>125</v>
      </c>
      <c r="W233" s="2" t="s">
        <v>421</v>
      </c>
      <c r="X233" s="2" t="s">
        <v>28</v>
      </c>
    </row>
    <row r="234" spans="1:27" ht="14.25" customHeight="1">
      <c r="A234" s="1">
        <v>3580</v>
      </c>
      <c r="B234" s="12">
        <v>1</v>
      </c>
      <c r="C234" s="1" t="s">
        <v>414</v>
      </c>
      <c r="D234" s="1" t="s">
        <v>415</v>
      </c>
      <c r="E234" s="1">
        <v>2017</v>
      </c>
      <c r="F234" s="1" t="s">
        <v>416</v>
      </c>
      <c r="G234" s="1" t="s">
        <v>417</v>
      </c>
      <c r="H234" s="8" t="str">
        <f>HYPERLINK("https://doi.org/"&amp;G234)</f>
        <v>https://doi.org/10.1016/j.agrformet.2016.10.013</v>
      </c>
      <c r="I234" s="1" t="s">
        <v>418</v>
      </c>
      <c r="J234" s="1" t="s">
        <v>349</v>
      </c>
      <c r="K234" s="2">
        <v>1</v>
      </c>
      <c r="M234" s="2" t="s">
        <v>58</v>
      </c>
      <c r="N234" s="9">
        <f>S234*Unit_conversion!$C$5</f>
        <v>0.66795230216237811</v>
      </c>
      <c r="R234" s="10"/>
      <c r="S234" s="2">
        <v>18.97</v>
      </c>
      <c r="T234" s="2"/>
      <c r="U234" s="2" t="s">
        <v>45</v>
      </c>
      <c r="V234" s="2" t="s">
        <v>125</v>
      </c>
      <c r="W234" s="2" t="s">
        <v>422</v>
      </c>
      <c r="X234" s="2" t="s">
        <v>28</v>
      </c>
    </row>
    <row r="235" spans="1:27" ht="14.25" customHeight="1">
      <c r="A235" s="1">
        <v>3580</v>
      </c>
      <c r="B235" s="12">
        <v>1</v>
      </c>
      <c r="C235" s="1" t="s">
        <v>414</v>
      </c>
      <c r="D235" s="1" t="s">
        <v>415</v>
      </c>
      <c r="E235" s="1">
        <v>2017</v>
      </c>
      <c r="F235" s="1" t="s">
        <v>416</v>
      </c>
      <c r="G235" s="1" t="s">
        <v>417</v>
      </c>
      <c r="H235" s="8" t="str">
        <f>HYPERLINK("https://doi.org/"&amp;G235)</f>
        <v>https://doi.org/10.1016/j.agrformet.2016.10.013</v>
      </c>
      <c r="I235" s="1" t="s">
        <v>418</v>
      </c>
      <c r="J235" s="1" t="s">
        <v>349</v>
      </c>
      <c r="K235" s="2">
        <v>1</v>
      </c>
      <c r="M235" s="2" t="s">
        <v>58</v>
      </c>
      <c r="N235" s="9">
        <f>S235*Unit_conversion!$C$5</f>
        <v>0.50105225407330733</v>
      </c>
      <c r="R235" s="10"/>
      <c r="S235" s="2">
        <v>14.23</v>
      </c>
      <c r="T235" s="2"/>
      <c r="U235" s="2" t="s">
        <v>45</v>
      </c>
      <c r="V235" s="2" t="s">
        <v>36</v>
      </c>
      <c r="W235" s="2" t="s">
        <v>423</v>
      </c>
      <c r="X235" s="2" t="s">
        <v>28</v>
      </c>
    </row>
    <row r="236" spans="1:27" ht="14.25" customHeight="1">
      <c r="A236" s="1">
        <v>3580</v>
      </c>
      <c r="B236" s="2">
        <v>1</v>
      </c>
      <c r="C236" s="1" t="s">
        <v>414</v>
      </c>
      <c r="D236" s="1" t="s">
        <v>415</v>
      </c>
      <c r="E236" s="1">
        <v>2017</v>
      </c>
      <c r="F236" s="1" t="s">
        <v>416</v>
      </c>
      <c r="G236" s="1" t="s">
        <v>417</v>
      </c>
      <c r="H236" s="8" t="str">
        <f>HYPERLINK("https://doi.org/"&amp;G236)</f>
        <v>https://doi.org/10.1016/j.agrformet.2016.10.013</v>
      </c>
      <c r="I236" s="1" t="s">
        <v>418</v>
      </c>
      <c r="J236" s="1" t="s">
        <v>349</v>
      </c>
      <c r="K236" s="2">
        <v>1</v>
      </c>
      <c r="M236" s="2" t="s">
        <v>424</v>
      </c>
      <c r="N236" s="9">
        <f>S236*Unit_conversion!$C$5</f>
        <v>0.77816267147014007</v>
      </c>
      <c r="R236" s="10"/>
      <c r="S236" s="2">
        <v>22.1</v>
      </c>
      <c r="T236" s="2"/>
      <c r="U236" s="2" t="s">
        <v>234</v>
      </c>
      <c r="V236" s="2" t="s">
        <v>125</v>
      </c>
      <c r="W236" s="2" t="s">
        <v>419</v>
      </c>
      <c r="X236" s="2" t="s">
        <v>28</v>
      </c>
    </row>
    <row r="237" spans="1:27" ht="14.25" customHeight="1">
      <c r="A237" s="1">
        <v>3580</v>
      </c>
      <c r="B237" s="2">
        <v>1</v>
      </c>
      <c r="C237" s="1" t="s">
        <v>414</v>
      </c>
      <c r="D237" s="1" t="s">
        <v>415</v>
      </c>
      <c r="E237" s="1">
        <v>2017</v>
      </c>
      <c r="F237" s="1" t="s">
        <v>416</v>
      </c>
      <c r="G237" s="1" t="s">
        <v>417</v>
      </c>
      <c r="H237" s="8" t="str">
        <f>HYPERLINK("https://doi.org/"&amp;G237)</f>
        <v>https://doi.org/10.1016/j.agrformet.2016.10.013</v>
      </c>
      <c r="I237" s="1" t="s">
        <v>418</v>
      </c>
      <c r="J237" s="1" t="s">
        <v>349</v>
      </c>
      <c r="K237" s="2">
        <v>1</v>
      </c>
      <c r="M237" s="2" t="s">
        <v>424</v>
      </c>
      <c r="N237" s="9">
        <f>S237*Unit_conversion!$C$5</f>
        <v>0.65492423933685995</v>
      </c>
      <c r="R237" s="10"/>
      <c r="S237" s="2">
        <v>18.600000000000001</v>
      </c>
      <c r="T237" s="2"/>
      <c r="U237" s="2" t="s">
        <v>234</v>
      </c>
      <c r="V237" s="2" t="s">
        <v>125</v>
      </c>
      <c r="W237" s="2" t="s">
        <v>420</v>
      </c>
      <c r="X237" s="2" t="s">
        <v>28</v>
      </c>
    </row>
    <row r="238" spans="1:27" ht="14.25" customHeight="1">
      <c r="A238" s="1">
        <v>3580</v>
      </c>
      <c r="B238" s="2">
        <v>1</v>
      </c>
      <c r="C238" s="1" t="s">
        <v>414</v>
      </c>
      <c r="D238" s="1" t="s">
        <v>415</v>
      </c>
      <c r="E238" s="1">
        <v>2017</v>
      </c>
      <c r="F238" s="1" t="s">
        <v>416</v>
      </c>
      <c r="G238" s="1" t="s">
        <v>417</v>
      </c>
      <c r="H238" s="8" t="str">
        <f>HYPERLINK("https://doi.org/"&amp;G238)</f>
        <v>https://doi.org/10.1016/j.agrformet.2016.10.013</v>
      </c>
      <c r="I238" s="1" t="s">
        <v>418</v>
      </c>
      <c r="J238" s="1" t="s">
        <v>349</v>
      </c>
      <c r="K238" s="2">
        <v>1</v>
      </c>
      <c r="M238" s="2" t="s">
        <v>424</v>
      </c>
      <c r="N238" s="9">
        <f>S238*Unit_conversion!$C$5</f>
        <v>0.79259917352003861</v>
      </c>
      <c r="R238" s="10"/>
      <c r="S238" s="2">
        <v>22.51</v>
      </c>
      <c r="T238" s="2"/>
      <c r="U238" s="2" t="s">
        <v>234</v>
      </c>
      <c r="V238" s="2" t="s">
        <v>125</v>
      </c>
      <c r="W238" s="2" t="s">
        <v>421</v>
      </c>
      <c r="X238" s="2" t="s">
        <v>28</v>
      </c>
    </row>
    <row r="239" spans="1:27" ht="14.25" customHeight="1">
      <c r="A239" s="1">
        <v>3580</v>
      </c>
      <c r="B239" s="2">
        <v>1</v>
      </c>
      <c r="C239" s="1" t="s">
        <v>414</v>
      </c>
      <c r="D239" s="1" t="s">
        <v>415</v>
      </c>
      <c r="E239" s="1">
        <v>2017</v>
      </c>
      <c r="F239" s="1" t="s">
        <v>416</v>
      </c>
      <c r="G239" s="1" t="s">
        <v>417</v>
      </c>
      <c r="H239" s="8" t="str">
        <f>HYPERLINK("https://doi.org/"&amp;G239)</f>
        <v>https://doi.org/10.1016/j.agrformet.2016.10.013</v>
      </c>
      <c r="I239" s="1" t="s">
        <v>418</v>
      </c>
      <c r="J239" s="1" t="s">
        <v>349</v>
      </c>
      <c r="K239" s="2">
        <v>1</v>
      </c>
      <c r="M239" s="2" t="s">
        <v>424</v>
      </c>
      <c r="N239" s="9">
        <f>S239*Unit_conversion!$C$5</f>
        <v>0.42464442615067372</v>
      </c>
      <c r="R239" s="10"/>
      <c r="S239" s="2">
        <v>12.06</v>
      </c>
      <c r="T239" s="2"/>
      <c r="U239" s="2" t="s">
        <v>234</v>
      </c>
      <c r="V239" s="2" t="s">
        <v>125</v>
      </c>
      <c r="W239" s="2" t="s">
        <v>422</v>
      </c>
      <c r="X239" s="2" t="s">
        <v>28</v>
      </c>
      <c r="AA239" s="2"/>
    </row>
    <row r="240" spans="1:27" ht="14.25" customHeight="1">
      <c r="A240" s="1">
        <v>3580</v>
      </c>
      <c r="B240" s="2">
        <v>1</v>
      </c>
      <c r="C240" s="1" t="s">
        <v>414</v>
      </c>
      <c r="D240" s="1" t="s">
        <v>415</v>
      </c>
      <c r="E240" s="1">
        <v>2017</v>
      </c>
      <c r="F240" s="1" t="s">
        <v>416</v>
      </c>
      <c r="G240" s="1" t="s">
        <v>417</v>
      </c>
      <c r="H240" s="8" t="str">
        <f>HYPERLINK("https://doi.org/"&amp;G240)</f>
        <v>https://doi.org/10.1016/j.agrformet.2016.10.013</v>
      </c>
      <c r="I240" s="1" t="s">
        <v>418</v>
      </c>
      <c r="J240" s="1" t="s">
        <v>349</v>
      </c>
      <c r="K240" s="2">
        <v>1</v>
      </c>
      <c r="M240" s="2" t="s">
        <v>424</v>
      </c>
      <c r="N240" s="9">
        <f>S240*Unit_conversion!$C$5</f>
        <v>0.81654264033450441</v>
      </c>
      <c r="R240" s="10"/>
      <c r="S240" s="2">
        <v>23.19</v>
      </c>
      <c r="T240" s="2"/>
      <c r="U240" s="2" t="s">
        <v>234</v>
      </c>
      <c r="V240" s="2" t="s">
        <v>36</v>
      </c>
      <c r="W240" s="2" t="s">
        <v>423</v>
      </c>
      <c r="X240" s="2" t="s">
        <v>28</v>
      </c>
    </row>
    <row r="241" spans="1:27" ht="14.25" customHeight="1">
      <c r="A241" s="1">
        <v>3580</v>
      </c>
      <c r="B241" s="2">
        <v>1</v>
      </c>
      <c r="C241" s="1" t="s">
        <v>414</v>
      </c>
      <c r="D241" s="1" t="s">
        <v>415</v>
      </c>
      <c r="E241" s="1">
        <v>2017</v>
      </c>
      <c r="F241" s="1" t="s">
        <v>416</v>
      </c>
      <c r="G241" s="1" t="s">
        <v>417</v>
      </c>
      <c r="H241" s="8" t="str">
        <f>HYPERLINK("https://doi.org/"&amp;G241)</f>
        <v>https://doi.org/10.1016/j.agrformet.2016.10.013</v>
      </c>
      <c r="I241" s="1" t="s">
        <v>418</v>
      </c>
      <c r="J241" s="1" t="s">
        <v>349</v>
      </c>
      <c r="K241" s="2">
        <v>1</v>
      </c>
      <c r="M241" s="2" t="s">
        <v>424</v>
      </c>
      <c r="N241" s="9">
        <f>S241*Unit_conversion!$C$5</f>
        <v>0.7890780754590877</v>
      </c>
      <c r="R241" s="10"/>
      <c r="S241" s="2">
        <v>22.41</v>
      </c>
      <c r="T241" s="2"/>
      <c r="U241" s="2" t="s">
        <v>234</v>
      </c>
      <c r="V241" s="2" t="s">
        <v>27</v>
      </c>
      <c r="W241" s="2" t="s">
        <v>425</v>
      </c>
      <c r="X241" s="2" t="s">
        <v>28</v>
      </c>
    </row>
    <row r="242" spans="1:27" ht="14.25" customHeight="1">
      <c r="A242" s="1">
        <v>3580</v>
      </c>
      <c r="B242" s="12">
        <v>1</v>
      </c>
      <c r="C242" s="1" t="s">
        <v>414</v>
      </c>
      <c r="D242" s="1" t="s">
        <v>415</v>
      </c>
      <c r="E242" s="1">
        <v>2017</v>
      </c>
      <c r="F242" s="1" t="s">
        <v>416</v>
      </c>
      <c r="G242" s="1" t="s">
        <v>417</v>
      </c>
      <c r="H242" s="8" t="str">
        <f>HYPERLINK("https://doi.org/"&amp;G242)</f>
        <v>https://doi.org/10.1016/j.agrformet.2016.10.013</v>
      </c>
      <c r="I242" s="1" t="s">
        <v>418</v>
      </c>
      <c r="J242" s="1" t="s">
        <v>349</v>
      </c>
      <c r="K242" s="2">
        <v>1</v>
      </c>
      <c r="M242" s="2" t="s">
        <v>424</v>
      </c>
      <c r="N242" s="9">
        <f>S242*Unit_conversion!$C$5</f>
        <v>0.69119154936465377</v>
      </c>
      <c r="R242" s="10"/>
      <c r="S242" s="2">
        <v>19.63</v>
      </c>
      <c r="T242" s="2"/>
      <c r="U242" s="2" t="s">
        <v>45</v>
      </c>
      <c r="V242" s="2" t="s">
        <v>125</v>
      </c>
      <c r="W242" s="2" t="s">
        <v>419</v>
      </c>
      <c r="X242" s="2" t="s">
        <v>28</v>
      </c>
    </row>
    <row r="243" spans="1:27" ht="14.25" customHeight="1">
      <c r="A243" s="1">
        <v>3580</v>
      </c>
      <c r="B243" s="12">
        <v>1</v>
      </c>
      <c r="C243" s="1" t="s">
        <v>414</v>
      </c>
      <c r="D243" s="1" t="s">
        <v>415</v>
      </c>
      <c r="E243" s="1">
        <v>2017</v>
      </c>
      <c r="F243" s="1" t="s">
        <v>416</v>
      </c>
      <c r="G243" s="1" t="s">
        <v>417</v>
      </c>
      <c r="H243" s="8" t="str">
        <f>HYPERLINK("https://doi.org/"&amp;G243)</f>
        <v>https://doi.org/10.1016/j.agrformet.2016.10.013</v>
      </c>
      <c r="I243" s="1" t="s">
        <v>418</v>
      </c>
      <c r="J243" s="1" t="s">
        <v>349</v>
      </c>
      <c r="K243" s="2">
        <v>1</v>
      </c>
      <c r="M243" s="2" t="s">
        <v>424</v>
      </c>
      <c r="N243" s="9">
        <f>S243*Unit_conversion!$C$5</f>
        <v>0.52112251302072732</v>
      </c>
      <c r="R243" s="10"/>
      <c r="S243" s="2">
        <v>14.8</v>
      </c>
      <c r="T243" s="2"/>
      <c r="U243" s="2" t="s">
        <v>45</v>
      </c>
      <c r="V243" s="2" t="s">
        <v>125</v>
      </c>
      <c r="W243" s="2" t="s">
        <v>420</v>
      </c>
      <c r="X243" s="2" t="s">
        <v>28</v>
      </c>
    </row>
    <row r="244" spans="1:27" ht="14.25" customHeight="1">
      <c r="A244" s="1">
        <v>3580</v>
      </c>
      <c r="B244" s="12">
        <v>1</v>
      </c>
      <c r="C244" s="1" t="s">
        <v>414</v>
      </c>
      <c r="D244" s="1" t="s">
        <v>415</v>
      </c>
      <c r="E244" s="1">
        <v>2017</v>
      </c>
      <c r="F244" s="1" t="s">
        <v>416</v>
      </c>
      <c r="G244" s="1" t="s">
        <v>417</v>
      </c>
      <c r="H244" s="8" t="str">
        <f>HYPERLINK("https://doi.org/"&amp;G244)</f>
        <v>https://doi.org/10.1016/j.agrformet.2016.10.013</v>
      </c>
      <c r="I244" s="1" t="s">
        <v>418</v>
      </c>
      <c r="J244" s="1" t="s">
        <v>349</v>
      </c>
      <c r="K244" s="2">
        <v>1</v>
      </c>
      <c r="M244" s="2" t="s">
        <v>424</v>
      </c>
      <c r="N244" s="9">
        <f>S244*Unit_conversion!$C$5</f>
        <v>0.76689515767509731</v>
      </c>
      <c r="R244" s="10"/>
      <c r="S244" s="2">
        <v>21.78</v>
      </c>
      <c r="T244" s="2"/>
      <c r="U244" s="2" t="s">
        <v>45</v>
      </c>
      <c r="V244" s="2" t="s">
        <v>125</v>
      </c>
      <c r="W244" s="2" t="s">
        <v>421</v>
      </c>
      <c r="X244" s="2" t="s">
        <v>28</v>
      </c>
    </row>
    <row r="245" spans="1:27" ht="14.25" customHeight="1">
      <c r="A245" s="1">
        <v>3580</v>
      </c>
      <c r="B245" s="12">
        <v>1</v>
      </c>
      <c r="C245" s="1" t="s">
        <v>414</v>
      </c>
      <c r="D245" s="1" t="s">
        <v>415</v>
      </c>
      <c r="E245" s="1">
        <v>2017</v>
      </c>
      <c r="F245" s="1" t="s">
        <v>416</v>
      </c>
      <c r="G245" s="1" t="s">
        <v>417</v>
      </c>
      <c r="H245" s="8" t="str">
        <f>HYPERLINK("https://doi.org/"&amp;G245)</f>
        <v>https://doi.org/10.1016/j.agrformet.2016.10.013</v>
      </c>
      <c r="I245" s="1" t="s">
        <v>418</v>
      </c>
      <c r="J245" s="1" t="s">
        <v>349</v>
      </c>
      <c r="K245" s="2">
        <v>1</v>
      </c>
      <c r="M245" s="2" t="s">
        <v>424</v>
      </c>
      <c r="N245" s="9">
        <f>S245*Unit_conversion!$C$5</f>
        <v>0.30246232343567886</v>
      </c>
      <c r="R245" s="10"/>
      <c r="S245" s="2">
        <v>8.59</v>
      </c>
      <c r="T245" s="2"/>
      <c r="U245" s="2" t="s">
        <v>45</v>
      </c>
      <c r="V245" s="2" t="s">
        <v>125</v>
      </c>
      <c r="W245" s="2" t="s">
        <v>422</v>
      </c>
      <c r="X245" s="2" t="s">
        <v>28</v>
      </c>
      <c r="AA245" s="2"/>
    </row>
    <row r="246" spans="1:27" ht="14.25" customHeight="1">
      <c r="A246" s="1">
        <v>3580</v>
      </c>
      <c r="B246" s="12">
        <v>1</v>
      </c>
      <c r="C246" s="1" t="s">
        <v>414</v>
      </c>
      <c r="D246" s="1" t="s">
        <v>415</v>
      </c>
      <c r="E246" s="1">
        <v>2017</v>
      </c>
      <c r="F246" s="1" t="s">
        <v>416</v>
      </c>
      <c r="G246" s="1" t="s">
        <v>417</v>
      </c>
      <c r="H246" s="8" t="str">
        <f>HYPERLINK("https://doi.org/"&amp;G246)</f>
        <v>https://doi.org/10.1016/j.agrformet.2016.10.013</v>
      </c>
      <c r="I246" s="1" t="s">
        <v>418</v>
      </c>
      <c r="J246" s="1" t="s">
        <v>349</v>
      </c>
      <c r="K246" s="2">
        <v>1</v>
      </c>
      <c r="M246" s="2" t="s">
        <v>424</v>
      </c>
      <c r="N246" s="9">
        <f>S246*Unit_conversion!$C$5</f>
        <v>0.98978066493328676</v>
      </c>
      <c r="R246" s="10"/>
      <c r="S246" s="2">
        <v>28.11</v>
      </c>
      <c r="T246" s="2"/>
      <c r="U246" s="2" t="s">
        <v>45</v>
      </c>
      <c r="V246" s="2" t="s">
        <v>36</v>
      </c>
      <c r="W246" s="2" t="s">
        <v>423</v>
      </c>
      <c r="X246" s="2" t="s">
        <v>28</v>
      </c>
    </row>
    <row r="247" spans="1:27" ht="14.25" customHeight="1">
      <c r="A247" s="1">
        <v>3580</v>
      </c>
      <c r="B247" s="12">
        <v>1</v>
      </c>
      <c r="C247" s="1" t="s">
        <v>414</v>
      </c>
      <c r="D247" s="1" t="s">
        <v>415</v>
      </c>
      <c r="E247" s="1">
        <v>2017</v>
      </c>
      <c r="F247" s="1" t="s">
        <v>416</v>
      </c>
      <c r="G247" s="1" t="s">
        <v>417</v>
      </c>
      <c r="H247" s="8" t="str">
        <f>HYPERLINK("https://doi.org/"&amp;G247)</f>
        <v>https://doi.org/10.1016/j.agrformet.2016.10.013</v>
      </c>
      <c r="I247" s="1" t="s">
        <v>418</v>
      </c>
      <c r="J247" s="1" t="s">
        <v>349</v>
      </c>
      <c r="K247" s="2">
        <v>1</v>
      </c>
      <c r="M247" s="2" t="s">
        <v>424</v>
      </c>
      <c r="N247" s="9">
        <f>S247*Unit_conversion!$C$5</f>
        <v>0.61689638027859062</v>
      </c>
      <c r="R247" s="10"/>
      <c r="S247" s="2">
        <v>17.52</v>
      </c>
      <c r="T247" s="2"/>
      <c r="U247" s="2" t="s">
        <v>45</v>
      </c>
      <c r="V247" s="2" t="s">
        <v>27</v>
      </c>
      <c r="W247" s="2" t="s">
        <v>425</v>
      </c>
      <c r="X247" s="2" t="s">
        <v>28</v>
      </c>
    </row>
    <row r="248" spans="1:27" ht="14.25" customHeight="1">
      <c r="A248" s="1">
        <v>3580</v>
      </c>
      <c r="B248" s="2">
        <v>1</v>
      </c>
      <c r="C248" s="1" t="s">
        <v>414</v>
      </c>
      <c r="D248" s="1" t="s">
        <v>415</v>
      </c>
      <c r="E248" s="1">
        <v>2017</v>
      </c>
      <c r="F248" s="1" t="s">
        <v>416</v>
      </c>
      <c r="G248" s="1" t="s">
        <v>417</v>
      </c>
      <c r="H248" s="8" t="str">
        <f>HYPERLINK("https://doi.org/"&amp;G248)</f>
        <v>https://doi.org/10.1016/j.agrformet.2016.10.013</v>
      </c>
      <c r="I248" s="1" t="s">
        <v>418</v>
      </c>
      <c r="J248" s="1" t="s">
        <v>349</v>
      </c>
      <c r="K248" s="2">
        <v>1</v>
      </c>
      <c r="M248" s="2" t="s">
        <v>426</v>
      </c>
      <c r="N248" s="9">
        <f>S248*Unit_conversion!$C$5</f>
        <v>1.1031600224959044</v>
      </c>
      <c r="R248" s="10"/>
      <c r="S248" s="2">
        <v>31.33</v>
      </c>
      <c r="T248" s="2"/>
      <c r="U248" s="2" t="s">
        <v>234</v>
      </c>
      <c r="V248" s="2" t="s">
        <v>125</v>
      </c>
      <c r="W248" s="2" t="s">
        <v>419</v>
      </c>
      <c r="X248" s="2" t="s">
        <v>28</v>
      </c>
    </row>
    <row r="249" spans="1:27" ht="14.25" customHeight="1">
      <c r="A249" s="1">
        <v>3580</v>
      </c>
      <c r="B249" s="2">
        <v>1</v>
      </c>
      <c r="C249" s="1" t="s">
        <v>414</v>
      </c>
      <c r="D249" s="1" t="s">
        <v>415</v>
      </c>
      <c r="E249" s="1">
        <v>2017</v>
      </c>
      <c r="F249" s="1" t="s">
        <v>416</v>
      </c>
      <c r="G249" s="1" t="s">
        <v>417</v>
      </c>
      <c r="H249" s="8" t="str">
        <f>HYPERLINK("https://doi.org/"&amp;G249)</f>
        <v>https://doi.org/10.1016/j.agrformet.2016.10.013</v>
      </c>
      <c r="I249" s="1" t="s">
        <v>418</v>
      </c>
      <c r="J249" s="1" t="s">
        <v>349</v>
      </c>
      <c r="K249" s="2">
        <v>1</v>
      </c>
      <c r="M249" s="2" t="s">
        <v>426</v>
      </c>
      <c r="N249" s="9">
        <f>S249*Unit_conversion!$C$5</f>
        <v>0.6285160038797285</v>
      </c>
      <c r="R249" s="10"/>
      <c r="S249" s="2">
        <v>17.850000000000001</v>
      </c>
      <c r="T249" s="2"/>
      <c r="U249" s="2" t="s">
        <v>234</v>
      </c>
      <c r="V249" s="2" t="s">
        <v>125</v>
      </c>
      <c r="W249" s="2" t="s">
        <v>420</v>
      </c>
      <c r="X249" s="2" t="s">
        <v>28</v>
      </c>
    </row>
    <row r="250" spans="1:27" ht="14.25" customHeight="1">
      <c r="A250" s="1">
        <v>3580</v>
      </c>
      <c r="B250" s="2">
        <v>1</v>
      </c>
      <c r="C250" s="1" t="s">
        <v>414</v>
      </c>
      <c r="D250" s="1" t="s">
        <v>415</v>
      </c>
      <c r="E250" s="1">
        <v>2017</v>
      </c>
      <c r="F250" s="1" t="s">
        <v>416</v>
      </c>
      <c r="G250" s="1" t="s">
        <v>417</v>
      </c>
      <c r="H250" s="8" t="str">
        <f>HYPERLINK("https://doi.org/"&amp;G250)</f>
        <v>https://doi.org/10.1016/j.agrformet.2016.10.013</v>
      </c>
      <c r="I250" s="1" t="s">
        <v>418</v>
      </c>
      <c r="J250" s="1" t="s">
        <v>349</v>
      </c>
      <c r="K250" s="2">
        <v>1</v>
      </c>
      <c r="M250" s="2" t="s">
        <v>426</v>
      </c>
      <c r="N250" s="9">
        <f>S250*Unit_conversion!$C$5</f>
        <v>0.87675341717676403</v>
      </c>
      <c r="R250" s="10"/>
      <c r="S250" s="2">
        <v>24.9</v>
      </c>
      <c r="T250" s="2"/>
      <c r="U250" s="2" t="s">
        <v>234</v>
      </c>
      <c r="V250" s="2" t="s">
        <v>125</v>
      </c>
      <c r="W250" s="2" t="s">
        <v>421</v>
      </c>
      <c r="X250" s="2" t="s">
        <v>28</v>
      </c>
    </row>
    <row r="251" spans="1:27" ht="14.25" customHeight="1">
      <c r="A251" s="1">
        <v>3580</v>
      </c>
      <c r="B251" s="2">
        <v>1</v>
      </c>
      <c r="C251" s="1" t="s">
        <v>414</v>
      </c>
      <c r="D251" s="1" t="s">
        <v>415</v>
      </c>
      <c r="E251" s="1">
        <v>2017</v>
      </c>
      <c r="F251" s="1" t="s">
        <v>416</v>
      </c>
      <c r="G251" s="1" t="s">
        <v>417</v>
      </c>
      <c r="H251" s="8" t="str">
        <f>HYPERLINK("https://doi.org/"&amp;G251)</f>
        <v>https://doi.org/10.1016/j.agrformet.2016.10.013</v>
      </c>
      <c r="I251" s="1" t="s">
        <v>418</v>
      </c>
      <c r="J251" s="1" t="s">
        <v>349</v>
      </c>
      <c r="K251" s="2">
        <v>1</v>
      </c>
      <c r="M251" s="2" t="s">
        <v>426</v>
      </c>
      <c r="N251" s="9">
        <f>S251*Unit_conversion!$C$5</f>
        <v>0.87675341717676403</v>
      </c>
      <c r="R251" s="10"/>
      <c r="S251" s="2">
        <v>24.9</v>
      </c>
      <c r="T251" s="2"/>
      <c r="U251" s="2" t="s">
        <v>234</v>
      </c>
      <c r="V251" s="2" t="s">
        <v>125</v>
      </c>
      <c r="W251" s="2" t="s">
        <v>422</v>
      </c>
      <c r="X251" s="2" t="s">
        <v>28</v>
      </c>
    </row>
    <row r="252" spans="1:27" ht="14.25" customHeight="1">
      <c r="A252" s="1">
        <v>3580</v>
      </c>
      <c r="B252" s="2">
        <v>1</v>
      </c>
      <c r="C252" s="1" t="s">
        <v>414</v>
      </c>
      <c r="D252" s="1" t="s">
        <v>415</v>
      </c>
      <c r="E252" s="1">
        <v>2017</v>
      </c>
      <c r="F252" s="1" t="s">
        <v>416</v>
      </c>
      <c r="G252" s="1" t="s">
        <v>417</v>
      </c>
      <c r="H252" s="8" t="str">
        <f>HYPERLINK("https://doi.org/"&amp;G252)</f>
        <v>https://doi.org/10.1016/j.agrformet.2016.10.013</v>
      </c>
      <c r="I252" s="1" t="s">
        <v>418</v>
      </c>
      <c r="J252" s="1" t="s">
        <v>349</v>
      </c>
      <c r="K252" s="2">
        <v>1</v>
      </c>
      <c r="M252" s="2" t="s">
        <v>426</v>
      </c>
      <c r="N252" s="9">
        <f>S252*Unit_conversion!$C$5</f>
        <v>1.2179478192829025</v>
      </c>
      <c r="R252" s="10"/>
      <c r="S252" s="2">
        <v>34.590000000000003</v>
      </c>
      <c r="T252" s="2"/>
      <c r="U252" s="2" t="s">
        <v>234</v>
      </c>
      <c r="V252" s="2" t="s">
        <v>36</v>
      </c>
      <c r="W252" s="2" t="s">
        <v>423</v>
      </c>
      <c r="X252" s="2" t="s">
        <v>28</v>
      </c>
    </row>
    <row r="253" spans="1:27" ht="14.25" customHeight="1">
      <c r="A253" s="1">
        <v>3580</v>
      </c>
      <c r="B253" s="2">
        <v>1</v>
      </c>
      <c r="C253" s="1" t="s">
        <v>414</v>
      </c>
      <c r="D253" s="1" t="s">
        <v>415</v>
      </c>
      <c r="E253" s="1">
        <v>2017</v>
      </c>
      <c r="F253" s="1" t="s">
        <v>416</v>
      </c>
      <c r="G253" s="1" t="s">
        <v>417</v>
      </c>
      <c r="H253" s="8" t="str">
        <f>HYPERLINK("https://doi.org/"&amp;G253)</f>
        <v>https://doi.org/10.1016/j.agrformet.2016.10.013</v>
      </c>
      <c r="I253" s="1" t="s">
        <v>418</v>
      </c>
      <c r="J253" s="1" t="s">
        <v>349</v>
      </c>
      <c r="K253" s="2">
        <v>1</v>
      </c>
      <c r="M253" s="2" t="s">
        <v>426</v>
      </c>
      <c r="N253" s="9">
        <f>S253*Unit_conversion!$C$5</f>
        <v>3.4034933857151013</v>
      </c>
      <c r="R253" s="10"/>
      <c r="S253" s="2">
        <v>96.66</v>
      </c>
      <c r="T253" s="2"/>
      <c r="U253" s="2" t="s">
        <v>234</v>
      </c>
      <c r="V253" s="2" t="s">
        <v>27</v>
      </c>
      <c r="W253" s="2" t="s">
        <v>425</v>
      </c>
      <c r="X253" s="2" t="s">
        <v>28</v>
      </c>
      <c r="AA253" s="2"/>
    </row>
    <row r="254" spans="1:27" ht="14.25" customHeight="1">
      <c r="A254" s="1">
        <v>3580</v>
      </c>
      <c r="B254" s="12">
        <v>1</v>
      </c>
      <c r="C254" s="1" t="s">
        <v>414</v>
      </c>
      <c r="D254" s="1" t="s">
        <v>415</v>
      </c>
      <c r="E254" s="1">
        <v>2017</v>
      </c>
      <c r="F254" s="1" t="s">
        <v>416</v>
      </c>
      <c r="G254" s="1" t="s">
        <v>417</v>
      </c>
      <c r="H254" s="8" t="str">
        <f>HYPERLINK("https://doi.org/"&amp;G254)</f>
        <v>https://doi.org/10.1016/j.agrformet.2016.10.013</v>
      </c>
      <c r="I254" s="1" t="s">
        <v>418</v>
      </c>
      <c r="J254" s="1" t="s">
        <v>349</v>
      </c>
      <c r="K254" s="2">
        <v>1</v>
      </c>
      <c r="M254" s="2" t="s">
        <v>426</v>
      </c>
      <c r="N254" s="9">
        <f>S254*Unit_conversion!$C$5</f>
        <v>0.99471020221861794</v>
      </c>
      <c r="R254" s="10"/>
      <c r="S254" s="2">
        <v>28.25</v>
      </c>
      <c r="T254" s="2"/>
      <c r="U254" s="2" t="s">
        <v>45</v>
      </c>
      <c r="V254" s="2" t="s">
        <v>125</v>
      </c>
      <c r="W254" s="2" t="s">
        <v>419</v>
      </c>
      <c r="X254" s="2" t="s">
        <v>28</v>
      </c>
    </row>
    <row r="255" spans="1:27" ht="14.25" customHeight="1">
      <c r="A255" s="1">
        <v>3580</v>
      </c>
      <c r="B255" s="12">
        <v>1</v>
      </c>
      <c r="C255" s="1" t="s">
        <v>414</v>
      </c>
      <c r="D255" s="1" t="s">
        <v>415</v>
      </c>
      <c r="E255" s="1">
        <v>2017</v>
      </c>
      <c r="F255" s="1" t="s">
        <v>416</v>
      </c>
      <c r="G255" s="1" t="s">
        <v>417</v>
      </c>
      <c r="H255" s="8" t="str">
        <f>HYPERLINK("https://doi.org/"&amp;G255)</f>
        <v>https://doi.org/10.1016/j.agrformet.2016.10.013</v>
      </c>
      <c r="I255" s="1" t="s">
        <v>418</v>
      </c>
      <c r="J255" s="1" t="s">
        <v>349</v>
      </c>
      <c r="K255" s="2">
        <v>1</v>
      </c>
      <c r="M255" s="2" t="s">
        <v>426</v>
      </c>
      <c r="N255" s="9">
        <f>S255*Unit_conversion!$C$5</f>
        <v>0.5482349680900489</v>
      </c>
      <c r="R255" s="10"/>
      <c r="S255" s="2">
        <v>15.57</v>
      </c>
      <c r="T255" s="2"/>
      <c r="U255" s="2" t="s">
        <v>45</v>
      </c>
      <c r="V255" s="2" t="s">
        <v>125</v>
      </c>
      <c r="W255" s="2" t="s">
        <v>420</v>
      </c>
      <c r="X255" s="2" t="s">
        <v>28</v>
      </c>
    </row>
    <row r="256" spans="1:27" ht="14.25" customHeight="1">
      <c r="A256" s="1">
        <v>3580</v>
      </c>
      <c r="B256" s="12">
        <v>1</v>
      </c>
      <c r="C256" s="1" t="s">
        <v>414</v>
      </c>
      <c r="D256" s="1" t="s">
        <v>415</v>
      </c>
      <c r="E256" s="1">
        <v>2017</v>
      </c>
      <c r="F256" s="1" t="s">
        <v>416</v>
      </c>
      <c r="G256" s="1" t="s">
        <v>417</v>
      </c>
      <c r="H256" s="8" t="str">
        <f>HYPERLINK("https://doi.org/"&amp;G256)</f>
        <v>https://doi.org/10.1016/j.agrformet.2016.10.013</v>
      </c>
      <c r="I256" s="1" t="s">
        <v>418</v>
      </c>
      <c r="J256" s="1" t="s">
        <v>349</v>
      </c>
      <c r="K256" s="2">
        <v>1</v>
      </c>
      <c r="M256" s="2" t="s">
        <v>426</v>
      </c>
      <c r="N256" s="9">
        <f>S256*Unit_conversion!$C$5</f>
        <v>0.9616118804456798</v>
      </c>
      <c r="R256" s="10"/>
      <c r="S256" s="2">
        <v>27.31</v>
      </c>
      <c r="T256" s="2"/>
      <c r="U256" s="2" t="s">
        <v>45</v>
      </c>
      <c r="V256" s="2" t="s">
        <v>125</v>
      </c>
      <c r="W256" s="2" t="s">
        <v>421</v>
      </c>
      <c r="X256" s="2" t="s">
        <v>28</v>
      </c>
    </row>
    <row r="257" spans="1:24" ht="14.25" customHeight="1">
      <c r="A257" s="1">
        <v>3580</v>
      </c>
      <c r="B257" s="12">
        <v>1</v>
      </c>
      <c r="C257" s="1" t="s">
        <v>414</v>
      </c>
      <c r="D257" s="1" t="s">
        <v>415</v>
      </c>
      <c r="E257" s="1">
        <v>2017</v>
      </c>
      <c r="F257" s="1" t="s">
        <v>416</v>
      </c>
      <c r="G257" s="1" t="s">
        <v>417</v>
      </c>
      <c r="H257" s="8" t="str">
        <f>HYPERLINK("https://doi.org/"&amp;G257)</f>
        <v>https://doi.org/10.1016/j.agrformet.2016.10.013</v>
      </c>
      <c r="I257" s="1" t="s">
        <v>418</v>
      </c>
      <c r="J257" s="1" t="s">
        <v>349</v>
      </c>
      <c r="K257" s="2">
        <v>1</v>
      </c>
      <c r="M257" s="2" t="s">
        <v>426</v>
      </c>
      <c r="N257" s="9">
        <f>S257*Unit_conversion!$C$5</f>
        <v>0.6285160038797285</v>
      </c>
      <c r="R257" s="10"/>
      <c r="S257" s="2">
        <v>17.850000000000001</v>
      </c>
      <c r="T257" s="2"/>
      <c r="U257" s="2" t="s">
        <v>45</v>
      </c>
      <c r="V257" s="2" t="s">
        <v>125</v>
      </c>
      <c r="W257" s="2" t="s">
        <v>422</v>
      </c>
      <c r="X257" s="2" t="s">
        <v>28</v>
      </c>
    </row>
    <row r="258" spans="1:24" ht="14.25" customHeight="1">
      <c r="A258" s="1">
        <v>3580</v>
      </c>
      <c r="B258" s="12">
        <v>1</v>
      </c>
      <c r="C258" s="1" t="s">
        <v>414</v>
      </c>
      <c r="D258" s="1" t="s">
        <v>415</v>
      </c>
      <c r="E258" s="1">
        <v>2017</v>
      </c>
      <c r="F258" s="1" t="s">
        <v>416</v>
      </c>
      <c r="G258" s="1" t="s">
        <v>417</v>
      </c>
      <c r="H258" s="8" t="str">
        <f>HYPERLINK("https://doi.org/"&amp;G258)</f>
        <v>https://doi.org/10.1016/j.agrformet.2016.10.013</v>
      </c>
      <c r="I258" s="1" t="s">
        <v>418</v>
      </c>
      <c r="J258" s="1" t="s">
        <v>349</v>
      </c>
      <c r="K258" s="2">
        <v>1</v>
      </c>
      <c r="M258" s="2" t="s">
        <v>426</v>
      </c>
      <c r="N258" s="9">
        <f>S258*Unit_conversion!$C$5</f>
        <v>0.9119643977862727</v>
      </c>
      <c r="R258" s="10"/>
      <c r="S258" s="2">
        <v>25.9</v>
      </c>
      <c r="T258" s="2"/>
      <c r="U258" s="2" t="s">
        <v>45</v>
      </c>
      <c r="V258" s="2" t="s">
        <v>36</v>
      </c>
      <c r="W258" s="2" t="s">
        <v>423</v>
      </c>
      <c r="X258" s="2" t="s">
        <v>28</v>
      </c>
    </row>
    <row r="259" spans="1:24" ht="14.25" customHeight="1">
      <c r="A259" s="1">
        <v>3412</v>
      </c>
      <c r="B259" s="2">
        <v>1</v>
      </c>
      <c r="C259" s="1" t="s">
        <v>427</v>
      </c>
      <c r="D259" s="1" t="s">
        <v>428</v>
      </c>
      <c r="E259" s="1">
        <v>2017</v>
      </c>
      <c r="F259" s="1" t="s">
        <v>429</v>
      </c>
      <c r="G259" s="1" t="s">
        <v>430</v>
      </c>
      <c r="H259" s="8" t="str">
        <f>HYPERLINK("https://doi.org/"&amp;G259)</f>
        <v>https://doi.org/10.1016/j.agrformet.2017.05.023</v>
      </c>
      <c r="I259" s="1" t="s">
        <v>431</v>
      </c>
      <c r="J259" s="1" t="s">
        <v>349</v>
      </c>
      <c r="K259" s="2">
        <v>8</v>
      </c>
      <c r="M259" s="2" t="s">
        <v>189</v>
      </c>
      <c r="N259" s="9">
        <f>S259*Unit_conversion!$C$5</f>
        <v>2.2535027590085503</v>
      </c>
      <c r="R259" s="10"/>
      <c r="S259" s="2">
        <v>64</v>
      </c>
      <c r="T259" s="2"/>
      <c r="U259" s="2" t="s">
        <v>26</v>
      </c>
      <c r="W259" s="2" t="s">
        <v>432</v>
      </c>
      <c r="X259" s="2" t="s">
        <v>28</v>
      </c>
    </row>
    <row r="260" spans="1:24" ht="14.25" customHeight="1">
      <c r="A260" s="1">
        <v>3412</v>
      </c>
      <c r="B260" s="2">
        <v>1</v>
      </c>
      <c r="C260" s="1" t="s">
        <v>427</v>
      </c>
      <c r="D260" s="1" t="s">
        <v>428</v>
      </c>
      <c r="E260" s="1">
        <v>2017</v>
      </c>
      <c r="F260" s="1" t="s">
        <v>429</v>
      </c>
      <c r="G260" s="1" t="s">
        <v>430</v>
      </c>
      <c r="H260" s="8" t="str">
        <f>HYPERLINK("https://doi.org/"&amp;G260)</f>
        <v>https://doi.org/10.1016/j.agrformet.2017.05.023</v>
      </c>
      <c r="I260" s="1" t="s">
        <v>431</v>
      </c>
      <c r="J260" s="1" t="s">
        <v>349</v>
      </c>
      <c r="K260" s="2">
        <v>8</v>
      </c>
      <c r="M260" s="2" t="s">
        <v>189</v>
      </c>
      <c r="N260" s="9">
        <f>S260*Unit_conversion!$C$5</f>
        <v>2.2182917783990419</v>
      </c>
      <c r="R260" s="10"/>
      <c r="S260" s="2">
        <v>63</v>
      </c>
      <c r="T260" s="2"/>
      <c r="U260" s="2" t="s">
        <v>26</v>
      </c>
      <c r="W260" s="2" t="s">
        <v>433</v>
      </c>
      <c r="X260" s="2" t="s">
        <v>28</v>
      </c>
    </row>
    <row r="261" spans="1:24" ht="14.25" customHeight="1">
      <c r="A261" s="1">
        <v>3412</v>
      </c>
      <c r="B261" s="2">
        <v>1</v>
      </c>
      <c r="C261" s="1" t="s">
        <v>427</v>
      </c>
      <c r="D261" s="1" t="s">
        <v>428</v>
      </c>
      <c r="E261" s="1">
        <v>2017</v>
      </c>
      <c r="F261" s="1" t="s">
        <v>429</v>
      </c>
      <c r="G261" s="1" t="s">
        <v>430</v>
      </c>
      <c r="H261" s="8" t="str">
        <f>HYPERLINK("https://doi.org/"&amp;G261)</f>
        <v>https://doi.org/10.1016/j.agrformet.2017.05.023</v>
      </c>
      <c r="I261" s="1" t="s">
        <v>431</v>
      </c>
      <c r="J261" s="1" t="s">
        <v>349</v>
      </c>
      <c r="K261" s="2">
        <v>1</v>
      </c>
      <c r="M261" s="2" t="s">
        <v>189</v>
      </c>
      <c r="N261" s="16">
        <v>0.75</v>
      </c>
      <c r="O261" s="2"/>
      <c r="R261" s="10"/>
      <c r="S261" s="2"/>
      <c r="T261" s="2"/>
      <c r="U261" s="2" t="s">
        <v>35</v>
      </c>
      <c r="V261" s="2" t="s">
        <v>29</v>
      </c>
      <c r="W261" s="2" t="s">
        <v>434</v>
      </c>
      <c r="X261" s="2" t="s">
        <v>28</v>
      </c>
    </row>
    <row r="262" spans="1:24" ht="14.25" customHeight="1">
      <c r="A262" s="1">
        <v>3412</v>
      </c>
      <c r="B262" s="2">
        <v>1</v>
      </c>
      <c r="C262" s="1" t="s">
        <v>427</v>
      </c>
      <c r="D262" s="1" t="s">
        <v>428</v>
      </c>
      <c r="E262" s="1">
        <v>2017</v>
      </c>
      <c r="F262" s="1" t="s">
        <v>429</v>
      </c>
      <c r="G262" s="1" t="s">
        <v>430</v>
      </c>
      <c r="H262" s="8" t="str">
        <f>HYPERLINK("https://doi.org/"&amp;G262)</f>
        <v>https://doi.org/10.1016/j.agrformet.2017.05.023</v>
      </c>
      <c r="I262" s="1" t="s">
        <v>431</v>
      </c>
      <c r="J262" s="1" t="s">
        <v>349</v>
      </c>
      <c r="K262" s="2">
        <v>1</v>
      </c>
      <c r="M262" s="2" t="s">
        <v>189</v>
      </c>
      <c r="N262" s="16">
        <v>0.81</v>
      </c>
      <c r="O262" s="2"/>
      <c r="R262" s="10"/>
      <c r="S262" s="2"/>
      <c r="T262" s="2"/>
      <c r="U262" s="2" t="s">
        <v>35</v>
      </c>
      <c r="V262" s="2" t="s">
        <v>29</v>
      </c>
      <c r="W262" s="2" t="s">
        <v>435</v>
      </c>
      <c r="X262" s="2" t="s">
        <v>28</v>
      </c>
    </row>
    <row r="263" spans="1:24" ht="14.25" customHeight="1">
      <c r="A263" s="1">
        <v>3412</v>
      </c>
      <c r="B263" s="2">
        <v>1</v>
      </c>
      <c r="C263" s="1" t="s">
        <v>427</v>
      </c>
      <c r="D263" s="1" t="s">
        <v>428</v>
      </c>
      <c r="E263" s="1">
        <v>2017</v>
      </c>
      <c r="F263" s="1" t="s">
        <v>429</v>
      </c>
      <c r="G263" s="1" t="s">
        <v>430</v>
      </c>
      <c r="H263" s="8" t="str">
        <f>HYPERLINK("https://doi.org/"&amp;G263)</f>
        <v>https://doi.org/10.1016/j.agrformet.2017.05.023</v>
      </c>
      <c r="I263" s="1" t="s">
        <v>431</v>
      </c>
      <c r="J263" s="1" t="s">
        <v>349</v>
      </c>
      <c r="K263" s="2">
        <v>1</v>
      </c>
      <c r="M263" s="2" t="s">
        <v>189</v>
      </c>
      <c r="N263" s="16">
        <v>0.99</v>
      </c>
      <c r="O263" s="2"/>
      <c r="R263" s="10"/>
      <c r="S263" s="2"/>
      <c r="T263" s="2"/>
      <c r="U263" s="2" t="s">
        <v>35</v>
      </c>
      <c r="V263" s="2" t="s">
        <v>436</v>
      </c>
      <c r="W263" s="2" t="s">
        <v>437</v>
      </c>
      <c r="X263" s="2" t="s">
        <v>28</v>
      </c>
    </row>
    <row r="264" spans="1:24" ht="14.25" customHeight="1">
      <c r="A264" s="1">
        <v>3412</v>
      </c>
      <c r="B264" s="2">
        <v>1</v>
      </c>
      <c r="C264" s="1" t="s">
        <v>427</v>
      </c>
      <c r="D264" s="1" t="s">
        <v>428</v>
      </c>
      <c r="E264" s="1">
        <v>2017</v>
      </c>
      <c r="F264" s="1" t="s">
        <v>429</v>
      </c>
      <c r="G264" s="1" t="s">
        <v>430</v>
      </c>
      <c r="H264" s="8" t="str">
        <f>HYPERLINK("https://doi.org/"&amp;G264)</f>
        <v>https://doi.org/10.1016/j.agrformet.2017.05.023</v>
      </c>
      <c r="I264" s="1" t="s">
        <v>431</v>
      </c>
      <c r="J264" s="1" t="s">
        <v>349</v>
      </c>
      <c r="K264" s="2">
        <v>1</v>
      </c>
      <c r="M264" s="2" t="s">
        <v>189</v>
      </c>
      <c r="N264" s="16">
        <v>1.1000000000000001</v>
      </c>
      <c r="O264" s="2"/>
      <c r="R264" s="10"/>
      <c r="S264" s="2"/>
      <c r="T264" s="2"/>
      <c r="U264" s="2" t="s">
        <v>35</v>
      </c>
      <c r="V264" s="2" t="s">
        <v>29</v>
      </c>
      <c r="W264" s="2" t="s">
        <v>438</v>
      </c>
      <c r="X264" s="2" t="s">
        <v>28</v>
      </c>
    </row>
    <row r="265" spans="1:24" ht="14.25" customHeight="1">
      <c r="A265" s="1">
        <v>3412</v>
      </c>
      <c r="B265" s="2">
        <v>1</v>
      </c>
      <c r="C265" s="1" t="s">
        <v>427</v>
      </c>
      <c r="D265" s="1" t="s">
        <v>428</v>
      </c>
      <c r="E265" s="1">
        <v>2017</v>
      </c>
      <c r="F265" s="1" t="s">
        <v>429</v>
      </c>
      <c r="G265" s="1" t="s">
        <v>430</v>
      </c>
      <c r="H265" s="8" t="str">
        <f>HYPERLINK("https://doi.org/"&amp;G265)</f>
        <v>https://doi.org/10.1016/j.agrformet.2017.05.023</v>
      </c>
      <c r="I265" s="1" t="s">
        <v>431</v>
      </c>
      <c r="J265" s="1" t="s">
        <v>349</v>
      </c>
      <c r="K265" s="2">
        <v>1</v>
      </c>
      <c r="M265" s="2" t="s">
        <v>189</v>
      </c>
      <c r="N265" s="16">
        <v>0.78</v>
      </c>
      <c r="O265" s="2"/>
      <c r="R265" s="10"/>
      <c r="S265" s="2"/>
      <c r="T265" s="2"/>
      <c r="U265" s="2" t="s">
        <v>35</v>
      </c>
      <c r="V265" s="2" t="s">
        <v>439</v>
      </c>
      <c r="W265" s="2" t="s">
        <v>440</v>
      </c>
      <c r="X265" s="2" t="s">
        <v>28</v>
      </c>
    </row>
    <row r="266" spans="1:24" ht="14.25" customHeight="1">
      <c r="A266" s="1">
        <v>3412</v>
      </c>
      <c r="B266" s="2">
        <v>1</v>
      </c>
      <c r="C266" s="1" t="s">
        <v>427</v>
      </c>
      <c r="D266" s="1" t="s">
        <v>428</v>
      </c>
      <c r="E266" s="1">
        <v>2017</v>
      </c>
      <c r="F266" s="1" t="s">
        <v>429</v>
      </c>
      <c r="G266" s="1" t="s">
        <v>430</v>
      </c>
      <c r="H266" s="8" t="str">
        <f>HYPERLINK("https://doi.org/"&amp;G266)</f>
        <v>https://doi.org/10.1016/j.agrformet.2017.05.023</v>
      </c>
      <c r="I266" s="1" t="s">
        <v>431</v>
      </c>
      <c r="J266" s="1" t="s">
        <v>349</v>
      </c>
      <c r="K266" s="2">
        <v>1</v>
      </c>
      <c r="M266" s="2" t="s">
        <v>189</v>
      </c>
      <c r="N266" s="16">
        <v>0.81</v>
      </c>
      <c r="O266" s="2"/>
      <c r="R266" s="10"/>
      <c r="S266" s="2"/>
      <c r="T266" s="2"/>
      <c r="U266" s="2" t="s">
        <v>35</v>
      </c>
      <c r="V266" s="2" t="s">
        <v>439</v>
      </c>
      <c r="W266" s="2" t="s">
        <v>441</v>
      </c>
      <c r="X266" s="2" t="s">
        <v>28</v>
      </c>
    </row>
    <row r="267" spans="1:24" ht="14.25" customHeight="1">
      <c r="A267" s="1">
        <v>3412</v>
      </c>
      <c r="B267" s="2">
        <v>1</v>
      </c>
      <c r="C267" s="1" t="s">
        <v>427</v>
      </c>
      <c r="D267" s="1" t="s">
        <v>428</v>
      </c>
      <c r="E267" s="1">
        <v>2017</v>
      </c>
      <c r="F267" s="1" t="s">
        <v>429</v>
      </c>
      <c r="G267" s="1" t="s">
        <v>430</v>
      </c>
      <c r="H267" s="8" t="str">
        <f>HYPERLINK("https://doi.org/"&amp;G267)</f>
        <v>https://doi.org/10.1016/j.agrformet.2017.05.023</v>
      </c>
      <c r="I267" s="1" t="s">
        <v>431</v>
      </c>
      <c r="J267" s="1" t="s">
        <v>349</v>
      </c>
      <c r="K267" s="2">
        <v>1</v>
      </c>
      <c r="M267" s="2" t="s">
        <v>189</v>
      </c>
      <c r="N267" s="16">
        <v>0.93</v>
      </c>
      <c r="O267" s="2"/>
      <c r="R267" s="10"/>
      <c r="S267" s="2"/>
      <c r="T267" s="2"/>
      <c r="U267" s="2" t="s">
        <v>35</v>
      </c>
      <c r="V267" s="2" t="s">
        <v>439</v>
      </c>
      <c r="W267" s="2" t="s">
        <v>442</v>
      </c>
      <c r="X267" s="2" t="s">
        <v>28</v>
      </c>
    </row>
    <row r="268" spans="1:24" ht="14.25" customHeight="1">
      <c r="A268" s="1">
        <v>3412</v>
      </c>
      <c r="B268" s="2">
        <v>1</v>
      </c>
      <c r="C268" s="1" t="s">
        <v>427</v>
      </c>
      <c r="D268" s="1" t="s">
        <v>428</v>
      </c>
      <c r="E268" s="1">
        <v>2017</v>
      </c>
      <c r="F268" s="1" t="s">
        <v>429</v>
      </c>
      <c r="G268" s="1" t="s">
        <v>430</v>
      </c>
      <c r="H268" s="8" t="str">
        <f>HYPERLINK("https://doi.org/"&amp;G268)</f>
        <v>https://doi.org/10.1016/j.agrformet.2017.05.023</v>
      </c>
      <c r="I268" s="1" t="s">
        <v>431</v>
      </c>
      <c r="J268" s="1" t="s">
        <v>349</v>
      </c>
      <c r="K268" s="2">
        <v>1</v>
      </c>
      <c r="M268" s="2" t="s">
        <v>189</v>
      </c>
      <c r="N268" s="16">
        <v>0.91</v>
      </c>
      <c r="O268" s="2"/>
      <c r="R268" s="10"/>
      <c r="S268" s="2"/>
      <c r="T268" s="2"/>
      <c r="U268" s="2" t="s">
        <v>35</v>
      </c>
      <c r="V268" s="2" t="s">
        <v>443</v>
      </c>
      <c r="W268" s="2" t="s">
        <v>444</v>
      </c>
      <c r="X268" s="2" t="s">
        <v>28</v>
      </c>
    </row>
    <row r="269" spans="1:24" ht="14.25" customHeight="1">
      <c r="A269" s="1">
        <v>3412</v>
      </c>
      <c r="B269" s="2">
        <v>1</v>
      </c>
      <c r="C269" s="1" t="s">
        <v>427</v>
      </c>
      <c r="D269" s="1" t="s">
        <v>428</v>
      </c>
      <c r="E269" s="1">
        <v>2017</v>
      </c>
      <c r="F269" s="1" t="s">
        <v>429</v>
      </c>
      <c r="G269" s="1" t="s">
        <v>430</v>
      </c>
      <c r="H269" s="8" t="str">
        <f>HYPERLINK("https://doi.org/"&amp;G269)</f>
        <v>https://doi.org/10.1016/j.agrformet.2017.05.023</v>
      </c>
      <c r="I269" s="1" t="s">
        <v>431</v>
      </c>
      <c r="J269" s="1" t="s">
        <v>349</v>
      </c>
      <c r="K269" s="2">
        <v>1</v>
      </c>
      <c r="M269" s="2" t="s">
        <v>47</v>
      </c>
      <c r="N269" s="16">
        <v>0.95</v>
      </c>
      <c r="O269" s="2"/>
      <c r="R269" s="10"/>
      <c r="S269" s="2"/>
      <c r="T269" s="2"/>
      <c r="U269" s="2" t="s">
        <v>35</v>
      </c>
      <c r="V269" s="2" t="s">
        <v>29</v>
      </c>
      <c r="W269" s="2" t="s">
        <v>434</v>
      </c>
      <c r="X269" s="2" t="s">
        <v>28</v>
      </c>
    </row>
    <row r="270" spans="1:24" ht="14.25" customHeight="1">
      <c r="A270" s="1">
        <v>3412</v>
      </c>
      <c r="B270" s="2">
        <v>1</v>
      </c>
      <c r="C270" s="1" t="s">
        <v>427</v>
      </c>
      <c r="D270" s="1" t="s">
        <v>428</v>
      </c>
      <c r="E270" s="1">
        <v>2017</v>
      </c>
      <c r="F270" s="1" t="s">
        <v>429</v>
      </c>
      <c r="G270" s="1" t="s">
        <v>430</v>
      </c>
      <c r="H270" s="8" t="str">
        <f>HYPERLINK("https://doi.org/"&amp;G270)</f>
        <v>https://doi.org/10.1016/j.agrformet.2017.05.023</v>
      </c>
      <c r="I270" s="1" t="s">
        <v>431</v>
      </c>
      <c r="J270" s="1" t="s">
        <v>349</v>
      </c>
      <c r="K270" s="2">
        <v>1</v>
      </c>
      <c r="M270" s="2" t="s">
        <v>47</v>
      </c>
      <c r="N270" s="16">
        <v>1.27</v>
      </c>
      <c r="O270" s="2"/>
      <c r="R270" s="10"/>
      <c r="S270" s="2"/>
      <c r="T270" s="2"/>
      <c r="U270" s="2" t="s">
        <v>35</v>
      </c>
      <c r="V270" s="2" t="s">
        <v>29</v>
      </c>
      <c r="W270" s="2" t="s">
        <v>435</v>
      </c>
      <c r="X270" s="2" t="s">
        <v>28</v>
      </c>
    </row>
    <row r="271" spans="1:24" ht="14.25" customHeight="1">
      <c r="A271" s="1">
        <v>3412</v>
      </c>
      <c r="B271" s="2">
        <v>1</v>
      </c>
      <c r="C271" s="1" t="s">
        <v>427</v>
      </c>
      <c r="D271" s="1" t="s">
        <v>428</v>
      </c>
      <c r="E271" s="1">
        <v>2017</v>
      </c>
      <c r="F271" s="1" t="s">
        <v>429</v>
      </c>
      <c r="G271" s="1" t="s">
        <v>430</v>
      </c>
      <c r="H271" s="8" t="str">
        <f>HYPERLINK("https://doi.org/"&amp;G271)</f>
        <v>https://doi.org/10.1016/j.agrformet.2017.05.023</v>
      </c>
      <c r="I271" s="1" t="s">
        <v>431</v>
      </c>
      <c r="J271" s="1" t="s">
        <v>349</v>
      </c>
      <c r="K271" s="2">
        <v>1</v>
      </c>
      <c r="M271" s="2" t="s">
        <v>47</v>
      </c>
      <c r="N271" s="16">
        <v>0.86</v>
      </c>
      <c r="O271" s="2"/>
      <c r="R271" s="10"/>
      <c r="S271" s="2"/>
      <c r="T271" s="2"/>
      <c r="U271" s="2" t="s">
        <v>35</v>
      </c>
      <c r="V271" s="2" t="s">
        <v>436</v>
      </c>
      <c r="W271" s="2" t="s">
        <v>437</v>
      </c>
      <c r="X271" s="2" t="s">
        <v>28</v>
      </c>
    </row>
    <row r="272" spans="1:24" ht="14.25" customHeight="1">
      <c r="A272" s="1">
        <v>3412</v>
      </c>
      <c r="B272" s="2">
        <v>1</v>
      </c>
      <c r="C272" s="1" t="s">
        <v>427</v>
      </c>
      <c r="D272" s="1" t="s">
        <v>428</v>
      </c>
      <c r="E272" s="1">
        <v>2017</v>
      </c>
      <c r="F272" s="1" t="s">
        <v>429</v>
      </c>
      <c r="G272" s="1" t="s">
        <v>430</v>
      </c>
      <c r="H272" s="8" t="str">
        <f>HYPERLINK("https://doi.org/"&amp;G272)</f>
        <v>https://doi.org/10.1016/j.agrformet.2017.05.023</v>
      </c>
      <c r="I272" s="1" t="s">
        <v>431</v>
      </c>
      <c r="J272" s="1" t="s">
        <v>349</v>
      </c>
      <c r="K272" s="2">
        <v>1</v>
      </c>
      <c r="M272" s="2" t="s">
        <v>47</v>
      </c>
      <c r="N272" s="16">
        <v>0.96</v>
      </c>
      <c r="O272" s="2"/>
      <c r="R272" s="10"/>
      <c r="S272" s="2"/>
      <c r="T272" s="2"/>
      <c r="U272" s="2" t="s">
        <v>35</v>
      </c>
      <c r="V272" s="2" t="s">
        <v>29</v>
      </c>
      <c r="W272" s="2" t="s">
        <v>438</v>
      </c>
      <c r="X272" s="2" t="s">
        <v>28</v>
      </c>
    </row>
    <row r="273" spans="1:25" ht="14.25" customHeight="1">
      <c r="A273" s="1">
        <v>3412</v>
      </c>
      <c r="B273" s="2">
        <v>1</v>
      </c>
      <c r="C273" s="1" t="s">
        <v>427</v>
      </c>
      <c r="D273" s="1" t="s">
        <v>428</v>
      </c>
      <c r="E273" s="1">
        <v>2017</v>
      </c>
      <c r="F273" s="1" t="s">
        <v>429</v>
      </c>
      <c r="G273" s="1" t="s">
        <v>430</v>
      </c>
      <c r="H273" s="8" t="str">
        <f>HYPERLINK("https://doi.org/"&amp;G273)</f>
        <v>https://doi.org/10.1016/j.agrformet.2017.05.023</v>
      </c>
      <c r="I273" s="1" t="s">
        <v>431</v>
      </c>
      <c r="J273" s="1" t="s">
        <v>349</v>
      </c>
      <c r="K273" s="2">
        <v>1</v>
      </c>
      <c r="M273" s="2" t="s">
        <v>47</v>
      </c>
      <c r="N273" s="16">
        <v>0.57999999999999996</v>
      </c>
      <c r="O273" s="2"/>
      <c r="R273" s="10"/>
      <c r="S273" s="2"/>
      <c r="T273" s="2"/>
      <c r="U273" s="2" t="s">
        <v>35</v>
      </c>
      <c r="V273" s="2" t="s">
        <v>439</v>
      </c>
      <c r="W273" s="2" t="s">
        <v>440</v>
      </c>
      <c r="X273" s="2" t="s">
        <v>28</v>
      </c>
    </row>
    <row r="274" spans="1:25" ht="14.25" customHeight="1">
      <c r="A274" s="1">
        <v>3412</v>
      </c>
      <c r="B274" s="2">
        <v>1</v>
      </c>
      <c r="C274" s="1" t="s">
        <v>427</v>
      </c>
      <c r="D274" s="1" t="s">
        <v>428</v>
      </c>
      <c r="E274" s="1">
        <v>2017</v>
      </c>
      <c r="F274" s="1" t="s">
        <v>429</v>
      </c>
      <c r="G274" s="1" t="s">
        <v>430</v>
      </c>
      <c r="H274" s="8" t="str">
        <f>HYPERLINK("https://doi.org/"&amp;G274)</f>
        <v>https://doi.org/10.1016/j.agrformet.2017.05.023</v>
      </c>
      <c r="I274" s="1" t="s">
        <v>431</v>
      </c>
      <c r="J274" s="1" t="s">
        <v>349</v>
      </c>
      <c r="K274" s="2">
        <v>1</v>
      </c>
      <c r="M274" s="2" t="s">
        <v>47</v>
      </c>
      <c r="N274" s="16">
        <v>0.53</v>
      </c>
      <c r="O274" s="2"/>
      <c r="R274" s="10"/>
      <c r="S274" s="2"/>
      <c r="T274" s="2"/>
      <c r="U274" s="2" t="s">
        <v>35</v>
      </c>
      <c r="V274" s="2" t="s">
        <v>439</v>
      </c>
      <c r="W274" s="2" t="s">
        <v>441</v>
      </c>
      <c r="X274" s="2" t="s">
        <v>28</v>
      </c>
    </row>
    <row r="275" spans="1:25" ht="14.25" customHeight="1">
      <c r="A275" s="1">
        <v>3412</v>
      </c>
      <c r="B275" s="2">
        <v>1</v>
      </c>
      <c r="C275" s="1" t="s">
        <v>427</v>
      </c>
      <c r="D275" s="1" t="s">
        <v>428</v>
      </c>
      <c r="E275" s="1">
        <v>2017</v>
      </c>
      <c r="F275" s="1" t="s">
        <v>429</v>
      </c>
      <c r="G275" s="1" t="s">
        <v>430</v>
      </c>
      <c r="H275" s="8" t="str">
        <f>HYPERLINK("https://doi.org/"&amp;G275)</f>
        <v>https://doi.org/10.1016/j.agrformet.2017.05.023</v>
      </c>
      <c r="I275" s="1" t="s">
        <v>431</v>
      </c>
      <c r="J275" s="1" t="s">
        <v>349</v>
      </c>
      <c r="K275" s="2">
        <v>1</v>
      </c>
      <c r="M275" s="2" t="s">
        <v>47</v>
      </c>
      <c r="N275" s="16">
        <v>1.31</v>
      </c>
      <c r="O275" s="2"/>
      <c r="R275" s="10"/>
      <c r="S275" s="2"/>
      <c r="T275" s="2"/>
      <c r="U275" s="2" t="s">
        <v>35</v>
      </c>
      <c r="V275" s="2" t="s">
        <v>439</v>
      </c>
      <c r="W275" s="2" t="s">
        <v>442</v>
      </c>
      <c r="X275" s="2" t="s">
        <v>28</v>
      </c>
    </row>
    <row r="276" spans="1:25" ht="14.25" customHeight="1">
      <c r="A276" s="1">
        <v>3412</v>
      </c>
      <c r="B276" s="2">
        <v>1</v>
      </c>
      <c r="C276" s="1" t="s">
        <v>427</v>
      </c>
      <c r="D276" s="1" t="s">
        <v>428</v>
      </c>
      <c r="E276" s="1">
        <v>2017</v>
      </c>
      <c r="F276" s="1" t="s">
        <v>429</v>
      </c>
      <c r="G276" s="1" t="s">
        <v>430</v>
      </c>
      <c r="H276" s="8" t="str">
        <f>HYPERLINK("https://doi.org/"&amp;G276)</f>
        <v>https://doi.org/10.1016/j.agrformet.2017.05.023</v>
      </c>
      <c r="I276" s="1" t="s">
        <v>431</v>
      </c>
      <c r="J276" s="1" t="s">
        <v>349</v>
      </c>
      <c r="K276" s="2">
        <v>1</v>
      </c>
      <c r="M276" s="2" t="s">
        <v>47</v>
      </c>
      <c r="N276" s="16">
        <v>1.25</v>
      </c>
      <c r="O276" s="2"/>
      <c r="R276" s="10"/>
      <c r="S276" s="2"/>
      <c r="T276" s="2"/>
      <c r="U276" s="2" t="s">
        <v>35</v>
      </c>
      <c r="V276" s="2" t="s">
        <v>443</v>
      </c>
      <c r="W276" s="2" t="s">
        <v>444</v>
      </c>
      <c r="X276" s="2" t="s">
        <v>28</v>
      </c>
    </row>
    <row r="277" spans="1:25" ht="14.25" customHeight="1">
      <c r="A277" s="1">
        <v>3292</v>
      </c>
      <c r="B277" s="2">
        <v>1</v>
      </c>
      <c r="C277" s="1" t="s">
        <v>445</v>
      </c>
      <c r="D277" s="1" t="s">
        <v>446</v>
      </c>
      <c r="E277" s="1">
        <v>2018</v>
      </c>
      <c r="F277" s="1" t="s">
        <v>447</v>
      </c>
      <c r="G277" s="1" t="s">
        <v>448</v>
      </c>
      <c r="H277" s="8" t="str">
        <f>HYPERLINK("https://doi.org/"&amp;G277)</f>
        <v>https://doi.org/10.1016/j.agrformet.2017.11.011</v>
      </c>
      <c r="I277" s="1" t="s">
        <v>449</v>
      </c>
      <c r="J277" s="1" t="s">
        <v>349</v>
      </c>
      <c r="K277" s="2">
        <v>5</v>
      </c>
      <c r="M277" s="2" t="s">
        <v>450</v>
      </c>
      <c r="N277" s="16">
        <v>1.6</v>
      </c>
      <c r="O277" s="2"/>
      <c r="R277" s="10"/>
      <c r="S277" s="2"/>
      <c r="T277" s="2"/>
      <c r="U277" s="2" t="s">
        <v>35</v>
      </c>
      <c r="W277" s="2" t="s">
        <v>451</v>
      </c>
      <c r="X277" s="2" t="s">
        <v>28</v>
      </c>
    </row>
    <row r="278" spans="1:25" ht="14.25" customHeight="1">
      <c r="A278" s="1">
        <v>3292</v>
      </c>
      <c r="B278" s="2">
        <v>1</v>
      </c>
      <c r="C278" s="1" t="s">
        <v>445</v>
      </c>
      <c r="D278" s="1" t="s">
        <v>446</v>
      </c>
      <c r="E278" s="1">
        <v>2018</v>
      </c>
      <c r="F278" s="1" t="s">
        <v>447</v>
      </c>
      <c r="G278" s="1" t="s">
        <v>448</v>
      </c>
      <c r="H278" s="8" t="str">
        <f>HYPERLINK("https://doi.org/"&amp;G278)</f>
        <v>https://doi.org/10.1016/j.agrformet.2017.11.011</v>
      </c>
      <c r="I278" s="1" t="s">
        <v>449</v>
      </c>
      <c r="J278" s="1" t="s">
        <v>349</v>
      </c>
      <c r="K278" s="2">
        <v>5</v>
      </c>
      <c r="M278" s="2" t="s">
        <v>450</v>
      </c>
      <c r="N278" s="16">
        <v>1.2</v>
      </c>
      <c r="O278" s="2"/>
      <c r="R278" s="10"/>
      <c r="S278" s="2"/>
      <c r="T278" s="2"/>
      <c r="U278" s="2" t="s">
        <v>35</v>
      </c>
      <c r="W278" s="2" t="s">
        <v>452</v>
      </c>
      <c r="X278" s="2" t="s">
        <v>28</v>
      </c>
    </row>
    <row r="279" spans="1:25" ht="14.25" customHeight="1">
      <c r="A279" s="1">
        <v>3246</v>
      </c>
      <c r="B279" s="2">
        <v>1</v>
      </c>
      <c r="C279" s="1" t="s">
        <v>453</v>
      </c>
      <c r="D279" s="1" t="s">
        <v>454</v>
      </c>
      <c r="E279" s="1">
        <v>2018</v>
      </c>
      <c r="F279" s="1" t="s">
        <v>455</v>
      </c>
      <c r="G279" s="1" t="s">
        <v>456</v>
      </c>
      <c r="H279" s="8" t="str">
        <f>HYPERLINK("https://doi.org/"&amp;G279)</f>
        <v>https://doi.org/10.1016/j.agrformet.2018.01.022</v>
      </c>
      <c r="I279" s="1" t="s">
        <v>457</v>
      </c>
      <c r="J279" s="1" t="s">
        <v>349</v>
      </c>
      <c r="K279" s="2">
        <v>3</v>
      </c>
      <c r="M279" s="2" t="s">
        <v>58</v>
      </c>
      <c r="N279" s="25">
        <f t="shared" ref="N279:O279" si="15">P279/8</f>
        <v>1.07375</v>
      </c>
      <c r="O279" s="1">
        <f t="shared" si="15"/>
        <v>2.2475000000000001</v>
      </c>
      <c r="P279" s="2">
        <v>8.59</v>
      </c>
      <c r="Q279" s="2">
        <v>17.98</v>
      </c>
      <c r="R279" s="10">
        <v>8</v>
      </c>
      <c r="S279" s="2"/>
      <c r="T279" s="2"/>
      <c r="U279" s="2" t="s">
        <v>234</v>
      </c>
      <c r="V279" s="2" t="s">
        <v>27</v>
      </c>
      <c r="W279" s="2"/>
      <c r="X279" s="2" t="s">
        <v>28</v>
      </c>
      <c r="Y279" s="2" t="s">
        <v>458</v>
      </c>
    </row>
    <row r="280" spans="1:25" ht="14.25" customHeight="1">
      <c r="A280" s="1">
        <v>3246</v>
      </c>
      <c r="B280" s="2">
        <v>1</v>
      </c>
      <c r="C280" s="1" t="s">
        <v>453</v>
      </c>
      <c r="D280" s="1" t="s">
        <v>454</v>
      </c>
      <c r="E280" s="1">
        <v>2018</v>
      </c>
      <c r="F280" s="1" t="s">
        <v>455</v>
      </c>
      <c r="G280" s="1" t="s">
        <v>456</v>
      </c>
      <c r="H280" s="8" t="str">
        <f>HYPERLINK("https://doi.org/"&amp;G280)</f>
        <v>https://doi.org/10.1016/j.agrformet.2018.01.022</v>
      </c>
      <c r="I280" s="1" t="s">
        <v>457</v>
      </c>
      <c r="J280" s="1" t="s">
        <v>349</v>
      </c>
      <c r="K280" s="2">
        <v>3</v>
      </c>
      <c r="M280" s="2" t="s">
        <v>459</v>
      </c>
      <c r="N280" s="25">
        <f t="shared" ref="N280:O280" si="16">P280/8</f>
        <v>0.69750000000000001</v>
      </c>
      <c r="O280" s="1">
        <f t="shared" si="16"/>
        <v>2.2475000000000001</v>
      </c>
      <c r="P280" s="2">
        <v>5.58</v>
      </c>
      <c r="Q280" s="2">
        <v>17.98</v>
      </c>
      <c r="R280" s="10">
        <v>8</v>
      </c>
      <c r="S280" s="2"/>
      <c r="T280" s="2"/>
      <c r="U280" s="2" t="s">
        <v>234</v>
      </c>
      <c r="V280" s="2" t="s">
        <v>27</v>
      </c>
      <c r="W280" s="2"/>
      <c r="X280" s="2" t="s">
        <v>28</v>
      </c>
      <c r="Y280" s="2" t="s">
        <v>458</v>
      </c>
    </row>
    <row r="281" spans="1:25" ht="14.25" customHeight="1">
      <c r="A281" s="1">
        <v>3246</v>
      </c>
      <c r="B281" s="2">
        <v>1</v>
      </c>
      <c r="C281" s="1" t="s">
        <v>453</v>
      </c>
      <c r="D281" s="1" t="s">
        <v>454</v>
      </c>
      <c r="E281" s="1">
        <v>2018</v>
      </c>
      <c r="F281" s="1" t="s">
        <v>455</v>
      </c>
      <c r="G281" s="1" t="s">
        <v>456</v>
      </c>
      <c r="H281" s="8" t="str">
        <f>HYPERLINK("https://doi.org/"&amp;G281)</f>
        <v>https://doi.org/10.1016/j.agrformet.2018.01.022</v>
      </c>
      <c r="I281" s="1" t="s">
        <v>457</v>
      </c>
      <c r="J281" s="1" t="s">
        <v>349</v>
      </c>
      <c r="K281" s="2">
        <v>3</v>
      </c>
      <c r="M281" s="2" t="s">
        <v>58</v>
      </c>
      <c r="N281" s="25">
        <f t="shared" ref="N281:O281" si="17">P281/8</f>
        <v>1.05125</v>
      </c>
      <c r="O281" s="1">
        <f t="shared" si="17"/>
        <v>1.8674999999999999</v>
      </c>
      <c r="P281" s="2">
        <v>8.41</v>
      </c>
      <c r="Q281" s="2">
        <v>14.94</v>
      </c>
      <c r="R281" s="10">
        <v>8</v>
      </c>
      <c r="S281" s="2"/>
      <c r="T281" s="2"/>
      <c r="U281" s="2" t="s">
        <v>234</v>
      </c>
      <c r="V281" s="2" t="s">
        <v>29</v>
      </c>
      <c r="W281" s="2"/>
      <c r="X281" s="2" t="s">
        <v>28</v>
      </c>
      <c r="Y281" s="2" t="s">
        <v>458</v>
      </c>
    </row>
    <row r="282" spans="1:25" ht="14.25" customHeight="1">
      <c r="A282" s="1">
        <v>3246</v>
      </c>
      <c r="B282" s="2">
        <v>1</v>
      </c>
      <c r="C282" s="1" t="s">
        <v>453</v>
      </c>
      <c r="D282" s="1" t="s">
        <v>454</v>
      </c>
      <c r="E282" s="1">
        <v>2018</v>
      </c>
      <c r="F282" s="1" t="s">
        <v>455</v>
      </c>
      <c r="G282" s="1" t="s">
        <v>456</v>
      </c>
      <c r="H282" s="8" t="str">
        <f>HYPERLINK("https://doi.org/"&amp;G282)</f>
        <v>https://doi.org/10.1016/j.agrformet.2018.01.022</v>
      </c>
      <c r="I282" s="1" t="s">
        <v>457</v>
      </c>
      <c r="J282" s="1" t="s">
        <v>349</v>
      </c>
      <c r="K282" s="2">
        <v>3</v>
      </c>
      <c r="M282" s="2" t="s">
        <v>459</v>
      </c>
      <c r="N282" s="25">
        <f t="shared" ref="N282:O282" si="18">P282/8</f>
        <v>1.0225</v>
      </c>
      <c r="O282" s="1">
        <f t="shared" si="18"/>
        <v>1.8674999999999999</v>
      </c>
      <c r="P282" s="2">
        <v>8.18</v>
      </c>
      <c r="Q282" s="2">
        <v>14.94</v>
      </c>
      <c r="R282" s="10">
        <v>8</v>
      </c>
      <c r="S282" s="2"/>
      <c r="T282" s="2"/>
      <c r="U282" s="2" t="s">
        <v>234</v>
      </c>
      <c r="V282" s="2" t="s">
        <v>29</v>
      </c>
      <c r="W282" s="2"/>
      <c r="X282" s="2" t="s">
        <v>28</v>
      </c>
      <c r="Y282" s="2" t="s">
        <v>458</v>
      </c>
    </row>
    <row r="283" spans="1:25" ht="14.25" customHeight="1">
      <c r="A283" s="1">
        <v>3246</v>
      </c>
      <c r="B283" s="2">
        <v>1</v>
      </c>
      <c r="C283" s="1" t="s">
        <v>453</v>
      </c>
      <c r="D283" s="1" t="s">
        <v>454</v>
      </c>
      <c r="E283" s="1">
        <v>2018</v>
      </c>
      <c r="F283" s="1" t="s">
        <v>455</v>
      </c>
      <c r="G283" s="1" t="s">
        <v>456</v>
      </c>
      <c r="H283" s="8" t="str">
        <f>HYPERLINK("https://doi.org/"&amp;G283)</f>
        <v>https://doi.org/10.1016/j.agrformet.2018.01.022</v>
      </c>
      <c r="I283" s="1" t="s">
        <v>457</v>
      </c>
      <c r="J283" s="1" t="s">
        <v>349</v>
      </c>
      <c r="K283" s="2">
        <v>3</v>
      </c>
      <c r="M283" s="2" t="s">
        <v>58</v>
      </c>
      <c r="N283" s="25">
        <f t="shared" ref="N283:O283" si="19">P283/8</f>
        <v>0.91625000000000001</v>
      </c>
      <c r="O283" s="1">
        <f t="shared" si="19"/>
        <v>1.4375</v>
      </c>
      <c r="P283" s="2">
        <v>7.33</v>
      </c>
      <c r="Q283" s="2">
        <v>11.5</v>
      </c>
      <c r="R283" s="10">
        <v>8</v>
      </c>
      <c r="S283" s="2"/>
      <c r="T283" s="2"/>
      <c r="U283" s="2" t="s">
        <v>234</v>
      </c>
      <c r="V283" s="2" t="s">
        <v>36</v>
      </c>
      <c r="W283" s="2"/>
      <c r="X283" s="2" t="s">
        <v>28</v>
      </c>
      <c r="Y283" s="2" t="s">
        <v>458</v>
      </c>
    </row>
    <row r="284" spans="1:25" ht="14.25" customHeight="1">
      <c r="A284" s="1">
        <v>3246</v>
      </c>
      <c r="B284" s="2">
        <v>1</v>
      </c>
      <c r="C284" s="1" t="s">
        <v>453</v>
      </c>
      <c r="D284" s="1" t="s">
        <v>454</v>
      </c>
      <c r="E284" s="1">
        <v>2018</v>
      </c>
      <c r="F284" s="1" t="s">
        <v>455</v>
      </c>
      <c r="G284" s="1" t="s">
        <v>456</v>
      </c>
      <c r="H284" s="8" t="str">
        <f>HYPERLINK("https://doi.org/"&amp;G284)</f>
        <v>https://doi.org/10.1016/j.agrformet.2018.01.022</v>
      </c>
      <c r="I284" s="1" t="s">
        <v>457</v>
      </c>
      <c r="J284" s="1" t="s">
        <v>349</v>
      </c>
      <c r="K284" s="2">
        <v>3</v>
      </c>
      <c r="M284" s="2" t="s">
        <v>459</v>
      </c>
      <c r="N284" s="25">
        <f t="shared" ref="N284:O284" si="20">P284/8</f>
        <v>0.77875000000000005</v>
      </c>
      <c r="O284" s="1">
        <f t="shared" si="20"/>
        <v>1.4375</v>
      </c>
      <c r="P284" s="2">
        <v>6.23</v>
      </c>
      <c r="Q284" s="2">
        <v>11.5</v>
      </c>
      <c r="R284" s="10">
        <v>8</v>
      </c>
      <c r="S284" s="2"/>
      <c r="T284" s="2"/>
      <c r="U284" s="2" t="s">
        <v>234</v>
      </c>
      <c r="V284" s="2" t="s">
        <v>36</v>
      </c>
      <c r="W284" s="2"/>
      <c r="X284" s="2" t="s">
        <v>28</v>
      </c>
      <c r="Y284" s="2" t="s">
        <v>458</v>
      </c>
    </row>
    <row r="285" spans="1:25" ht="14.25" customHeight="1">
      <c r="A285" s="1">
        <v>3187</v>
      </c>
      <c r="B285" s="2">
        <v>1</v>
      </c>
      <c r="C285" s="1" t="s">
        <v>460</v>
      </c>
      <c r="D285" s="1" t="s">
        <v>461</v>
      </c>
      <c r="E285" s="1">
        <v>2018</v>
      </c>
      <c r="F285" s="1" t="s">
        <v>462</v>
      </c>
      <c r="G285" s="1" t="s">
        <v>463</v>
      </c>
      <c r="H285" s="8" t="str">
        <f>HYPERLINK("https://doi.org/"&amp;G285)</f>
        <v>https://doi.org/10.1016/j.agrformet.2018.03.027</v>
      </c>
      <c r="I285" s="1" t="s">
        <v>464</v>
      </c>
      <c r="J285" s="1" t="s">
        <v>349</v>
      </c>
      <c r="K285" s="2">
        <v>7</v>
      </c>
      <c r="M285" s="2" t="s">
        <v>465</v>
      </c>
      <c r="N285" s="9">
        <f>S285*Unit_conversion!$C$5</f>
        <v>1.1489342972882657</v>
      </c>
      <c r="R285" s="10"/>
      <c r="S285" s="2">
        <v>32.630000000000003</v>
      </c>
      <c r="T285" s="2"/>
      <c r="U285" s="2" t="s">
        <v>35</v>
      </c>
      <c r="W285" s="2" t="s">
        <v>466</v>
      </c>
      <c r="X285" s="2" t="s">
        <v>28</v>
      </c>
    </row>
    <row r="286" spans="1:25" ht="14.25" customHeight="1">
      <c r="A286" s="1">
        <v>3187</v>
      </c>
      <c r="B286" s="2">
        <v>1</v>
      </c>
      <c r="C286" s="1" t="s">
        <v>460</v>
      </c>
      <c r="D286" s="1" t="s">
        <v>461</v>
      </c>
      <c r="E286" s="1">
        <v>2018</v>
      </c>
      <c r="F286" s="1" t="s">
        <v>462</v>
      </c>
      <c r="G286" s="1" t="s">
        <v>463</v>
      </c>
      <c r="H286" s="8" t="str">
        <f>HYPERLINK("https://doi.org/"&amp;G286)</f>
        <v>https://doi.org/10.1016/j.agrformet.2018.03.027</v>
      </c>
      <c r="I286" s="1" t="s">
        <v>464</v>
      </c>
      <c r="J286" s="1" t="s">
        <v>349</v>
      </c>
      <c r="K286" s="2">
        <v>7</v>
      </c>
      <c r="M286" s="2" t="s">
        <v>467</v>
      </c>
      <c r="N286" s="9">
        <f>S286*Unit_conversion!$C$5</f>
        <v>1.3647776084245533</v>
      </c>
      <c r="R286" s="10"/>
      <c r="S286" s="2">
        <v>38.76</v>
      </c>
      <c r="T286" s="2"/>
      <c r="U286" s="2" t="s">
        <v>35</v>
      </c>
      <c r="W286" s="2" t="s">
        <v>466</v>
      </c>
      <c r="X286" s="2" t="s">
        <v>28</v>
      </c>
    </row>
    <row r="287" spans="1:25" ht="14.25" customHeight="1">
      <c r="A287" s="1">
        <v>3187</v>
      </c>
      <c r="B287" s="2">
        <v>1</v>
      </c>
      <c r="C287" s="1" t="s">
        <v>460</v>
      </c>
      <c r="D287" s="1" t="s">
        <v>461</v>
      </c>
      <c r="E287" s="1">
        <v>2018</v>
      </c>
      <c r="F287" s="1" t="s">
        <v>462</v>
      </c>
      <c r="G287" s="1" t="s">
        <v>463</v>
      </c>
      <c r="H287" s="8" t="str">
        <f>HYPERLINK("https://doi.org/"&amp;G287)</f>
        <v>https://doi.org/10.1016/j.agrformet.2018.03.027</v>
      </c>
      <c r="I287" s="1" t="s">
        <v>464</v>
      </c>
      <c r="J287" s="1" t="s">
        <v>349</v>
      </c>
      <c r="K287" s="2">
        <v>7</v>
      </c>
      <c r="M287" s="2" t="s">
        <v>468</v>
      </c>
      <c r="N287" s="9">
        <f>S287*Unit_conversion!$C$5</f>
        <v>1.0999910342410486</v>
      </c>
      <c r="R287" s="10"/>
      <c r="S287" s="2">
        <v>31.24</v>
      </c>
      <c r="T287" s="2"/>
      <c r="U287" s="2" t="s">
        <v>35</v>
      </c>
      <c r="W287" s="2" t="s">
        <v>466</v>
      </c>
      <c r="X287" s="2" t="s">
        <v>28</v>
      </c>
    </row>
    <row r="288" spans="1:25" ht="14.25" customHeight="1">
      <c r="A288" s="1">
        <v>3187</v>
      </c>
      <c r="B288" s="2">
        <v>1</v>
      </c>
      <c r="C288" s="1" t="s">
        <v>460</v>
      </c>
      <c r="D288" s="1" t="s">
        <v>461</v>
      </c>
      <c r="E288" s="1">
        <v>2018</v>
      </c>
      <c r="F288" s="1" t="s">
        <v>462</v>
      </c>
      <c r="G288" s="1" t="s">
        <v>463</v>
      </c>
      <c r="H288" s="8" t="str">
        <f>HYPERLINK("https://doi.org/"&amp;G288)</f>
        <v>https://doi.org/10.1016/j.agrformet.2018.03.027</v>
      </c>
      <c r="I288" s="1" t="s">
        <v>464</v>
      </c>
      <c r="J288" s="1" t="s">
        <v>349</v>
      </c>
      <c r="K288" s="2">
        <v>7</v>
      </c>
      <c r="M288" s="2" t="s">
        <v>469</v>
      </c>
      <c r="N288" s="9">
        <f>S288*Unit_conversion!$C$5</f>
        <v>1.1718214346844462</v>
      </c>
      <c r="R288" s="10"/>
      <c r="S288" s="2">
        <v>33.28</v>
      </c>
      <c r="T288" s="2"/>
      <c r="U288" s="2" t="s">
        <v>35</v>
      </c>
      <c r="W288" s="2" t="s">
        <v>466</v>
      </c>
      <c r="X288" s="2" t="s">
        <v>28</v>
      </c>
    </row>
    <row r="289" spans="1:24" ht="14.25" customHeight="1">
      <c r="A289" s="1">
        <v>3187</v>
      </c>
      <c r="B289" s="2">
        <v>1</v>
      </c>
      <c r="C289" s="1" t="s">
        <v>460</v>
      </c>
      <c r="D289" s="1" t="s">
        <v>461</v>
      </c>
      <c r="E289" s="1">
        <v>2018</v>
      </c>
      <c r="F289" s="1" t="s">
        <v>462</v>
      </c>
      <c r="G289" s="1" t="s">
        <v>463</v>
      </c>
      <c r="H289" s="8" t="str">
        <f>HYPERLINK("https://doi.org/"&amp;G289)</f>
        <v>https://doi.org/10.1016/j.agrformet.2018.03.027</v>
      </c>
      <c r="I289" s="1" t="s">
        <v>464</v>
      </c>
      <c r="J289" s="1" t="s">
        <v>349</v>
      </c>
      <c r="K289" s="2">
        <v>7</v>
      </c>
      <c r="M289" s="2" t="s">
        <v>470</v>
      </c>
      <c r="N289" s="9">
        <f>S289*Unit_conversion!$C$5</f>
        <v>1.1918916936318662</v>
      </c>
      <c r="R289" s="10"/>
      <c r="S289" s="2">
        <v>33.85</v>
      </c>
      <c r="T289" s="2"/>
      <c r="U289" s="2" t="s">
        <v>35</v>
      </c>
      <c r="W289" s="2" t="s">
        <v>466</v>
      </c>
      <c r="X289" s="2" t="s">
        <v>28</v>
      </c>
    </row>
    <row r="290" spans="1:24" ht="14.25" customHeight="1">
      <c r="A290" s="1">
        <v>3187</v>
      </c>
      <c r="B290" s="2">
        <v>1</v>
      </c>
      <c r="C290" s="1" t="s">
        <v>460</v>
      </c>
      <c r="D290" s="1" t="s">
        <v>461</v>
      </c>
      <c r="E290" s="1">
        <v>2018</v>
      </c>
      <c r="F290" s="1" t="s">
        <v>462</v>
      </c>
      <c r="G290" s="1" t="s">
        <v>463</v>
      </c>
      <c r="H290" s="8" t="str">
        <f>HYPERLINK("https://doi.org/"&amp;G290)</f>
        <v>https://doi.org/10.1016/j.agrformet.2018.03.027</v>
      </c>
      <c r="I290" s="1" t="s">
        <v>464</v>
      </c>
      <c r="J290" s="1" t="s">
        <v>349</v>
      </c>
      <c r="K290" s="2">
        <v>7</v>
      </c>
      <c r="M290" s="2" t="s">
        <v>471</v>
      </c>
      <c r="N290" s="9">
        <f>S290*Unit_conversion!$C$5</f>
        <v>1.134145685432272</v>
      </c>
      <c r="R290" s="10"/>
      <c r="S290" s="2">
        <v>32.21</v>
      </c>
      <c r="T290" s="2"/>
      <c r="U290" s="2" t="s">
        <v>35</v>
      </c>
      <c r="W290" s="2" t="s">
        <v>466</v>
      </c>
      <c r="X290" s="2" t="s">
        <v>28</v>
      </c>
    </row>
    <row r="291" spans="1:24" ht="14.25" customHeight="1">
      <c r="A291" s="1">
        <v>3187</v>
      </c>
      <c r="B291" s="2">
        <v>1</v>
      </c>
      <c r="C291" s="1" t="s">
        <v>460</v>
      </c>
      <c r="D291" s="1" t="s">
        <v>461</v>
      </c>
      <c r="E291" s="1">
        <v>2018</v>
      </c>
      <c r="F291" s="1" t="s">
        <v>462</v>
      </c>
      <c r="G291" s="1" t="s">
        <v>463</v>
      </c>
      <c r="H291" s="8" t="str">
        <f>HYPERLINK("https://doi.org/"&amp;G291)</f>
        <v>https://doi.org/10.1016/j.agrformet.2018.03.027</v>
      </c>
      <c r="I291" s="1" t="s">
        <v>464</v>
      </c>
      <c r="J291" s="1" t="s">
        <v>349</v>
      </c>
      <c r="K291" s="2">
        <v>7</v>
      </c>
      <c r="M291" s="2" t="s">
        <v>472</v>
      </c>
      <c r="N291" s="9">
        <f>S291*Unit_conversion!$C$5</f>
        <v>1.1207655128006586</v>
      </c>
      <c r="R291" s="10"/>
      <c r="S291" s="2">
        <v>31.83</v>
      </c>
      <c r="T291" s="2"/>
      <c r="U291" s="2" t="s">
        <v>35</v>
      </c>
      <c r="W291" s="2" t="s">
        <v>466</v>
      </c>
      <c r="X291" s="2" t="s">
        <v>28</v>
      </c>
    </row>
    <row r="292" spans="1:24" ht="14.25" customHeight="1">
      <c r="A292" s="1">
        <v>3187</v>
      </c>
      <c r="B292" s="2">
        <v>1</v>
      </c>
      <c r="C292" s="1" t="s">
        <v>460</v>
      </c>
      <c r="D292" s="1" t="s">
        <v>461</v>
      </c>
      <c r="E292" s="1">
        <v>2018</v>
      </c>
      <c r="F292" s="1" t="s">
        <v>462</v>
      </c>
      <c r="G292" s="1" t="s">
        <v>463</v>
      </c>
      <c r="H292" s="8" t="str">
        <f>HYPERLINK("https://doi.org/"&amp;G292)</f>
        <v>https://doi.org/10.1016/j.agrformet.2018.03.027</v>
      </c>
      <c r="I292" s="1" t="s">
        <v>464</v>
      </c>
      <c r="J292" s="1" t="s">
        <v>349</v>
      </c>
      <c r="K292" s="2">
        <v>7</v>
      </c>
      <c r="M292" s="2" t="s">
        <v>465</v>
      </c>
      <c r="N292" s="9">
        <f>S292*Unit_conversion!$C$5</f>
        <v>1.0165410101965133</v>
      </c>
      <c r="R292" s="10"/>
      <c r="S292" s="2">
        <v>28.87</v>
      </c>
      <c r="T292" s="2"/>
      <c r="U292" s="2" t="s">
        <v>35</v>
      </c>
      <c r="W292" s="2" t="s">
        <v>473</v>
      </c>
      <c r="X292" s="2" t="s">
        <v>28</v>
      </c>
    </row>
    <row r="293" spans="1:24" ht="14.25" customHeight="1">
      <c r="A293" s="1">
        <v>3187</v>
      </c>
      <c r="B293" s="2">
        <v>1</v>
      </c>
      <c r="C293" s="1" t="s">
        <v>460</v>
      </c>
      <c r="D293" s="1" t="s">
        <v>461</v>
      </c>
      <c r="E293" s="1">
        <v>2018</v>
      </c>
      <c r="F293" s="1" t="s">
        <v>462</v>
      </c>
      <c r="G293" s="1" t="s">
        <v>463</v>
      </c>
      <c r="H293" s="8" t="str">
        <f>HYPERLINK("https://doi.org/"&amp;G293)</f>
        <v>https://doi.org/10.1016/j.agrformet.2018.03.027</v>
      </c>
      <c r="I293" s="1" t="s">
        <v>464</v>
      </c>
      <c r="J293" s="1" t="s">
        <v>349</v>
      </c>
      <c r="K293" s="2">
        <v>7</v>
      </c>
      <c r="M293" s="2" t="s">
        <v>467</v>
      </c>
      <c r="N293" s="9">
        <f>S293*Unit_conversion!$C$5</f>
        <v>1.3366088239369465</v>
      </c>
      <c r="R293" s="10"/>
      <c r="S293" s="2">
        <v>37.96</v>
      </c>
      <c r="T293" s="2"/>
      <c r="U293" s="2" t="s">
        <v>35</v>
      </c>
      <c r="W293" s="2" t="s">
        <v>473</v>
      </c>
      <c r="X293" s="2" t="s">
        <v>28</v>
      </c>
    </row>
    <row r="294" spans="1:24" ht="14.25" customHeight="1">
      <c r="A294" s="1">
        <v>3187</v>
      </c>
      <c r="B294" s="2">
        <v>1</v>
      </c>
      <c r="C294" s="1" t="s">
        <v>460</v>
      </c>
      <c r="D294" s="1" t="s">
        <v>461</v>
      </c>
      <c r="E294" s="1">
        <v>2018</v>
      </c>
      <c r="F294" s="1" t="s">
        <v>462</v>
      </c>
      <c r="G294" s="1" t="s">
        <v>463</v>
      </c>
      <c r="H294" s="8" t="str">
        <f>HYPERLINK("https://doi.org/"&amp;G294)</f>
        <v>https://doi.org/10.1016/j.agrformet.2018.03.027</v>
      </c>
      <c r="I294" s="1" t="s">
        <v>464</v>
      </c>
      <c r="J294" s="1" t="s">
        <v>349</v>
      </c>
      <c r="K294" s="2">
        <v>7</v>
      </c>
      <c r="M294" s="2" t="s">
        <v>468</v>
      </c>
      <c r="N294" s="9">
        <f>S294*Unit_conversion!$C$5</f>
        <v>0.95175280587501743</v>
      </c>
      <c r="R294" s="10"/>
      <c r="S294" s="2">
        <v>27.03</v>
      </c>
      <c r="T294" s="2"/>
      <c r="U294" s="2" t="s">
        <v>35</v>
      </c>
      <c r="W294" s="2" t="s">
        <v>473</v>
      </c>
      <c r="X294" s="2" t="s">
        <v>28</v>
      </c>
    </row>
    <row r="295" spans="1:24" ht="14.25" customHeight="1">
      <c r="A295" s="1">
        <v>3187</v>
      </c>
      <c r="B295" s="2">
        <v>1</v>
      </c>
      <c r="C295" s="1" t="s">
        <v>460</v>
      </c>
      <c r="D295" s="1" t="s">
        <v>461</v>
      </c>
      <c r="E295" s="1">
        <v>2018</v>
      </c>
      <c r="F295" s="1" t="s">
        <v>462</v>
      </c>
      <c r="G295" s="1" t="s">
        <v>463</v>
      </c>
      <c r="H295" s="8" t="str">
        <f>HYPERLINK("https://doi.org/"&amp;G295)</f>
        <v>https://doi.org/10.1016/j.agrformet.2018.03.027</v>
      </c>
      <c r="I295" s="1" t="s">
        <v>464</v>
      </c>
      <c r="J295" s="1" t="s">
        <v>349</v>
      </c>
      <c r="K295" s="2">
        <v>7</v>
      </c>
      <c r="M295" s="2" t="s">
        <v>469</v>
      </c>
      <c r="N295" s="9">
        <f>S295*Unit_conversion!$C$5</f>
        <v>1.0221747670940347</v>
      </c>
      <c r="R295" s="10"/>
      <c r="S295" s="2">
        <v>29.03</v>
      </c>
      <c r="T295" s="2"/>
      <c r="U295" s="2" t="s">
        <v>35</v>
      </c>
      <c r="W295" s="2" t="s">
        <v>473</v>
      </c>
      <c r="X295" s="2" t="s">
        <v>28</v>
      </c>
    </row>
    <row r="296" spans="1:24" ht="14.25" customHeight="1">
      <c r="A296" s="1">
        <v>3187</v>
      </c>
      <c r="B296" s="2">
        <v>1</v>
      </c>
      <c r="C296" s="1" t="s">
        <v>460</v>
      </c>
      <c r="D296" s="1" t="s">
        <v>461</v>
      </c>
      <c r="E296" s="1">
        <v>2018</v>
      </c>
      <c r="F296" s="1" t="s">
        <v>462</v>
      </c>
      <c r="G296" s="1" t="s">
        <v>463</v>
      </c>
      <c r="H296" s="8" t="str">
        <f>HYPERLINK("https://doi.org/"&amp;G296)</f>
        <v>https://doi.org/10.1016/j.agrformet.2018.03.027</v>
      </c>
      <c r="I296" s="1" t="s">
        <v>464</v>
      </c>
      <c r="J296" s="1" t="s">
        <v>349</v>
      </c>
      <c r="K296" s="2">
        <v>7</v>
      </c>
      <c r="M296" s="2" t="s">
        <v>470</v>
      </c>
      <c r="N296" s="9">
        <f>S296*Unit_conversion!$C$5</f>
        <v>1.0211184376757494</v>
      </c>
      <c r="R296" s="10"/>
      <c r="S296" s="2">
        <v>29</v>
      </c>
      <c r="T296" s="2"/>
      <c r="U296" s="2" t="s">
        <v>35</v>
      </c>
      <c r="W296" s="2" t="s">
        <v>473</v>
      </c>
      <c r="X296" s="2" t="s">
        <v>28</v>
      </c>
    </row>
    <row r="297" spans="1:24" ht="14.25" customHeight="1">
      <c r="A297" s="1">
        <v>3187</v>
      </c>
      <c r="B297" s="2">
        <v>1</v>
      </c>
      <c r="C297" s="1" t="s">
        <v>460</v>
      </c>
      <c r="D297" s="1" t="s">
        <v>461</v>
      </c>
      <c r="E297" s="1">
        <v>2018</v>
      </c>
      <c r="F297" s="1" t="s">
        <v>462</v>
      </c>
      <c r="G297" s="1" t="s">
        <v>463</v>
      </c>
      <c r="H297" s="8" t="str">
        <f>HYPERLINK("https://doi.org/"&amp;G297)</f>
        <v>https://doi.org/10.1016/j.agrformet.2018.03.027</v>
      </c>
      <c r="I297" s="1" t="s">
        <v>464</v>
      </c>
      <c r="J297" s="1" t="s">
        <v>349</v>
      </c>
      <c r="K297" s="2">
        <v>7</v>
      </c>
      <c r="M297" s="2" t="s">
        <v>472</v>
      </c>
      <c r="N297" s="9">
        <f>S297*Unit_conversion!$C$5</f>
        <v>0.94682326858968624</v>
      </c>
      <c r="R297" s="10"/>
      <c r="S297" s="2">
        <v>26.89</v>
      </c>
      <c r="T297" s="2"/>
      <c r="U297" s="2" t="s">
        <v>35</v>
      </c>
      <c r="W297" s="2" t="s">
        <v>473</v>
      </c>
      <c r="X297" s="2" t="s">
        <v>28</v>
      </c>
    </row>
    <row r="298" spans="1:24" ht="14.25" customHeight="1">
      <c r="A298" s="1">
        <v>3107</v>
      </c>
      <c r="B298" s="2">
        <v>1</v>
      </c>
      <c r="C298" s="1" t="s">
        <v>474</v>
      </c>
      <c r="D298" s="1" t="s">
        <v>475</v>
      </c>
      <c r="E298" s="1">
        <v>2018</v>
      </c>
      <c r="F298" s="1" t="s">
        <v>476</v>
      </c>
      <c r="G298" s="1" t="s">
        <v>477</v>
      </c>
      <c r="H298" s="8" t="str">
        <f>HYPERLINK("https://doi.org/"&amp;G298)</f>
        <v>https://doi.org/10.1016/j.agrformet.2018.04.020</v>
      </c>
      <c r="I298" s="1" t="s">
        <v>478</v>
      </c>
      <c r="J298" s="1" t="s">
        <v>349</v>
      </c>
      <c r="K298" s="2">
        <v>36</v>
      </c>
      <c r="M298" s="2" t="s">
        <v>479</v>
      </c>
      <c r="N298" s="16">
        <v>0.5</v>
      </c>
      <c r="O298" s="2"/>
      <c r="R298" s="10"/>
      <c r="S298" s="2"/>
      <c r="T298" s="2"/>
      <c r="U298" s="2" t="s">
        <v>35</v>
      </c>
      <c r="W298" s="2"/>
      <c r="X298" s="2" t="s">
        <v>28</v>
      </c>
    </row>
    <row r="299" spans="1:24" ht="14.25" customHeight="1">
      <c r="A299" s="1">
        <v>3040</v>
      </c>
      <c r="B299" s="2">
        <v>1</v>
      </c>
      <c r="C299" s="1" t="s">
        <v>480</v>
      </c>
      <c r="D299" s="1" t="s">
        <v>481</v>
      </c>
      <c r="E299" s="1">
        <v>2018</v>
      </c>
      <c r="F299" s="1" t="s">
        <v>482</v>
      </c>
      <c r="G299" s="1" t="s">
        <v>483</v>
      </c>
      <c r="H299" s="8" t="str">
        <f>HYPERLINK("https://doi.org/"&amp;G299)</f>
        <v>https://doi.org/10.1016/j.agrformet.2018.07.004</v>
      </c>
      <c r="I299" s="1" t="s">
        <v>484</v>
      </c>
      <c r="J299" s="1" t="s">
        <v>349</v>
      </c>
      <c r="K299" s="2">
        <v>8</v>
      </c>
      <c r="M299" s="2" t="s">
        <v>65</v>
      </c>
      <c r="N299" s="16">
        <v>3</v>
      </c>
      <c r="O299" s="2"/>
      <c r="R299" s="10"/>
      <c r="S299" s="2"/>
      <c r="T299" s="2"/>
      <c r="U299" s="2" t="s">
        <v>35</v>
      </c>
      <c r="W299" s="2" t="s">
        <v>485</v>
      </c>
      <c r="X299" s="2" t="s">
        <v>28</v>
      </c>
    </row>
    <row r="300" spans="1:24" ht="14.25" customHeight="1">
      <c r="A300" s="1">
        <v>3040</v>
      </c>
      <c r="B300" s="2">
        <v>1</v>
      </c>
      <c r="C300" s="1" t="s">
        <v>480</v>
      </c>
      <c r="D300" s="1" t="s">
        <v>481</v>
      </c>
      <c r="E300" s="1">
        <v>2018</v>
      </c>
      <c r="F300" s="1" t="s">
        <v>482</v>
      </c>
      <c r="G300" s="1" t="s">
        <v>483</v>
      </c>
      <c r="H300" s="8" t="str">
        <f>HYPERLINK("https://doi.org/"&amp;G300)</f>
        <v>https://doi.org/10.1016/j.agrformet.2018.07.004</v>
      </c>
      <c r="I300" s="1" t="s">
        <v>484</v>
      </c>
      <c r="J300" s="1" t="s">
        <v>349</v>
      </c>
      <c r="K300" s="2">
        <v>8</v>
      </c>
      <c r="M300" s="2" t="s">
        <v>65</v>
      </c>
      <c r="N300" s="16">
        <v>1.4</v>
      </c>
      <c r="O300" s="2"/>
      <c r="R300" s="10"/>
      <c r="S300" s="2"/>
      <c r="T300" s="2"/>
      <c r="U300" s="2" t="s">
        <v>35</v>
      </c>
      <c r="W300" s="2" t="s">
        <v>486</v>
      </c>
      <c r="X300" s="2" t="s">
        <v>28</v>
      </c>
    </row>
    <row r="301" spans="1:24" ht="14.25" customHeight="1">
      <c r="A301" s="1">
        <v>3040</v>
      </c>
      <c r="B301" s="2">
        <v>1</v>
      </c>
      <c r="C301" s="1" t="s">
        <v>480</v>
      </c>
      <c r="D301" s="1" t="s">
        <v>481</v>
      </c>
      <c r="E301" s="1">
        <v>2018</v>
      </c>
      <c r="F301" s="1" t="s">
        <v>482</v>
      </c>
      <c r="G301" s="1" t="s">
        <v>483</v>
      </c>
      <c r="H301" s="8" t="str">
        <f>HYPERLINK("https://doi.org/"&amp;G301)</f>
        <v>https://doi.org/10.1016/j.agrformet.2018.07.004</v>
      </c>
      <c r="I301" s="1" t="s">
        <v>484</v>
      </c>
      <c r="J301" s="1" t="s">
        <v>349</v>
      </c>
      <c r="K301" s="2">
        <v>8</v>
      </c>
      <c r="M301" s="2" t="s">
        <v>65</v>
      </c>
      <c r="N301" s="16">
        <v>1.3</v>
      </c>
      <c r="O301" s="2"/>
      <c r="R301" s="10"/>
      <c r="S301" s="2"/>
      <c r="T301" s="2"/>
      <c r="U301" s="2" t="s">
        <v>35</v>
      </c>
      <c r="W301" s="2" t="s">
        <v>487</v>
      </c>
      <c r="X301" s="2" t="s">
        <v>28</v>
      </c>
    </row>
    <row r="302" spans="1:24" ht="14.25" customHeight="1">
      <c r="A302" s="1">
        <v>3040</v>
      </c>
      <c r="B302" s="2">
        <v>1</v>
      </c>
      <c r="C302" s="1" t="s">
        <v>480</v>
      </c>
      <c r="D302" s="1" t="s">
        <v>481</v>
      </c>
      <c r="E302" s="1">
        <v>2018</v>
      </c>
      <c r="F302" s="1" t="s">
        <v>482</v>
      </c>
      <c r="G302" s="1" t="s">
        <v>483</v>
      </c>
      <c r="H302" s="8" t="str">
        <f>HYPERLINK("https://doi.org/"&amp;G302)</f>
        <v>https://doi.org/10.1016/j.agrformet.2018.07.004</v>
      </c>
      <c r="I302" s="1" t="s">
        <v>484</v>
      </c>
      <c r="J302" s="1" t="s">
        <v>349</v>
      </c>
      <c r="K302" s="2">
        <v>8</v>
      </c>
      <c r="M302" s="2" t="s">
        <v>65</v>
      </c>
      <c r="N302" s="16">
        <v>1.4</v>
      </c>
      <c r="O302" s="2"/>
      <c r="R302" s="10"/>
      <c r="S302" s="2"/>
      <c r="T302" s="2"/>
      <c r="U302" s="2" t="s">
        <v>35</v>
      </c>
      <c r="W302" s="2" t="s">
        <v>488</v>
      </c>
      <c r="X302" s="2" t="s">
        <v>28</v>
      </c>
    </row>
    <row r="303" spans="1:24" ht="14.25" customHeight="1">
      <c r="A303" s="1">
        <v>3008</v>
      </c>
      <c r="B303" s="2">
        <v>1</v>
      </c>
      <c r="C303" s="1" t="s">
        <v>489</v>
      </c>
      <c r="D303" s="1" t="s">
        <v>490</v>
      </c>
      <c r="E303" s="1">
        <v>2018</v>
      </c>
      <c r="F303" s="1" t="s">
        <v>491</v>
      </c>
      <c r="G303" s="1" t="s">
        <v>492</v>
      </c>
      <c r="H303" s="8" t="str">
        <f>HYPERLINK("https://doi.org/"&amp;G303)</f>
        <v>https://doi.org/10.1016/j.agrformet.2018.09.015</v>
      </c>
      <c r="I303" s="1" t="s">
        <v>493</v>
      </c>
      <c r="J303" s="1" t="s">
        <v>349</v>
      </c>
      <c r="K303" s="2">
        <v>3</v>
      </c>
      <c r="M303" s="2" t="s">
        <v>494</v>
      </c>
      <c r="N303" s="16">
        <v>0.85</v>
      </c>
      <c r="O303" s="2"/>
      <c r="R303" s="10"/>
      <c r="S303" s="2"/>
      <c r="T303" s="2"/>
      <c r="U303" s="2" t="s">
        <v>35</v>
      </c>
      <c r="W303" s="2"/>
      <c r="X303" s="2" t="s">
        <v>28</v>
      </c>
    </row>
    <row r="304" spans="1:24" ht="14.25" customHeight="1">
      <c r="A304" s="1">
        <v>3008</v>
      </c>
      <c r="B304" s="2">
        <v>1</v>
      </c>
      <c r="C304" s="1" t="s">
        <v>489</v>
      </c>
      <c r="D304" s="1" t="s">
        <v>490</v>
      </c>
      <c r="E304" s="1">
        <v>2018</v>
      </c>
      <c r="F304" s="1" t="s">
        <v>491</v>
      </c>
      <c r="G304" s="1" t="s">
        <v>492</v>
      </c>
      <c r="H304" s="8" t="str">
        <f>HYPERLINK("https://doi.org/"&amp;G304)</f>
        <v>https://doi.org/10.1016/j.agrformet.2018.09.015</v>
      </c>
      <c r="I304" s="1" t="s">
        <v>493</v>
      </c>
      <c r="J304" s="1" t="s">
        <v>349</v>
      </c>
      <c r="K304" s="2">
        <v>3</v>
      </c>
      <c r="M304" s="2" t="s">
        <v>495</v>
      </c>
      <c r="N304" s="16">
        <v>0.88</v>
      </c>
      <c r="O304" s="2"/>
      <c r="R304" s="10"/>
      <c r="S304" s="2"/>
      <c r="T304" s="2"/>
      <c r="U304" s="2" t="s">
        <v>35</v>
      </c>
      <c r="W304" s="2"/>
      <c r="X304" s="2" t="s">
        <v>28</v>
      </c>
    </row>
    <row r="305" spans="1:27" ht="14.25" customHeight="1">
      <c r="A305" s="1">
        <v>3008</v>
      </c>
      <c r="B305" s="2">
        <v>1</v>
      </c>
      <c r="C305" s="1" t="s">
        <v>489</v>
      </c>
      <c r="D305" s="1" t="s">
        <v>490</v>
      </c>
      <c r="E305" s="1">
        <v>2018</v>
      </c>
      <c r="F305" s="1" t="s">
        <v>491</v>
      </c>
      <c r="G305" s="1" t="s">
        <v>492</v>
      </c>
      <c r="H305" s="8" t="str">
        <f>HYPERLINK("https://doi.org/"&amp;G305)</f>
        <v>https://doi.org/10.1016/j.agrformet.2018.09.015</v>
      </c>
      <c r="I305" s="1" t="s">
        <v>493</v>
      </c>
      <c r="J305" s="1" t="s">
        <v>349</v>
      </c>
      <c r="K305" s="2">
        <v>3</v>
      </c>
      <c r="M305" s="2" t="s">
        <v>496</v>
      </c>
      <c r="N305" s="16">
        <v>0.99</v>
      </c>
      <c r="O305" s="2"/>
      <c r="R305" s="10"/>
      <c r="S305" s="2"/>
      <c r="T305" s="2"/>
      <c r="U305" s="2" t="s">
        <v>35</v>
      </c>
      <c r="W305" s="2"/>
      <c r="X305" s="2" t="s">
        <v>28</v>
      </c>
    </row>
    <row r="306" spans="1:27" ht="14.25" customHeight="1">
      <c r="A306" s="1">
        <v>3008</v>
      </c>
      <c r="B306" s="2">
        <v>1</v>
      </c>
      <c r="C306" s="1" t="s">
        <v>489</v>
      </c>
      <c r="D306" s="1" t="s">
        <v>490</v>
      </c>
      <c r="E306" s="1">
        <v>2018</v>
      </c>
      <c r="F306" s="1" t="s">
        <v>491</v>
      </c>
      <c r="G306" s="1" t="s">
        <v>492</v>
      </c>
      <c r="H306" s="8" t="str">
        <f>HYPERLINK("https://doi.org/"&amp;G306)</f>
        <v>https://doi.org/10.1016/j.agrformet.2018.09.015</v>
      </c>
      <c r="I306" s="1" t="s">
        <v>493</v>
      </c>
      <c r="J306" s="1" t="s">
        <v>349</v>
      </c>
      <c r="K306" s="2">
        <v>3</v>
      </c>
      <c r="M306" s="2" t="s">
        <v>497</v>
      </c>
      <c r="N306" s="16">
        <v>0.89</v>
      </c>
      <c r="O306" s="2"/>
      <c r="R306" s="10"/>
      <c r="S306" s="2"/>
      <c r="T306" s="2"/>
      <c r="U306" s="2" t="s">
        <v>35</v>
      </c>
      <c r="W306" s="2"/>
      <c r="X306" s="2" t="s">
        <v>28</v>
      </c>
    </row>
    <row r="307" spans="1:27" ht="14.25" customHeight="1">
      <c r="A307" s="1">
        <v>3008</v>
      </c>
      <c r="B307" s="2">
        <v>1</v>
      </c>
      <c r="C307" s="1" t="s">
        <v>489</v>
      </c>
      <c r="D307" s="1" t="s">
        <v>490</v>
      </c>
      <c r="E307" s="1">
        <v>2018</v>
      </c>
      <c r="F307" s="1" t="s">
        <v>491</v>
      </c>
      <c r="G307" s="1" t="s">
        <v>492</v>
      </c>
      <c r="H307" s="8" t="str">
        <f>HYPERLINK("https://doi.org/"&amp;G307)</f>
        <v>https://doi.org/10.1016/j.agrformet.2018.09.015</v>
      </c>
      <c r="I307" s="1" t="s">
        <v>493</v>
      </c>
      <c r="J307" s="1" t="s">
        <v>349</v>
      </c>
      <c r="K307" s="2">
        <v>3</v>
      </c>
      <c r="M307" s="2" t="s">
        <v>498</v>
      </c>
      <c r="N307" s="16">
        <v>0.84</v>
      </c>
      <c r="O307" s="2"/>
      <c r="R307" s="10"/>
      <c r="S307" s="2"/>
      <c r="T307" s="2"/>
      <c r="U307" s="2" t="s">
        <v>35</v>
      </c>
      <c r="W307" s="2"/>
      <c r="X307" s="2" t="s">
        <v>28</v>
      </c>
    </row>
    <row r="308" spans="1:27" ht="14.25" customHeight="1">
      <c r="A308" s="1">
        <v>3008</v>
      </c>
      <c r="B308" s="2">
        <v>1</v>
      </c>
      <c r="C308" s="1" t="s">
        <v>489</v>
      </c>
      <c r="D308" s="1" t="s">
        <v>490</v>
      </c>
      <c r="E308" s="1">
        <v>2018</v>
      </c>
      <c r="F308" s="1" t="s">
        <v>491</v>
      </c>
      <c r="G308" s="1" t="s">
        <v>492</v>
      </c>
      <c r="H308" s="8" t="str">
        <f>HYPERLINK("https://doi.org/"&amp;G308)</f>
        <v>https://doi.org/10.1016/j.agrformet.2018.09.015</v>
      </c>
      <c r="I308" s="1" t="s">
        <v>493</v>
      </c>
      <c r="J308" s="1" t="s">
        <v>349</v>
      </c>
      <c r="K308" s="2">
        <v>3</v>
      </c>
      <c r="M308" s="2" t="s">
        <v>499</v>
      </c>
      <c r="N308" s="16">
        <v>0.79</v>
      </c>
      <c r="O308" s="2"/>
      <c r="R308" s="10"/>
      <c r="S308" s="2"/>
      <c r="T308" s="2"/>
      <c r="U308" s="2" t="s">
        <v>35</v>
      </c>
      <c r="W308" s="2"/>
      <c r="X308" s="2" t="s">
        <v>28</v>
      </c>
    </row>
    <row r="309" spans="1:27" ht="14.25" customHeight="1">
      <c r="A309" s="1">
        <v>3008</v>
      </c>
      <c r="B309" s="2">
        <v>1</v>
      </c>
      <c r="C309" s="1" t="s">
        <v>489</v>
      </c>
      <c r="D309" s="1" t="s">
        <v>490</v>
      </c>
      <c r="E309" s="1">
        <v>2018</v>
      </c>
      <c r="F309" s="1" t="s">
        <v>491</v>
      </c>
      <c r="G309" s="1" t="s">
        <v>492</v>
      </c>
      <c r="H309" s="8" t="str">
        <f>HYPERLINK("https://doi.org/"&amp;G309)</f>
        <v>https://doi.org/10.1016/j.agrformet.2018.09.015</v>
      </c>
      <c r="I309" s="1" t="s">
        <v>493</v>
      </c>
      <c r="J309" s="1" t="s">
        <v>349</v>
      </c>
      <c r="K309" s="2">
        <v>3</v>
      </c>
      <c r="M309" s="2" t="s">
        <v>500</v>
      </c>
      <c r="N309" s="16">
        <v>0.87</v>
      </c>
      <c r="O309" s="2"/>
      <c r="R309" s="10"/>
      <c r="S309" s="2"/>
      <c r="T309" s="2"/>
      <c r="U309" s="2" t="s">
        <v>35</v>
      </c>
      <c r="W309" s="2"/>
      <c r="X309" s="2" t="s">
        <v>28</v>
      </c>
    </row>
    <row r="310" spans="1:27" ht="14.25" customHeight="1">
      <c r="A310" s="1">
        <v>3008</v>
      </c>
      <c r="B310" s="2">
        <v>1</v>
      </c>
      <c r="C310" s="1" t="s">
        <v>489</v>
      </c>
      <c r="D310" s="1" t="s">
        <v>490</v>
      </c>
      <c r="E310" s="1">
        <v>2018</v>
      </c>
      <c r="F310" s="1" t="s">
        <v>491</v>
      </c>
      <c r="G310" s="1" t="s">
        <v>492</v>
      </c>
      <c r="H310" s="8" t="str">
        <f>HYPERLINK("https://doi.org/"&amp;G310)</f>
        <v>https://doi.org/10.1016/j.agrformet.2018.09.015</v>
      </c>
      <c r="I310" s="1" t="s">
        <v>493</v>
      </c>
      <c r="J310" s="1" t="s">
        <v>349</v>
      </c>
      <c r="K310" s="2">
        <v>3</v>
      </c>
      <c r="M310" s="2" t="s">
        <v>501</v>
      </c>
      <c r="N310" s="16">
        <v>0.82</v>
      </c>
      <c r="O310" s="2"/>
      <c r="R310" s="10"/>
      <c r="S310" s="2"/>
      <c r="T310" s="2"/>
      <c r="U310" s="2" t="s">
        <v>35</v>
      </c>
      <c r="W310" s="2"/>
      <c r="X310" s="2" t="s">
        <v>28</v>
      </c>
    </row>
    <row r="311" spans="1:27" ht="14.25" customHeight="1">
      <c r="A311" s="1">
        <v>2642</v>
      </c>
      <c r="B311" s="2">
        <v>1</v>
      </c>
      <c r="C311" s="1" t="s">
        <v>502</v>
      </c>
      <c r="D311" s="1" t="s">
        <v>503</v>
      </c>
      <c r="E311" s="1">
        <v>2019</v>
      </c>
      <c r="F311" s="1" t="s">
        <v>504</v>
      </c>
      <c r="G311" s="1" t="s">
        <v>505</v>
      </c>
      <c r="H311" s="8" t="str">
        <f>HYPERLINK("https://doi.org/"&amp;G311)</f>
        <v>https://doi.org/10.1016/j.agrformet.2019.107633</v>
      </c>
      <c r="I311" s="1" t="s">
        <v>506</v>
      </c>
      <c r="J311" s="1" t="s">
        <v>349</v>
      </c>
      <c r="K311" s="2">
        <v>238</v>
      </c>
      <c r="M311" s="2" t="s">
        <v>507</v>
      </c>
      <c r="N311" s="16">
        <v>1.47</v>
      </c>
      <c r="O311" s="2"/>
      <c r="R311" s="10"/>
      <c r="S311" s="2"/>
      <c r="T311" s="2"/>
      <c r="U311" s="2" t="s">
        <v>35</v>
      </c>
      <c r="W311" s="2"/>
      <c r="X311" s="2" t="s">
        <v>28</v>
      </c>
    </row>
    <row r="312" spans="1:27" ht="14.25" customHeight="1">
      <c r="A312" s="1">
        <v>2642</v>
      </c>
      <c r="B312" s="2">
        <v>1</v>
      </c>
      <c r="C312" s="1" t="s">
        <v>502</v>
      </c>
      <c r="D312" s="1" t="s">
        <v>503</v>
      </c>
      <c r="E312" s="1">
        <v>2019</v>
      </c>
      <c r="F312" s="1" t="s">
        <v>504</v>
      </c>
      <c r="G312" s="1" t="s">
        <v>505</v>
      </c>
      <c r="H312" s="8" t="str">
        <f>HYPERLINK("https://doi.org/"&amp;G312)</f>
        <v>https://doi.org/10.1016/j.agrformet.2019.107633</v>
      </c>
      <c r="I312" s="1" t="s">
        <v>506</v>
      </c>
      <c r="J312" s="1" t="s">
        <v>349</v>
      </c>
      <c r="K312" s="2">
        <v>1</v>
      </c>
      <c r="M312" s="2" t="s">
        <v>508</v>
      </c>
      <c r="N312" s="9">
        <f>S312*Unit_conversion!$C$5</f>
        <v>4.5492586947485103</v>
      </c>
      <c r="R312" s="10"/>
      <c r="S312" s="2">
        <v>129.19999999999999</v>
      </c>
      <c r="T312" s="2"/>
      <c r="U312" s="2" t="s">
        <v>35</v>
      </c>
      <c r="V312" s="2" t="s">
        <v>32</v>
      </c>
      <c r="W312" s="2"/>
      <c r="X312" s="2" t="s">
        <v>28</v>
      </c>
    </row>
    <row r="313" spans="1:27" ht="14.25" customHeight="1">
      <c r="A313" s="1">
        <v>2642</v>
      </c>
      <c r="B313" s="2">
        <v>1</v>
      </c>
      <c r="C313" s="1" t="s">
        <v>502</v>
      </c>
      <c r="D313" s="1" t="s">
        <v>503</v>
      </c>
      <c r="E313" s="1">
        <v>2019</v>
      </c>
      <c r="F313" s="1" t="s">
        <v>504</v>
      </c>
      <c r="G313" s="1" t="s">
        <v>505</v>
      </c>
      <c r="H313" s="8" t="str">
        <f>HYPERLINK("https://doi.org/"&amp;G313)</f>
        <v>https://doi.org/10.1016/j.agrformet.2019.107633</v>
      </c>
      <c r="I313" s="1" t="s">
        <v>506</v>
      </c>
      <c r="J313" s="1" t="s">
        <v>349</v>
      </c>
      <c r="K313" s="2">
        <v>1</v>
      </c>
      <c r="M313" s="2" t="s">
        <v>508</v>
      </c>
      <c r="N313" s="9">
        <f>S313*Unit_conversion!$C$5</f>
        <v>5.5422083479366533</v>
      </c>
      <c r="R313" s="10"/>
      <c r="S313" s="2">
        <v>157.4</v>
      </c>
      <c r="T313" s="2"/>
      <c r="U313" s="2" t="s">
        <v>35</v>
      </c>
      <c r="V313" s="2" t="s">
        <v>30</v>
      </c>
      <c r="W313" s="2"/>
      <c r="X313" s="2" t="s">
        <v>28</v>
      </c>
      <c r="AA313" s="2"/>
    </row>
    <row r="314" spans="1:27" ht="14.25" customHeight="1">
      <c r="A314" s="1">
        <v>2642</v>
      </c>
      <c r="B314" s="2">
        <v>1</v>
      </c>
      <c r="C314" s="1" t="s">
        <v>502</v>
      </c>
      <c r="D314" s="1" t="s">
        <v>503</v>
      </c>
      <c r="E314" s="1">
        <v>2019</v>
      </c>
      <c r="F314" s="1" t="s">
        <v>504</v>
      </c>
      <c r="G314" s="1" t="s">
        <v>505</v>
      </c>
      <c r="H314" s="8" t="str">
        <f>HYPERLINK("https://doi.org/"&amp;G314)</f>
        <v>https://doi.org/10.1016/j.agrformet.2019.107633</v>
      </c>
      <c r="I314" s="1" t="s">
        <v>506</v>
      </c>
      <c r="J314" s="1" t="s">
        <v>349</v>
      </c>
      <c r="K314" s="2">
        <v>1</v>
      </c>
      <c r="M314" s="2" t="s">
        <v>508</v>
      </c>
      <c r="N314" s="9">
        <f>S314*Unit_conversion!$C$5</f>
        <v>2.3661778969589782</v>
      </c>
      <c r="R314" s="10"/>
      <c r="S314" s="2">
        <v>67.2</v>
      </c>
      <c r="T314" s="2"/>
      <c r="U314" s="2" t="s">
        <v>35</v>
      </c>
      <c r="V314" s="2" t="s">
        <v>509</v>
      </c>
      <c r="W314" s="2"/>
      <c r="X314" s="2" t="s">
        <v>28</v>
      </c>
    </row>
    <row r="315" spans="1:27" ht="14.25" customHeight="1">
      <c r="A315" s="1">
        <v>2642</v>
      </c>
      <c r="B315" s="2">
        <v>1</v>
      </c>
      <c r="C315" s="1" t="s">
        <v>502</v>
      </c>
      <c r="D315" s="1" t="s">
        <v>503</v>
      </c>
      <c r="E315" s="1">
        <v>2019</v>
      </c>
      <c r="F315" s="1" t="s">
        <v>504</v>
      </c>
      <c r="G315" s="1" t="s">
        <v>505</v>
      </c>
      <c r="H315" s="8" t="str">
        <f>HYPERLINK("https://doi.org/"&amp;G315)</f>
        <v>https://doi.org/10.1016/j.agrformet.2019.107633</v>
      </c>
      <c r="I315" s="1" t="s">
        <v>506</v>
      </c>
      <c r="J315" s="1" t="s">
        <v>349</v>
      </c>
      <c r="K315" s="2">
        <v>1</v>
      </c>
      <c r="M315" s="2" t="s">
        <v>508</v>
      </c>
      <c r="N315" s="9">
        <f>S315*Unit_conversion!$C$5</f>
        <v>5.5633349363023585</v>
      </c>
      <c r="R315" s="10"/>
      <c r="S315" s="2">
        <v>158</v>
      </c>
      <c r="T315" s="2"/>
      <c r="U315" s="2" t="s">
        <v>35</v>
      </c>
      <c r="V315" s="2" t="s">
        <v>123</v>
      </c>
      <c r="W315" s="2"/>
      <c r="X315" s="2" t="s">
        <v>28</v>
      </c>
      <c r="AA315" s="2"/>
    </row>
    <row r="316" spans="1:27" ht="14.25" customHeight="1">
      <c r="A316" s="1">
        <v>2642</v>
      </c>
      <c r="B316" s="2">
        <v>1</v>
      </c>
      <c r="C316" s="1" t="s">
        <v>502</v>
      </c>
      <c r="D316" s="1" t="s">
        <v>503</v>
      </c>
      <c r="E316" s="1">
        <v>2019</v>
      </c>
      <c r="F316" s="1" t="s">
        <v>504</v>
      </c>
      <c r="G316" s="1" t="s">
        <v>505</v>
      </c>
      <c r="H316" s="8" t="str">
        <f>HYPERLINK("https://doi.org/"&amp;G316)</f>
        <v>https://doi.org/10.1016/j.agrformet.2019.107633</v>
      </c>
      <c r="I316" s="1" t="s">
        <v>506</v>
      </c>
      <c r="J316" s="1" t="s">
        <v>349</v>
      </c>
      <c r="K316" s="2">
        <v>1</v>
      </c>
      <c r="M316" s="2" t="s">
        <v>508</v>
      </c>
      <c r="N316" s="9">
        <f>S316*Unit_conversion!$C$5</f>
        <v>2.1091377385095651</v>
      </c>
      <c r="R316" s="10"/>
      <c r="S316" s="2">
        <v>59.9</v>
      </c>
      <c r="T316" s="2"/>
      <c r="U316" s="2" t="s">
        <v>35</v>
      </c>
      <c r="V316" s="2" t="s">
        <v>36</v>
      </c>
      <c r="W316" s="2"/>
      <c r="X316" s="2" t="s">
        <v>28</v>
      </c>
    </row>
    <row r="317" spans="1:27" ht="14.25" customHeight="1">
      <c r="A317" s="1">
        <v>2642</v>
      </c>
      <c r="B317" s="2">
        <v>1</v>
      </c>
      <c r="C317" s="1" t="s">
        <v>502</v>
      </c>
      <c r="D317" s="1" t="s">
        <v>503</v>
      </c>
      <c r="E317" s="1">
        <v>2019</v>
      </c>
      <c r="F317" s="1" t="s">
        <v>504</v>
      </c>
      <c r="G317" s="1" t="s">
        <v>505</v>
      </c>
      <c r="H317" s="8" t="str">
        <f>HYPERLINK("https://doi.org/"&amp;G317)</f>
        <v>https://doi.org/10.1016/j.agrformet.2019.107633</v>
      </c>
      <c r="I317" s="1" t="s">
        <v>506</v>
      </c>
      <c r="J317" s="1" t="s">
        <v>349</v>
      </c>
      <c r="K317" s="2">
        <v>1</v>
      </c>
      <c r="M317" s="2" t="s">
        <v>508</v>
      </c>
      <c r="N317" s="9">
        <f>S317*Unit_conversion!$C$5</f>
        <v>3.2006781374043318</v>
      </c>
      <c r="R317" s="10"/>
      <c r="S317" s="2">
        <v>90.9</v>
      </c>
      <c r="T317" s="2"/>
      <c r="U317" s="2" t="s">
        <v>35</v>
      </c>
      <c r="V317" s="2" t="s">
        <v>29</v>
      </c>
      <c r="W317" s="2"/>
      <c r="X317" s="2" t="s">
        <v>28</v>
      </c>
    </row>
    <row r="318" spans="1:27" ht="14.25" customHeight="1">
      <c r="A318" s="1">
        <v>2642</v>
      </c>
      <c r="B318" s="2">
        <v>1</v>
      </c>
      <c r="C318" s="1" t="s">
        <v>502</v>
      </c>
      <c r="D318" s="1" t="s">
        <v>503</v>
      </c>
      <c r="E318" s="1">
        <v>2019</v>
      </c>
      <c r="F318" s="1" t="s">
        <v>504</v>
      </c>
      <c r="G318" s="1" t="s">
        <v>505</v>
      </c>
      <c r="H318" s="8" t="str">
        <f>HYPERLINK("https://doi.org/"&amp;G318)</f>
        <v>https://doi.org/10.1016/j.agrformet.2019.107633</v>
      </c>
      <c r="I318" s="1" t="s">
        <v>506</v>
      </c>
      <c r="J318" s="1" t="s">
        <v>349</v>
      </c>
      <c r="K318" s="2">
        <v>1</v>
      </c>
      <c r="M318" s="2" t="s">
        <v>508</v>
      </c>
      <c r="N318" s="9">
        <f>S318*Unit_conversion!$C$5</f>
        <v>3.3239165695376118</v>
      </c>
      <c r="R318" s="10"/>
      <c r="S318" s="2">
        <v>94.4</v>
      </c>
      <c r="T318" s="2"/>
      <c r="U318" s="2" t="s">
        <v>35</v>
      </c>
      <c r="V318" s="2" t="s">
        <v>439</v>
      </c>
      <c r="W318" s="2"/>
      <c r="X318" s="2" t="s">
        <v>28</v>
      </c>
    </row>
    <row r="319" spans="1:27" ht="14.25" customHeight="1">
      <c r="A319" s="1">
        <v>2642</v>
      </c>
      <c r="B319" s="2">
        <v>1</v>
      </c>
      <c r="C319" s="1" t="s">
        <v>502</v>
      </c>
      <c r="D319" s="1" t="s">
        <v>503</v>
      </c>
      <c r="E319" s="1">
        <v>2019</v>
      </c>
      <c r="F319" s="1" t="s">
        <v>504</v>
      </c>
      <c r="G319" s="1" t="s">
        <v>505</v>
      </c>
      <c r="H319" s="8" t="str">
        <f>HYPERLINK("https://doi.org/"&amp;G319)</f>
        <v>https://doi.org/10.1016/j.agrformet.2019.107633</v>
      </c>
      <c r="I319" s="1" t="s">
        <v>506</v>
      </c>
      <c r="J319" s="1" t="s">
        <v>349</v>
      </c>
      <c r="K319" s="2">
        <v>1</v>
      </c>
      <c r="M319" s="2" t="s">
        <v>507</v>
      </c>
      <c r="N319" s="9">
        <f>S319*Unit_conversion!$C$5</f>
        <v>3.2218047257700366</v>
      </c>
      <c r="R319" s="10"/>
      <c r="S319" s="2">
        <v>91.5</v>
      </c>
      <c r="T319" s="2"/>
      <c r="U319" s="2" t="s">
        <v>35</v>
      </c>
      <c r="V319" s="2" t="s">
        <v>32</v>
      </c>
      <c r="W319" s="2"/>
      <c r="X319" s="2" t="s">
        <v>28</v>
      </c>
    </row>
    <row r="320" spans="1:27" ht="14.25" customHeight="1">
      <c r="A320" s="1">
        <v>2642</v>
      </c>
      <c r="B320" s="2">
        <v>1</v>
      </c>
      <c r="C320" s="1" t="s">
        <v>502</v>
      </c>
      <c r="D320" s="1" t="s">
        <v>503</v>
      </c>
      <c r="E320" s="1">
        <v>2019</v>
      </c>
      <c r="F320" s="1" t="s">
        <v>504</v>
      </c>
      <c r="G320" s="1" t="s">
        <v>505</v>
      </c>
      <c r="H320" s="8" t="str">
        <f>HYPERLINK("https://doi.org/"&amp;G320)</f>
        <v>https://doi.org/10.1016/j.agrformet.2019.107633</v>
      </c>
      <c r="I320" s="1" t="s">
        <v>506</v>
      </c>
      <c r="J320" s="1" t="s">
        <v>349</v>
      </c>
      <c r="K320" s="2">
        <v>1</v>
      </c>
      <c r="M320" s="2" t="s">
        <v>507</v>
      </c>
      <c r="N320" s="9">
        <f>S320*Unit_conversion!$C$5</f>
        <v>3.545745747377516</v>
      </c>
      <c r="R320" s="10"/>
      <c r="S320" s="2">
        <v>100.7</v>
      </c>
      <c r="T320" s="2"/>
      <c r="U320" s="2" t="s">
        <v>35</v>
      </c>
      <c r="V320" s="2" t="s">
        <v>30</v>
      </c>
      <c r="W320" s="2"/>
      <c r="X320" s="2" t="s">
        <v>28</v>
      </c>
    </row>
    <row r="321" spans="1:32" ht="14.25" customHeight="1">
      <c r="A321" s="1">
        <v>2642</v>
      </c>
      <c r="B321" s="2">
        <v>1</v>
      </c>
      <c r="C321" s="1" t="s">
        <v>502</v>
      </c>
      <c r="D321" s="1" t="s">
        <v>503</v>
      </c>
      <c r="E321" s="1">
        <v>2019</v>
      </c>
      <c r="F321" s="1" t="s">
        <v>504</v>
      </c>
      <c r="G321" s="1" t="s">
        <v>505</v>
      </c>
      <c r="H321" s="8" t="str">
        <f>HYPERLINK("https://doi.org/"&amp;G321)</f>
        <v>https://doi.org/10.1016/j.agrformet.2019.107633</v>
      </c>
      <c r="I321" s="1" t="s">
        <v>506</v>
      </c>
      <c r="J321" s="1" t="s">
        <v>349</v>
      </c>
      <c r="K321" s="2">
        <v>1</v>
      </c>
      <c r="M321" s="2" t="s">
        <v>507</v>
      </c>
      <c r="N321" s="9">
        <f>S321*Unit_conversion!$C$5</f>
        <v>2.1056166404486141</v>
      </c>
      <c r="R321" s="10"/>
      <c r="S321" s="2">
        <v>59.8</v>
      </c>
      <c r="T321" s="2"/>
      <c r="U321" s="2" t="s">
        <v>35</v>
      </c>
      <c r="V321" s="2" t="s">
        <v>509</v>
      </c>
      <c r="W321" s="2"/>
      <c r="X321" s="2" t="s">
        <v>28</v>
      </c>
    </row>
    <row r="322" spans="1:32" ht="14.25" customHeight="1">
      <c r="A322" s="3">
        <v>2642</v>
      </c>
      <c r="B322" s="2">
        <v>1</v>
      </c>
      <c r="C322" s="3" t="s">
        <v>502</v>
      </c>
      <c r="D322" s="3" t="s">
        <v>503</v>
      </c>
      <c r="E322" s="3">
        <v>2019</v>
      </c>
      <c r="F322" s="3" t="s">
        <v>504</v>
      </c>
      <c r="G322" s="3" t="s">
        <v>505</v>
      </c>
      <c r="H322" s="17" t="str">
        <f>HYPERLINK("https://doi.org/"&amp;G322)</f>
        <v>https://doi.org/10.1016/j.agrformet.2019.107633</v>
      </c>
      <c r="I322" s="3" t="s">
        <v>506</v>
      </c>
      <c r="J322" s="3" t="s">
        <v>349</v>
      </c>
      <c r="K322" s="16">
        <v>1</v>
      </c>
      <c r="L322" s="3"/>
      <c r="M322" s="16" t="s">
        <v>507</v>
      </c>
      <c r="N322" s="9">
        <f>S322*Unit_conversion!$C$5</f>
        <v>2.3204036221666171</v>
      </c>
      <c r="O322" s="3"/>
      <c r="P322" s="3"/>
      <c r="Q322" s="3"/>
      <c r="R322" s="10"/>
      <c r="S322" s="16">
        <v>65.900000000000006</v>
      </c>
      <c r="T322" s="16"/>
      <c r="U322" s="16" t="s">
        <v>35</v>
      </c>
      <c r="V322" s="16" t="s">
        <v>123</v>
      </c>
      <c r="W322" s="16"/>
      <c r="X322" s="16" t="s">
        <v>28</v>
      </c>
      <c r="Y322" s="16" t="s">
        <v>510</v>
      </c>
      <c r="Z322" s="3"/>
      <c r="AA322" s="3"/>
      <c r="AB322" s="3"/>
      <c r="AC322" s="3"/>
      <c r="AD322" s="3"/>
      <c r="AE322" s="3"/>
      <c r="AF322" s="3"/>
    </row>
    <row r="323" spans="1:32" ht="14.25" customHeight="1">
      <c r="A323" s="1">
        <v>2642</v>
      </c>
      <c r="B323" s="2">
        <v>1</v>
      </c>
      <c r="C323" s="1" t="s">
        <v>502</v>
      </c>
      <c r="D323" s="1" t="s">
        <v>503</v>
      </c>
      <c r="E323" s="1">
        <v>2019</v>
      </c>
      <c r="F323" s="1" t="s">
        <v>504</v>
      </c>
      <c r="G323" s="1" t="s">
        <v>505</v>
      </c>
      <c r="H323" s="8" t="str">
        <f>HYPERLINK("https://doi.org/"&amp;G323)</f>
        <v>https://doi.org/10.1016/j.agrformet.2019.107633</v>
      </c>
      <c r="I323" s="1" t="s">
        <v>506</v>
      </c>
      <c r="J323" s="1" t="s">
        <v>349</v>
      </c>
      <c r="K323" s="2">
        <v>1</v>
      </c>
      <c r="M323" s="2" t="s">
        <v>507</v>
      </c>
      <c r="N323" s="9">
        <f>S323*Unit_conversion!$C$5</f>
        <v>1.834492089755398</v>
      </c>
      <c r="R323" s="10"/>
      <c r="S323" s="2">
        <v>52.1</v>
      </c>
      <c r="T323" s="2"/>
      <c r="U323" s="2" t="s">
        <v>35</v>
      </c>
      <c r="V323" s="2" t="s">
        <v>36</v>
      </c>
      <c r="W323" s="2"/>
      <c r="X323" s="2" t="s">
        <v>28</v>
      </c>
    </row>
    <row r="324" spans="1:32" ht="14.25" customHeight="1">
      <c r="A324" s="1">
        <v>2642</v>
      </c>
      <c r="B324" s="2">
        <v>1</v>
      </c>
      <c r="C324" s="1" t="s">
        <v>502</v>
      </c>
      <c r="D324" s="1" t="s">
        <v>503</v>
      </c>
      <c r="E324" s="1">
        <v>2019</v>
      </c>
      <c r="F324" s="1" t="s">
        <v>504</v>
      </c>
      <c r="G324" s="1" t="s">
        <v>505</v>
      </c>
      <c r="H324" s="8" t="str">
        <f>HYPERLINK("https://doi.org/"&amp;G324)</f>
        <v>https://doi.org/10.1016/j.agrformet.2019.107633</v>
      </c>
      <c r="I324" s="1" t="s">
        <v>506</v>
      </c>
      <c r="J324" s="1" t="s">
        <v>349</v>
      </c>
      <c r="K324" s="2">
        <v>1</v>
      </c>
      <c r="M324" s="2" t="s">
        <v>507</v>
      </c>
      <c r="N324" s="9">
        <f>S324*Unit_conversion!$C$5</f>
        <v>2.718287703054064</v>
      </c>
      <c r="R324" s="10"/>
      <c r="S324" s="2">
        <v>77.2</v>
      </c>
      <c r="T324" s="2"/>
      <c r="U324" s="2" t="s">
        <v>35</v>
      </c>
      <c r="V324" s="2" t="s">
        <v>29</v>
      </c>
      <c r="W324" s="2"/>
      <c r="X324" s="2" t="s">
        <v>28</v>
      </c>
    </row>
    <row r="325" spans="1:32" ht="14.25" customHeight="1">
      <c r="A325" s="1">
        <v>2642</v>
      </c>
      <c r="B325" s="2">
        <v>1</v>
      </c>
      <c r="C325" s="1" t="s">
        <v>502</v>
      </c>
      <c r="D325" s="1" t="s">
        <v>503</v>
      </c>
      <c r="E325" s="1">
        <v>2019</v>
      </c>
      <c r="F325" s="1" t="s">
        <v>504</v>
      </c>
      <c r="G325" s="1" t="s">
        <v>505</v>
      </c>
      <c r="H325" s="8" t="str">
        <f>HYPERLINK("https://doi.org/"&amp;G325)</f>
        <v>https://doi.org/10.1016/j.agrformet.2019.107633</v>
      </c>
      <c r="I325" s="1" t="s">
        <v>506</v>
      </c>
      <c r="J325" s="1" t="s">
        <v>349</v>
      </c>
      <c r="K325" s="2">
        <v>1</v>
      </c>
      <c r="M325" s="2" t="s">
        <v>507</v>
      </c>
      <c r="N325" s="9">
        <f>S325*Unit_conversion!$C$5</f>
        <v>2.5739226825550783</v>
      </c>
      <c r="R325" s="10"/>
      <c r="S325" s="2">
        <v>73.099999999999994</v>
      </c>
      <c r="T325" s="2"/>
      <c r="U325" s="2" t="s">
        <v>35</v>
      </c>
      <c r="V325" s="2" t="s">
        <v>439</v>
      </c>
      <c r="W325" s="2"/>
      <c r="X325" s="2" t="s">
        <v>28</v>
      </c>
    </row>
    <row r="326" spans="1:32" ht="14.25" customHeight="1">
      <c r="A326" s="1">
        <v>2640</v>
      </c>
      <c r="B326" s="12">
        <v>1</v>
      </c>
      <c r="C326" s="1" t="s">
        <v>511</v>
      </c>
      <c r="D326" s="1" t="s">
        <v>512</v>
      </c>
      <c r="E326" s="1">
        <v>2019</v>
      </c>
      <c r="F326" s="1" t="s">
        <v>513</v>
      </c>
      <c r="G326" s="1" t="s">
        <v>514</v>
      </c>
      <c r="H326" s="8" t="str">
        <f>HYPERLINK("https://doi.org/"&amp;G326)</f>
        <v>https://doi.org/10.1016/j.agrformet.2019.107706</v>
      </c>
      <c r="I326" s="1" t="s">
        <v>515</v>
      </c>
      <c r="J326" s="1" t="s">
        <v>349</v>
      </c>
      <c r="K326" s="2">
        <v>1</v>
      </c>
      <c r="M326" s="2" t="s">
        <v>516</v>
      </c>
      <c r="N326" s="9">
        <f>P326/30</f>
        <v>0.91833333333333333</v>
      </c>
      <c r="O326" s="15"/>
      <c r="P326" s="2">
        <v>27.55</v>
      </c>
      <c r="R326" s="10"/>
      <c r="S326" s="2"/>
      <c r="T326" s="2"/>
      <c r="U326" s="2" t="s">
        <v>45</v>
      </c>
      <c r="V326" s="2" t="s">
        <v>123</v>
      </c>
      <c r="W326" s="2"/>
      <c r="X326" s="2" t="s">
        <v>28</v>
      </c>
      <c r="Y326" s="2" t="s">
        <v>216</v>
      </c>
    </row>
    <row r="327" spans="1:32" ht="14.25" customHeight="1">
      <c r="A327" s="1">
        <v>2639</v>
      </c>
      <c r="B327" s="2">
        <v>1</v>
      </c>
      <c r="C327" s="1" t="s">
        <v>517</v>
      </c>
      <c r="D327" s="1" t="s">
        <v>518</v>
      </c>
      <c r="E327" s="1">
        <v>2019</v>
      </c>
      <c r="F327" s="1" t="s">
        <v>519</v>
      </c>
      <c r="G327" s="1" t="s">
        <v>520</v>
      </c>
      <c r="H327" s="8" t="str">
        <f>HYPERLINK("https://doi.org/"&amp;G327)</f>
        <v>https://doi.org/10.1016/j.agrformet.2019.107708</v>
      </c>
      <c r="I327" s="1" t="s">
        <v>521</v>
      </c>
      <c r="J327" s="1" t="s">
        <v>349</v>
      </c>
      <c r="K327" s="2">
        <v>8</v>
      </c>
      <c r="M327" s="2" t="s">
        <v>522</v>
      </c>
      <c r="N327" s="16">
        <v>0.57999999999999996</v>
      </c>
      <c r="O327" s="2"/>
      <c r="R327" s="10"/>
      <c r="S327" s="2"/>
      <c r="T327" s="2"/>
      <c r="U327" s="2" t="s">
        <v>35</v>
      </c>
      <c r="W327" s="2" t="s">
        <v>523</v>
      </c>
      <c r="X327" s="2" t="s">
        <v>28</v>
      </c>
    </row>
    <row r="328" spans="1:32" ht="14.25" customHeight="1">
      <c r="A328" s="1">
        <v>2639</v>
      </c>
      <c r="B328" s="2">
        <v>1</v>
      </c>
      <c r="C328" s="1" t="s">
        <v>517</v>
      </c>
      <c r="D328" s="1" t="s">
        <v>518</v>
      </c>
      <c r="E328" s="1">
        <v>2019</v>
      </c>
      <c r="F328" s="1" t="s">
        <v>519</v>
      </c>
      <c r="G328" s="1" t="s">
        <v>520</v>
      </c>
      <c r="H328" s="8" t="str">
        <f>HYPERLINK("https://doi.org/"&amp;G328)</f>
        <v>https://doi.org/10.1016/j.agrformet.2019.107708</v>
      </c>
      <c r="I328" s="1" t="s">
        <v>521</v>
      </c>
      <c r="J328" s="1" t="s">
        <v>349</v>
      </c>
      <c r="K328" s="2">
        <v>8</v>
      </c>
      <c r="M328" s="2" t="s">
        <v>522</v>
      </c>
      <c r="N328" s="16">
        <v>0.59</v>
      </c>
      <c r="O328" s="2"/>
      <c r="R328" s="10"/>
      <c r="S328" s="2"/>
      <c r="T328" s="2"/>
      <c r="U328" s="2" t="s">
        <v>35</v>
      </c>
      <c r="W328" s="2" t="s">
        <v>524</v>
      </c>
      <c r="X328" s="2" t="s">
        <v>28</v>
      </c>
    </row>
    <row r="329" spans="1:32" ht="14.25" customHeight="1">
      <c r="A329" s="1">
        <v>2639</v>
      </c>
      <c r="B329" s="2">
        <v>1</v>
      </c>
      <c r="C329" s="1" t="s">
        <v>517</v>
      </c>
      <c r="D329" s="1" t="s">
        <v>518</v>
      </c>
      <c r="E329" s="1">
        <v>2019</v>
      </c>
      <c r="F329" s="1" t="s">
        <v>519</v>
      </c>
      <c r="G329" s="1" t="s">
        <v>520</v>
      </c>
      <c r="H329" s="8" t="str">
        <f>HYPERLINK("https://doi.org/"&amp;G329)</f>
        <v>https://doi.org/10.1016/j.agrformet.2019.107708</v>
      </c>
      <c r="I329" s="1" t="s">
        <v>521</v>
      </c>
      <c r="J329" s="1" t="s">
        <v>349</v>
      </c>
      <c r="K329" s="2">
        <v>8</v>
      </c>
      <c r="M329" s="2" t="s">
        <v>522</v>
      </c>
      <c r="N329" s="16">
        <v>0.56999999999999995</v>
      </c>
      <c r="O329" s="2"/>
      <c r="R329" s="10"/>
      <c r="S329" s="2"/>
      <c r="T329" s="2"/>
      <c r="U329" s="2" t="s">
        <v>35</v>
      </c>
      <c r="W329" s="2" t="s">
        <v>525</v>
      </c>
      <c r="X329" s="2" t="s">
        <v>28</v>
      </c>
    </row>
    <row r="330" spans="1:32" ht="14.25" customHeight="1">
      <c r="A330" s="1">
        <v>2639</v>
      </c>
      <c r="B330" s="2">
        <v>1</v>
      </c>
      <c r="C330" s="1" t="s">
        <v>517</v>
      </c>
      <c r="D330" s="1" t="s">
        <v>518</v>
      </c>
      <c r="E330" s="1">
        <v>2019</v>
      </c>
      <c r="F330" s="1" t="s">
        <v>519</v>
      </c>
      <c r="G330" s="1" t="s">
        <v>520</v>
      </c>
      <c r="H330" s="8" t="str">
        <f>HYPERLINK("https://doi.org/"&amp;G330)</f>
        <v>https://doi.org/10.1016/j.agrformet.2019.107708</v>
      </c>
      <c r="I330" s="1" t="s">
        <v>521</v>
      </c>
      <c r="J330" s="1" t="s">
        <v>349</v>
      </c>
      <c r="K330" s="2">
        <v>8</v>
      </c>
      <c r="M330" s="2" t="s">
        <v>522</v>
      </c>
      <c r="N330" s="16">
        <v>0.52</v>
      </c>
      <c r="O330" s="2"/>
      <c r="R330" s="10"/>
      <c r="S330" s="2"/>
      <c r="T330" s="2"/>
      <c r="U330" s="2" t="s">
        <v>35</v>
      </c>
      <c r="W330" s="2" t="s">
        <v>526</v>
      </c>
      <c r="X330" s="2" t="s">
        <v>28</v>
      </c>
    </row>
    <row r="331" spans="1:32" ht="14.25" customHeight="1">
      <c r="A331" s="1">
        <v>2637</v>
      </c>
      <c r="B331" s="2">
        <v>1</v>
      </c>
      <c r="C331" s="1" t="s">
        <v>527</v>
      </c>
      <c r="D331" s="1" t="s">
        <v>528</v>
      </c>
      <c r="E331" s="1">
        <v>2019</v>
      </c>
      <c r="F331" s="1" t="s">
        <v>529</v>
      </c>
      <c r="G331" s="1" t="s">
        <v>530</v>
      </c>
      <c r="H331" s="8" t="str">
        <f>HYPERLINK("https://doi.org/"&amp;G331)</f>
        <v>https://doi.org/10.1016/j.agrformet.2019.107760</v>
      </c>
      <c r="I331" s="1" t="s">
        <v>531</v>
      </c>
      <c r="J331" s="1" t="s">
        <v>349</v>
      </c>
      <c r="K331" s="2">
        <v>10</v>
      </c>
      <c r="M331" s="2" t="s">
        <v>532</v>
      </c>
      <c r="N331" s="9">
        <f>S331*Unit_conversion!$C$5</f>
        <v>0.80985255401869782</v>
      </c>
      <c r="R331" s="10"/>
      <c r="S331" s="2">
        <v>23</v>
      </c>
      <c r="T331" s="2"/>
      <c r="U331" s="2" t="s">
        <v>35</v>
      </c>
      <c r="W331" s="2"/>
      <c r="X331" s="2" t="s">
        <v>28</v>
      </c>
    </row>
    <row r="332" spans="1:32" ht="14.25" customHeight="1">
      <c r="A332" s="1">
        <v>2637</v>
      </c>
      <c r="B332" s="2">
        <v>1</v>
      </c>
      <c r="C332" s="1" t="s">
        <v>527</v>
      </c>
      <c r="D332" s="1" t="s">
        <v>528</v>
      </c>
      <c r="E332" s="1">
        <v>2019</v>
      </c>
      <c r="F332" s="1" t="s">
        <v>529</v>
      </c>
      <c r="G332" s="1" t="s">
        <v>530</v>
      </c>
      <c r="H332" s="8" t="str">
        <f>HYPERLINK("https://doi.org/"&amp;G332)</f>
        <v>https://doi.org/10.1016/j.agrformet.2019.107760</v>
      </c>
      <c r="I332" s="1" t="s">
        <v>531</v>
      </c>
      <c r="J332" s="1" t="s">
        <v>349</v>
      </c>
      <c r="K332" s="2">
        <v>10</v>
      </c>
      <c r="M332" s="2" t="s">
        <v>48</v>
      </c>
      <c r="N332" s="9">
        <f>S332*Unit_conversion!$C$5</f>
        <v>1.2675953019423096</v>
      </c>
      <c r="R332" s="10"/>
      <c r="S332" s="2">
        <v>36</v>
      </c>
      <c r="T332" s="2"/>
      <c r="U332" s="2" t="s">
        <v>35</v>
      </c>
      <c r="W332" s="2"/>
      <c r="X332" s="2" t="s">
        <v>28</v>
      </c>
    </row>
    <row r="333" spans="1:32" ht="14.25" customHeight="1">
      <c r="A333" s="1">
        <v>2306</v>
      </c>
      <c r="B333" s="2">
        <v>1</v>
      </c>
      <c r="C333" s="1" t="s">
        <v>533</v>
      </c>
      <c r="D333" s="1" t="s">
        <v>534</v>
      </c>
      <c r="E333" s="1">
        <v>2020</v>
      </c>
      <c r="F333" s="1" t="s">
        <v>535</v>
      </c>
      <c r="G333" s="1" t="s">
        <v>536</v>
      </c>
      <c r="H333" s="8" t="str">
        <f>HYPERLINK("https://doi.org/"&amp;G333)</f>
        <v>https://doi.org/10.1016/j.agrformet.2020.108056</v>
      </c>
      <c r="I333" s="1" t="s">
        <v>537</v>
      </c>
      <c r="J333" s="1" t="s">
        <v>349</v>
      </c>
      <c r="K333" s="2">
        <v>1</v>
      </c>
      <c r="M333" s="2" t="s">
        <v>58</v>
      </c>
      <c r="N333" s="16">
        <v>0.98</v>
      </c>
      <c r="O333" s="2"/>
      <c r="R333" s="10"/>
      <c r="S333" s="2"/>
      <c r="T333" s="2"/>
      <c r="U333" s="2" t="s">
        <v>35</v>
      </c>
      <c r="V333" s="2" t="s">
        <v>36</v>
      </c>
      <c r="W333" s="2" t="s">
        <v>538</v>
      </c>
      <c r="X333" s="2" t="s">
        <v>28</v>
      </c>
    </row>
    <row r="334" spans="1:32" ht="14.25" customHeight="1">
      <c r="A334" s="1">
        <v>2306</v>
      </c>
      <c r="B334" s="2">
        <v>1</v>
      </c>
      <c r="C334" s="1" t="s">
        <v>533</v>
      </c>
      <c r="D334" s="1" t="s">
        <v>534</v>
      </c>
      <c r="E334" s="1">
        <v>2020</v>
      </c>
      <c r="F334" s="1" t="s">
        <v>535</v>
      </c>
      <c r="G334" s="1" t="s">
        <v>536</v>
      </c>
      <c r="H334" s="8" t="str">
        <f>HYPERLINK("https://doi.org/"&amp;G334)</f>
        <v>https://doi.org/10.1016/j.agrformet.2020.108056</v>
      </c>
      <c r="I334" s="1" t="s">
        <v>537</v>
      </c>
      <c r="J334" s="1" t="s">
        <v>349</v>
      </c>
      <c r="K334" s="2">
        <v>1</v>
      </c>
      <c r="M334" s="2" t="s">
        <v>207</v>
      </c>
      <c r="N334" s="16">
        <v>1.36</v>
      </c>
      <c r="O334" s="2"/>
      <c r="R334" s="10"/>
      <c r="S334" s="2"/>
      <c r="T334" s="2"/>
      <c r="U334" s="2" t="s">
        <v>35</v>
      </c>
      <c r="V334" s="2" t="s">
        <v>36</v>
      </c>
      <c r="W334" s="2" t="s">
        <v>538</v>
      </c>
      <c r="X334" s="2" t="s">
        <v>28</v>
      </c>
    </row>
    <row r="335" spans="1:32" ht="14.25" customHeight="1">
      <c r="A335" s="1">
        <v>2306</v>
      </c>
      <c r="B335" s="2">
        <v>1</v>
      </c>
      <c r="C335" s="1" t="s">
        <v>533</v>
      </c>
      <c r="D335" s="1" t="s">
        <v>534</v>
      </c>
      <c r="E335" s="1">
        <v>2020</v>
      </c>
      <c r="F335" s="1" t="s">
        <v>535</v>
      </c>
      <c r="G335" s="1" t="s">
        <v>536</v>
      </c>
      <c r="H335" s="8" t="str">
        <f>HYPERLINK("https://doi.org/"&amp;G335)</f>
        <v>https://doi.org/10.1016/j.agrformet.2020.108056</v>
      </c>
      <c r="I335" s="1" t="s">
        <v>537</v>
      </c>
      <c r="J335" s="1" t="s">
        <v>349</v>
      </c>
      <c r="K335" s="2">
        <v>1</v>
      </c>
      <c r="M335" s="2" t="s">
        <v>539</v>
      </c>
      <c r="N335" s="16">
        <v>0.55000000000000004</v>
      </c>
      <c r="O335" s="2"/>
      <c r="R335" s="10"/>
      <c r="S335" s="2"/>
      <c r="T335" s="2"/>
      <c r="U335" s="2" t="s">
        <v>35</v>
      </c>
      <c r="V335" s="2" t="s">
        <v>36</v>
      </c>
      <c r="W335" s="2" t="s">
        <v>538</v>
      </c>
      <c r="X335" s="2" t="s">
        <v>28</v>
      </c>
    </row>
    <row r="336" spans="1:32" ht="14.25" customHeight="1">
      <c r="A336" s="1">
        <v>2306</v>
      </c>
      <c r="B336" s="2">
        <v>1</v>
      </c>
      <c r="C336" s="1" t="s">
        <v>533</v>
      </c>
      <c r="D336" s="1" t="s">
        <v>534</v>
      </c>
      <c r="E336" s="1">
        <v>2020</v>
      </c>
      <c r="F336" s="1" t="s">
        <v>535</v>
      </c>
      <c r="G336" s="1" t="s">
        <v>536</v>
      </c>
      <c r="H336" s="8" t="str">
        <f>HYPERLINK("https://doi.org/"&amp;G336)</f>
        <v>https://doi.org/10.1016/j.agrformet.2020.108056</v>
      </c>
      <c r="I336" s="1" t="s">
        <v>537</v>
      </c>
      <c r="J336" s="1" t="s">
        <v>349</v>
      </c>
      <c r="K336" s="2">
        <v>1</v>
      </c>
      <c r="M336" s="2" t="s">
        <v>540</v>
      </c>
      <c r="N336" s="16">
        <v>1.68</v>
      </c>
      <c r="O336" s="2"/>
      <c r="R336" s="10"/>
      <c r="S336" s="2"/>
      <c r="T336" s="2"/>
      <c r="U336" s="2" t="s">
        <v>35</v>
      </c>
      <c r="V336" s="2" t="s">
        <v>36</v>
      </c>
      <c r="W336" s="2" t="s">
        <v>538</v>
      </c>
      <c r="X336" s="2" t="s">
        <v>28</v>
      </c>
    </row>
    <row r="337" spans="1:24" ht="14.25" customHeight="1">
      <c r="A337" s="1">
        <v>2306</v>
      </c>
      <c r="B337" s="2">
        <v>1</v>
      </c>
      <c r="C337" s="1" t="s">
        <v>533</v>
      </c>
      <c r="D337" s="1" t="s">
        <v>534</v>
      </c>
      <c r="E337" s="1">
        <v>2020</v>
      </c>
      <c r="F337" s="1" t="s">
        <v>535</v>
      </c>
      <c r="G337" s="1" t="s">
        <v>536</v>
      </c>
      <c r="H337" s="8" t="str">
        <f>HYPERLINK("https://doi.org/"&amp;G337)</f>
        <v>https://doi.org/10.1016/j.agrformet.2020.108056</v>
      </c>
      <c r="I337" s="1" t="s">
        <v>537</v>
      </c>
      <c r="J337" s="1" t="s">
        <v>349</v>
      </c>
      <c r="K337" s="2">
        <v>1</v>
      </c>
      <c r="M337" s="2" t="s">
        <v>58</v>
      </c>
      <c r="N337" s="16">
        <v>0.75</v>
      </c>
      <c r="O337" s="2"/>
      <c r="R337" s="10"/>
      <c r="S337" s="2"/>
      <c r="T337" s="2"/>
      <c r="U337" s="2" t="s">
        <v>35</v>
      </c>
      <c r="V337" s="2" t="s">
        <v>36</v>
      </c>
      <c r="W337" s="2" t="s">
        <v>541</v>
      </c>
      <c r="X337" s="2" t="s">
        <v>28</v>
      </c>
    </row>
    <row r="338" spans="1:24" ht="14.25" customHeight="1">
      <c r="A338" s="1">
        <v>2306</v>
      </c>
      <c r="B338" s="2">
        <v>1</v>
      </c>
      <c r="C338" s="1" t="s">
        <v>533</v>
      </c>
      <c r="D338" s="1" t="s">
        <v>534</v>
      </c>
      <c r="E338" s="1">
        <v>2020</v>
      </c>
      <c r="F338" s="1" t="s">
        <v>535</v>
      </c>
      <c r="G338" s="1" t="s">
        <v>536</v>
      </c>
      <c r="H338" s="8" t="str">
        <f>HYPERLINK("https://doi.org/"&amp;G338)</f>
        <v>https://doi.org/10.1016/j.agrformet.2020.108056</v>
      </c>
      <c r="I338" s="1" t="s">
        <v>537</v>
      </c>
      <c r="J338" s="1" t="s">
        <v>349</v>
      </c>
      <c r="K338" s="2">
        <v>1</v>
      </c>
      <c r="M338" s="2" t="s">
        <v>207</v>
      </c>
      <c r="N338" s="16">
        <v>2.4300000000000002</v>
      </c>
      <c r="O338" s="2"/>
      <c r="R338" s="10"/>
      <c r="S338" s="2"/>
      <c r="T338" s="2"/>
      <c r="U338" s="2" t="s">
        <v>35</v>
      </c>
      <c r="V338" s="2" t="s">
        <v>36</v>
      </c>
      <c r="W338" s="2" t="s">
        <v>541</v>
      </c>
      <c r="X338" s="2" t="s">
        <v>28</v>
      </c>
    </row>
    <row r="339" spans="1:24" ht="14.25" customHeight="1">
      <c r="A339" s="1">
        <v>2306</v>
      </c>
      <c r="B339" s="2">
        <v>1</v>
      </c>
      <c r="C339" s="1" t="s">
        <v>533</v>
      </c>
      <c r="D339" s="1" t="s">
        <v>534</v>
      </c>
      <c r="E339" s="1">
        <v>2020</v>
      </c>
      <c r="F339" s="1" t="s">
        <v>535</v>
      </c>
      <c r="G339" s="1" t="s">
        <v>536</v>
      </c>
      <c r="H339" s="8" t="str">
        <f>HYPERLINK("https://doi.org/"&amp;G339)</f>
        <v>https://doi.org/10.1016/j.agrformet.2020.108056</v>
      </c>
      <c r="I339" s="1" t="s">
        <v>537</v>
      </c>
      <c r="J339" s="1" t="s">
        <v>349</v>
      </c>
      <c r="K339" s="2">
        <v>1</v>
      </c>
      <c r="M339" s="2" t="s">
        <v>539</v>
      </c>
      <c r="N339" s="16">
        <v>0.81</v>
      </c>
      <c r="O339" s="2"/>
      <c r="R339" s="10"/>
      <c r="S339" s="2"/>
      <c r="T339" s="2"/>
      <c r="U339" s="2" t="s">
        <v>35</v>
      </c>
      <c r="V339" s="2" t="s">
        <v>36</v>
      </c>
      <c r="W339" s="2" t="s">
        <v>541</v>
      </c>
      <c r="X339" s="2" t="s">
        <v>28</v>
      </c>
    </row>
    <row r="340" spans="1:24" ht="14.25" customHeight="1">
      <c r="A340" s="1">
        <v>2306</v>
      </c>
      <c r="B340" s="2">
        <v>1</v>
      </c>
      <c r="C340" s="1" t="s">
        <v>533</v>
      </c>
      <c r="D340" s="1" t="s">
        <v>534</v>
      </c>
      <c r="E340" s="1">
        <v>2020</v>
      </c>
      <c r="F340" s="1" t="s">
        <v>535</v>
      </c>
      <c r="G340" s="1" t="s">
        <v>536</v>
      </c>
      <c r="H340" s="8" t="str">
        <f>HYPERLINK("https://doi.org/"&amp;G340)</f>
        <v>https://doi.org/10.1016/j.agrformet.2020.108056</v>
      </c>
      <c r="I340" s="1" t="s">
        <v>537</v>
      </c>
      <c r="J340" s="1" t="s">
        <v>349</v>
      </c>
      <c r="K340" s="2">
        <v>1</v>
      </c>
      <c r="M340" s="2" t="s">
        <v>540</v>
      </c>
      <c r="N340" s="16">
        <v>2.93</v>
      </c>
      <c r="O340" s="2"/>
      <c r="R340" s="10"/>
      <c r="S340" s="2"/>
      <c r="T340" s="2"/>
      <c r="U340" s="2" t="s">
        <v>35</v>
      </c>
      <c r="V340" s="2" t="s">
        <v>36</v>
      </c>
      <c r="W340" s="2" t="s">
        <v>541</v>
      </c>
      <c r="X340" s="2" t="s">
        <v>28</v>
      </c>
    </row>
    <row r="341" spans="1:24" ht="14.25" customHeight="1">
      <c r="A341" s="1">
        <v>4240</v>
      </c>
      <c r="B341" s="2">
        <v>1</v>
      </c>
      <c r="C341" s="1" t="s">
        <v>542</v>
      </c>
      <c r="D341" s="1" t="s">
        <v>543</v>
      </c>
      <c r="E341" s="1">
        <v>2021</v>
      </c>
      <c r="F341" s="1" t="s">
        <v>544</v>
      </c>
      <c r="G341" s="1" t="s">
        <v>545</v>
      </c>
      <c r="H341" s="8" t="str">
        <f>HYPERLINK("https://doi.org/"&amp;G341)</f>
        <v>https://doi.org/10.1016/j.agrformet.2020.108308</v>
      </c>
      <c r="I341" s="1" t="s">
        <v>546</v>
      </c>
      <c r="J341" s="1" t="s">
        <v>349</v>
      </c>
      <c r="K341" s="2">
        <v>47</v>
      </c>
      <c r="M341" s="2" t="s">
        <v>47</v>
      </c>
      <c r="N341" s="9">
        <f>S341*Unit_conversion!$C$5</f>
        <v>0.91548549584722361</v>
      </c>
      <c r="R341" s="10"/>
      <c r="S341" s="2">
        <v>26</v>
      </c>
      <c r="T341" s="2"/>
      <c r="U341" s="2" t="s">
        <v>35</v>
      </c>
      <c r="W341" s="2"/>
      <c r="X341" s="2" t="s">
        <v>28</v>
      </c>
    </row>
    <row r="342" spans="1:24" ht="14.25" customHeight="1">
      <c r="A342" s="1">
        <v>4240</v>
      </c>
      <c r="B342" s="2">
        <v>1</v>
      </c>
      <c r="C342" s="1" t="s">
        <v>542</v>
      </c>
      <c r="D342" s="1" t="s">
        <v>543</v>
      </c>
      <c r="E342" s="1">
        <v>2021</v>
      </c>
      <c r="F342" s="1" t="s">
        <v>544</v>
      </c>
      <c r="G342" s="1" t="s">
        <v>545</v>
      </c>
      <c r="H342" s="8" t="str">
        <f>HYPERLINK("https://doi.org/"&amp;G342)</f>
        <v>https://doi.org/10.1016/j.agrformet.2020.108308</v>
      </c>
      <c r="I342" s="1" t="s">
        <v>546</v>
      </c>
      <c r="J342" s="1" t="s">
        <v>349</v>
      </c>
      <c r="K342" s="2">
        <v>47</v>
      </c>
      <c r="M342" s="2" t="s">
        <v>357</v>
      </c>
      <c r="N342" s="9">
        <f>S342*Unit_conversion!$C$5</f>
        <v>0.91548549584722361</v>
      </c>
      <c r="R342" s="10"/>
      <c r="S342" s="2">
        <v>26</v>
      </c>
      <c r="T342" s="2"/>
      <c r="U342" s="2" t="s">
        <v>35</v>
      </c>
      <c r="W342" s="2"/>
      <c r="X342" s="2" t="s">
        <v>28</v>
      </c>
    </row>
    <row r="343" spans="1:24" ht="14.25" customHeight="1">
      <c r="A343" s="1">
        <v>4240</v>
      </c>
      <c r="B343" s="2">
        <v>1</v>
      </c>
      <c r="C343" s="1" t="s">
        <v>542</v>
      </c>
      <c r="D343" s="1" t="s">
        <v>543</v>
      </c>
      <c r="E343" s="1">
        <v>2021</v>
      </c>
      <c r="F343" s="1" t="s">
        <v>544</v>
      </c>
      <c r="G343" s="1" t="s">
        <v>545</v>
      </c>
      <c r="H343" s="8" t="str">
        <f>HYPERLINK("https://doi.org/"&amp;G343)</f>
        <v>https://doi.org/10.1016/j.agrformet.2020.108308</v>
      </c>
      <c r="I343" s="1" t="s">
        <v>546</v>
      </c>
      <c r="J343" s="1" t="s">
        <v>349</v>
      </c>
      <c r="K343" s="2">
        <v>47</v>
      </c>
      <c r="M343" s="2" t="s">
        <v>547</v>
      </c>
      <c r="N343" s="9">
        <f>S343*Unit_conversion!$C$5</f>
        <v>0.98590745706624072</v>
      </c>
      <c r="R343" s="10"/>
      <c r="S343" s="2">
        <v>28</v>
      </c>
      <c r="T343" s="2"/>
      <c r="U343" s="2" t="s">
        <v>35</v>
      </c>
      <c r="W343" s="2"/>
      <c r="X343" s="2" t="s">
        <v>28</v>
      </c>
    </row>
    <row r="344" spans="1:24" ht="14.25" customHeight="1">
      <c r="A344" s="1">
        <v>4240</v>
      </c>
      <c r="B344" s="2">
        <v>1</v>
      </c>
      <c r="C344" s="1" t="s">
        <v>542</v>
      </c>
      <c r="D344" s="1" t="s">
        <v>543</v>
      </c>
      <c r="E344" s="1">
        <v>2021</v>
      </c>
      <c r="F344" s="1" t="s">
        <v>544</v>
      </c>
      <c r="G344" s="1" t="s">
        <v>545</v>
      </c>
      <c r="H344" s="8" t="str">
        <f>HYPERLINK("https://doi.org/"&amp;G344)</f>
        <v>https://doi.org/10.1016/j.agrformet.2020.108308</v>
      </c>
      <c r="I344" s="1" t="s">
        <v>546</v>
      </c>
      <c r="J344" s="1" t="s">
        <v>349</v>
      </c>
      <c r="K344" s="2">
        <v>47</v>
      </c>
      <c r="M344" s="2" t="s">
        <v>189</v>
      </c>
      <c r="N344" s="9">
        <f>S344*Unit_conversion!$C$5</f>
        <v>1.1267513795042752</v>
      </c>
      <c r="R344" s="10"/>
      <c r="S344" s="2">
        <v>32</v>
      </c>
      <c r="T344" s="2"/>
      <c r="U344" s="2" t="s">
        <v>35</v>
      </c>
      <c r="W344" s="2"/>
      <c r="X344" s="2" t="s">
        <v>28</v>
      </c>
    </row>
    <row r="345" spans="1:24" ht="14.25" customHeight="1">
      <c r="A345" s="1">
        <v>4240</v>
      </c>
      <c r="B345" s="2">
        <v>1</v>
      </c>
      <c r="C345" s="1" t="s">
        <v>542</v>
      </c>
      <c r="D345" s="1" t="s">
        <v>543</v>
      </c>
      <c r="E345" s="1">
        <v>2021</v>
      </c>
      <c r="F345" s="1" t="s">
        <v>544</v>
      </c>
      <c r="G345" s="1" t="s">
        <v>545</v>
      </c>
      <c r="H345" s="8" t="str">
        <f>HYPERLINK("https://doi.org/"&amp;G345)</f>
        <v>https://doi.org/10.1016/j.agrformet.2020.108308</v>
      </c>
      <c r="I345" s="1" t="s">
        <v>546</v>
      </c>
      <c r="J345" s="1" t="s">
        <v>349</v>
      </c>
      <c r="K345" s="2">
        <v>47</v>
      </c>
      <c r="M345" s="2" t="s">
        <v>548</v>
      </c>
      <c r="N345" s="9">
        <f>S345*Unit_conversion!$C$5</f>
        <v>1.0563294182852581</v>
      </c>
      <c r="R345" s="10"/>
      <c r="S345" s="2">
        <v>30</v>
      </c>
      <c r="T345" s="2"/>
      <c r="U345" s="2" t="s">
        <v>35</v>
      </c>
      <c r="W345" s="2"/>
      <c r="X345" s="2" t="s">
        <v>28</v>
      </c>
    </row>
    <row r="346" spans="1:24" ht="14.25" customHeight="1">
      <c r="A346" s="1">
        <v>4240</v>
      </c>
      <c r="B346" s="2">
        <v>1</v>
      </c>
      <c r="C346" s="1" t="s">
        <v>542</v>
      </c>
      <c r="D346" s="1" t="s">
        <v>543</v>
      </c>
      <c r="E346" s="1">
        <v>2021</v>
      </c>
      <c r="F346" s="1" t="s">
        <v>544</v>
      </c>
      <c r="G346" s="1" t="s">
        <v>545</v>
      </c>
      <c r="H346" s="8" t="str">
        <f>HYPERLINK("https://doi.org/"&amp;G346)</f>
        <v>https://doi.org/10.1016/j.agrformet.2020.108308</v>
      </c>
      <c r="I346" s="1" t="s">
        <v>546</v>
      </c>
      <c r="J346" s="1" t="s">
        <v>349</v>
      </c>
      <c r="K346" s="2">
        <v>47</v>
      </c>
      <c r="M346" s="2" t="s">
        <v>549</v>
      </c>
      <c r="N346" s="9">
        <f>S346*Unit_conversion!$C$5</f>
        <v>1.232384321332801</v>
      </c>
      <c r="R346" s="10"/>
      <c r="S346" s="2">
        <v>35</v>
      </c>
      <c r="T346" s="2"/>
      <c r="U346" s="2" t="s">
        <v>35</v>
      </c>
      <c r="W346" s="2"/>
      <c r="X346" s="2" t="s">
        <v>28</v>
      </c>
    </row>
    <row r="347" spans="1:24" ht="14.25" customHeight="1">
      <c r="A347" s="1">
        <v>4240</v>
      </c>
      <c r="B347" s="2">
        <v>1</v>
      </c>
      <c r="C347" s="1" t="s">
        <v>542</v>
      </c>
      <c r="D347" s="1" t="s">
        <v>543</v>
      </c>
      <c r="E347" s="1">
        <v>2021</v>
      </c>
      <c r="F347" s="1" t="s">
        <v>544</v>
      </c>
      <c r="G347" s="1" t="s">
        <v>545</v>
      </c>
      <c r="H347" s="8" t="str">
        <f>HYPERLINK("https://doi.org/"&amp;G347)</f>
        <v>https://doi.org/10.1016/j.agrformet.2020.108308</v>
      </c>
      <c r="I347" s="1" t="s">
        <v>546</v>
      </c>
      <c r="J347" s="1" t="s">
        <v>349</v>
      </c>
      <c r="K347" s="2">
        <v>47</v>
      </c>
      <c r="M347" s="2" t="s">
        <v>550</v>
      </c>
      <c r="N347" s="9">
        <f>S347*Unit_conversion!$C$5</f>
        <v>0.84506353462820638</v>
      </c>
      <c r="R347" s="10"/>
      <c r="S347" s="2">
        <v>24</v>
      </c>
      <c r="T347" s="2"/>
      <c r="U347" s="2" t="s">
        <v>35</v>
      </c>
      <c r="W347" s="2"/>
      <c r="X347" s="2" t="s">
        <v>28</v>
      </c>
    </row>
    <row r="348" spans="1:24" ht="14.25" customHeight="1">
      <c r="A348" s="1">
        <v>4240</v>
      </c>
      <c r="B348" s="2">
        <v>1</v>
      </c>
      <c r="C348" s="1" t="s">
        <v>542</v>
      </c>
      <c r="D348" s="1" t="s">
        <v>543</v>
      </c>
      <c r="E348" s="1">
        <v>2021</v>
      </c>
      <c r="F348" s="1" t="s">
        <v>544</v>
      </c>
      <c r="G348" s="1" t="s">
        <v>545</v>
      </c>
      <c r="H348" s="8" t="str">
        <f>HYPERLINK("https://doi.org/"&amp;G348)</f>
        <v>https://doi.org/10.1016/j.agrformet.2020.108308</v>
      </c>
      <c r="I348" s="1" t="s">
        <v>546</v>
      </c>
      <c r="J348" s="1" t="s">
        <v>349</v>
      </c>
      <c r="K348" s="2">
        <v>47</v>
      </c>
      <c r="M348" s="2" t="s">
        <v>551</v>
      </c>
      <c r="N348" s="9">
        <f>S348*Unit_conversion!$C$5</f>
        <v>0.80985255401869782</v>
      </c>
      <c r="R348" s="10"/>
      <c r="S348" s="2">
        <v>23</v>
      </c>
      <c r="T348" s="2"/>
      <c r="U348" s="2" t="s">
        <v>35</v>
      </c>
      <c r="W348" s="2"/>
      <c r="X348" s="2" t="s">
        <v>28</v>
      </c>
    </row>
    <row r="349" spans="1:24" ht="14.25" customHeight="1">
      <c r="A349" s="1">
        <v>4240</v>
      </c>
      <c r="B349" s="2">
        <v>1</v>
      </c>
      <c r="C349" s="1" t="s">
        <v>542</v>
      </c>
      <c r="D349" s="1" t="s">
        <v>543</v>
      </c>
      <c r="E349" s="1">
        <v>2021</v>
      </c>
      <c r="F349" s="1" t="s">
        <v>544</v>
      </c>
      <c r="G349" s="1" t="s">
        <v>545</v>
      </c>
      <c r="H349" s="8" t="str">
        <f>HYPERLINK("https://doi.org/"&amp;G349)</f>
        <v>https://doi.org/10.1016/j.agrformet.2020.108308</v>
      </c>
      <c r="I349" s="1" t="s">
        <v>546</v>
      </c>
      <c r="J349" s="1" t="s">
        <v>349</v>
      </c>
      <c r="K349" s="2">
        <v>47</v>
      </c>
      <c r="M349" s="2" t="s">
        <v>552</v>
      </c>
      <c r="N349" s="9">
        <f>S349*Unit_conversion!$C$5</f>
        <v>0.66900863158066337</v>
      </c>
      <c r="R349" s="10"/>
      <c r="S349" s="2">
        <v>19</v>
      </c>
      <c r="T349" s="2"/>
      <c r="U349" s="2" t="s">
        <v>35</v>
      </c>
      <c r="W349" s="2"/>
      <c r="X349" s="2" t="s">
        <v>28</v>
      </c>
    </row>
    <row r="350" spans="1:24" ht="14.25" customHeight="1">
      <c r="A350" s="1">
        <v>4240</v>
      </c>
      <c r="B350" s="2">
        <v>1</v>
      </c>
      <c r="C350" s="1" t="s">
        <v>542</v>
      </c>
      <c r="D350" s="1" t="s">
        <v>543</v>
      </c>
      <c r="E350" s="1">
        <v>2021</v>
      </c>
      <c r="F350" s="1" t="s">
        <v>544</v>
      </c>
      <c r="G350" s="1" t="s">
        <v>545</v>
      </c>
      <c r="H350" s="8" t="str">
        <f>HYPERLINK("https://doi.org/"&amp;G350)</f>
        <v>https://doi.org/10.1016/j.agrformet.2020.108308</v>
      </c>
      <c r="I350" s="1" t="s">
        <v>546</v>
      </c>
      <c r="J350" s="1" t="s">
        <v>349</v>
      </c>
      <c r="K350" s="2">
        <v>47</v>
      </c>
      <c r="M350" s="2" t="s">
        <v>553</v>
      </c>
      <c r="N350" s="9">
        <f>S350*Unit_conversion!$C$5</f>
        <v>0.70421961219017204</v>
      </c>
      <c r="R350" s="10"/>
      <c r="S350" s="2">
        <v>20</v>
      </c>
      <c r="T350" s="2"/>
      <c r="U350" s="2" t="s">
        <v>35</v>
      </c>
      <c r="W350" s="2"/>
      <c r="X350" s="2" t="s">
        <v>28</v>
      </c>
    </row>
    <row r="351" spans="1:24" ht="14.25" customHeight="1">
      <c r="A351" s="1">
        <v>4240</v>
      </c>
      <c r="B351" s="2">
        <v>1</v>
      </c>
      <c r="C351" s="1" t="s">
        <v>542</v>
      </c>
      <c r="D351" s="1" t="s">
        <v>543</v>
      </c>
      <c r="E351" s="1">
        <v>2021</v>
      </c>
      <c r="F351" s="1" t="s">
        <v>544</v>
      </c>
      <c r="G351" s="1" t="s">
        <v>545</v>
      </c>
      <c r="H351" s="8" t="str">
        <f>HYPERLINK("https://doi.org/"&amp;G351)</f>
        <v>https://doi.org/10.1016/j.agrformet.2020.108308</v>
      </c>
      <c r="I351" s="1" t="s">
        <v>546</v>
      </c>
      <c r="J351" s="1" t="s">
        <v>349</v>
      </c>
      <c r="K351" s="2">
        <v>47</v>
      </c>
      <c r="M351" s="2" t="s">
        <v>554</v>
      </c>
      <c r="N351" s="9">
        <f>S351*Unit_conversion!$C$5</f>
        <v>0.7394305927996806</v>
      </c>
      <c r="R351" s="10"/>
      <c r="S351" s="2">
        <v>21</v>
      </c>
      <c r="T351" s="2"/>
      <c r="U351" s="2" t="s">
        <v>35</v>
      </c>
      <c r="W351" s="2"/>
      <c r="X351" s="2" t="s">
        <v>28</v>
      </c>
    </row>
    <row r="352" spans="1:24" ht="14.25" customHeight="1">
      <c r="A352" s="1">
        <v>4240</v>
      </c>
      <c r="B352" s="2">
        <v>1</v>
      </c>
      <c r="C352" s="1" t="s">
        <v>542</v>
      </c>
      <c r="D352" s="1" t="s">
        <v>543</v>
      </c>
      <c r="E352" s="1">
        <v>2021</v>
      </c>
      <c r="F352" s="1" t="s">
        <v>544</v>
      </c>
      <c r="G352" s="1" t="s">
        <v>545</v>
      </c>
      <c r="H352" s="8" t="str">
        <f>HYPERLINK("https://doi.org/"&amp;G352)</f>
        <v>https://doi.org/10.1016/j.agrformet.2020.108308</v>
      </c>
      <c r="I352" s="1" t="s">
        <v>546</v>
      </c>
      <c r="J352" s="1" t="s">
        <v>349</v>
      </c>
      <c r="K352" s="2">
        <v>47</v>
      </c>
      <c r="M352" s="2" t="s">
        <v>555</v>
      </c>
      <c r="N352" s="9">
        <f>S352*Unit_conversion!$C$5</f>
        <v>0.66900863158066337</v>
      </c>
      <c r="R352" s="10"/>
      <c r="S352" s="2">
        <v>19</v>
      </c>
      <c r="T352" s="2"/>
      <c r="U352" s="2" t="s">
        <v>35</v>
      </c>
      <c r="W352" s="2"/>
      <c r="X352" s="2" t="s">
        <v>28</v>
      </c>
    </row>
    <row r="353" spans="1:27" ht="14.25" customHeight="1">
      <c r="A353" s="1">
        <v>4071</v>
      </c>
      <c r="B353" s="2">
        <v>1</v>
      </c>
      <c r="C353" s="1" t="s">
        <v>556</v>
      </c>
      <c r="D353" s="1" t="s">
        <v>557</v>
      </c>
      <c r="E353" s="1">
        <v>2021</v>
      </c>
      <c r="F353" s="1" t="s">
        <v>558</v>
      </c>
      <c r="G353" s="1" t="s">
        <v>559</v>
      </c>
      <c r="H353" s="8" t="str">
        <f>HYPERLINK("https://doi.org/"&amp;G353)</f>
        <v>https://doi.org/10.1016/j.agrformet.2021.108421</v>
      </c>
      <c r="I353" s="1" t="s">
        <v>560</v>
      </c>
      <c r="J353" s="1" t="s">
        <v>349</v>
      </c>
      <c r="K353" s="2">
        <v>1</v>
      </c>
      <c r="M353" s="2" t="s">
        <v>561</v>
      </c>
      <c r="N353" s="16">
        <v>0.48</v>
      </c>
      <c r="O353" s="16"/>
      <c r="Q353" s="3"/>
      <c r="R353" s="10"/>
      <c r="S353" s="16"/>
      <c r="T353" s="16"/>
      <c r="U353" s="16" t="s">
        <v>234</v>
      </c>
      <c r="V353" s="16" t="s">
        <v>29</v>
      </c>
      <c r="W353" s="16" t="s">
        <v>562</v>
      </c>
      <c r="X353" s="16" t="s">
        <v>28</v>
      </c>
      <c r="Y353" s="16" t="s">
        <v>563</v>
      </c>
      <c r="Z353" s="3"/>
      <c r="AA353" s="2"/>
    </row>
    <row r="354" spans="1:27" ht="14.25" customHeight="1">
      <c r="A354" s="1">
        <v>4071</v>
      </c>
      <c r="B354" s="2">
        <v>1</v>
      </c>
      <c r="C354" s="1" t="s">
        <v>556</v>
      </c>
      <c r="D354" s="1" t="s">
        <v>557</v>
      </c>
      <c r="E354" s="1">
        <v>2021</v>
      </c>
      <c r="F354" s="1" t="s">
        <v>558</v>
      </c>
      <c r="G354" s="1" t="s">
        <v>559</v>
      </c>
      <c r="H354" s="8" t="str">
        <f>HYPERLINK("https://doi.org/"&amp;G354)</f>
        <v>https://doi.org/10.1016/j.agrformet.2021.108421</v>
      </c>
      <c r="I354" s="1" t="s">
        <v>560</v>
      </c>
      <c r="J354" s="1" t="s">
        <v>349</v>
      </c>
      <c r="K354" s="2">
        <v>1</v>
      </c>
      <c r="M354" s="2" t="s">
        <v>564</v>
      </c>
      <c r="N354" s="16">
        <v>0.66</v>
      </c>
      <c r="O354" s="16"/>
      <c r="Q354" s="3"/>
      <c r="R354" s="10"/>
      <c r="S354" s="16"/>
      <c r="T354" s="16"/>
      <c r="U354" s="16" t="s">
        <v>234</v>
      </c>
      <c r="V354" s="16" t="s">
        <v>29</v>
      </c>
      <c r="W354" s="16" t="s">
        <v>562</v>
      </c>
      <c r="X354" s="16" t="s">
        <v>28</v>
      </c>
      <c r="Y354" s="16" t="s">
        <v>563</v>
      </c>
      <c r="Z354" s="3"/>
    </row>
    <row r="355" spans="1:27" ht="14.25" customHeight="1">
      <c r="A355" s="1">
        <v>4071</v>
      </c>
      <c r="B355" s="2">
        <v>1</v>
      </c>
      <c r="C355" s="1" t="s">
        <v>556</v>
      </c>
      <c r="D355" s="1" t="s">
        <v>557</v>
      </c>
      <c r="E355" s="1">
        <v>2021</v>
      </c>
      <c r="F355" s="1" t="s">
        <v>558</v>
      </c>
      <c r="G355" s="1" t="s">
        <v>559</v>
      </c>
      <c r="H355" s="8" t="str">
        <f>HYPERLINK("https://doi.org/"&amp;G355)</f>
        <v>https://doi.org/10.1016/j.agrformet.2021.108421</v>
      </c>
      <c r="I355" s="1" t="s">
        <v>560</v>
      </c>
      <c r="J355" s="1" t="s">
        <v>349</v>
      </c>
      <c r="K355" s="2">
        <v>1</v>
      </c>
      <c r="M355" s="2" t="s">
        <v>565</v>
      </c>
      <c r="N355" s="16">
        <v>0.55000000000000004</v>
      </c>
      <c r="O355" s="16"/>
      <c r="Q355" s="3"/>
      <c r="R355" s="10"/>
      <c r="S355" s="16"/>
      <c r="T355" s="16"/>
      <c r="U355" s="16" t="s">
        <v>234</v>
      </c>
      <c r="V355" s="16" t="s">
        <v>29</v>
      </c>
      <c r="W355" s="16" t="s">
        <v>562</v>
      </c>
      <c r="X355" s="16" t="s">
        <v>28</v>
      </c>
      <c r="Y355" s="16" t="s">
        <v>563</v>
      </c>
      <c r="Z355" s="3"/>
    </row>
    <row r="356" spans="1:27" ht="14.25" customHeight="1">
      <c r="A356" s="1">
        <v>4071</v>
      </c>
      <c r="B356" s="2">
        <v>1</v>
      </c>
      <c r="C356" s="1" t="s">
        <v>556</v>
      </c>
      <c r="D356" s="1" t="s">
        <v>557</v>
      </c>
      <c r="E356" s="1">
        <v>2021</v>
      </c>
      <c r="F356" s="1" t="s">
        <v>558</v>
      </c>
      <c r="G356" s="1" t="s">
        <v>559</v>
      </c>
      <c r="H356" s="8" t="str">
        <f>HYPERLINK("https://doi.org/"&amp;G356)</f>
        <v>https://doi.org/10.1016/j.agrformet.2021.108421</v>
      </c>
      <c r="I356" s="1" t="s">
        <v>560</v>
      </c>
      <c r="J356" s="1" t="s">
        <v>349</v>
      </c>
      <c r="K356" s="2">
        <v>1</v>
      </c>
      <c r="M356" s="2" t="s">
        <v>566</v>
      </c>
      <c r="N356" s="16">
        <v>2.1</v>
      </c>
      <c r="O356" s="16"/>
      <c r="Q356" s="3"/>
      <c r="R356" s="10"/>
      <c r="S356" s="16"/>
      <c r="T356" s="16"/>
      <c r="U356" s="16" t="s">
        <v>234</v>
      </c>
      <c r="V356" s="16" t="s">
        <v>29</v>
      </c>
      <c r="W356" s="16" t="s">
        <v>562</v>
      </c>
      <c r="X356" s="16" t="s">
        <v>28</v>
      </c>
      <c r="Y356" s="16" t="s">
        <v>563</v>
      </c>
      <c r="Z356" s="3"/>
      <c r="AA356" s="2"/>
    </row>
    <row r="357" spans="1:27" ht="14.25" customHeight="1">
      <c r="A357" s="1">
        <v>4071</v>
      </c>
      <c r="B357" s="2">
        <v>1</v>
      </c>
      <c r="C357" s="1" t="s">
        <v>556</v>
      </c>
      <c r="D357" s="1" t="s">
        <v>557</v>
      </c>
      <c r="E357" s="1">
        <v>2021</v>
      </c>
      <c r="F357" s="1" t="s">
        <v>558</v>
      </c>
      <c r="G357" s="1" t="s">
        <v>559</v>
      </c>
      <c r="H357" s="8" t="str">
        <f>HYPERLINK("https://doi.org/"&amp;G357)</f>
        <v>https://doi.org/10.1016/j.agrformet.2021.108421</v>
      </c>
      <c r="I357" s="1" t="s">
        <v>560</v>
      </c>
      <c r="J357" s="1" t="s">
        <v>349</v>
      </c>
      <c r="K357" s="2">
        <v>1</v>
      </c>
      <c r="M357" s="2" t="s">
        <v>58</v>
      </c>
      <c r="N357" s="16">
        <v>2.61</v>
      </c>
      <c r="O357" s="16"/>
      <c r="Q357" s="3"/>
      <c r="R357" s="10"/>
      <c r="S357" s="16"/>
      <c r="T357" s="16"/>
      <c r="U357" s="16" t="s">
        <v>234</v>
      </c>
      <c r="V357" s="16" t="s">
        <v>29</v>
      </c>
      <c r="W357" s="16" t="s">
        <v>562</v>
      </c>
      <c r="X357" s="16" t="s">
        <v>28</v>
      </c>
      <c r="Y357" s="16" t="s">
        <v>563</v>
      </c>
      <c r="Z357" s="3"/>
      <c r="AA357" s="2"/>
    </row>
    <row r="358" spans="1:27" ht="14.25" customHeight="1">
      <c r="A358" s="1">
        <v>4071</v>
      </c>
      <c r="B358" s="2">
        <v>1</v>
      </c>
      <c r="C358" s="1" t="s">
        <v>556</v>
      </c>
      <c r="D358" s="1" t="s">
        <v>557</v>
      </c>
      <c r="E358" s="1">
        <v>2021</v>
      </c>
      <c r="F358" s="1" t="s">
        <v>558</v>
      </c>
      <c r="G358" s="1" t="s">
        <v>559</v>
      </c>
      <c r="H358" s="8" t="str">
        <f>HYPERLINK("https://doi.org/"&amp;G358)</f>
        <v>https://doi.org/10.1016/j.agrformet.2021.108421</v>
      </c>
      <c r="I358" s="1" t="s">
        <v>560</v>
      </c>
      <c r="J358" s="1" t="s">
        <v>349</v>
      </c>
      <c r="K358" s="2">
        <v>1</v>
      </c>
      <c r="M358" s="2" t="s">
        <v>561</v>
      </c>
      <c r="N358" s="16">
        <v>0.56000000000000005</v>
      </c>
      <c r="O358" s="16"/>
      <c r="Q358" s="3"/>
      <c r="R358" s="10"/>
      <c r="S358" s="16"/>
      <c r="T358" s="16"/>
      <c r="U358" s="16" t="s">
        <v>234</v>
      </c>
      <c r="V358" s="16" t="s">
        <v>29</v>
      </c>
      <c r="W358" s="16" t="s">
        <v>567</v>
      </c>
      <c r="X358" s="16" t="s">
        <v>28</v>
      </c>
      <c r="Y358" s="16" t="s">
        <v>563</v>
      </c>
      <c r="Z358" s="3"/>
    </row>
    <row r="359" spans="1:27" ht="14.25" customHeight="1">
      <c r="A359" s="1">
        <v>4071</v>
      </c>
      <c r="B359" s="2">
        <v>1</v>
      </c>
      <c r="C359" s="1" t="s">
        <v>556</v>
      </c>
      <c r="D359" s="1" t="s">
        <v>557</v>
      </c>
      <c r="E359" s="1">
        <v>2021</v>
      </c>
      <c r="F359" s="1" t="s">
        <v>558</v>
      </c>
      <c r="G359" s="1" t="s">
        <v>559</v>
      </c>
      <c r="H359" s="8" t="str">
        <f>HYPERLINK("https://doi.org/"&amp;G359)</f>
        <v>https://doi.org/10.1016/j.agrformet.2021.108421</v>
      </c>
      <c r="I359" s="1" t="s">
        <v>560</v>
      </c>
      <c r="J359" s="1" t="s">
        <v>349</v>
      </c>
      <c r="K359" s="2">
        <v>1</v>
      </c>
      <c r="M359" s="2" t="s">
        <v>564</v>
      </c>
      <c r="N359" s="16">
        <v>0.69</v>
      </c>
      <c r="O359" s="16"/>
      <c r="Q359" s="3"/>
      <c r="R359" s="10"/>
      <c r="S359" s="16"/>
      <c r="T359" s="16"/>
      <c r="U359" s="16" t="s">
        <v>234</v>
      </c>
      <c r="V359" s="16" t="s">
        <v>29</v>
      </c>
      <c r="W359" s="16" t="s">
        <v>567</v>
      </c>
      <c r="X359" s="16" t="s">
        <v>28</v>
      </c>
      <c r="Y359" s="16" t="s">
        <v>563</v>
      </c>
      <c r="Z359" s="3"/>
    </row>
    <row r="360" spans="1:27" ht="14.25" customHeight="1">
      <c r="A360" s="1">
        <v>4071</v>
      </c>
      <c r="B360" s="2">
        <v>1</v>
      </c>
      <c r="C360" s="1" t="s">
        <v>556</v>
      </c>
      <c r="D360" s="1" t="s">
        <v>557</v>
      </c>
      <c r="E360" s="1">
        <v>2021</v>
      </c>
      <c r="F360" s="1" t="s">
        <v>558</v>
      </c>
      <c r="G360" s="1" t="s">
        <v>559</v>
      </c>
      <c r="H360" s="8" t="str">
        <f>HYPERLINK("https://doi.org/"&amp;G360)</f>
        <v>https://doi.org/10.1016/j.agrformet.2021.108421</v>
      </c>
      <c r="I360" s="1" t="s">
        <v>560</v>
      </c>
      <c r="J360" s="1" t="s">
        <v>349</v>
      </c>
      <c r="K360" s="2">
        <v>1</v>
      </c>
      <c r="M360" s="2" t="s">
        <v>565</v>
      </c>
      <c r="N360" s="16">
        <v>0.48</v>
      </c>
      <c r="O360" s="16"/>
      <c r="Q360" s="3"/>
      <c r="R360" s="10"/>
      <c r="S360" s="16"/>
      <c r="T360" s="16"/>
      <c r="U360" s="16" t="s">
        <v>234</v>
      </c>
      <c r="V360" s="16" t="s">
        <v>29</v>
      </c>
      <c r="W360" s="16" t="s">
        <v>567</v>
      </c>
      <c r="X360" s="16" t="s">
        <v>28</v>
      </c>
      <c r="Y360" s="16" t="s">
        <v>563</v>
      </c>
      <c r="Z360" s="3"/>
      <c r="AA360" s="2"/>
    </row>
    <row r="361" spans="1:27" ht="14.25" customHeight="1">
      <c r="A361" s="1">
        <v>4071</v>
      </c>
      <c r="B361" s="2">
        <v>1</v>
      </c>
      <c r="C361" s="1" t="s">
        <v>556</v>
      </c>
      <c r="D361" s="1" t="s">
        <v>557</v>
      </c>
      <c r="E361" s="1">
        <v>2021</v>
      </c>
      <c r="F361" s="1" t="s">
        <v>558</v>
      </c>
      <c r="G361" s="1" t="s">
        <v>559</v>
      </c>
      <c r="H361" s="8" t="str">
        <f>HYPERLINK("https://doi.org/"&amp;G361)</f>
        <v>https://doi.org/10.1016/j.agrformet.2021.108421</v>
      </c>
      <c r="I361" s="1" t="s">
        <v>560</v>
      </c>
      <c r="J361" s="1" t="s">
        <v>349</v>
      </c>
      <c r="K361" s="2">
        <v>1</v>
      </c>
      <c r="M361" s="2" t="s">
        <v>566</v>
      </c>
      <c r="N361" s="16">
        <v>0.89</v>
      </c>
      <c r="O361" s="16"/>
      <c r="Q361" s="3"/>
      <c r="R361" s="10"/>
      <c r="S361" s="16"/>
      <c r="T361" s="16"/>
      <c r="U361" s="16" t="s">
        <v>234</v>
      </c>
      <c r="V361" s="16" t="s">
        <v>29</v>
      </c>
      <c r="W361" s="16" t="s">
        <v>567</v>
      </c>
      <c r="X361" s="16" t="s">
        <v>28</v>
      </c>
      <c r="Y361" s="16" t="s">
        <v>563</v>
      </c>
      <c r="Z361" s="3"/>
    </row>
    <row r="362" spans="1:27" ht="14.25" customHeight="1">
      <c r="A362" s="1">
        <v>4071</v>
      </c>
      <c r="B362" s="2">
        <v>1</v>
      </c>
      <c r="C362" s="1" t="s">
        <v>556</v>
      </c>
      <c r="D362" s="1" t="s">
        <v>557</v>
      </c>
      <c r="E362" s="1">
        <v>2021</v>
      </c>
      <c r="F362" s="1" t="s">
        <v>558</v>
      </c>
      <c r="G362" s="1" t="s">
        <v>559</v>
      </c>
      <c r="H362" s="8" t="str">
        <f>HYPERLINK("https://doi.org/"&amp;G362)</f>
        <v>https://doi.org/10.1016/j.agrformet.2021.108421</v>
      </c>
      <c r="I362" s="1" t="s">
        <v>560</v>
      </c>
      <c r="J362" s="1" t="s">
        <v>349</v>
      </c>
      <c r="K362" s="2">
        <v>1</v>
      </c>
      <c r="M362" s="2" t="s">
        <v>58</v>
      </c>
      <c r="N362" s="16">
        <v>2.06</v>
      </c>
      <c r="O362" s="16"/>
      <c r="Q362" s="3"/>
      <c r="R362" s="10"/>
      <c r="S362" s="16"/>
      <c r="T362" s="16"/>
      <c r="U362" s="16" t="s">
        <v>234</v>
      </c>
      <c r="V362" s="16" t="s">
        <v>29</v>
      </c>
      <c r="W362" s="16" t="s">
        <v>567</v>
      </c>
      <c r="X362" s="16" t="s">
        <v>28</v>
      </c>
      <c r="Y362" s="16" t="s">
        <v>563</v>
      </c>
      <c r="Z362" s="3"/>
      <c r="AA362" s="2"/>
    </row>
    <row r="363" spans="1:27" ht="14.25" customHeight="1">
      <c r="A363" s="1">
        <v>4071</v>
      </c>
      <c r="B363" s="2">
        <v>1</v>
      </c>
      <c r="C363" s="1" t="s">
        <v>556</v>
      </c>
      <c r="D363" s="1" t="s">
        <v>557</v>
      </c>
      <c r="E363" s="1">
        <v>2021</v>
      </c>
      <c r="F363" s="1" t="s">
        <v>558</v>
      </c>
      <c r="G363" s="1" t="s">
        <v>559</v>
      </c>
      <c r="H363" s="8" t="str">
        <f>HYPERLINK("https://doi.org/"&amp;G363)</f>
        <v>https://doi.org/10.1016/j.agrformet.2021.108421</v>
      </c>
      <c r="I363" s="1" t="s">
        <v>560</v>
      </c>
      <c r="J363" s="1" t="s">
        <v>349</v>
      </c>
      <c r="K363" s="2">
        <v>1</v>
      </c>
      <c r="M363" s="2" t="s">
        <v>561</v>
      </c>
      <c r="N363" s="16">
        <v>0.77</v>
      </c>
      <c r="O363" s="16"/>
      <c r="Q363" s="3"/>
      <c r="R363" s="10"/>
      <c r="S363" s="16"/>
      <c r="T363" s="16"/>
      <c r="U363" s="16" t="s">
        <v>234</v>
      </c>
      <c r="V363" s="16" t="s">
        <v>29</v>
      </c>
      <c r="W363" s="16" t="s">
        <v>568</v>
      </c>
      <c r="X363" s="16" t="s">
        <v>28</v>
      </c>
      <c r="Y363" s="16" t="s">
        <v>563</v>
      </c>
      <c r="Z363" s="3"/>
    </row>
    <row r="364" spans="1:27" ht="14.25" customHeight="1">
      <c r="A364" s="1">
        <v>4071</v>
      </c>
      <c r="B364" s="2">
        <v>1</v>
      </c>
      <c r="C364" s="1" t="s">
        <v>556</v>
      </c>
      <c r="D364" s="1" t="s">
        <v>557</v>
      </c>
      <c r="E364" s="1">
        <v>2021</v>
      </c>
      <c r="F364" s="1" t="s">
        <v>558</v>
      </c>
      <c r="G364" s="1" t="s">
        <v>559</v>
      </c>
      <c r="H364" s="8" t="str">
        <f>HYPERLINK("https://doi.org/"&amp;G364)</f>
        <v>https://doi.org/10.1016/j.agrformet.2021.108421</v>
      </c>
      <c r="I364" s="1" t="s">
        <v>560</v>
      </c>
      <c r="J364" s="1" t="s">
        <v>349</v>
      </c>
      <c r="K364" s="2">
        <v>1</v>
      </c>
      <c r="M364" s="2" t="s">
        <v>564</v>
      </c>
      <c r="N364" s="16">
        <v>0.77</v>
      </c>
      <c r="O364" s="16"/>
      <c r="Q364" s="3"/>
      <c r="R364" s="10"/>
      <c r="S364" s="16"/>
      <c r="T364" s="16"/>
      <c r="U364" s="16" t="s">
        <v>234</v>
      </c>
      <c r="V364" s="16" t="s">
        <v>29</v>
      </c>
      <c r="W364" s="16" t="s">
        <v>568</v>
      </c>
      <c r="X364" s="16" t="s">
        <v>28</v>
      </c>
      <c r="Y364" s="16" t="s">
        <v>563</v>
      </c>
      <c r="Z364" s="3"/>
    </row>
    <row r="365" spans="1:27" ht="14.25" customHeight="1">
      <c r="A365" s="1">
        <v>4071</v>
      </c>
      <c r="B365" s="2">
        <v>1</v>
      </c>
      <c r="C365" s="1" t="s">
        <v>556</v>
      </c>
      <c r="D365" s="1" t="s">
        <v>557</v>
      </c>
      <c r="E365" s="1">
        <v>2021</v>
      </c>
      <c r="F365" s="1" t="s">
        <v>558</v>
      </c>
      <c r="G365" s="1" t="s">
        <v>559</v>
      </c>
      <c r="H365" s="8" t="str">
        <f>HYPERLINK("https://doi.org/"&amp;G365)</f>
        <v>https://doi.org/10.1016/j.agrformet.2021.108421</v>
      </c>
      <c r="I365" s="1" t="s">
        <v>560</v>
      </c>
      <c r="J365" s="1" t="s">
        <v>349</v>
      </c>
      <c r="K365" s="2">
        <v>1</v>
      </c>
      <c r="M365" s="2" t="s">
        <v>565</v>
      </c>
      <c r="N365" s="16">
        <v>0.62</v>
      </c>
      <c r="O365" s="16"/>
      <c r="Q365" s="3"/>
      <c r="R365" s="10"/>
      <c r="S365" s="16"/>
      <c r="T365" s="16"/>
      <c r="U365" s="16" t="s">
        <v>234</v>
      </c>
      <c r="V365" s="16" t="s">
        <v>29</v>
      </c>
      <c r="W365" s="16" t="s">
        <v>568</v>
      </c>
      <c r="X365" s="16" t="s">
        <v>28</v>
      </c>
      <c r="Y365" s="16" t="s">
        <v>563</v>
      </c>
      <c r="Z365" s="3"/>
    </row>
    <row r="366" spans="1:27" ht="14.25" customHeight="1">
      <c r="A366" s="1">
        <v>4071</v>
      </c>
      <c r="B366" s="2">
        <v>1</v>
      </c>
      <c r="C366" s="1" t="s">
        <v>556</v>
      </c>
      <c r="D366" s="1" t="s">
        <v>557</v>
      </c>
      <c r="E366" s="1">
        <v>2021</v>
      </c>
      <c r="F366" s="1" t="s">
        <v>558</v>
      </c>
      <c r="G366" s="1" t="s">
        <v>559</v>
      </c>
      <c r="H366" s="8" t="str">
        <f>HYPERLINK("https://doi.org/"&amp;G366)</f>
        <v>https://doi.org/10.1016/j.agrformet.2021.108421</v>
      </c>
      <c r="I366" s="1" t="s">
        <v>560</v>
      </c>
      <c r="J366" s="1" t="s">
        <v>349</v>
      </c>
      <c r="K366" s="2">
        <v>1</v>
      </c>
      <c r="M366" s="2" t="s">
        <v>566</v>
      </c>
      <c r="N366" s="16">
        <v>0.71</v>
      </c>
      <c r="O366" s="16"/>
      <c r="Q366" s="3"/>
      <c r="R366" s="10"/>
      <c r="S366" s="16"/>
      <c r="T366" s="16"/>
      <c r="U366" s="16" t="s">
        <v>234</v>
      </c>
      <c r="V366" s="16" t="s">
        <v>29</v>
      </c>
      <c r="W366" s="16" t="s">
        <v>568</v>
      </c>
      <c r="X366" s="16" t="s">
        <v>28</v>
      </c>
      <c r="Y366" s="16" t="s">
        <v>563</v>
      </c>
      <c r="Z366" s="3"/>
    </row>
    <row r="367" spans="1:27" ht="14.25" customHeight="1">
      <c r="A367" s="1">
        <v>4071</v>
      </c>
      <c r="B367" s="2">
        <v>1</v>
      </c>
      <c r="C367" s="1" t="s">
        <v>556</v>
      </c>
      <c r="D367" s="1" t="s">
        <v>557</v>
      </c>
      <c r="E367" s="1">
        <v>2021</v>
      </c>
      <c r="F367" s="1" t="s">
        <v>558</v>
      </c>
      <c r="G367" s="1" t="s">
        <v>559</v>
      </c>
      <c r="H367" s="8" t="str">
        <f>HYPERLINK("https://doi.org/"&amp;G367)</f>
        <v>https://doi.org/10.1016/j.agrformet.2021.108421</v>
      </c>
      <c r="I367" s="1" t="s">
        <v>560</v>
      </c>
      <c r="J367" s="1" t="s">
        <v>349</v>
      </c>
      <c r="K367" s="2">
        <v>1</v>
      </c>
      <c r="M367" s="2" t="s">
        <v>58</v>
      </c>
      <c r="N367" s="16">
        <v>1.25</v>
      </c>
      <c r="O367" s="16"/>
      <c r="Q367" s="3"/>
      <c r="R367" s="10"/>
      <c r="S367" s="16"/>
      <c r="T367" s="16"/>
      <c r="U367" s="16" t="s">
        <v>234</v>
      </c>
      <c r="V367" s="16" t="s">
        <v>29</v>
      </c>
      <c r="W367" s="16" t="s">
        <v>568</v>
      </c>
      <c r="X367" s="16" t="s">
        <v>28</v>
      </c>
      <c r="Y367" s="16" t="s">
        <v>563</v>
      </c>
      <c r="Z367" s="3"/>
    </row>
    <row r="368" spans="1:27" ht="14.25" customHeight="1">
      <c r="A368" s="1">
        <v>4069</v>
      </c>
      <c r="B368" s="12">
        <v>1</v>
      </c>
      <c r="C368" s="1" t="s">
        <v>569</v>
      </c>
      <c r="D368" s="1" t="s">
        <v>570</v>
      </c>
      <c r="E368" s="1">
        <v>2021</v>
      </c>
      <c r="F368" s="1" t="s">
        <v>571</v>
      </c>
      <c r="G368" s="1" t="s">
        <v>572</v>
      </c>
      <c r="H368" s="8" t="str">
        <f>HYPERLINK("https://doi.org/"&amp;G368)</f>
        <v>https://doi.org/10.1016/j.agrformet.2021.108455</v>
      </c>
      <c r="I368" s="1" t="s">
        <v>573</v>
      </c>
      <c r="J368" s="1" t="s">
        <v>349</v>
      </c>
      <c r="K368" s="2">
        <v>31</v>
      </c>
      <c r="L368" s="1">
        <v>225</v>
      </c>
      <c r="M368" s="2" t="s">
        <v>47</v>
      </c>
      <c r="N368" s="9">
        <f t="shared" ref="N368:N375" si="21">P368/30</f>
        <v>1.4533333333333334</v>
      </c>
      <c r="O368" s="15"/>
      <c r="P368" s="2">
        <v>43.6</v>
      </c>
      <c r="R368" s="10"/>
      <c r="S368" s="2"/>
      <c r="T368" s="2"/>
      <c r="U368" s="2" t="s">
        <v>45</v>
      </c>
      <c r="W368" s="2"/>
      <c r="X368" s="2" t="s">
        <v>28</v>
      </c>
      <c r="Y368" s="2" t="s">
        <v>216</v>
      </c>
    </row>
    <row r="369" spans="1:32" ht="14.25" customHeight="1">
      <c r="A369" s="1">
        <v>4069</v>
      </c>
      <c r="B369" s="12">
        <v>1</v>
      </c>
      <c r="C369" s="1" t="s">
        <v>569</v>
      </c>
      <c r="D369" s="1" t="s">
        <v>570</v>
      </c>
      <c r="E369" s="1">
        <v>2021</v>
      </c>
      <c r="F369" s="1" t="s">
        <v>571</v>
      </c>
      <c r="G369" s="1" t="s">
        <v>572</v>
      </c>
      <c r="H369" s="8" t="str">
        <f>HYPERLINK("https://doi.org/"&amp;G369)</f>
        <v>https://doi.org/10.1016/j.agrformet.2021.108455</v>
      </c>
      <c r="I369" s="1" t="s">
        <v>573</v>
      </c>
      <c r="J369" s="1" t="s">
        <v>349</v>
      </c>
      <c r="K369" s="2">
        <v>31</v>
      </c>
      <c r="L369" s="1">
        <v>225</v>
      </c>
      <c r="M369" s="2" t="s">
        <v>574</v>
      </c>
      <c r="N369" s="9">
        <f t="shared" si="21"/>
        <v>1.4770000000000001</v>
      </c>
      <c r="O369" s="15"/>
      <c r="P369" s="2">
        <v>44.31</v>
      </c>
      <c r="R369" s="10"/>
      <c r="S369" s="2"/>
      <c r="T369" s="2"/>
      <c r="U369" s="2" t="s">
        <v>45</v>
      </c>
      <c r="W369" s="2"/>
      <c r="X369" s="2" t="s">
        <v>28</v>
      </c>
      <c r="Y369" s="2" t="s">
        <v>216</v>
      </c>
    </row>
    <row r="370" spans="1:32" ht="14.25" customHeight="1">
      <c r="A370" s="1">
        <v>4069</v>
      </c>
      <c r="B370" s="12">
        <v>1</v>
      </c>
      <c r="C370" s="1" t="s">
        <v>569</v>
      </c>
      <c r="D370" s="1" t="s">
        <v>570</v>
      </c>
      <c r="E370" s="1">
        <v>2021</v>
      </c>
      <c r="F370" s="1" t="s">
        <v>571</v>
      </c>
      <c r="G370" s="1" t="s">
        <v>572</v>
      </c>
      <c r="H370" s="8" t="str">
        <f>HYPERLINK("https://doi.org/"&amp;G370)</f>
        <v>https://doi.org/10.1016/j.agrformet.2021.108455</v>
      </c>
      <c r="I370" s="1" t="s">
        <v>573</v>
      </c>
      <c r="J370" s="1" t="s">
        <v>349</v>
      </c>
      <c r="K370" s="2">
        <v>31</v>
      </c>
      <c r="L370" s="1">
        <v>225</v>
      </c>
      <c r="M370" s="2" t="s">
        <v>575</v>
      </c>
      <c r="N370" s="9">
        <f t="shared" si="21"/>
        <v>1.1633333333333333</v>
      </c>
      <c r="O370" s="15"/>
      <c r="P370" s="2">
        <v>34.9</v>
      </c>
      <c r="R370" s="10"/>
      <c r="S370" s="2"/>
      <c r="T370" s="2"/>
      <c r="U370" s="2" t="s">
        <v>45</v>
      </c>
      <c r="W370" s="2"/>
      <c r="X370" s="2" t="s">
        <v>28</v>
      </c>
      <c r="Y370" s="2" t="s">
        <v>216</v>
      </c>
    </row>
    <row r="371" spans="1:32" ht="14.25" customHeight="1">
      <c r="A371" s="1">
        <v>4069</v>
      </c>
      <c r="B371" s="12">
        <v>1</v>
      </c>
      <c r="C371" s="1" t="s">
        <v>569</v>
      </c>
      <c r="D371" s="1" t="s">
        <v>570</v>
      </c>
      <c r="E371" s="1">
        <v>2021</v>
      </c>
      <c r="F371" s="1" t="s">
        <v>571</v>
      </c>
      <c r="G371" s="1" t="s">
        <v>572</v>
      </c>
      <c r="H371" s="8" t="str">
        <f>HYPERLINK("https://doi.org/"&amp;G371)</f>
        <v>https://doi.org/10.1016/j.agrformet.2021.108455</v>
      </c>
      <c r="I371" s="1" t="s">
        <v>573</v>
      </c>
      <c r="J371" s="1" t="s">
        <v>349</v>
      </c>
      <c r="K371" s="2">
        <v>31</v>
      </c>
      <c r="L371" s="1">
        <v>225</v>
      </c>
      <c r="M371" s="2" t="s">
        <v>576</v>
      </c>
      <c r="N371" s="9">
        <f t="shared" si="21"/>
        <v>1.4119999999999999</v>
      </c>
      <c r="O371" s="15"/>
      <c r="P371" s="2">
        <v>42.36</v>
      </c>
      <c r="R371" s="10"/>
      <c r="S371" s="2"/>
      <c r="T371" s="2"/>
      <c r="U371" s="2" t="s">
        <v>45</v>
      </c>
      <c r="W371" s="2"/>
      <c r="X371" s="2" t="s">
        <v>28</v>
      </c>
      <c r="Y371" s="2" t="s">
        <v>216</v>
      </c>
    </row>
    <row r="372" spans="1:32" ht="14.25" customHeight="1">
      <c r="A372" s="1">
        <v>4069</v>
      </c>
      <c r="B372" s="12">
        <v>1</v>
      </c>
      <c r="C372" s="1" t="s">
        <v>569</v>
      </c>
      <c r="D372" s="1" t="s">
        <v>570</v>
      </c>
      <c r="E372" s="1">
        <v>2021</v>
      </c>
      <c r="F372" s="1" t="s">
        <v>571</v>
      </c>
      <c r="G372" s="1" t="s">
        <v>572</v>
      </c>
      <c r="H372" s="8" t="str">
        <f>HYPERLINK("https://doi.org/"&amp;G372)</f>
        <v>https://doi.org/10.1016/j.agrformet.2021.108455</v>
      </c>
      <c r="I372" s="1" t="s">
        <v>573</v>
      </c>
      <c r="J372" s="1" t="s">
        <v>349</v>
      </c>
      <c r="K372" s="2">
        <v>31</v>
      </c>
      <c r="L372" s="1">
        <v>225</v>
      </c>
      <c r="M372" s="2" t="s">
        <v>577</v>
      </c>
      <c r="N372" s="9">
        <f t="shared" si="21"/>
        <v>1.427</v>
      </c>
      <c r="O372" s="15"/>
      <c r="P372" s="2">
        <v>42.81</v>
      </c>
      <c r="R372" s="10"/>
      <c r="S372" s="2"/>
      <c r="T372" s="2"/>
      <c r="U372" s="2" t="s">
        <v>45</v>
      </c>
      <c r="W372" s="2"/>
      <c r="X372" s="2" t="s">
        <v>28</v>
      </c>
      <c r="Y372" s="2" t="s">
        <v>216</v>
      </c>
    </row>
    <row r="373" spans="1:32" ht="14.25" customHeight="1">
      <c r="A373" s="1">
        <v>4069</v>
      </c>
      <c r="B373" s="12">
        <v>1</v>
      </c>
      <c r="C373" s="1" t="s">
        <v>569</v>
      </c>
      <c r="D373" s="1" t="s">
        <v>570</v>
      </c>
      <c r="E373" s="1">
        <v>2021</v>
      </c>
      <c r="F373" s="1" t="s">
        <v>571</v>
      </c>
      <c r="G373" s="1" t="s">
        <v>572</v>
      </c>
      <c r="H373" s="8" t="str">
        <f>HYPERLINK("https://doi.org/"&amp;G373)</f>
        <v>https://doi.org/10.1016/j.agrformet.2021.108455</v>
      </c>
      <c r="I373" s="1" t="s">
        <v>573</v>
      </c>
      <c r="J373" s="1" t="s">
        <v>349</v>
      </c>
      <c r="K373" s="2">
        <v>31</v>
      </c>
      <c r="L373" s="1">
        <v>225</v>
      </c>
      <c r="M373" s="2" t="s">
        <v>578</v>
      </c>
      <c r="N373" s="9">
        <f t="shared" si="21"/>
        <v>1.3766666666666665</v>
      </c>
      <c r="O373" s="15"/>
      <c r="P373" s="2">
        <v>41.3</v>
      </c>
      <c r="R373" s="10"/>
      <c r="S373" s="2"/>
      <c r="T373" s="2"/>
      <c r="U373" s="2" t="s">
        <v>45</v>
      </c>
      <c r="W373" s="2"/>
      <c r="X373" s="2" t="s">
        <v>28</v>
      </c>
      <c r="Y373" s="2" t="s">
        <v>216</v>
      </c>
    </row>
    <row r="374" spans="1:32" ht="14.25" customHeight="1">
      <c r="A374" s="1">
        <v>4069</v>
      </c>
      <c r="B374" s="12">
        <v>1</v>
      </c>
      <c r="C374" s="1" t="s">
        <v>569</v>
      </c>
      <c r="D374" s="1" t="s">
        <v>570</v>
      </c>
      <c r="E374" s="1">
        <v>2021</v>
      </c>
      <c r="F374" s="1" t="s">
        <v>571</v>
      </c>
      <c r="G374" s="1" t="s">
        <v>572</v>
      </c>
      <c r="H374" s="8" t="str">
        <f>HYPERLINK("https://doi.org/"&amp;G374)</f>
        <v>https://doi.org/10.1016/j.agrformet.2021.108455</v>
      </c>
      <c r="I374" s="1" t="s">
        <v>573</v>
      </c>
      <c r="J374" s="1" t="s">
        <v>349</v>
      </c>
      <c r="K374" s="2">
        <v>31</v>
      </c>
      <c r="L374" s="1">
        <v>225</v>
      </c>
      <c r="M374" s="2" t="s">
        <v>579</v>
      </c>
      <c r="N374" s="9">
        <f t="shared" si="21"/>
        <v>1.4460000000000002</v>
      </c>
      <c r="O374" s="15"/>
      <c r="P374" s="2">
        <v>43.38</v>
      </c>
      <c r="R374" s="10"/>
      <c r="S374" s="2"/>
      <c r="T374" s="2"/>
      <c r="U374" s="2" t="s">
        <v>45</v>
      </c>
      <c r="W374" s="2"/>
      <c r="X374" s="2" t="s">
        <v>28</v>
      </c>
      <c r="Y374" s="2" t="s">
        <v>216</v>
      </c>
    </row>
    <row r="375" spans="1:32" ht="14.25" customHeight="1">
      <c r="A375" s="1">
        <v>4069</v>
      </c>
      <c r="B375" s="12">
        <v>1</v>
      </c>
      <c r="C375" s="1" t="s">
        <v>569</v>
      </c>
      <c r="D375" s="1" t="s">
        <v>570</v>
      </c>
      <c r="E375" s="1">
        <v>2021</v>
      </c>
      <c r="F375" s="1" t="s">
        <v>571</v>
      </c>
      <c r="G375" s="1" t="s">
        <v>572</v>
      </c>
      <c r="H375" s="8" t="str">
        <f>HYPERLINK("https://doi.org/"&amp;G375)</f>
        <v>https://doi.org/10.1016/j.agrformet.2021.108455</v>
      </c>
      <c r="I375" s="1" t="s">
        <v>573</v>
      </c>
      <c r="J375" s="1" t="s">
        <v>349</v>
      </c>
      <c r="K375" s="2">
        <v>31</v>
      </c>
      <c r="L375" s="1">
        <v>225</v>
      </c>
      <c r="M375" s="2" t="s">
        <v>580</v>
      </c>
      <c r="N375" s="9">
        <f t="shared" si="21"/>
        <v>1.2876666666666667</v>
      </c>
      <c r="O375" s="15"/>
      <c r="P375" s="2">
        <v>38.630000000000003</v>
      </c>
      <c r="R375" s="10"/>
      <c r="S375" s="2"/>
      <c r="T375" s="2"/>
      <c r="U375" s="2" t="s">
        <v>45</v>
      </c>
      <c r="W375" s="2"/>
      <c r="X375" s="2" t="s">
        <v>28</v>
      </c>
      <c r="Y375" s="2" t="s">
        <v>216</v>
      </c>
    </row>
    <row r="376" spans="1:32" ht="14.25" customHeight="1">
      <c r="A376" s="22">
        <v>4025</v>
      </c>
      <c r="B376" s="23">
        <v>0</v>
      </c>
      <c r="C376" s="22" t="s">
        <v>581</v>
      </c>
      <c r="D376" s="22" t="s">
        <v>582</v>
      </c>
      <c r="E376" s="22">
        <v>2021</v>
      </c>
      <c r="F376" s="22" t="s">
        <v>583</v>
      </c>
      <c r="G376" s="22" t="s">
        <v>584</v>
      </c>
      <c r="H376" s="24" t="str">
        <f>HYPERLINK("https://doi.org/"&amp;G376)</f>
        <v>https://doi.org/10.1016/j.agrformet.2021.108566</v>
      </c>
      <c r="I376" s="22" t="s">
        <v>585</v>
      </c>
      <c r="J376" s="22" t="s">
        <v>349</v>
      </c>
      <c r="K376" s="22"/>
      <c r="L376" s="22"/>
      <c r="M376" s="23"/>
      <c r="N376" s="3"/>
      <c r="O376" s="22"/>
      <c r="P376" s="22"/>
      <c r="Q376" s="22"/>
      <c r="R376" s="10"/>
      <c r="S376" s="23"/>
      <c r="T376" s="23"/>
      <c r="U376" s="22"/>
      <c r="V376" s="22"/>
      <c r="W376" s="23"/>
      <c r="X376" s="23" t="s">
        <v>28</v>
      </c>
      <c r="Y376" s="23" t="s">
        <v>586</v>
      </c>
      <c r="Z376" s="22"/>
      <c r="AA376" s="22"/>
      <c r="AB376" s="22"/>
      <c r="AC376" s="22"/>
      <c r="AD376" s="22"/>
      <c r="AE376" s="22"/>
      <c r="AF376" s="22"/>
    </row>
    <row r="377" spans="1:32" ht="14.25" customHeight="1">
      <c r="A377" s="1">
        <v>4026</v>
      </c>
      <c r="B377" s="2">
        <v>1</v>
      </c>
      <c r="C377" s="1" t="s">
        <v>587</v>
      </c>
      <c r="D377" s="1" t="s">
        <v>588</v>
      </c>
      <c r="E377" s="1">
        <v>2021</v>
      </c>
      <c r="F377" s="1" t="s">
        <v>589</v>
      </c>
      <c r="G377" s="1" t="s">
        <v>590</v>
      </c>
      <c r="H377" s="8" t="str">
        <f>HYPERLINK("https://doi.org/"&amp;G377)</f>
        <v>https://doi.org/10.1016/j.agrformet.2021.108582</v>
      </c>
      <c r="I377" s="1" t="s">
        <v>591</v>
      </c>
      <c r="J377" s="1" t="s">
        <v>349</v>
      </c>
      <c r="K377" s="2">
        <v>19</v>
      </c>
      <c r="M377" s="2" t="s">
        <v>592</v>
      </c>
      <c r="N377" s="16">
        <v>1.5</v>
      </c>
      <c r="O377" s="2"/>
      <c r="R377" s="10"/>
      <c r="S377" s="2"/>
      <c r="T377" s="2"/>
      <c r="U377" s="2" t="s">
        <v>35</v>
      </c>
      <c r="W377" s="2"/>
      <c r="X377" s="2" t="s">
        <v>28</v>
      </c>
    </row>
    <row r="378" spans="1:32" ht="14.25" customHeight="1">
      <c r="A378" s="1">
        <v>4026</v>
      </c>
      <c r="B378" s="2">
        <v>1</v>
      </c>
      <c r="C378" s="1" t="s">
        <v>587</v>
      </c>
      <c r="D378" s="1" t="s">
        <v>588</v>
      </c>
      <c r="E378" s="1">
        <v>2021</v>
      </c>
      <c r="F378" s="1" t="s">
        <v>589</v>
      </c>
      <c r="G378" s="1" t="s">
        <v>590</v>
      </c>
      <c r="H378" s="8" t="str">
        <f>HYPERLINK("https://doi.org/"&amp;G378)</f>
        <v>https://doi.org/10.1016/j.agrformet.2021.108582</v>
      </c>
      <c r="I378" s="1" t="s">
        <v>591</v>
      </c>
      <c r="J378" s="1" t="s">
        <v>349</v>
      </c>
      <c r="K378" s="2">
        <v>19</v>
      </c>
      <c r="M378" s="2" t="s">
        <v>593</v>
      </c>
      <c r="N378" s="16">
        <v>1.37</v>
      </c>
      <c r="O378" s="2"/>
      <c r="R378" s="10"/>
      <c r="S378" s="2"/>
      <c r="T378" s="2"/>
      <c r="U378" s="2" t="s">
        <v>35</v>
      </c>
      <c r="W378" s="2"/>
      <c r="X378" s="2" t="s">
        <v>28</v>
      </c>
    </row>
    <row r="379" spans="1:32" ht="14.25" customHeight="1">
      <c r="A379" s="1">
        <v>4026</v>
      </c>
      <c r="B379" s="2">
        <v>1</v>
      </c>
      <c r="C379" s="1" t="s">
        <v>587</v>
      </c>
      <c r="D379" s="1" t="s">
        <v>588</v>
      </c>
      <c r="E379" s="1">
        <v>2021</v>
      </c>
      <c r="F379" s="1" t="s">
        <v>589</v>
      </c>
      <c r="G379" s="1" t="s">
        <v>590</v>
      </c>
      <c r="H379" s="8" t="str">
        <f>HYPERLINK("https://doi.org/"&amp;G379)</f>
        <v>https://doi.org/10.1016/j.agrformet.2021.108582</v>
      </c>
      <c r="I379" s="1" t="s">
        <v>591</v>
      </c>
      <c r="J379" s="1" t="s">
        <v>349</v>
      </c>
      <c r="K379" s="2">
        <v>19</v>
      </c>
      <c r="M379" s="2" t="s">
        <v>594</v>
      </c>
      <c r="N379" s="16">
        <v>1.58</v>
      </c>
      <c r="O379" s="2"/>
      <c r="R379" s="10"/>
      <c r="S379" s="2"/>
      <c r="T379" s="2"/>
      <c r="U379" s="2" t="s">
        <v>35</v>
      </c>
      <c r="W379" s="2"/>
      <c r="X379" s="2" t="s">
        <v>28</v>
      </c>
    </row>
    <row r="380" spans="1:32" ht="14.25" customHeight="1">
      <c r="A380" s="1">
        <v>4026</v>
      </c>
      <c r="B380" s="2">
        <v>1</v>
      </c>
      <c r="C380" s="1" t="s">
        <v>587</v>
      </c>
      <c r="D380" s="1" t="s">
        <v>588</v>
      </c>
      <c r="E380" s="1">
        <v>2021</v>
      </c>
      <c r="F380" s="1" t="s">
        <v>589</v>
      </c>
      <c r="G380" s="1" t="s">
        <v>590</v>
      </c>
      <c r="H380" s="8" t="str">
        <f>HYPERLINK("https://doi.org/"&amp;G380)</f>
        <v>https://doi.org/10.1016/j.agrformet.2021.108582</v>
      </c>
      <c r="I380" s="1" t="s">
        <v>591</v>
      </c>
      <c r="J380" s="1" t="s">
        <v>349</v>
      </c>
      <c r="K380" s="2">
        <v>19</v>
      </c>
      <c r="M380" s="2" t="s">
        <v>595</v>
      </c>
      <c r="N380" s="16">
        <v>1.42</v>
      </c>
      <c r="O380" s="2"/>
      <c r="R380" s="10"/>
      <c r="S380" s="2"/>
      <c r="T380" s="2"/>
      <c r="U380" s="2" t="s">
        <v>35</v>
      </c>
      <c r="W380" s="2"/>
      <c r="X380" s="2" t="s">
        <v>28</v>
      </c>
    </row>
    <row r="381" spans="1:32" ht="14.25" customHeight="1">
      <c r="A381" s="1">
        <v>4026</v>
      </c>
      <c r="B381" s="2">
        <v>1</v>
      </c>
      <c r="C381" s="1" t="s">
        <v>587</v>
      </c>
      <c r="D381" s="1" t="s">
        <v>588</v>
      </c>
      <c r="E381" s="1">
        <v>2021</v>
      </c>
      <c r="F381" s="1" t="s">
        <v>589</v>
      </c>
      <c r="G381" s="1" t="s">
        <v>590</v>
      </c>
      <c r="H381" s="8" t="str">
        <f>HYPERLINK("https://doi.org/"&amp;G381)</f>
        <v>https://doi.org/10.1016/j.agrformet.2021.108582</v>
      </c>
      <c r="I381" s="1" t="s">
        <v>591</v>
      </c>
      <c r="J381" s="1" t="s">
        <v>349</v>
      </c>
      <c r="K381" s="2">
        <v>19</v>
      </c>
      <c r="M381" s="2" t="s">
        <v>596</v>
      </c>
      <c r="N381" s="16">
        <v>1.1200000000000001</v>
      </c>
      <c r="O381" s="2"/>
      <c r="R381" s="10"/>
      <c r="S381" s="2"/>
      <c r="T381" s="2"/>
      <c r="U381" s="2" t="s">
        <v>35</v>
      </c>
      <c r="W381" s="2"/>
      <c r="X381" s="2" t="s">
        <v>28</v>
      </c>
    </row>
    <row r="382" spans="1:32" ht="14.25" customHeight="1">
      <c r="A382" s="1">
        <v>4026</v>
      </c>
      <c r="B382" s="2">
        <v>1</v>
      </c>
      <c r="C382" s="1" t="s">
        <v>587</v>
      </c>
      <c r="D382" s="1" t="s">
        <v>588</v>
      </c>
      <c r="E382" s="1">
        <v>2021</v>
      </c>
      <c r="F382" s="1" t="s">
        <v>589</v>
      </c>
      <c r="G382" s="1" t="s">
        <v>590</v>
      </c>
      <c r="H382" s="8" t="str">
        <f>HYPERLINK("https://doi.org/"&amp;G382)</f>
        <v>https://doi.org/10.1016/j.agrformet.2021.108582</v>
      </c>
      <c r="I382" s="1" t="s">
        <v>591</v>
      </c>
      <c r="J382" s="1" t="s">
        <v>349</v>
      </c>
      <c r="K382" s="2">
        <v>19</v>
      </c>
      <c r="M382" s="2" t="s">
        <v>459</v>
      </c>
      <c r="N382" s="16">
        <v>1.72</v>
      </c>
      <c r="O382" s="2"/>
      <c r="R382" s="10"/>
      <c r="S382" s="2"/>
      <c r="T382" s="2"/>
      <c r="U382" s="2" t="s">
        <v>35</v>
      </c>
      <c r="W382" s="2"/>
      <c r="X382" s="2" t="s">
        <v>28</v>
      </c>
    </row>
    <row r="383" spans="1:32" ht="14.25" customHeight="1">
      <c r="A383" s="1">
        <v>4026</v>
      </c>
      <c r="B383" s="2">
        <v>1</v>
      </c>
      <c r="C383" s="1" t="s">
        <v>587</v>
      </c>
      <c r="D383" s="1" t="s">
        <v>588</v>
      </c>
      <c r="E383" s="1">
        <v>2021</v>
      </c>
      <c r="F383" s="1" t="s">
        <v>589</v>
      </c>
      <c r="G383" s="1" t="s">
        <v>590</v>
      </c>
      <c r="H383" s="8" t="str">
        <f>HYPERLINK("https://doi.org/"&amp;G383)</f>
        <v>https://doi.org/10.1016/j.agrformet.2021.108582</v>
      </c>
      <c r="I383" s="1" t="s">
        <v>591</v>
      </c>
      <c r="J383" s="1" t="s">
        <v>349</v>
      </c>
      <c r="K383" s="2">
        <v>19</v>
      </c>
      <c r="M383" s="2" t="s">
        <v>597</v>
      </c>
      <c r="N383" s="16">
        <v>0.95</v>
      </c>
      <c r="O383" s="2"/>
      <c r="R383" s="10"/>
      <c r="S383" s="2"/>
      <c r="T383" s="2"/>
      <c r="U383" s="2" t="s">
        <v>35</v>
      </c>
      <c r="W383" s="2"/>
      <c r="X383" s="2" t="s">
        <v>28</v>
      </c>
    </row>
    <row r="384" spans="1:32" ht="14.25" customHeight="1">
      <c r="A384" s="1">
        <v>4026</v>
      </c>
      <c r="B384" s="2">
        <v>1</v>
      </c>
      <c r="C384" s="1" t="s">
        <v>587</v>
      </c>
      <c r="D384" s="1" t="s">
        <v>588</v>
      </c>
      <c r="E384" s="1">
        <v>2021</v>
      </c>
      <c r="F384" s="1" t="s">
        <v>589</v>
      </c>
      <c r="G384" s="1" t="s">
        <v>590</v>
      </c>
      <c r="H384" s="8" t="str">
        <f>HYPERLINK("https://doi.org/"&amp;G384)</f>
        <v>https://doi.org/10.1016/j.agrformet.2021.108582</v>
      </c>
      <c r="I384" s="1" t="s">
        <v>591</v>
      </c>
      <c r="J384" s="1" t="s">
        <v>349</v>
      </c>
      <c r="K384" s="2">
        <v>19</v>
      </c>
      <c r="M384" s="2" t="s">
        <v>598</v>
      </c>
      <c r="N384" s="16">
        <v>1.84</v>
      </c>
      <c r="O384" s="2"/>
      <c r="R384" s="10"/>
      <c r="S384" s="2"/>
      <c r="T384" s="2"/>
      <c r="U384" s="2" t="s">
        <v>35</v>
      </c>
      <c r="W384" s="2"/>
      <c r="X384" s="2" t="s">
        <v>28</v>
      </c>
    </row>
    <row r="385" spans="1:27" ht="14.25" customHeight="1">
      <c r="A385" s="1">
        <v>4026</v>
      </c>
      <c r="B385" s="2">
        <v>1</v>
      </c>
      <c r="C385" s="1" t="s">
        <v>587</v>
      </c>
      <c r="D385" s="1" t="s">
        <v>588</v>
      </c>
      <c r="E385" s="1">
        <v>2021</v>
      </c>
      <c r="F385" s="1" t="s">
        <v>589</v>
      </c>
      <c r="G385" s="1" t="s">
        <v>590</v>
      </c>
      <c r="H385" s="8" t="str">
        <f>HYPERLINK("https://doi.org/"&amp;G385)</f>
        <v>https://doi.org/10.1016/j.agrformet.2021.108582</v>
      </c>
      <c r="I385" s="1" t="s">
        <v>591</v>
      </c>
      <c r="J385" s="1" t="s">
        <v>349</v>
      </c>
      <c r="K385" s="2">
        <v>19</v>
      </c>
      <c r="M385" s="2" t="s">
        <v>599</v>
      </c>
      <c r="N385" s="16">
        <v>1.33</v>
      </c>
      <c r="O385" s="2"/>
      <c r="R385" s="10"/>
      <c r="S385" s="2"/>
      <c r="T385" s="2"/>
      <c r="U385" s="2" t="s">
        <v>35</v>
      </c>
      <c r="W385" s="2"/>
      <c r="X385" s="2" t="s">
        <v>28</v>
      </c>
    </row>
    <row r="386" spans="1:27" ht="14.25" customHeight="1">
      <c r="A386" s="1">
        <v>4026</v>
      </c>
      <c r="B386" s="2">
        <v>1</v>
      </c>
      <c r="C386" s="1" t="s">
        <v>587</v>
      </c>
      <c r="D386" s="1" t="s">
        <v>588</v>
      </c>
      <c r="E386" s="1">
        <v>2021</v>
      </c>
      <c r="F386" s="1" t="s">
        <v>589</v>
      </c>
      <c r="G386" s="1" t="s">
        <v>590</v>
      </c>
      <c r="H386" s="8" t="str">
        <f>HYPERLINK("https://doi.org/"&amp;G386)</f>
        <v>https://doi.org/10.1016/j.agrformet.2021.108582</v>
      </c>
      <c r="I386" s="1" t="s">
        <v>591</v>
      </c>
      <c r="J386" s="1" t="s">
        <v>349</v>
      </c>
      <c r="K386" s="2">
        <v>19</v>
      </c>
      <c r="M386" s="2" t="s">
        <v>600</v>
      </c>
      <c r="N386" s="16">
        <v>1.19</v>
      </c>
      <c r="O386" s="2"/>
      <c r="R386" s="10"/>
      <c r="S386" s="2"/>
      <c r="T386" s="2"/>
      <c r="U386" s="2" t="s">
        <v>35</v>
      </c>
      <c r="W386" s="2"/>
      <c r="X386" s="2" t="s">
        <v>28</v>
      </c>
    </row>
    <row r="387" spans="1:27" ht="14.25" customHeight="1">
      <c r="A387" s="1">
        <v>4026</v>
      </c>
      <c r="B387" s="2">
        <v>1</v>
      </c>
      <c r="C387" s="1" t="s">
        <v>587</v>
      </c>
      <c r="D387" s="1" t="s">
        <v>588</v>
      </c>
      <c r="E387" s="1">
        <v>2021</v>
      </c>
      <c r="F387" s="1" t="s">
        <v>589</v>
      </c>
      <c r="G387" s="1" t="s">
        <v>590</v>
      </c>
      <c r="H387" s="8" t="str">
        <f>HYPERLINK("https://doi.org/"&amp;G387)</f>
        <v>https://doi.org/10.1016/j.agrformet.2021.108582</v>
      </c>
      <c r="I387" s="1" t="s">
        <v>591</v>
      </c>
      <c r="J387" s="1" t="s">
        <v>349</v>
      </c>
      <c r="K387" s="2">
        <v>19</v>
      </c>
      <c r="M387" s="2" t="s">
        <v>601</v>
      </c>
      <c r="N387" s="16">
        <v>0.89</v>
      </c>
      <c r="O387" s="2"/>
      <c r="R387" s="10"/>
      <c r="S387" s="2"/>
      <c r="T387" s="2"/>
      <c r="U387" s="2" t="s">
        <v>35</v>
      </c>
      <c r="W387" s="2"/>
      <c r="X387" s="2" t="s">
        <v>28</v>
      </c>
    </row>
    <row r="388" spans="1:27" ht="14.25" customHeight="1">
      <c r="A388" s="1">
        <v>4026</v>
      </c>
      <c r="B388" s="2">
        <v>1</v>
      </c>
      <c r="C388" s="1" t="s">
        <v>587</v>
      </c>
      <c r="D388" s="1" t="s">
        <v>588</v>
      </c>
      <c r="E388" s="1">
        <v>2021</v>
      </c>
      <c r="F388" s="1" t="s">
        <v>589</v>
      </c>
      <c r="G388" s="1" t="s">
        <v>590</v>
      </c>
      <c r="H388" s="8" t="str">
        <f>HYPERLINK("https://doi.org/"&amp;G388)</f>
        <v>https://doi.org/10.1016/j.agrformet.2021.108582</v>
      </c>
      <c r="I388" s="1" t="s">
        <v>591</v>
      </c>
      <c r="J388" s="1" t="s">
        <v>349</v>
      </c>
      <c r="K388" s="2">
        <v>19</v>
      </c>
      <c r="M388" s="2" t="s">
        <v>602</v>
      </c>
      <c r="N388" s="16">
        <v>0.82</v>
      </c>
      <c r="O388" s="2"/>
      <c r="R388" s="10"/>
      <c r="S388" s="2"/>
      <c r="T388" s="2"/>
      <c r="U388" s="2" t="s">
        <v>35</v>
      </c>
      <c r="W388" s="2"/>
      <c r="X388" s="2" t="s">
        <v>28</v>
      </c>
    </row>
    <row r="389" spans="1:27" ht="14.25" customHeight="1">
      <c r="A389" s="1">
        <v>2157</v>
      </c>
      <c r="B389" s="2">
        <v>1</v>
      </c>
      <c r="C389" s="1" t="s">
        <v>603</v>
      </c>
      <c r="D389" s="1" t="s">
        <v>604</v>
      </c>
      <c r="E389" s="1">
        <v>2013</v>
      </c>
      <c r="F389" s="1" t="s">
        <v>605</v>
      </c>
      <c r="G389" s="1" t="s">
        <v>606</v>
      </c>
      <c r="H389" s="8" t="str">
        <f>HYPERLINK("https://doi.org/"&amp;G389)</f>
        <v>https://doi.org/10.1016/j.agwat.2012.11.005</v>
      </c>
      <c r="J389" s="1" t="s">
        <v>607</v>
      </c>
      <c r="K389" s="2">
        <v>5</v>
      </c>
      <c r="M389" s="2" t="s">
        <v>608</v>
      </c>
      <c r="N389" s="16">
        <v>0.75</v>
      </c>
      <c r="O389" s="2"/>
      <c r="R389" s="10"/>
      <c r="S389" s="2"/>
      <c r="T389" s="2"/>
      <c r="U389" s="2" t="s">
        <v>35</v>
      </c>
      <c r="W389" s="2"/>
      <c r="X389" s="2" t="s">
        <v>28</v>
      </c>
    </row>
    <row r="390" spans="1:27" ht="14.25" customHeight="1">
      <c r="A390" s="1">
        <v>3803</v>
      </c>
      <c r="B390" s="2">
        <v>1</v>
      </c>
      <c r="C390" s="1" t="s">
        <v>609</v>
      </c>
      <c r="D390" s="1" t="s">
        <v>610</v>
      </c>
      <c r="E390" s="1">
        <v>2016</v>
      </c>
      <c r="F390" s="1" t="s">
        <v>611</v>
      </c>
      <c r="G390" s="1" t="s">
        <v>612</v>
      </c>
      <c r="H390" s="8" t="str">
        <f>HYPERLINK("https://doi.org/"&amp;G390)</f>
        <v>https://doi.org/10.1016/j.agwat.2015.12.001</v>
      </c>
      <c r="I390" s="1" t="s">
        <v>613</v>
      </c>
      <c r="J390" s="1" t="s">
        <v>614</v>
      </c>
      <c r="K390" s="2">
        <v>5</v>
      </c>
      <c r="M390" s="2" t="s">
        <v>65</v>
      </c>
      <c r="N390" s="9">
        <f>S390*Unit_conversion!$C$5</f>
        <v>2.0542086087587319</v>
      </c>
      <c r="R390" s="10"/>
      <c r="S390" s="2">
        <v>58.34</v>
      </c>
      <c r="T390" s="2"/>
      <c r="U390" s="2" t="s">
        <v>26</v>
      </c>
      <c r="W390" s="2"/>
      <c r="X390" s="2" t="s">
        <v>28</v>
      </c>
    </row>
    <row r="391" spans="1:27" ht="14.25" customHeight="1">
      <c r="A391" s="1">
        <v>3803</v>
      </c>
      <c r="B391" s="2">
        <v>1</v>
      </c>
      <c r="C391" s="1" t="s">
        <v>609</v>
      </c>
      <c r="D391" s="1" t="s">
        <v>610</v>
      </c>
      <c r="E391" s="1">
        <v>2016</v>
      </c>
      <c r="F391" s="1" t="s">
        <v>611</v>
      </c>
      <c r="G391" s="1" t="s">
        <v>612</v>
      </c>
      <c r="H391" s="8" t="str">
        <f>HYPERLINK("https://doi.org/"&amp;G391)</f>
        <v>https://doi.org/10.1016/j.agwat.2015.12.001</v>
      </c>
      <c r="I391" s="1" t="s">
        <v>613</v>
      </c>
      <c r="J391" s="1" t="s">
        <v>614</v>
      </c>
      <c r="K391" s="2">
        <v>5</v>
      </c>
      <c r="M391" s="2" t="s">
        <v>208</v>
      </c>
      <c r="N391" s="9">
        <f>S391*Unit_conversion!$C$5</f>
        <v>2.0130117614456067</v>
      </c>
      <c r="R391" s="10"/>
      <c r="S391" s="2">
        <v>57.17</v>
      </c>
      <c r="T391" s="2"/>
      <c r="U391" s="2" t="s">
        <v>26</v>
      </c>
      <c r="W391" s="2"/>
      <c r="X391" s="2" t="s">
        <v>28</v>
      </c>
    </row>
    <row r="392" spans="1:27" ht="14.25" customHeight="1">
      <c r="A392" s="1">
        <v>3803</v>
      </c>
      <c r="B392" s="2">
        <v>1</v>
      </c>
      <c r="C392" s="1" t="s">
        <v>609</v>
      </c>
      <c r="D392" s="1" t="s">
        <v>610</v>
      </c>
      <c r="E392" s="1">
        <v>2016</v>
      </c>
      <c r="F392" s="1" t="s">
        <v>611</v>
      </c>
      <c r="G392" s="1" t="s">
        <v>612</v>
      </c>
      <c r="H392" s="8" t="str">
        <f>HYPERLINK("https://doi.org/"&amp;G392)</f>
        <v>https://doi.org/10.1016/j.agwat.2015.12.001</v>
      </c>
      <c r="I392" s="1" t="s">
        <v>613</v>
      </c>
      <c r="J392" s="1" t="s">
        <v>614</v>
      </c>
      <c r="K392" s="2">
        <v>5</v>
      </c>
      <c r="M392" s="2" t="s">
        <v>615</v>
      </c>
      <c r="N392" s="9">
        <f>S392*Unit_conversion!$C$5</f>
        <v>3.5246191590118108</v>
      </c>
      <c r="R392" s="10"/>
      <c r="S392" s="2">
        <v>100.1</v>
      </c>
      <c r="T392" s="2"/>
      <c r="U392" s="2" t="s">
        <v>26</v>
      </c>
      <c r="W392" s="2"/>
      <c r="X392" s="2" t="s">
        <v>28</v>
      </c>
    </row>
    <row r="393" spans="1:27" ht="14.25" customHeight="1">
      <c r="A393" s="1">
        <v>3803</v>
      </c>
      <c r="B393" s="2">
        <v>1</v>
      </c>
      <c r="C393" s="1" t="s">
        <v>609</v>
      </c>
      <c r="D393" s="1" t="s">
        <v>610</v>
      </c>
      <c r="E393" s="1">
        <v>2016</v>
      </c>
      <c r="F393" s="1" t="s">
        <v>611</v>
      </c>
      <c r="G393" s="1" t="s">
        <v>612</v>
      </c>
      <c r="H393" s="8" t="str">
        <f>HYPERLINK("https://doi.org/"&amp;G393)</f>
        <v>https://doi.org/10.1016/j.agwat.2015.12.001</v>
      </c>
      <c r="I393" s="1" t="s">
        <v>613</v>
      </c>
      <c r="J393" s="1" t="s">
        <v>614</v>
      </c>
      <c r="K393" s="2">
        <v>5</v>
      </c>
      <c r="M393" s="2" t="s">
        <v>616</v>
      </c>
      <c r="N393" s="16">
        <v>0.72</v>
      </c>
      <c r="O393" s="2"/>
      <c r="R393" s="10"/>
      <c r="S393" s="2"/>
      <c r="T393" s="2"/>
      <c r="U393" s="2" t="s">
        <v>35</v>
      </c>
      <c r="W393" s="2"/>
      <c r="X393" s="2" t="s">
        <v>28</v>
      </c>
    </row>
    <row r="394" spans="1:27" ht="14.25" customHeight="1">
      <c r="A394" s="1">
        <v>3803</v>
      </c>
      <c r="B394" s="2">
        <v>1</v>
      </c>
      <c r="C394" s="1" t="s">
        <v>609</v>
      </c>
      <c r="D394" s="1" t="s">
        <v>610</v>
      </c>
      <c r="E394" s="1">
        <v>2016</v>
      </c>
      <c r="F394" s="1" t="s">
        <v>611</v>
      </c>
      <c r="G394" s="1" t="s">
        <v>612</v>
      </c>
      <c r="H394" s="8" t="str">
        <f>HYPERLINK("https://doi.org/"&amp;G394)</f>
        <v>https://doi.org/10.1016/j.agwat.2015.12.001</v>
      </c>
      <c r="I394" s="1" t="s">
        <v>613</v>
      </c>
      <c r="J394" s="1" t="s">
        <v>614</v>
      </c>
      <c r="K394" s="2">
        <v>5</v>
      </c>
      <c r="M394" s="2" t="s">
        <v>208</v>
      </c>
      <c r="N394" s="16">
        <v>0.84</v>
      </c>
      <c r="O394" s="2"/>
      <c r="R394" s="10"/>
      <c r="S394" s="2"/>
      <c r="T394" s="2"/>
      <c r="U394" s="2" t="s">
        <v>35</v>
      </c>
      <c r="W394" s="2"/>
      <c r="X394" s="2" t="s">
        <v>28</v>
      </c>
    </row>
    <row r="395" spans="1:27" ht="14.25" customHeight="1">
      <c r="A395" s="1">
        <v>3803</v>
      </c>
      <c r="B395" s="2">
        <v>1</v>
      </c>
      <c r="C395" s="1" t="s">
        <v>609</v>
      </c>
      <c r="D395" s="1" t="s">
        <v>610</v>
      </c>
      <c r="E395" s="1">
        <v>2016</v>
      </c>
      <c r="F395" s="1" t="s">
        <v>611</v>
      </c>
      <c r="G395" s="1" t="s">
        <v>612</v>
      </c>
      <c r="H395" s="8" t="str">
        <f>HYPERLINK("https://doi.org/"&amp;G395)</f>
        <v>https://doi.org/10.1016/j.agwat.2015.12.001</v>
      </c>
      <c r="I395" s="1" t="s">
        <v>613</v>
      </c>
      <c r="J395" s="1" t="s">
        <v>614</v>
      </c>
      <c r="K395" s="2">
        <v>5</v>
      </c>
      <c r="M395" s="2" t="s">
        <v>617</v>
      </c>
      <c r="N395" s="16">
        <v>1.5</v>
      </c>
      <c r="O395" s="2"/>
      <c r="R395" s="10"/>
      <c r="S395" s="2"/>
      <c r="T395" s="2"/>
      <c r="U395" s="2" t="s">
        <v>35</v>
      </c>
      <c r="W395" s="2"/>
      <c r="X395" s="2" t="s">
        <v>28</v>
      </c>
    </row>
    <row r="396" spans="1:27" ht="14.25" customHeight="1">
      <c r="A396" s="1">
        <v>3803</v>
      </c>
      <c r="B396" s="2">
        <v>1</v>
      </c>
      <c r="C396" s="1" t="s">
        <v>609</v>
      </c>
      <c r="D396" s="1" t="s">
        <v>610</v>
      </c>
      <c r="E396" s="1">
        <v>2016</v>
      </c>
      <c r="F396" s="1" t="s">
        <v>611</v>
      </c>
      <c r="G396" s="1" t="s">
        <v>612</v>
      </c>
      <c r="H396" s="8" t="str">
        <f>HYPERLINK("https://doi.org/"&amp;G396)</f>
        <v>https://doi.org/10.1016/j.agwat.2015.12.001</v>
      </c>
      <c r="I396" s="1" t="s">
        <v>613</v>
      </c>
      <c r="J396" s="1" t="s">
        <v>614</v>
      </c>
      <c r="K396" s="2">
        <v>5</v>
      </c>
      <c r="M396" s="2" t="s">
        <v>618</v>
      </c>
      <c r="N396" s="16">
        <v>0.38</v>
      </c>
      <c r="O396" s="2"/>
      <c r="R396" s="10"/>
      <c r="S396" s="2"/>
      <c r="T396" s="2"/>
      <c r="U396" s="2" t="s">
        <v>35</v>
      </c>
      <c r="W396" s="2"/>
      <c r="X396" s="2" t="s">
        <v>28</v>
      </c>
      <c r="AA396" s="2"/>
    </row>
    <row r="397" spans="1:27" ht="14.25" customHeight="1">
      <c r="A397" s="1">
        <v>3803</v>
      </c>
      <c r="B397" s="2">
        <v>1</v>
      </c>
      <c r="C397" s="1" t="s">
        <v>609</v>
      </c>
      <c r="D397" s="1" t="s">
        <v>610</v>
      </c>
      <c r="E397" s="1">
        <v>2016</v>
      </c>
      <c r="F397" s="1" t="s">
        <v>611</v>
      </c>
      <c r="G397" s="1" t="s">
        <v>612</v>
      </c>
      <c r="H397" s="8" t="str">
        <f>HYPERLINK("https://doi.org/"&amp;G397)</f>
        <v>https://doi.org/10.1016/j.agwat.2015.12.001</v>
      </c>
      <c r="I397" s="1" t="s">
        <v>613</v>
      </c>
      <c r="J397" s="1" t="s">
        <v>614</v>
      </c>
      <c r="K397" s="2">
        <v>5</v>
      </c>
      <c r="M397" s="2" t="s">
        <v>619</v>
      </c>
      <c r="N397" s="16">
        <v>0.7</v>
      </c>
      <c r="O397" s="2"/>
      <c r="R397" s="10"/>
      <c r="S397" s="2"/>
      <c r="T397" s="2"/>
      <c r="U397" s="2" t="s">
        <v>35</v>
      </c>
      <c r="W397" s="2"/>
      <c r="X397" s="2" t="s">
        <v>28</v>
      </c>
    </row>
    <row r="398" spans="1:27" ht="14.25" customHeight="1">
      <c r="A398" s="1">
        <v>3770</v>
      </c>
      <c r="B398" s="2">
        <v>1</v>
      </c>
      <c r="C398" s="1" t="s">
        <v>620</v>
      </c>
      <c r="D398" s="1" t="s">
        <v>621</v>
      </c>
      <c r="E398" s="1">
        <v>2016</v>
      </c>
      <c r="F398" s="1" t="s">
        <v>622</v>
      </c>
      <c r="G398" s="1" t="s">
        <v>623</v>
      </c>
      <c r="H398" s="8" t="str">
        <f>HYPERLINK("https://doi.org/"&amp;G398)</f>
        <v>https://doi.org/10.1016/j.agwat.2016.01.006</v>
      </c>
      <c r="I398" s="1" t="s">
        <v>624</v>
      </c>
      <c r="J398" s="1" t="s">
        <v>614</v>
      </c>
      <c r="K398" s="2">
        <v>1</v>
      </c>
      <c r="L398" s="1">
        <v>2</v>
      </c>
      <c r="M398" s="2" t="s">
        <v>58</v>
      </c>
      <c r="N398" s="16">
        <v>0.83</v>
      </c>
      <c r="O398" s="2"/>
      <c r="R398" s="10"/>
      <c r="S398" s="2"/>
      <c r="T398" s="2"/>
      <c r="U398" s="2" t="s">
        <v>35</v>
      </c>
      <c r="W398" s="2"/>
      <c r="X398" s="2" t="s">
        <v>28</v>
      </c>
    </row>
    <row r="399" spans="1:27" ht="14.25" customHeight="1">
      <c r="A399" s="1">
        <v>3770</v>
      </c>
      <c r="B399" s="2">
        <v>1</v>
      </c>
      <c r="C399" s="1" t="s">
        <v>620</v>
      </c>
      <c r="D399" s="1" t="s">
        <v>621</v>
      </c>
      <c r="E399" s="1">
        <v>2016</v>
      </c>
      <c r="F399" s="1" t="s">
        <v>622</v>
      </c>
      <c r="G399" s="1" t="s">
        <v>623</v>
      </c>
      <c r="H399" s="8" t="str">
        <f>HYPERLINK("https://doi.org/"&amp;G399)</f>
        <v>https://doi.org/10.1016/j.agwat.2016.01.006</v>
      </c>
      <c r="I399" s="1" t="s">
        <v>624</v>
      </c>
      <c r="J399" s="1" t="s">
        <v>614</v>
      </c>
      <c r="K399" s="2">
        <v>1</v>
      </c>
      <c r="L399" s="1">
        <v>2</v>
      </c>
      <c r="M399" s="2" t="s">
        <v>625</v>
      </c>
      <c r="N399" s="16">
        <v>0.52</v>
      </c>
      <c r="O399" s="2"/>
      <c r="R399" s="10"/>
      <c r="S399" s="2"/>
      <c r="T399" s="2"/>
      <c r="U399" s="2" t="s">
        <v>35</v>
      </c>
      <c r="W399" s="2"/>
      <c r="X399" s="2" t="s">
        <v>28</v>
      </c>
    </row>
    <row r="400" spans="1:27" ht="14.25" customHeight="1">
      <c r="A400" s="1">
        <v>3400</v>
      </c>
      <c r="B400" s="2">
        <v>1</v>
      </c>
      <c r="C400" s="1" t="s">
        <v>626</v>
      </c>
      <c r="D400" s="1" t="s">
        <v>627</v>
      </c>
      <c r="E400" s="1">
        <v>2017</v>
      </c>
      <c r="F400" s="1" t="s">
        <v>628</v>
      </c>
      <c r="G400" s="1" t="s">
        <v>629</v>
      </c>
      <c r="H400" s="8" t="str">
        <f>HYPERLINK("https://doi.org/"&amp;G400)</f>
        <v>https://doi.org/10.1016/j.agwat.2017.08.007</v>
      </c>
      <c r="I400" s="1" t="s">
        <v>630</v>
      </c>
      <c r="J400" s="1" t="s">
        <v>614</v>
      </c>
      <c r="K400" s="2">
        <v>1</v>
      </c>
      <c r="M400" s="2" t="s">
        <v>57</v>
      </c>
      <c r="N400" s="16">
        <v>0.87</v>
      </c>
      <c r="O400" s="2"/>
      <c r="R400" s="10"/>
      <c r="S400" s="2"/>
      <c r="T400" s="2"/>
      <c r="U400" s="2" t="s">
        <v>35</v>
      </c>
      <c r="W400" s="2" t="s">
        <v>631</v>
      </c>
      <c r="X400" s="2" t="s">
        <v>28</v>
      </c>
    </row>
    <row r="401" spans="1:25" ht="14.25" customHeight="1">
      <c r="A401" s="1">
        <v>3400</v>
      </c>
      <c r="B401" s="2">
        <v>1</v>
      </c>
      <c r="C401" s="1" t="s">
        <v>626</v>
      </c>
      <c r="D401" s="1" t="s">
        <v>627</v>
      </c>
      <c r="E401" s="1">
        <v>2017</v>
      </c>
      <c r="F401" s="1" t="s">
        <v>628</v>
      </c>
      <c r="G401" s="1" t="s">
        <v>629</v>
      </c>
      <c r="H401" s="8" t="str">
        <f>HYPERLINK("https://doi.org/"&amp;G401)</f>
        <v>https://doi.org/10.1016/j.agwat.2017.08.007</v>
      </c>
      <c r="I401" s="1" t="s">
        <v>630</v>
      </c>
      <c r="J401" s="1" t="s">
        <v>614</v>
      </c>
      <c r="K401" s="2">
        <v>1</v>
      </c>
      <c r="M401" s="2" t="s">
        <v>57</v>
      </c>
      <c r="N401" s="16">
        <v>0.65</v>
      </c>
      <c r="O401" s="2"/>
      <c r="R401" s="10"/>
      <c r="S401" s="2"/>
      <c r="T401" s="2"/>
      <c r="U401" s="2" t="s">
        <v>35</v>
      </c>
      <c r="W401" s="2" t="s">
        <v>632</v>
      </c>
      <c r="X401" s="2" t="s">
        <v>28</v>
      </c>
    </row>
    <row r="402" spans="1:25" ht="14.25" customHeight="1">
      <c r="A402" s="1">
        <v>3400</v>
      </c>
      <c r="B402" s="2">
        <v>1</v>
      </c>
      <c r="C402" s="1" t="s">
        <v>626</v>
      </c>
      <c r="D402" s="1" t="s">
        <v>627</v>
      </c>
      <c r="E402" s="1">
        <v>2017</v>
      </c>
      <c r="F402" s="1" t="s">
        <v>628</v>
      </c>
      <c r="G402" s="1" t="s">
        <v>629</v>
      </c>
      <c r="H402" s="8" t="str">
        <f>HYPERLINK("https://doi.org/"&amp;G402)</f>
        <v>https://doi.org/10.1016/j.agwat.2017.08.007</v>
      </c>
      <c r="I402" s="1" t="s">
        <v>630</v>
      </c>
      <c r="J402" s="1" t="s">
        <v>614</v>
      </c>
      <c r="K402" s="2">
        <v>1</v>
      </c>
      <c r="M402" s="2" t="s">
        <v>57</v>
      </c>
      <c r="N402" s="16">
        <v>0.54</v>
      </c>
      <c r="O402" s="2"/>
      <c r="R402" s="10"/>
      <c r="S402" s="2"/>
      <c r="T402" s="2"/>
      <c r="U402" s="2" t="s">
        <v>35</v>
      </c>
      <c r="W402" s="2" t="s">
        <v>633</v>
      </c>
      <c r="X402" s="2" t="s">
        <v>28</v>
      </c>
    </row>
    <row r="403" spans="1:25" ht="14.25" customHeight="1">
      <c r="A403" s="1">
        <v>3400</v>
      </c>
      <c r="B403" s="2">
        <v>1</v>
      </c>
      <c r="C403" s="1" t="s">
        <v>626</v>
      </c>
      <c r="D403" s="1" t="s">
        <v>627</v>
      </c>
      <c r="E403" s="1">
        <v>2017</v>
      </c>
      <c r="F403" s="1" t="s">
        <v>628</v>
      </c>
      <c r="G403" s="1" t="s">
        <v>629</v>
      </c>
      <c r="H403" s="8" t="str">
        <f>HYPERLINK("https://doi.org/"&amp;G403)</f>
        <v>https://doi.org/10.1016/j.agwat.2017.08.007</v>
      </c>
      <c r="I403" s="1" t="s">
        <v>630</v>
      </c>
      <c r="J403" s="1" t="s">
        <v>614</v>
      </c>
      <c r="K403" s="2">
        <v>1</v>
      </c>
      <c r="M403" s="2" t="s">
        <v>57</v>
      </c>
      <c r="N403" s="16">
        <v>0.73</v>
      </c>
      <c r="O403" s="2"/>
      <c r="R403" s="10"/>
      <c r="S403" s="2"/>
      <c r="T403" s="2"/>
      <c r="U403" s="2" t="s">
        <v>35</v>
      </c>
      <c r="W403" s="2" t="s">
        <v>634</v>
      </c>
      <c r="X403" s="2" t="s">
        <v>28</v>
      </c>
    </row>
    <row r="404" spans="1:25" ht="14.25" customHeight="1">
      <c r="A404" s="1">
        <v>3400</v>
      </c>
      <c r="B404" s="2">
        <v>1</v>
      </c>
      <c r="C404" s="1" t="s">
        <v>626</v>
      </c>
      <c r="D404" s="1" t="s">
        <v>627</v>
      </c>
      <c r="E404" s="1">
        <v>2017</v>
      </c>
      <c r="F404" s="1" t="s">
        <v>628</v>
      </c>
      <c r="G404" s="1" t="s">
        <v>629</v>
      </c>
      <c r="H404" s="8" t="str">
        <f>HYPERLINK("https://doi.org/"&amp;G404)</f>
        <v>https://doi.org/10.1016/j.agwat.2017.08.007</v>
      </c>
      <c r="I404" s="1" t="s">
        <v>630</v>
      </c>
      <c r="J404" s="1" t="s">
        <v>614</v>
      </c>
      <c r="K404" s="2">
        <v>4</v>
      </c>
      <c r="M404" s="2" t="s">
        <v>57</v>
      </c>
      <c r="N404" s="16">
        <v>0.63</v>
      </c>
      <c r="O404" s="2"/>
      <c r="R404" s="10"/>
      <c r="S404" s="2"/>
      <c r="T404" s="2"/>
      <c r="U404" s="2" t="s">
        <v>35</v>
      </c>
      <c r="W404" s="2" t="s">
        <v>635</v>
      </c>
      <c r="X404" s="2" t="s">
        <v>28</v>
      </c>
    </row>
    <row r="405" spans="1:25" ht="14.25" customHeight="1">
      <c r="A405" s="1">
        <v>3400</v>
      </c>
      <c r="B405" s="2">
        <v>1</v>
      </c>
      <c r="C405" s="1" t="s">
        <v>626</v>
      </c>
      <c r="D405" s="1" t="s">
        <v>627</v>
      </c>
      <c r="E405" s="1">
        <v>2017</v>
      </c>
      <c r="F405" s="1" t="s">
        <v>628</v>
      </c>
      <c r="G405" s="1" t="s">
        <v>629</v>
      </c>
      <c r="H405" s="8" t="str">
        <f>HYPERLINK("https://doi.org/"&amp;G405)</f>
        <v>https://doi.org/10.1016/j.agwat.2017.08.007</v>
      </c>
      <c r="I405" s="1" t="s">
        <v>630</v>
      </c>
      <c r="J405" s="1" t="s">
        <v>614</v>
      </c>
      <c r="K405" s="2">
        <v>4</v>
      </c>
      <c r="M405" s="2" t="s">
        <v>57</v>
      </c>
      <c r="N405" s="16">
        <v>0.59</v>
      </c>
      <c r="O405" s="2"/>
      <c r="R405" s="10"/>
      <c r="S405" s="2"/>
      <c r="T405" s="2"/>
      <c r="U405" s="2" t="s">
        <v>35</v>
      </c>
      <c r="W405" s="2" t="s">
        <v>636</v>
      </c>
      <c r="X405" s="2" t="s">
        <v>28</v>
      </c>
    </row>
    <row r="406" spans="1:25" ht="14.25" customHeight="1">
      <c r="A406" s="1">
        <v>3400</v>
      </c>
      <c r="B406" s="2">
        <v>1</v>
      </c>
      <c r="C406" s="1" t="s">
        <v>626</v>
      </c>
      <c r="D406" s="1" t="s">
        <v>627</v>
      </c>
      <c r="E406" s="1">
        <v>2017</v>
      </c>
      <c r="F406" s="1" t="s">
        <v>628</v>
      </c>
      <c r="G406" s="1" t="s">
        <v>629</v>
      </c>
      <c r="H406" s="8" t="str">
        <f>HYPERLINK("https://doi.org/"&amp;G406)</f>
        <v>https://doi.org/10.1016/j.agwat.2017.08.007</v>
      </c>
      <c r="I406" s="1" t="s">
        <v>630</v>
      </c>
      <c r="J406" s="1" t="s">
        <v>614</v>
      </c>
      <c r="K406" s="2">
        <v>4</v>
      </c>
      <c r="M406" s="2" t="s">
        <v>57</v>
      </c>
      <c r="N406" s="16">
        <v>0.97</v>
      </c>
      <c r="O406" s="2"/>
      <c r="R406" s="10"/>
      <c r="S406" s="2"/>
      <c r="T406" s="2"/>
      <c r="U406" s="2" t="s">
        <v>35</v>
      </c>
      <c r="W406" s="2" t="s">
        <v>637</v>
      </c>
      <c r="X406" s="2" t="s">
        <v>28</v>
      </c>
    </row>
    <row r="407" spans="1:25" ht="14.25" customHeight="1">
      <c r="A407" s="1">
        <v>3400</v>
      </c>
      <c r="B407" s="2">
        <v>1</v>
      </c>
      <c r="C407" s="1" t="s">
        <v>626</v>
      </c>
      <c r="D407" s="1" t="s">
        <v>627</v>
      </c>
      <c r="E407" s="1">
        <v>2017</v>
      </c>
      <c r="F407" s="1" t="s">
        <v>628</v>
      </c>
      <c r="G407" s="1" t="s">
        <v>629</v>
      </c>
      <c r="H407" s="8" t="str">
        <f>HYPERLINK("https://doi.org/"&amp;G407)</f>
        <v>https://doi.org/10.1016/j.agwat.2017.08.007</v>
      </c>
      <c r="I407" s="1" t="s">
        <v>630</v>
      </c>
      <c r="J407" s="1" t="s">
        <v>614</v>
      </c>
      <c r="K407" s="2">
        <v>4</v>
      </c>
      <c r="M407" s="2" t="s">
        <v>57</v>
      </c>
      <c r="N407" s="16">
        <v>0.99</v>
      </c>
      <c r="O407" s="2"/>
      <c r="R407" s="10"/>
      <c r="S407" s="2"/>
      <c r="T407" s="2"/>
      <c r="U407" s="2" t="s">
        <v>35</v>
      </c>
      <c r="W407" s="2" t="s">
        <v>638</v>
      </c>
      <c r="X407" s="2" t="s">
        <v>28</v>
      </c>
    </row>
    <row r="408" spans="1:25" ht="14.25" customHeight="1">
      <c r="A408" s="1">
        <v>2840</v>
      </c>
      <c r="B408" s="2">
        <v>1</v>
      </c>
      <c r="C408" s="1" t="s">
        <v>639</v>
      </c>
      <c r="D408" s="1" t="s">
        <v>640</v>
      </c>
      <c r="E408" s="1">
        <v>2019</v>
      </c>
      <c r="F408" s="1" t="s">
        <v>641</v>
      </c>
      <c r="G408" s="1" t="s">
        <v>642</v>
      </c>
      <c r="H408" s="8" t="str">
        <f>HYPERLINK("https://doi.org/"&amp;G408)</f>
        <v>https://doi.org/10.1016/j.agwat.2019.02.009</v>
      </c>
      <c r="I408" s="1" t="s">
        <v>643</v>
      </c>
      <c r="J408" s="1" t="s">
        <v>614</v>
      </c>
      <c r="K408" s="2">
        <v>5</v>
      </c>
      <c r="M408" s="2" t="s">
        <v>58</v>
      </c>
      <c r="N408" s="16">
        <v>1.83</v>
      </c>
      <c r="O408" s="2"/>
      <c r="R408" s="10"/>
      <c r="S408" s="2"/>
      <c r="T408" s="2"/>
      <c r="U408" s="2" t="s">
        <v>35</v>
      </c>
      <c r="W408" s="2"/>
      <c r="X408" s="2" t="s">
        <v>28</v>
      </c>
    </row>
    <row r="409" spans="1:25" ht="14.25" customHeight="1">
      <c r="A409" s="1">
        <v>2840</v>
      </c>
      <c r="B409" s="2">
        <v>1</v>
      </c>
      <c r="C409" s="1" t="s">
        <v>639</v>
      </c>
      <c r="D409" s="1" t="s">
        <v>640</v>
      </c>
      <c r="E409" s="1">
        <v>2019</v>
      </c>
      <c r="F409" s="1" t="s">
        <v>641</v>
      </c>
      <c r="G409" s="1" t="s">
        <v>642</v>
      </c>
      <c r="H409" s="8" t="str">
        <f>HYPERLINK("https://doi.org/"&amp;G409)</f>
        <v>https://doi.org/10.1016/j.agwat.2019.02.009</v>
      </c>
      <c r="I409" s="1" t="s">
        <v>643</v>
      </c>
      <c r="J409" s="1" t="s">
        <v>614</v>
      </c>
      <c r="K409" s="2">
        <v>5</v>
      </c>
      <c r="M409" s="2" t="s">
        <v>644</v>
      </c>
      <c r="N409" s="16">
        <v>1.22</v>
      </c>
      <c r="O409" s="2"/>
      <c r="R409" s="10"/>
      <c r="S409" s="2"/>
      <c r="T409" s="2"/>
      <c r="U409" s="2" t="s">
        <v>35</v>
      </c>
      <c r="W409" s="2"/>
      <c r="X409" s="2" t="s">
        <v>28</v>
      </c>
    </row>
    <row r="410" spans="1:25" ht="14.25" customHeight="1">
      <c r="A410" s="1">
        <v>2840</v>
      </c>
      <c r="B410" s="2">
        <v>1</v>
      </c>
      <c r="C410" s="1" t="s">
        <v>639</v>
      </c>
      <c r="D410" s="1" t="s">
        <v>640</v>
      </c>
      <c r="E410" s="1">
        <v>2019</v>
      </c>
      <c r="F410" s="1" t="s">
        <v>641</v>
      </c>
      <c r="G410" s="1" t="s">
        <v>642</v>
      </c>
      <c r="H410" s="8" t="str">
        <f>HYPERLINK("https://doi.org/"&amp;G410)</f>
        <v>https://doi.org/10.1016/j.agwat.2019.02.009</v>
      </c>
      <c r="I410" s="1" t="s">
        <v>643</v>
      </c>
      <c r="J410" s="1" t="s">
        <v>614</v>
      </c>
      <c r="K410" s="2">
        <v>5</v>
      </c>
      <c r="M410" s="2" t="s">
        <v>114</v>
      </c>
      <c r="N410" s="16">
        <v>2.8</v>
      </c>
      <c r="O410" s="2"/>
      <c r="R410" s="10"/>
      <c r="S410" s="2"/>
      <c r="T410" s="2"/>
      <c r="U410" s="2" t="s">
        <v>35</v>
      </c>
      <c r="W410" s="2"/>
      <c r="X410" s="2" t="s">
        <v>28</v>
      </c>
    </row>
    <row r="411" spans="1:25" ht="14.25" customHeight="1">
      <c r="A411" s="1">
        <v>2537</v>
      </c>
      <c r="B411" s="12">
        <v>1</v>
      </c>
      <c r="C411" s="1" t="s">
        <v>645</v>
      </c>
      <c r="D411" s="1" t="s">
        <v>646</v>
      </c>
      <c r="E411" s="1">
        <v>2020</v>
      </c>
      <c r="F411" s="1" t="s">
        <v>647</v>
      </c>
      <c r="G411" s="1" t="s">
        <v>648</v>
      </c>
      <c r="H411" s="8" t="str">
        <f>HYPERLINK("https://doi.org/"&amp;G411)</f>
        <v>https://doi.org/10.1016/j.agwat.2019.105938</v>
      </c>
      <c r="I411" s="1" t="s">
        <v>649</v>
      </c>
      <c r="J411" s="1" t="s">
        <v>614</v>
      </c>
      <c r="K411" s="2">
        <v>9</v>
      </c>
      <c r="M411" s="2" t="s">
        <v>650</v>
      </c>
      <c r="N411" s="9">
        <f t="shared" ref="N411:N412" si="22">P411/30</f>
        <v>0.88400000000000001</v>
      </c>
      <c r="O411" s="15"/>
      <c r="P411" s="2">
        <v>26.52</v>
      </c>
      <c r="R411" s="10">
        <v>30</v>
      </c>
      <c r="S411" s="2"/>
      <c r="T411" s="2"/>
      <c r="U411" s="2" t="s">
        <v>45</v>
      </c>
      <c r="W411" s="2"/>
      <c r="X411" s="2" t="s">
        <v>28</v>
      </c>
      <c r="Y411" s="2" t="s">
        <v>216</v>
      </c>
    </row>
    <row r="412" spans="1:25" ht="14.25" customHeight="1">
      <c r="A412" s="1">
        <v>2530</v>
      </c>
      <c r="B412" s="12">
        <v>1</v>
      </c>
      <c r="C412" s="1" t="s">
        <v>651</v>
      </c>
      <c r="D412" s="1" t="s">
        <v>652</v>
      </c>
      <c r="E412" s="1">
        <v>2020</v>
      </c>
      <c r="F412" s="1" t="s">
        <v>653</v>
      </c>
      <c r="G412" s="1" t="s">
        <v>654</v>
      </c>
      <c r="H412" s="8" t="str">
        <f>HYPERLINK("https://doi.org/"&amp;G412)</f>
        <v>https://doi.org/10.1016/j.agwat.2019.105955</v>
      </c>
      <c r="I412" s="1" t="s">
        <v>655</v>
      </c>
      <c r="J412" s="1" t="s">
        <v>614</v>
      </c>
      <c r="K412" s="2">
        <v>5</v>
      </c>
      <c r="M412" s="2" t="s">
        <v>650</v>
      </c>
      <c r="N412" s="9">
        <f t="shared" si="22"/>
        <v>0.84266666666666667</v>
      </c>
      <c r="O412" s="15"/>
      <c r="P412" s="2">
        <v>25.28</v>
      </c>
      <c r="R412" s="10">
        <v>30</v>
      </c>
      <c r="S412" s="2"/>
      <c r="T412" s="2"/>
      <c r="U412" s="2" t="s">
        <v>45</v>
      </c>
      <c r="W412" s="2"/>
      <c r="X412" s="2" t="s">
        <v>28</v>
      </c>
      <c r="Y412" s="2" t="s">
        <v>216</v>
      </c>
    </row>
    <row r="413" spans="1:25" ht="14.25" customHeight="1">
      <c r="A413" s="1">
        <v>2337</v>
      </c>
      <c r="B413" s="2">
        <v>1</v>
      </c>
      <c r="C413" s="1" t="s">
        <v>656</v>
      </c>
      <c r="D413" s="1" t="s">
        <v>657</v>
      </c>
      <c r="E413" s="1">
        <v>2020</v>
      </c>
      <c r="F413" s="1" t="s">
        <v>658</v>
      </c>
      <c r="G413" s="1" t="s">
        <v>659</v>
      </c>
      <c r="H413" s="8" t="str">
        <f>HYPERLINK("https://doi.org/"&amp;G413)</f>
        <v>https://doi.org/10.1016/j.agwat.2020.106266</v>
      </c>
      <c r="I413" s="1" t="s">
        <v>660</v>
      </c>
      <c r="J413" s="1" t="s">
        <v>614</v>
      </c>
      <c r="K413" s="2">
        <v>1</v>
      </c>
      <c r="M413" s="2" t="s">
        <v>661</v>
      </c>
      <c r="N413" s="16">
        <v>1.02</v>
      </c>
      <c r="O413" s="2"/>
      <c r="Q413" s="2">
        <v>3.47</v>
      </c>
      <c r="R413" s="10"/>
      <c r="S413" s="2"/>
      <c r="T413" s="2"/>
      <c r="U413" s="2" t="s">
        <v>35</v>
      </c>
      <c r="W413" s="2" t="s">
        <v>662</v>
      </c>
      <c r="X413" s="2" t="s">
        <v>28</v>
      </c>
    </row>
    <row r="414" spans="1:25" ht="14.25" customHeight="1">
      <c r="A414" s="1">
        <v>2337</v>
      </c>
      <c r="B414" s="2">
        <v>1</v>
      </c>
      <c r="C414" s="1" t="s">
        <v>656</v>
      </c>
      <c r="D414" s="1" t="s">
        <v>657</v>
      </c>
      <c r="E414" s="1">
        <v>2020</v>
      </c>
      <c r="F414" s="1" t="s">
        <v>658</v>
      </c>
      <c r="G414" s="1" t="s">
        <v>659</v>
      </c>
      <c r="H414" s="8" t="str">
        <f>HYPERLINK("https://doi.org/"&amp;G414)</f>
        <v>https://doi.org/10.1016/j.agwat.2020.106266</v>
      </c>
      <c r="I414" s="1" t="s">
        <v>660</v>
      </c>
      <c r="J414" s="1" t="s">
        <v>614</v>
      </c>
      <c r="K414" s="2">
        <v>1</v>
      </c>
      <c r="M414" s="2" t="s">
        <v>661</v>
      </c>
      <c r="N414" s="16">
        <v>0.86</v>
      </c>
      <c r="O414" s="2"/>
      <c r="Q414" s="2">
        <v>3.91</v>
      </c>
      <c r="R414" s="10"/>
      <c r="S414" s="2"/>
      <c r="T414" s="2"/>
      <c r="U414" s="2" t="s">
        <v>35</v>
      </c>
      <c r="W414" s="2" t="s">
        <v>663</v>
      </c>
      <c r="X414" s="2" t="s">
        <v>28</v>
      </c>
    </row>
    <row r="415" spans="1:25" ht="14.25" customHeight="1">
      <c r="A415" s="1">
        <v>2337</v>
      </c>
      <c r="B415" s="2">
        <v>1</v>
      </c>
      <c r="C415" s="1" t="s">
        <v>656</v>
      </c>
      <c r="D415" s="1" t="s">
        <v>657</v>
      </c>
      <c r="E415" s="1">
        <v>2020</v>
      </c>
      <c r="F415" s="1" t="s">
        <v>658</v>
      </c>
      <c r="G415" s="1" t="s">
        <v>659</v>
      </c>
      <c r="H415" s="8" t="str">
        <f>HYPERLINK("https://doi.org/"&amp;G415)</f>
        <v>https://doi.org/10.1016/j.agwat.2020.106266</v>
      </c>
      <c r="I415" s="1" t="s">
        <v>660</v>
      </c>
      <c r="J415" s="1" t="s">
        <v>614</v>
      </c>
      <c r="K415" s="2">
        <v>1</v>
      </c>
      <c r="M415" s="2" t="s">
        <v>661</v>
      </c>
      <c r="N415" s="16">
        <v>1.03</v>
      </c>
      <c r="O415" s="2"/>
      <c r="Q415" s="2">
        <v>4.6500000000000004</v>
      </c>
      <c r="R415" s="10"/>
      <c r="S415" s="2"/>
      <c r="T415" s="2"/>
      <c r="U415" s="2" t="s">
        <v>35</v>
      </c>
      <c r="W415" s="2" t="s">
        <v>664</v>
      </c>
      <c r="X415" s="2" t="s">
        <v>28</v>
      </c>
    </row>
    <row r="416" spans="1:25" ht="14.25" customHeight="1">
      <c r="A416" s="1">
        <v>2337</v>
      </c>
      <c r="B416" s="2">
        <v>1</v>
      </c>
      <c r="C416" s="1" t="s">
        <v>656</v>
      </c>
      <c r="D416" s="1" t="s">
        <v>657</v>
      </c>
      <c r="E416" s="1">
        <v>2020</v>
      </c>
      <c r="F416" s="1" t="s">
        <v>658</v>
      </c>
      <c r="G416" s="1" t="s">
        <v>659</v>
      </c>
      <c r="H416" s="8" t="str">
        <f>HYPERLINK("https://doi.org/"&amp;G416)</f>
        <v>https://doi.org/10.1016/j.agwat.2020.106266</v>
      </c>
      <c r="I416" s="1" t="s">
        <v>660</v>
      </c>
      <c r="J416" s="1" t="s">
        <v>614</v>
      </c>
      <c r="K416" s="2">
        <v>1</v>
      </c>
      <c r="M416" s="2" t="s">
        <v>661</v>
      </c>
      <c r="N416" s="16">
        <v>1.1599999999999999</v>
      </c>
      <c r="O416" s="2"/>
      <c r="Q416" s="2">
        <v>4.08</v>
      </c>
      <c r="R416" s="10"/>
      <c r="S416" s="2"/>
      <c r="T416" s="2"/>
      <c r="U416" s="2" t="s">
        <v>35</v>
      </c>
      <c r="W416" s="2" t="s">
        <v>665</v>
      </c>
      <c r="X416" s="2" t="s">
        <v>28</v>
      </c>
    </row>
    <row r="417" spans="1:26" ht="14.25" customHeight="1">
      <c r="A417" s="1">
        <v>2337</v>
      </c>
      <c r="B417" s="2">
        <v>1</v>
      </c>
      <c r="C417" s="1" t="s">
        <v>656</v>
      </c>
      <c r="D417" s="1" t="s">
        <v>657</v>
      </c>
      <c r="E417" s="1">
        <v>2020</v>
      </c>
      <c r="F417" s="1" t="s">
        <v>658</v>
      </c>
      <c r="G417" s="1" t="s">
        <v>659</v>
      </c>
      <c r="H417" s="8" t="str">
        <f>HYPERLINK("https://doi.org/"&amp;G417)</f>
        <v>https://doi.org/10.1016/j.agwat.2020.106266</v>
      </c>
      <c r="I417" s="1" t="s">
        <v>660</v>
      </c>
      <c r="J417" s="1" t="s">
        <v>614</v>
      </c>
      <c r="K417" s="2">
        <v>1</v>
      </c>
      <c r="M417" s="2" t="s">
        <v>661</v>
      </c>
      <c r="N417" s="16">
        <v>1.02</v>
      </c>
      <c r="O417" s="2"/>
      <c r="Q417" s="2">
        <v>3.93</v>
      </c>
      <c r="R417" s="10"/>
      <c r="S417" s="2"/>
      <c r="T417" s="2"/>
      <c r="U417" s="2" t="s">
        <v>35</v>
      </c>
      <c r="W417" s="2" t="s">
        <v>666</v>
      </c>
      <c r="X417" s="2" t="s">
        <v>28</v>
      </c>
    </row>
    <row r="418" spans="1:26" ht="14.25" customHeight="1">
      <c r="A418" s="1">
        <v>2337</v>
      </c>
      <c r="B418" s="2">
        <v>1</v>
      </c>
      <c r="C418" s="1" t="s">
        <v>656</v>
      </c>
      <c r="D418" s="1" t="s">
        <v>657</v>
      </c>
      <c r="E418" s="1">
        <v>2020</v>
      </c>
      <c r="F418" s="1" t="s">
        <v>658</v>
      </c>
      <c r="G418" s="1" t="s">
        <v>659</v>
      </c>
      <c r="H418" s="8" t="str">
        <f>HYPERLINK("https://doi.org/"&amp;G418)</f>
        <v>https://doi.org/10.1016/j.agwat.2020.106266</v>
      </c>
      <c r="I418" s="1" t="s">
        <v>660</v>
      </c>
      <c r="J418" s="1" t="s">
        <v>614</v>
      </c>
      <c r="K418" s="2">
        <v>1</v>
      </c>
      <c r="M418" s="2" t="s">
        <v>661</v>
      </c>
      <c r="N418" s="16">
        <v>1.1100000000000001</v>
      </c>
      <c r="O418" s="2"/>
      <c r="Q418" s="2">
        <v>4.66</v>
      </c>
      <c r="R418" s="10"/>
      <c r="S418" s="2"/>
      <c r="T418" s="2"/>
      <c r="U418" s="2" t="s">
        <v>35</v>
      </c>
      <c r="W418" s="2" t="s">
        <v>667</v>
      </c>
      <c r="X418" s="2" t="s">
        <v>28</v>
      </c>
    </row>
    <row r="419" spans="1:26" ht="14.25" customHeight="1">
      <c r="A419" s="1">
        <v>2337</v>
      </c>
      <c r="B419" s="2">
        <v>1</v>
      </c>
      <c r="C419" s="1" t="s">
        <v>656</v>
      </c>
      <c r="D419" s="1" t="s">
        <v>657</v>
      </c>
      <c r="E419" s="1">
        <v>2020</v>
      </c>
      <c r="F419" s="1" t="s">
        <v>658</v>
      </c>
      <c r="G419" s="1" t="s">
        <v>659</v>
      </c>
      <c r="H419" s="8" t="str">
        <f>HYPERLINK("https://doi.org/"&amp;G419)</f>
        <v>https://doi.org/10.1016/j.agwat.2020.106266</v>
      </c>
      <c r="I419" s="1" t="s">
        <v>660</v>
      </c>
      <c r="J419" s="1" t="s">
        <v>614</v>
      </c>
      <c r="K419" s="2">
        <v>1</v>
      </c>
      <c r="M419" s="2" t="s">
        <v>661</v>
      </c>
      <c r="N419" s="16">
        <v>1.0900000000000001</v>
      </c>
      <c r="O419" s="2"/>
      <c r="Q419" s="2">
        <v>4.09</v>
      </c>
      <c r="R419" s="10"/>
      <c r="S419" s="2"/>
      <c r="T419" s="2"/>
      <c r="U419" s="2" t="s">
        <v>35</v>
      </c>
      <c r="W419" s="2" t="s">
        <v>668</v>
      </c>
      <c r="X419" s="2" t="s">
        <v>28</v>
      </c>
    </row>
    <row r="420" spans="1:26" ht="14.25" customHeight="1">
      <c r="A420" s="1">
        <v>2268</v>
      </c>
      <c r="B420" s="2">
        <v>1</v>
      </c>
      <c r="C420" s="1" t="s">
        <v>669</v>
      </c>
      <c r="D420" s="1" t="s">
        <v>670</v>
      </c>
      <c r="E420" s="1">
        <v>2020</v>
      </c>
      <c r="F420" s="1" t="s">
        <v>671</v>
      </c>
      <c r="G420" s="1" t="s">
        <v>672</v>
      </c>
      <c r="H420" s="8" t="str">
        <f>HYPERLINK("https://doi.org/"&amp;G420)</f>
        <v>https://doi.org/10.1016/j.agwat.2020.106361</v>
      </c>
      <c r="I420" s="1" t="s">
        <v>673</v>
      </c>
      <c r="J420" s="1" t="s">
        <v>614</v>
      </c>
      <c r="K420" s="2">
        <v>1</v>
      </c>
      <c r="M420" s="2" t="s">
        <v>674</v>
      </c>
      <c r="N420" s="9">
        <f>S420*Unit_conversion!$C$5</f>
        <v>1.1288633341212335</v>
      </c>
      <c r="O420" s="9">
        <f>T420*Unit_conversion!$C$5</f>
        <v>2.4411160185509706</v>
      </c>
      <c r="R420" s="26"/>
      <c r="S420" s="21">
        <f>2.77*11.574</f>
        <v>32.059980000000003</v>
      </c>
      <c r="T420" s="21">
        <f>5.99*11.574</f>
        <v>69.32826</v>
      </c>
      <c r="U420" s="2" t="s">
        <v>26</v>
      </c>
      <c r="W420" s="2" t="s">
        <v>675</v>
      </c>
      <c r="X420" s="2" t="s">
        <v>28</v>
      </c>
    </row>
    <row r="421" spans="1:26" ht="14.25" customHeight="1">
      <c r="A421" s="1">
        <v>2268</v>
      </c>
      <c r="B421" s="2">
        <v>1</v>
      </c>
      <c r="C421" s="1" t="s">
        <v>669</v>
      </c>
      <c r="D421" s="1" t="s">
        <v>670</v>
      </c>
      <c r="E421" s="1">
        <v>2020</v>
      </c>
      <c r="F421" s="1" t="s">
        <v>671</v>
      </c>
      <c r="G421" s="1" t="s">
        <v>672</v>
      </c>
      <c r="H421" s="8" t="str">
        <f>HYPERLINK("https://doi.org/"&amp;G421)</f>
        <v>https://doi.org/10.1016/j.agwat.2020.106361</v>
      </c>
      <c r="I421" s="1" t="s">
        <v>673</v>
      </c>
      <c r="J421" s="1" t="s">
        <v>614</v>
      </c>
      <c r="K421" s="2">
        <v>1</v>
      </c>
      <c r="M421" s="2" t="s">
        <v>674</v>
      </c>
      <c r="N421" s="9">
        <f>S421*Unit_conversion!$C$5</f>
        <v>0.73763272012975911</v>
      </c>
      <c r="R421" s="26"/>
      <c r="S421" s="21">
        <f>1.81*11.574</f>
        <v>20.94894</v>
      </c>
      <c r="T421" s="21">
        <f>7.41*11.574</f>
        <v>85.763339999999999</v>
      </c>
      <c r="U421" s="2" t="s">
        <v>26</v>
      </c>
      <c r="W421" s="2" t="s">
        <v>676</v>
      </c>
      <c r="X421" s="2" t="s">
        <v>28</v>
      </c>
    </row>
    <row r="422" spans="1:26" ht="14.25" customHeight="1">
      <c r="A422" s="1">
        <v>2268</v>
      </c>
      <c r="B422" s="2">
        <v>1</v>
      </c>
      <c r="C422" s="1" t="s">
        <v>669</v>
      </c>
      <c r="D422" s="1" t="s">
        <v>670</v>
      </c>
      <c r="E422" s="1">
        <v>2020</v>
      </c>
      <c r="F422" s="1" t="s">
        <v>671</v>
      </c>
      <c r="G422" s="1" t="s">
        <v>672</v>
      </c>
      <c r="H422" s="8" t="str">
        <f>HYPERLINK("https://doi.org/"&amp;G422)</f>
        <v>https://doi.org/10.1016/j.agwat.2020.106361</v>
      </c>
      <c r="I422" s="1" t="s">
        <v>673</v>
      </c>
      <c r="J422" s="1" t="s">
        <v>614</v>
      </c>
      <c r="K422" s="2">
        <v>1</v>
      </c>
      <c r="M422" s="2" t="s">
        <v>674</v>
      </c>
      <c r="N422" s="16">
        <v>1.26</v>
      </c>
      <c r="O422" s="2"/>
      <c r="Q422" s="2">
        <v>2.14</v>
      </c>
      <c r="R422" s="26"/>
      <c r="S422" s="21"/>
      <c r="T422" s="21"/>
      <c r="U422" s="2" t="s">
        <v>35</v>
      </c>
      <c r="W422" s="2" t="s">
        <v>675</v>
      </c>
      <c r="X422" s="2" t="s">
        <v>28</v>
      </c>
    </row>
    <row r="423" spans="1:26" ht="14.25" customHeight="1">
      <c r="A423" s="1">
        <v>2268</v>
      </c>
      <c r="B423" s="2">
        <v>1</v>
      </c>
      <c r="C423" s="1" t="s">
        <v>669</v>
      </c>
      <c r="D423" s="1" t="s">
        <v>670</v>
      </c>
      <c r="E423" s="1">
        <v>2020</v>
      </c>
      <c r="F423" s="1" t="s">
        <v>671</v>
      </c>
      <c r="G423" s="1" t="s">
        <v>672</v>
      </c>
      <c r="H423" s="8" t="str">
        <f>HYPERLINK("https://doi.org/"&amp;G423)</f>
        <v>https://doi.org/10.1016/j.agwat.2020.106361</v>
      </c>
      <c r="I423" s="1" t="s">
        <v>673</v>
      </c>
      <c r="J423" s="1" t="s">
        <v>614</v>
      </c>
      <c r="K423" s="2">
        <v>1</v>
      </c>
      <c r="M423" s="2" t="s">
        <v>674</v>
      </c>
      <c r="N423" s="16">
        <v>0.78</v>
      </c>
      <c r="O423" s="2">
        <v>2.76</v>
      </c>
      <c r="R423" s="26"/>
      <c r="S423" s="21"/>
      <c r="T423" s="21"/>
      <c r="U423" s="2" t="s">
        <v>35</v>
      </c>
      <c r="W423" s="2" t="s">
        <v>676</v>
      </c>
      <c r="X423" s="2" t="s">
        <v>28</v>
      </c>
    </row>
    <row r="424" spans="1:26" ht="14.25" customHeight="1">
      <c r="A424" s="1">
        <v>2268</v>
      </c>
      <c r="B424" s="2">
        <v>1</v>
      </c>
      <c r="C424" s="1" t="s">
        <v>669</v>
      </c>
      <c r="D424" s="1" t="s">
        <v>670</v>
      </c>
      <c r="E424" s="1">
        <v>2020</v>
      </c>
      <c r="F424" s="1" t="s">
        <v>671</v>
      </c>
      <c r="G424" s="1" t="s">
        <v>672</v>
      </c>
      <c r="H424" s="8" t="str">
        <f>HYPERLINK("https://doi.org/"&amp;G424)</f>
        <v>https://doi.org/10.1016/j.agwat.2020.106361</v>
      </c>
      <c r="I424" s="1" t="s">
        <v>673</v>
      </c>
      <c r="J424" s="1" t="s">
        <v>614</v>
      </c>
      <c r="K424" s="2">
        <v>1</v>
      </c>
      <c r="M424" s="2" t="s">
        <v>674</v>
      </c>
      <c r="N424" s="16">
        <v>0.64</v>
      </c>
      <c r="O424" s="1">
        <f>2.67</f>
        <v>2.67</v>
      </c>
      <c r="R424" s="26"/>
      <c r="S424" s="21"/>
      <c r="T424" s="21"/>
      <c r="U424" s="2" t="s">
        <v>95</v>
      </c>
      <c r="W424" s="2" t="s">
        <v>677</v>
      </c>
      <c r="X424" s="2" t="s">
        <v>28</v>
      </c>
      <c r="Y424" s="2" t="s">
        <v>678</v>
      </c>
      <c r="Z424" s="2" t="s">
        <v>679</v>
      </c>
    </row>
    <row r="425" spans="1:26" ht="14.25" customHeight="1">
      <c r="A425" s="1">
        <v>2268</v>
      </c>
      <c r="B425" s="2">
        <v>1</v>
      </c>
      <c r="C425" s="1" t="s">
        <v>669</v>
      </c>
      <c r="D425" s="1" t="s">
        <v>670</v>
      </c>
      <c r="E425" s="1">
        <v>2020</v>
      </c>
      <c r="F425" s="1" t="s">
        <v>671</v>
      </c>
      <c r="G425" s="1" t="s">
        <v>672</v>
      </c>
      <c r="H425" s="8" t="str">
        <f>HYPERLINK("https://doi.org/"&amp;G425)</f>
        <v>https://doi.org/10.1016/j.agwat.2020.106361</v>
      </c>
      <c r="I425" s="1" t="s">
        <v>673</v>
      </c>
      <c r="J425" s="1" t="s">
        <v>614</v>
      </c>
      <c r="K425" s="2">
        <v>1</v>
      </c>
      <c r="M425" s="2" t="s">
        <v>674</v>
      </c>
      <c r="N425" s="9">
        <f>S425*Unit_conversion!$C$5</f>
        <v>1.4915667158424963</v>
      </c>
      <c r="O425" s="9">
        <f>T425*Unit_conversion!$C$5</f>
        <v>2.4411160185509706</v>
      </c>
      <c r="R425" s="26"/>
      <c r="S425" s="21">
        <f>3.66*11.574</f>
        <v>42.360840000000003</v>
      </c>
      <c r="T425" s="21">
        <f>5.99*11.574</f>
        <v>69.32826</v>
      </c>
      <c r="U425" s="2" t="s">
        <v>26</v>
      </c>
      <c r="W425" s="2" t="s">
        <v>675</v>
      </c>
      <c r="X425" s="2" t="s">
        <v>28</v>
      </c>
    </row>
    <row r="426" spans="1:26" ht="14.25" customHeight="1">
      <c r="A426" s="1">
        <v>2268</v>
      </c>
      <c r="B426" s="2">
        <v>1</v>
      </c>
      <c r="C426" s="1" t="s">
        <v>669</v>
      </c>
      <c r="D426" s="1" t="s">
        <v>670</v>
      </c>
      <c r="E426" s="1">
        <v>2020</v>
      </c>
      <c r="F426" s="1" t="s">
        <v>671</v>
      </c>
      <c r="G426" s="1" t="s">
        <v>672</v>
      </c>
      <c r="H426" s="8" t="str">
        <f>HYPERLINK("https://doi.org/"&amp;G426)</f>
        <v>https://doi.org/10.1016/j.agwat.2020.106361</v>
      </c>
      <c r="I426" s="1" t="s">
        <v>673</v>
      </c>
      <c r="J426" s="1" t="s">
        <v>614</v>
      </c>
      <c r="K426" s="2">
        <v>1</v>
      </c>
      <c r="M426" s="2" t="s">
        <v>674</v>
      </c>
      <c r="N426" s="9">
        <f>S426*Unit_conversion!$C$5</f>
        <v>1.2470475820978248</v>
      </c>
      <c r="O426" s="9">
        <f>T426*Unit_conversion!$C$5</f>
        <v>2.7060117467743647</v>
      </c>
      <c r="R426" s="26"/>
      <c r="S426" s="21">
        <f>3.06*11.574</f>
        <v>35.416440000000001</v>
      </c>
      <c r="T426" s="21">
        <f>6.64*11.574</f>
        <v>76.85136</v>
      </c>
      <c r="U426" s="2" t="s">
        <v>26</v>
      </c>
      <c r="W426" s="2" t="s">
        <v>676</v>
      </c>
      <c r="X426" s="2" t="s">
        <v>28</v>
      </c>
    </row>
    <row r="427" spans="1:26" ht="14.25" customHeight="1">
      <c r="A427" s="1">
        <v>2268</v>
      </c>
      <c r="B427" s="2">
        <v>1</v>
      </c>
      <c r="C427" s="1" t="s">
        <v>669</v>
      </c>
      <c r="D427" s="1" t="s">
        <v>670</v>
      </c>
      <c r="E427" s="1">
        <v>2020</v>
      </c>
      <c r="F427" s="1" t="s">
        <v>671</v>
      </c>
      <c r="G427" s="1" t="s">
        <v>672</v>
      </c>
      <c r="H427" s="8" t="str">
        <f>HYPERLINK("https://doi.org/"&amp;G427)</f>
        <v>https://doi.org/10.1016/j.agwat.2020.106361</v>
      </c>
      <c r="I427" s="1" t="s">
        <v>673</v>
      </c>
      <c r="J427" s="1" t="s">
        <v>614</v>
      </c>
      <c r="K427" s="2">
        <v>1</v>
      </c>
      <c r="M427" s="2" t="s">
        <v>674</v>
      </c>
      <c r="N427" s="16">
        <v>1.35</v>
      </c>
      <c r="O427" s="2"/>
      <c r="Q427" s="2">
        <v>2.4</v>
      </c>
      <c r="R427" s="26"/>
      <c r="S427" s="21"/>
      <c r="T427" s="21"/>
      <c r="U427" s="2" t="s">
        <v>35</v>
      </c>
      <c r="W427" s="2" t="s">
        <v>675</v>
      </c>
      <c r="X427" s="2" t="s">
        <v>28</v>
      </c>
    </row>
    <row r="428" spans="1:26" ht="14.25" customHeight="1">
      <c r="A428" s="1">
        <v>2268</v>
      </c>
      <c r="B428" s="2">
        <v>1</v>
      </c>
      <c r="C428" s="1" t="s">
        <v>669</v>
      </c>
      <c r="D428" s="1" t="s">
        <v>670</v>
      </c>
      <c r="E428" s="1">
        <v>2020</v>
      </c>
      <c r="F428" s="1" t="s">
        <v>671</v>
      </c>
      <c r="G428" s="1" t="s">
        <v>672</v>
      </c>
      <c r="H428" s="8" t="str">
        <f>HYPERLINK("https://doi.org/"&amp;G428)</f>
        <v>https://doi.org/10.1016/j.agwat.2020.106361</v>
      </c>
      <c r="I428" s="1" t="s">
        <v>673</v>
      </c>
      <c r="J428" s="1" t="s">
        <v>614</v>
      </c>
      <c r="K428" s="2">
        <v>1</v>
      </c>
      <c r="M428" s="2" t="s">
        <v>674</v>
      </c>
      <c r="N428" s="16">
        <v>0.78</v>
      </c>
      <c r="O428" s="2">
        <v>3.27</v>
      </c>
      <c r="R428" s="26"/>
      <c r="S428" s="21"/>
      <c r="T428" s="21"/>
      <c r="U428" s="2" t="s">
        <v>35</v>
      </c>
      <c r="W428" s="2" t="s">
        <v>676</v>
      </c>
      <c r="X428" s="2" t="s">
        <v>28</v>
      </c>
    </row>
    <row r="429" spans="1:26" ht="14.25" customHeight="1">
      <c r="A429" s="1">
        <v>2268</v>
      </c>
      <c r="B429" s="2">
        <v>1</v>
      </c>
      <c r="C429" s="1" t="s">
        <v>669</v>
      </c>
      <c r="D429" s="1" t="s">
        <v>670</v>
      </c>
      <c r="E429" s="1">
        <v>2020</v>
      </c>
      <c r="F429" s="1" t="s">
        <v>671</v>
      </c>
      <c r="G429" s="1" t="s">
        <v>672</v>
      </c>
      <c r="H429" s="8" t="str">
        <f>HYPERLINK("https://doi.org/"&amp;G429)</f>
        <v>https://doi.org/10.1016/j.agwat.2020.106361</v>
      </c>
      <c r="I429" s="1" t="s">
        <v>673</v>
      </c>
      <c r="J429" s="1" t="s">
        <v>614</v>
      </c>
      <c r="K429" s="2">
        <v>1</v>
      </c>
      <c r="M429" s="2" t="s">
        <v>674</v>
      </c>
      <c r="N429" s="16">
        <v>0.64</v>
      </c>
      <c r="O429" s="1">
        <f>2.98</f>
        <v>2.98</v>
      </c>
      <c r="R429" s="26"/>
      <c r="S429" s="21"/>
      <c r="T429" s="21"/>
      <c r="U429" s="2" t="s">
        <v>95</v>
      </c>
      <c r="W429" s="2" t="s">
        <v>677</v>
      </c>
      <c r="X429" s="2" t="s">
        <v>28</v>
      </c>
      <c r="Z429" s="2" t="s">
        <v>680</v>
      </c>
    </row>
    <row r="430" spans="1:26" ht="14.25" customHeight="1">
      <c r="A430" s="1">
        <v>2268</v>
      </c>
      <c r="B430" s="2">
        <v>1</v>
      </c>
      <c r="C430" s="1" t="s">
        <v>669</v>
      </c>
      <c r="D430" s="1" t="s">
        <v>670</v>
      </c>
      <c r="E430" s="1">
        <v>2020</v>
      </c>
      <c r="F430" s="1" t="s">
        <v>671</v>
      </c>
      <c r="G430" s="1" t="s">
        <v>672</v>
      </c>
      <c r="H430" s="8" t="str">
        <f>HYPERLINK("https://doi.org/"&amp;G430)</f>
        <v>https://doi.org/10.1016/j.agwat.2020.106361</v>
      </c>
      <c r="I430" s="1" t="s">
        <v>673</v>
      </c>
      <c r="J430" s="1" t="s">
        <v>614</v>
      </c>
      <c r="K430" s="2">
        <v>1</v>
      </c>
      <c r="M430" s="2" t="s">
        <v>674</v>
      </c>
      <c r="N430" s="9">
        <f>S430*Unit_conversion!$C$5</f>
        <v>1.9765296644360946</v>
      </c>
      <c r="O430" s="9">
        <f>T430*Unit_conversion!$C$5</f>
        <v>2.5674509043190512</v>
      </c>
      <c r="R430" s="26"/>
      <c r="S430" s="21">
        <f>4.85*11.574</f>
        <v>56.133899999999997</v>
      </c>
      <c r="T430" s="21">
        <f>6.3*11.574</f>
        <v>72.916200000000003</v>
      </c>
      <c r="U430" s="2" t="s">
        <v>26</v>
      </c>
      <c r="W430" s="2" t="s">
        <v>675</v>
      </c>
      <c r="X430" s="2" t="s">
        <v>28</v>
      </c>
    </row>
    <row r="431" spans="1:26" ht="14.25" customHeight="1">
      <c r="A431" s="1">
        <v>2268</v>
      </c>
      <c r="B431" s="2">
        <v>1</v>
      </c>
      <c r="C431" s="1" t="s">
        <v>669</v>
      </c>
      <c r="D431" s="1" t="s">
        <v>670</v>
      </c>
      <c r="E431" s="1">
        <v>2020</v>
      </c>
      <c r="F431" s="1" t="s">
        <v>671</v>
      </c>
      <c r="G431" s="1" t="s">
        <v>672</v>
      </c>
      <c r="H431" s="8" t="str">
        <f>HYPERLINK("https://doi.org/"&amp;G431)</f>
        <v>https://doi.org/10.1016/j.agwat.2020.106361</v>
      </c>
      <c r="I431" s="1" t="s">
        <v>673</v>
      </c>
      <c r="J431" s="1" t="s">
        <v>614</v>
      </c>
      <c r="K431" s="2">
        <v>1</v>
      </c>
      <c r="M431" s="2" t="s">
        <v>674</v>
      </c>
      <c r="N431" s="9">
        <f>S431*Unit_conversion!$C$5</f>
        <v>1.4385875701978175</v>
      </c>
      <c r="O431" s="9">
        <f>T431*Unit_conversion!$C$5</f>
        <v>3.1583721442020067</v>
      </c>
      <c r="R431" s="26"/>
      <c r="S431" s="21">
        <f>3.53*11.574</f>
        <v>40.85622</v>
      </c>
      <c r="T431" s="21">
        <f>7.75*11.574</f>
        <v>89.698499999999996</v>
      </c>
      <c r="U431" s="2" t="s">
        <v>26</v>
      </c>
      <c r="W431" s="2" t="s">
        <v>676</v>
      </c>
      <c r="X431" s="2" t="s">
        <v>28</v>
      </c>
    </row>
    <row r="432" spans="1:26" ht="14.25" customHeight="1">
      <c r="A432" s="1">
        <v>2268</v>
      </c>
      <c r="B432" s="2">
        <v>1</v>
      </c>
      <c r="C432" s="1" t="s">
        <v>669</v>
      </c>
      <c r="D432" s="1" t="s">
        <v>670</v>
      </c>
      <c r="E432" s="1">
        <v>2020</v>
      </c>
      <c r="F432" s="1" t="s">
        <v>671</v>
      </c>
      <c r="G432" s="1" t="s">
        <v>672</v>
      </c>
      <c r="H432" s="8" t="str">
        <f>HYPERLINK("https://doi.org/"&amp;G432)</f>
        <v>https://doi.org/10.1016/j.agwat.2020.106361</v>
      </c>
      <c r="I432" s="1" t="s">
        <v>673</v>
      </c>
      <c r="J432" s="1" t="s">
        <v>614</v>
      </c>
      <c r="K432" s="2">
        <v>1</v>
      </c>
      <c r="M432" s="2" t="s">
        <v>674</v>
      </c>
      <c r="N432" s="16">
        <v>1.85</v>
      </c>
      <c r="O432" s="2"/>
      <c r="Q432" s="2">
        <v>2.33</v>
      </c>
      <c r="R432" s="26"/>
      <c r="S432" s="21"/>
      <c r="T432" s="21"/>
      <c r="U432" s="2" t="s">
        <v>35</v>
      </c>
      <c r="W432" s="2" t="s">
        <v>675</v>
      </c>
      <c r="X432" s="2" t="s">
        <v>28</v>
      </c>
    </row>
    <row r="433" spans="1:26" ht="14.25" customHeight="1">
      <c r="A433" s="1">
        <v>2268</v>
      </c>
      <c r="B433" s="2">
        <v>1</v>
      </c>
      <c r="C433" s="1" t="s">
        <v>669</v>
      </c>
      <c r="D433" s="1" t="s">
        <v>670</v>
      </c>
      <c r="E433" s="1">
        <v>2020</v>
      </c>
      <c r="F433" s="1" t="s">
        <v>671</v>
      </c>
      <c r="G433" s="1" t="s">
        <v>672</v>
      </c>
      <c r="H433" s="8" t="str">
        <f>HYPERLINK("https://doi.org/"&amp;G433)</f>
        <v>https://doi.org/10.1016/j.agwat.2020.106361</v>
      </c>
      <c r="I433" s="1" t="s">
        <v>673</v>
      </c>
      <c r="J433" s="1" t="s">
        <v>614</v>
      </c>
      <c r="K433" s="2">
        <v>1</v>
      </c>
      <c r="M433" s="2" t="s">
        <v>674</v>
      </c>
      <c r="N433" s="16">
        <v>0.92</v>
      </c>
      <c r="O433" s="2"/>
      <c r="Q433" s="2">
        <v>3.58</v>
      </c>
      <c r="R433" s="26"/>
      <c r="S433" s="21"/>
      <c r="T433" s="21"/>
      <c r="U433" s="2" t="s">
        <v>35</v>
      </c>
      <c r="W433" s="2" t="s">
        <v>676</v>
      </c>
      <c r="X433" s="2" t="s">
        <v>28</v>
      </c>
    </row>
    <row r="434" spans="1:26" ht="14.25" customHeight="1">
      <c r="A434" s="1">
        <v>2268</v>
      </c>
      <c r="B434" s="2">
        <v>1</v>
      </c>
      <c r="C434" s="1" t="s">
        <v>669</v>
      </c>
      <c r="D434" s="1" t="s">
        <v>670</v>
      </c>
      <c r="E434" s="1">
        <v>2020</v>
      </c>
      <c r="F434" s="1" t="s">
        <v>671</v>
      </c>
      <c r="G434" s="1" t="s">
        <v>672</v>
      </c>
      <c r="H434" s="8" t="str">
        <f>HYPERLINK("https://doi.org/"&amp;G434)</f>
        <v>https://doi.org/10.1016/j.agwat.2020.106361</v>
      </c>
      <c r="I434" s="1" t="s">
        <v>673</v>
      </c>
      <c r="J434" s="1" t="s">
        <v>614</v>
      </c>
      <c r="K434" s="2">
        <v>1</v>
      </c>
      <c r="M434" s="2" t="s">
        <v>674</v>
      </c>
      <c r="N434" s="16">
        <v>0.81</v>
      </c>
      <c r="O434" s="1">
        <f>3.3</f>
        <v>3.3</v>
      </c>
      <c r="R434" s="26"/>
      <c r="S434" s="21"/>
      <c r="T434" s="21"/>
      <c r="U434" s="2" t="s">
        <v>95</v>
      </c>
      <c r="W434" s="2" t="s">
        <v>677</v>
      </c>
      <c r="X434" s="2" t="s">
        <v>28</v>
      </c>
      <c r="Z434" s="2" t="s">
        <v>681</v>
      </c>
    </row>
    <row r="435" spans="1:26" ht="14.25" customHeight="1">
      <c r="A435" s="1">
        <v>2268</v>
      </c>
      <c r="B435" s="2">
        <v>1</v>
      </c>
      <c r="C435" s="1" t="s">
        <v>669</v>
      </c>
      <c r="D435" s="1" t="s">
        <v>670</v>
      </c>
      <c r="E435" s="1">
        <v>2020</v>
      </c>
      <c r="F435" s="1" t="s">
        <v>671</v>
      </c>
      <c r="G435" s="1" t="s">
        <v>672</v>
      </c>
      <c r="H435" s="8" t="str">
        <f>HYPERLINK("https://doi.org/"&amp;G435)</f>
        <v>https://doi.org/10.1016/j.agwat.2020.106361</v>
      </c>
      <c r="I435" s="1" t="s">
        <v>673</v>
      </c>
      <c r="J435" s="1" t="s">
        <v>614</v>
      </c>
      <c r="K435" s="2">
        <v>1</v>
      </c>
      <c r="M435" s="2" t="s">
        <v>674</v>
      </c>
      <c r="N435" s="9">
        <f>S435*Unit_conversion!$C$5</f>
        <v>0.78246122798294881</v>
      </c>
      <c r="R435" s="26"/>
      <c r="S435" s="21">
        <f>1.92*11.574</f>
        <v>22.222079999999998</v>
      </c>
      <c r="T435" s="21">
        <f>9.69*11.574</f>
        <v>112.15205999999999</v>
      </c>
      <c r="U435" s="2" t="s">
        <v>26</v>
      </c>
      <c r="W435" s="2" t="s">
        <v>675</v>
      </c>
      <c r="X435" s="2" t="s">
        <v>28</v>
      </c>
    </row>
    <row r="436" spans="1:26" ht="14.25" customHeight="1">
      <c r="A436" s="1">
        <v>2268</v>
      </c>
      <c r="B436" s="2">
        <v>1</v>
      </c>
      <c r="C436" s="1" t="s">
        <v>669</v>
      </c>
      <c r="D436" s="1" t="s">
        <v>670</v>
      </c>
      <c r="E436" s="1">
        <v>2020</v>
      </c>
      <c r="F436" s="1" t="s">
        <v>671</v>
      </c>
      <c r="G436" s="1" t="s">
        <v>672</v>
      </c>
      <c r="H436" s="8" t="str">
        <f>HYPERLINK("https://doi.org/"&amp;G436)</f>
        <v>https://doi.org/10.1016/j.agwat.2020.106361</v>
      </c>
      <c r="I436" s="1" t="s">
        <v>673</v>
      </c>
      <c r="J436" s="1" t="s">
        <v>614</v>
      </c>
      <c r="K436" s="2">
        <v>1</v>
      </c>
      <c r="M436" s="2" t="s">
        <v>674</v>
      </c>
      <c r="N436" s="9">
        <f>S436*Unit_conversion!$C$5</f>
        <v>1.1003361018510218</v>
      </c>
      <c r="O436" s="9">
        <f>T436*Unit_conversion!$C$5</f>
        <v>5.2979145644678827</v>
      </c>
      <c r="R436" s="26"/>
      <c r="S436" s="21">
        <f>2.7*11.574</f>
        <v>31.2498</v>
      </c>
      <c r="T436" s="21">
        <f>13*11.574</f>
        <v>150.46199999999999</v>
      </c>
      <c r="U436" s="2" t="s">
        <v>26</v>
      </c>
      <c r="W436" s="2" t="s">
        <v>676</v>
      </c>
      <c r="X436" s="2" t="s">
        <v>28</v>
      </c>
    </row>
    <row r="437" spans="1:26" ht="14.25" customHeight="1">
      <c r="A437" s="1">
        <v>2268</v>
      </c>
      <c r="B437" s="2">
        <v>1</v>
      </c>
      <c r="C437" s="1" t="s">
        <v>669</v>
      </c>
      <c r="D437" s="1" t="s">
        <v>670</v>
      </c>
      <c r="E437" s="1">
        <v>2020</v>
      </c>
      <c r="F437" s="1" t="s">
        <v>671</v>
      </c>
      <c r="G437" s="1" t="s">
        <v>672</v>
      </c>
      <c r="H437" s="8" t="str">
        <f>HYPERLINK("https://doi.org/"&amp;G437)</f>
        <v>https://doi.org/10.1016/j.agwat.2020.106361</v>
      </c>
      <c r="I437" s="1" t="s">
        <v>673</v>
      </c>
      <c r="J437" s="1" t="s">
        <v>614</v>
      </c>
      <c r="K437" s="2">
        <v>1</v>
      </c>
      <c r="M437" s="2" t="s">
        <v>674</v>
      </c>
      <c r="N437" s="16">
        <v>0.8</v>
      </c>
      <c r="O437" s="2">
        <v>3.64</v>
      </c>
      <c r="R437" s="10"/>
      <c r="S437" s="2"/>
      <c r="T437" s="2"/>
      <c r="U437" s="2" t="s">
        <v>35</v>
      </c>
      <c r="W437" s="2" t="s">
        <v>675</v>
      </c>
      <c r="X437" s="2" t="s">
        <v>28</v>
      </c>
    </row>
    <row r="438" spans="1:26" ht="14.25" customHeight="1">
      <c r="A438" s="1">
        <v>2268</v>
      </c>
      <c r="B438" s="2">
        <v>1</v>
      </c>
      <c r="C438" s="1" t="s">
        <v>669</v>
      </c>
      <c r="D438" s="1" t="s">
        <v>670</v>
      </c>
      <c r="E438" s="1">
        <v>2020</v>
      </c>
      <c r="F438" s="1" t="s">
        <v>671</v>
      </c>
      <c r="G438" s="1" t="s">
        <v>672</v>
      </c>
      <c r="H438" s="8" t="str">
        <f>HYPERLINK("https://doi.org/"&amp;G438)</f>
        <v>https://doi.org/10.1016/j.agwat.2020.106361</v>
      </c>
      <c r="I438" s="1" t="s">
        <v>673</v>
      </c>
      <c r="J438" s="1" t="s">
        <v>614</v>
      </c>
      <c r="K438" s="2">
        <v>1</v>
      </c>
      <c r="M438" s="2" t="s">
        <v>674</v>
      </c>
      <c r="N438" s="16">
        <v>1.02</v>
      </c>
      <c r="O438" s="2"/>
      <c r="Q438" s="2">
        <v>4.8499999999999996</v>
      </c>
      <c r="R438" s="10"/>
      <c r="S438" s="2"/>
      <c r="T438" s="2"/>
      <c r="U438" s="2" t="s">
        <v>35</v>
      </c>
      <c r="W438" s="2" t="s">
        <v>676</v>
      </c>
      <c r="X438" s="2" t="s">
        <v>28</v>
      </c>
    </row>
    <row r="439" spans="1:26" ht="14.25" customHeight="1">
      <c r="A439" s="1">
        <v>2268</v>
      </c>
      <c r="B439" s="2">
        <v>1</v>
      </c>
      <c r="C439" s="1" t="s">
        <v>669</v>
      </c>
      <c r="D439" s="1" t="s">
        <v>670</v>
      </c>
      <c r="E439" s="1">
        <v>2020</v>
      </c>
      <c r="F439" s="1" t="s">
        <v>671</v>
      </c>
      <c r="G439" s="1" t="s">
        <v>672</v>
      </c>
      <c r="H439" s="8" t="str">
        <f>HYPERLINK("https://doi.org/"&amp;G439)</f>
        <v>https://doi.org/10.1016/j.agwat.2020.106361</v>
      </c>
      <c r="I439" s="1" t="s">
        <v>673</v>
      </c>
      <c r="J439" s="1" t="s">
        <v>614</v>
      </c>
      <c r="K439" s="2">
        <v>1</v>
      </c>
      <c r="M439" s="2" t="s">
        <v>674</v>
      </c>
      <c r="N439" s="3">
        <f>0.8</f>
        <v>0.8</v>
      </c>
      <c r="O439" s="1">
        <f>4</f>
        <v>4</v>
      </c>
      <c r="R439" s="10"/>
      <c r="S439" s="2"/>
      <c r="T439" s="2"/>
      <c r="U439" s="2" t="s">
        <v>95</v>
      </c>
      <c r="W439" s="2" t="s">
        <v>677</v>
      </c>
      <c r="X439" s="2" t="s">
        <v>28</v>
      </c>
      <c r="Z439" s="2" t="s">
        <v>682</v>
      </c>
    </row>
    <row r="440" spans="1:26" ht="14.25" customHeight="1">
      <c r="A440" s="1">
        <v>4357</v>
      </c>
      <c r="B440" s="12">
        <v>1</v>
      </c>
      <c r="C440" s="1" t="s">
        <v>683</v>
      </c>
      <c r="D440" s="1" t="s">
        <v>684</v>
      </c>
      <c r="E440" s="1">
        <v>2021</v>
      </c>
      <c r="F440" s="1" t="s">
        <v>685</v>
      </c>
      <c r="G440" s="1" t="s">
        <v>686</v>
      </c>
      <c r="H440" s="8" t="str">
        <f>HYPERLINK("https://doi.org/"&amp;G440)</f>
        <v>https://doi.org/10.1016/j.agwat.2020.106432</v>
      </c>
      <c r="I440" s="1" t="s">
        <v>687</v>
      </c>
      <c r="J440" s="1" t="s">
        <v>614</v>
      </c>
      <c r="K440" s="2">
        <v>6</v>
      </c>
      <c r="M440" s="2" t="s">
        <v>650</v>
      </c>
      <c r="N440" s="9">
        <f t="shared" ref="N440:N444" si="23">P440/30</f>
        <v>0.78800000000000003</v>
      </c>
      <c r="O440" s="15"/>
      <c r="P440" s="2">
        <v>23.64</v>
      </c>
      <c r="R440" s="10">
        <v>30</v>
      </c>
      <c r="S440" s="2"/>
      <c r="T440" s="2"/>
      <c r="U440" s="2" t="s">
        <v>45</v>
      </c>
      <c r="W440" s="2"/>
      <c r="X440" s="2" t="s">
        <v>28</v>
      </c>
      <c r="Y440" s="2" t="s">
        <v>216</v>
      </c>
    </row>
    <row r="441" spans="1:26" ht="14.25" customHeight="1">
      <c r="A441" s="1">
        <v>4357</v>
      </c>
      <c r="B441" s="12">
        <v>1</v>
      </c>
      <c r="C441" s="1" t="s">
        <v>683</v>
      </c>
      <c r="D441" s="1" t="s">
        <v>684</v>
      </c>
      <c r="E441" s="1">
        <v>2021</v>
      </c>
      <c r="F441" s="1" t="s">
        <v>685</v>
      </c>
      <c r="G441" s="1" t="s">
        <v>686</v>
      </c>
      <c r="H441" s="8" t="str">
        <f>HYPERLINK("https://doi.org/"&amp;G441)</f>
        <v>https://doi.org/10.1016/j.agwat.2020.106432</v>
      </c>
      <c r="I441" s="1" t="s">
        <v>687</v>
      </c>
      <c r="J441" s="1" t="s">
        <v>614</v>
      </c>
      <c r="K441" s="2">
        <v>6</v>
      </c>
      <c r="M441" s="2" t="s">
        <v>688</v>
      </c>
      <c r="N441" s="9">
        <f t="shared" si="23"/>
        <v>0.80100000000000005</v>
      </c>
      <c r="O441" s="15"/>
      <c r="P441" s="2">
        <v>24.03</v>
      </c>
      <c r="R441" s="10">
        <v>30</v>
      </c>
      <c r="S441" s="2"/>
      <c r="T441" s="2"/>
      <c r="U441" s="2" t="s">
        <v>45</v>
      </c>
      <c r="W441" s="2"/>
      <c r="X441" s="2" t="s">
        <v>28</v>
      </c>
      <c r="Y441" s="2" t="s">
        <v>216</v>
      </c>
    </row>
    <row r="442" spans="1:26" ht="14.25" customHeight="1">
      <c r="A442" s="1">
        <v>4357</v>
      </c>
      <c r="B442" s="12">
        <v>1</v>
      </c>
      <c r="C442" s="1" t="s">
        <v>683</v>
      </c>
      <c r="D442" s="1" t="s">
        <v>684</v>
      </c>
      <c r="E442" s="1">
        <v>2021</v>
      </c>
      <c r="F442" s="1" t="s">
        <v>685</v>
      </c>
      <c r="G442" s="1" t="s">
        <v>686</v>
      </c>
      <c r="H442" s="8" t="str">
        <f>HYPERLINK("https://doi.org/"&amp;G442)</f>
        <v>https://doi.org/10.1016/j.agwat.2020.106432</v>
      </c>
      <c r="I442" s="1" t="s">
        <v>687</v>
      </c>
      <c r="J442" s="1" t="s">
        <v>614</v>
      </c>
      <c r="K442" s="2">
        <v>1</v>
      </c>
      <c r="M442" s="2" t="s">
        <v>688</v>
      </c>
      <c r="N442" s="9">
        <f t="shared" si="23"/>
        <v>0.8640000000000001</v>
      </c>
      <c r="O442" s="15"/>
      <c r="P442" s="2">
        <v>25.92</v>
      </c>
      <c r="R442" s="10">
        <v>30</v>
      </c>
      <c r="S442" s="2"/>
      <c r="T442" s="2"/>
      <c r="U442" s="2" t="s">
        <v>45</v>
      </c>
      <c r="W442" s="2" t="s">
        <v>689</v>
      </c>
      <c r="X442" s="2" t="s">
        <v>28</v>
      </c>
      <c r="Y442" s="2" t="s">
        <v>216</v>
      </c>
    </row>
    <row r="443" spans="1:26" ht="14.25" customHeight="1">
      <c r="A443" s="1">
        <v>4357</v>
      </c>
      <c r="B443" s="12">
        <v>1</v>
      </c>
      <c r="C443" s="1" t="s">
        <v>683</v>
      </c>
      <c r="D443" s="1" t="s">
        <v>684</v>
      </c>
      <c r="E443" s="1">
        <v>2021</v>
      </c>
      <c r="F443" s="1" t="s">
        <v>685</v>
      </c>
      <c r="G443" s="1" t="s">
        <v>686</v>
      </c>
      <c r="H443" s="8" t="str">
        <f>HYPERLINK("https://doi.org/"&amp;G443)</f>
        <v>https://doi.org/10.1016/j.agwat.2020.106432</v>
      </c>
      <c r="I443" s="1" t="s">
        <v>687</v>
      </c>
      <c r="J443" s="1" t="s">
        <v>614</v>
      </c>
      <c r="K443" s="2">
        <v>1</v>
      </c>
      <c r="M443" s="2" t="s">
        <v>650</v>
      </c>
      <c r="N443" s="9">
        <f t="shared" si="23"/>
        <v>1.2743333333333333</v>
      </c>
      <c r="O443" s="15"/>
      <c r="P443" s="2">
        <v>38.229999999999997</v>
      </c>
      <c r="R443" s="10">
        <v>30</v>
      </c>
      <c r="S443" s="2"/>
      <c r="T443" s="2"/>
      <c r="U443" s="2" t="s">
        <v>45</v>
      </c>
      <c r="W443" s="2" t="s">
        <v>690</v>
      </c>
      <c r="X443" s="2" t="s">
        <v>28</v>
      </c>
      <c r="Y443" s="2" t="s">
        <v>216</v>
      </c>
    </row>
    <row r="444" spans="1:26" ht="14.25" customHeight="1">
      <c r="A444" s="1">
        <v>4357</v>
      </c>
      <c r="B444" s="12">
        <v>1</v>
      </c>
      <c r="C444" s="1" t="s">
        <v>683</v>
      </c>
      <c r="D444" s="1" t="s">
        <v>684</v>
      </c>
      <c r="E444" s="1">
        <v>2021</v>
      </c>
      <c r="F444" s="1" t="s">
        <v>685</v>
      </c>
      <c r="G444" s="1" t="s">
        <v>686</v>
      </c>
      <c r="H444" s="8" t="str">
        <f>HYPERLINK("https://doi.org/"&amp;G444)</f>
        <v>https://doi.org/10.1016/j.agwat.2020.106432</v>
      </c>
      <c r="I444" s="1" t="s">
        <v>687</v>
      </c>
      <c r="J444" s="1" t="s">
        <v>614</v>
      </c>
      <c r="K444" s="2">
        <v>1</v>
      </c>
      <c r="M444" s="2" t="s">
        <v>688</v>
      </c>
      <c r="N444" s="9">
        <f t="shared" si="23"/>
        <v>0.66866666666666663</v>
      </c>
      <c r="O444" s="15"/>
      <c r="P444" s="2">
        <v>20.059999999999999</v>
      </c>
      <c r="R444" s="10">
        <v>30</v>
      </c>
      <c r="S444" s="2"/>
      <c r="T444" s="2"/>
      <c r="U444" s="2" t="s">
        <v>45</v>
      </c>
      <c r="W444" s="2" t="s">
        <v>690</v>
      </c>
      <c r="X444" s="2" t="s">
        <v>28</v>
      </c>
      <c r="Y444" s="2" t="s">
        <v>216</v>
      </c>
    </row>
    <row r="445" spans="1:26" ht="14.25" customHeight="1">
      <c r="A445" s="1">
        <v>4228</v>
      </c>
      <c r="B445" s="2">
        <v>1</v>
      </c>
      <c r="C445" s="1" t="s">
        <v>691</v>
      </c>
      <c r="D445" s="1" t="s">
        <v>692</v>
      </c>
      <c r="E445" s="1">
        <v>2021</v>
      </c>
      <c r="F445" s="1" t="s">
        <v>693</v>
      </c>
      <c r="G445" s="1" t="s">
        <v>694</v>
      </c>
      <c r="H445" s="8" t="str">
        <f>HYPERLINK("https://doi.org/"&amp;G445)</f>
        <v>https://doi.org/10.1016/j.agwat.2021.106763</v>
      </c>
      <c r="I445" s="1" t="s">
        <v>695</v>
      </c>
      <c r="J445" s="1" t="s">
        <v>614</v>
      </c>
      <c r="K445" s="2">
        <v>3</v>
      </c>
      <c r="M445" s="2" t="s">
        <v>65</v>
      </c>
      <c r="N445" s="16">
        <v>1.8</v>
      </c>
      <c r="O445" s="2"/>
      <c r="R445" s="10"/>
      <c r="S445" s="2"/>
      <c r="T445" s="2"/>
      <c r="U445" s="2" t="s">
        <v>35</v>
      </c>
      <c r="W445" s="2" t="s">
        <v>696</v>
      </c>
      <c r="X445" s="2" t="s">
        <v>28</v>
      </c>
    </row>
    <row r="446" spans="1:26" ht="14.25" customHeight="1">
      <c r="A446" s="1">
        <v>4228</v>
      </c>
      <c r="B446" s="2">
        <v>1</v>
      </c>
      <c r="C446" s="1" t="s">
        <v>691</v>
      </c>
      <c r="D446" s="1" t="s">
        <v>692</v>
      </c>
      <c r="E446" s="1">
        <v>2021</v>
      </c>
      <c r="F446" s="1" t="s">
        <v>693</v>
      </c>
      <c r="G446" s="1" t="s">
        <v>694</v>
      </c>
      <c r="H446" s="8" t="str">
        <f>HYPERLINK("https://doi.org/"&amp;G446)</f>
        <v>https://doi.org/10.1016/j.agwat.2021.106763</v>
      </c>
      <c r="I446" s="1" t="s">
        <v>695</v>
      </c>
      <c r="J446" s="1" t="s">
        <v>614</v>
      </c>
      <c r="K446" s="2">
        <v>3</v>
      </c>
      <c r="M446" s="2" t="s">
        <v>207</v>
      </c>
      <c r="N446" s="16">
        <v>2.92</v>
      </c>
      <c r="O446" s="2"/>
      <c r="R446" s="10"/>
      <c r="S446" s="2"/>
      <c r="T446" s="2"/>
      <c r="U446" s="2" t="s">
        <v>35</v>
      </c>
      <c r="W446" s="2" t="s">
        <v>696</v>
      </c>
      <c r="X446" s="2" t="s">
        <v>28</v>
      </c>
    </row>
    <row r="447" spans="1:26" ht="14.25" customHeight="1">
      <c r="A447" s="1">
        <v>4228</v>
      </c>
      <c r="B447" s="2">
        <v>1</v>
      </c>
      <c r="C447" s="1" t="s">
        <v>691</v>
      </c>
      <c r="D447" s="1" t="s">
        <v>692</v>
      </c>
      <c r="E447" s="1">
        <v>2021</v>
      </c>
      <c r="F447" s="1" t="s">
        <v>693</v>
      </c>
      <c r="G447" s="1" t="s">
        <v>694</v>
      </c>
      <c r="H447" s="8" t="str">
        <f>HYPERLINK("https://doi.org/"&amp;G447)</f>
        <v>https://doi.org/10.1016/j.agwat.2021.106763</v>
      </c>
      <c r="I447" s="1" t="s">
        <v>695</v>
      </c>
      <c r="J447" s="1" t="s">
        <v>614</v>
      </c>
      <c r="K447" s="2">
        <v>3</v>
      </c>
      <c r="M447" s="2" t="s">
        <v>189</v>
      </c>
      <c r="N447" s="16">
        <v>2.67</v>
      </c>
      <c r="O447" s="2"/>
      <c r="R447" s="10"/>
      <c r="S447" s="2"/>
      <c r="T447" s="2"/>
      <c r="U447" s="2" t="s">
        <v>35</v>
      </c>
      <c r="W447" s="2" t="s">
        <v>696</v>
      </c>
      <c r="X447" s="2" t="s">
        <v>28</v>
      </c>
    </row>
    <row r="448" spans="1:26" ht="14.25" customHeight="1">
      <c r="A448" s="1">
        <v>4228</v>
      </c>
      <c r="B448" s="2">
        <v>1</v>
      </c>
      <c r="C448" s="1" t="s">
        <v>691</v>
      </c>
      <c r="D448" s="1" t="s">
        <v>692</v>
      </c>
      <c r="E448" s="1">
        <v>2021</v>
      </c>
      <c r="F448" s="1" t="s">
        <v>693</v>
      </c>
      <c r="G448" s="1" t="s">
        <v>694</v>
      </c>
      <c r="H448" s="8" t="str">
        <f>HYPERLINK("https://doi.org/"&amp;G448)</f>
        <v>https://doi.org/10.1016/j.agwat.2021.106763</v>
      </c>
      <c r="I448" s="1" t="s">
        <v>695</v>
      </c>
      <c r="J448" s="1" t="s">
        <v>614</v>
      </c>
      <c r="K448" s="2">
        <v>1</v>
      </c>
      <c r="M448" s="2" t="s">
        <v>65</v>
      </c>
      <c r="N448" s="16">
        <v>2.14</v>
      </c>
      <c r="O448" s="2"/>
      <c r="R448" s="10"/>
      <c r="S448" s="2"/>
      <c r="T448" s="2"/>
      <c r="U448" s="2" t="s">
        <v>35</v>
      </c>
      <c r="W448" s="2" t="s">
        <v>697</v>
      </c>
      <c r="X448" s="2" t="s">
        <v>28</v>
      </c>
    </row>
    <row r="449" spans="1:27" ht="14.25" customHeight="1">
      <c r="A449" s="1">
        <v>4228</v>
      </c>
      <c r="B449" s="2">
        <v>1</v>
      </c>
      <c r="C449" s="1" t="s">
        <v>691</v>
      </c>
      <c r="D449" s="1" t="s">
        <v>692</v>
      </c>
      <c r="E449" s="1">
        <v>2021</v>
      </c>
      <c r="F449" s="1" t="s">
        <v>693</v>
      </c>
      <c r="G449" s="1" t="s">
        <v>694</v>
      </c>
      <c r="H449" s="8" t="str">
        <f>HYPERLINK("https://doi.org/"&amp;G449)</f>
        <v>https://doi.org/10.1016/j.agwat.2021.106763</v>
      </c>
      <c r="I449" s="1" t="s">
        <v>695</v>
      </c>
      <c r="J449" s="1" t="s">
        <v>614</v>
      </c>
      <c r="K449" s="2">
        <v>1</v>
      </c>
      <c r="M449" s="2" t="s">
        <v>207</v>
      </c>
      <c r="N449" s="16">
        <v>2.96</v>
      </c>
      <c r="O449" s="2"/>
      <c r="R449" s="10"/>
      <c r="S449" s="2"/>
      <c r="T449" s="2"/>
      <c r="U449" s="2" t="s">
        <v>35</v>
      </c>
      <c r="W449" s="2" t="s">
        <v>697</v>
      </c>
      <c r="X449" s="2" t="s">
        <v>28</v>
      </c>
    </row>
    <row r="450" spans="1:27" ht="14.25" customHeight="1">
      <c r="A450" s="1">
        <v>4228</v>
      </c>
      <c r="B450" s="2">
        <v>1</v>
      </c>
      <c r="C450" s="1" t="s">
        <v>691</v>
      </c>
      <c r="D450" s="1" t="s">
        <v>692</v>
      </c>
      <c r="E450" s="1">
        <v>2021</v>
      </c>
      <c r="F450" s="1" t="s">
        <v>693</v>
      </c>
      <c r="G450" s="1" t="s">
        <v>694</v>
      </c>
      <c r="H450" s="8" t="str">
        <f>HYPERLINK("https://doi.org/"&amp;G450)</f>
        <v>https://doi.org/10.1016/j.agwat.2021.106763</v>
      </c>
      <c r="I450" s="1" t="s">
        <v>695</v>
      </c>
      <c r="J450" s="1" t="s">
        <v>614</v>
      </c>
      <c r="K450" s="2">
        <v>1</v>
      </c>
      <c r="M450" s="2" t="s">
        <v>189</v>
      </c>
      <c r="N450" s="16">
        <v>2.78</v>
      </c>
      <c r="O450" s="2"/>
      <c r="R450" s="10"/>
      <c r="S450" s="2"/>
      <c r="T450" s="2"/>
      <c r="U450" s="2" t="s">
        <v>35</v>
      </c>
      <c r="W450" s="2" t="s">
        <v>697</v>
      </c>
      <c r="X450" s="2" t="s">
        <v>28</v>
      </c>
    </row>
    <row r="451" spans="1:27" ht="14.25" customHeight="1">
      <c r="A451" s="1">
        <v>4228</v>
      </c>
      <c r="B451" s="2">
        <v>1</v>
      </c>
      <c r="C451" s="1" t="s">
        <v>691</v>
      </c>
      <c r="D451" s="1" t="s">
        <v>692</v>
      </c>
      <c r="E451" s="1">
        <v>2021</v>
      </c>
      <c r="F451" s="1" t="s">
        <v>693</v>
      </c>
      <c r="G451" s="1" t="s">
        <v>694</v>
      </c>
      <c r="H451" s="8" t="str">
        <f>HYPERLINK("https://doi.org/"&amp;G451)</f>
        <v>https://doi.org/10.1016/j.agwat.2021.106763</v>
      </c>
      <c r="I451" s="1" t="s">
        <v>695</v>
      </c>
      <c r="J451" s="1" t="s">
        <v>614</v>
      </c>
      <c r="K451" s="2">
        <v>1</v>
      </c>
      <c r="M451" s="2" t="s">
        <v>65</v>
      </c>
      <c r="N451" s="16">
        <v>2.37</v>
      </c>
      <c r="O451" s="2"/>
      <c r="R451" s="10"/>
      <c r="S451" s="2"/>
      <c r="T451" s="2"/>
      <c r="U451" s="2" t="s">
        <v>35</v>
      </c>
      <c r="W451" s="2" t="s">
        <v>698</v>
      </c>
      <c r="X451" s="2" t="s">
        <v>28</v>
      </c>
    </row>
    <row r="452" spans="1:27" ht="14.25" customHeight="1">
      <c r="A452" s="1">
        <v>4228</v>
      </c>
      <c r="B452" s="2">
        <v>1</v>
      </c>
      <c r="C452" s="1" t="s">
        <v>691</v>
      </c>
      <c r="D452" s="1" t="s">
        <v>692</v>
      </c>
      <c r="E452" s="1">
        <v>2021</v>
      </c>
      <c r="F452" s="1" t="s">
        <v>693</v>
      </c>
      <c r="G452" s="1" t="s">
        <v>694</v>
      </c>
      <c r="H452" s="8" t="str">
        <f>HYPERLINK("https://doi.org/"&amp;G452)</f>
        <v>https://doi.org/10.1016/j.agwat.2021.106763</v>
      </c>
      <c r="I452" s="1" t="s">
        <v>695</v>
      </c>
      <c r="J452" s="1" t="s">
        <v>614</v>
      </c>
      <c r="K452" s="2">
        <v>1</v>
      </c>
      <c r="M452" s="2" t="s">
        <v>207</v>
      </c>
      <c r="N452" s="16">
        <v>1.9</v>
      </c>
      <c r="O452" s="2"/>
      <c r="R452" s="10"/>
      <c r="S452" s="2"/>
      <c r="T452" s="2"/>
      <c r="U452" s="2" t="s">
        <v>35</v>
      </c>
      <c r="W452" s="2" t="s">
        <v>698</v>
      </c>
      <c r="X452" s="2" t="s">
        <v>28</v>
      </c>
    </row>
    <row r="453" spans="1:27" ht="14.25" customHeight="1">
      <c r="A453" s="1">
        <v>4228</v>
      </c>
      <c r="B453" s="2">
        <v>1</v>
      </c>
      <c r="C453" s="1" t="s">
        <v>691</v>
      </c>
      <c r="D453" s="1" t="s">
        <v>692</v>
      </c>
      <c r="E453" s="1">
        <v>2021</v>
      </c>
      <c r="F453" s="1" t="s">
        <v>693</v>
      </c>
      <c r="G453" s="1" t="s">
        <v>694</v>
      </c>
      <c r="H453" s="8" t="str">
        <f>HYPERLINK("https://doi.org/"&amp;G453)</f>
        <v>https://doi.org/10.1016/j.agwat.2021.106763</v>
      </c>
      <c r="I453" s="1" t="s">
        <v>695</v>
      </c>
      <c r="J453" s="1" t="s">
        <v>614</v>
      </c>
      <c r="K453" s="2">
        <v>1</v>
      </c>
      <c r="M453" s="2" t="s">
        <v>189</v>
      </c>
      <c r="N453" s="16">
        <v>1.8</v>
      </c>
      <c r="O453" s="2"/>
      <c r="R453" s="10"/>
      <c r="S453" s="2"/>
      <c r="T453" s="2"/>
      <c r="U453" s="2" t="s">
        <v>35</v>
      </c>
      <c r="W453" s="2" t="s">
        <v>698</v>
      </c>
      <c r="X453" s="2" t="s">
        <v>28</v>
      </c>
    </row>
    <row r="454" spans="1:27" ht="14.25" customHeight="1">
      <c r="A454" s="1">
        <v>4228</v>
      </c>
      <c r="B454" s="2">
        <v>1</v>
      </c>
      <c r="C454" s="1" t="s">
        <v>691</v>
      </c>
      <c r="D454" s="1" t="s">
        <v>692</v>
      </c>
      <c r="E454" s="1">
        <v>2021</v>
      </c>
      <c r="F454" s="1" t="s">
        <v>693</v>
      </c>
      <c r="G454" s="1" t="s">
        <v>694</v>
      </c>
      <c r="H454" s="8" t="str">
        <f>HYPERLINK("https://doi.org/"&amp;G454)</f>
        <v>https://doi.org/10.1016/j.agwat.2021.106763</v>
      </c>
      <c r="I454" s="1" t="s">
        <v>695</v>
      </c>
      <c r="J454" s="1" t="s">
        <v>614</v>
      </c>
      <c r="K454" s="2">
        <v>1</v>
      </c>
      <c r="M454" s="2" t="s">
        <v>65</v>
      </c>
      <c r="N454" s="16">
        <v>1.1100000000000001</v>
      </c>
      <c r="O454" s="2"/>
      <c r="R454" s="10"/>
      <c r="S454" s="2"/>
      <c r="T454" s="2"/>
      <c r="U454" s="2" t="s">
        <v>35</v>
      </c>
      <c r="W454" s="2" t="s">
        <v>699</v>
      </c>
      <c r="X454" s="2" t="s">
        <v>28</v>
      </c>
    </row>
    <row r="455" spans="1:27" ht="14.25" customHeight="1">
      <c r="A455" s="1">
        <v>4228</v>
      </c>
      <c r="B455" s="2">
        <v>1</v>
      </c>
      <c r="C455" s="1" t="s">
        <v>691</v>
      </c>
      <c r="D455" s="1" t="s">
        <v>692</v>
      </c>
      <c r="E455" s="1">
        <v>2021</v>
      </c>
      <c r="F455" s="1" t="s">
        <v>693</v>
      </c>
      <c r="G455" s="1" t="s">
        <v>694</v>
      </c>
      <c r="H455" s="8" t="str">
        <f>HYPERLINK("https://doi.org/"&amp;G455)</f>
        <v>https://doi.org/10.1016/j.agwat.2021.106763</v>
      </c>
      <c r="I455" s="1" t="s">
        <v>695</v>
      </c>
      <c r="J455" s="1" t="s">
        <v>614</v>
      </c>
      <c r="K455" s="2">
        <v>1</v>
      </c>
      <c r="M455" s="2" t="s">
        <v>207</v>
      </c>
      <c r="N455" s="16">
        <v>0.83</v>
      </c>
      <c r="O455" s="2"/>
      <c r="R455" s="10"/>
      <c r="S455" s="2"/>
      <c r="T455" s="2"/>
      <c r="U455" s="2" t="s">
        <v>35</v>
      </c>
      <c r="W455" s="2" t="s">
        <v>699</v>
      </c>
      <c r="X455" s="2" t="s">
        <v>28</v>
      </c>
    </row>
    <row r="456" spans="1:27" ht="14.25" customHeight="1">
      <c r="A456" s="1">
        <v>4228</v>
      </c>
      <c r="B456" s="2">
        <v>1</v>
      </c>
      <c r="C456" s="1" t="s">
        <v>691</v>
      </c>
      <c r="D456" s="1" t="s">
        <v>692</v>
      </c>
      <c r="E456" s="1">
        <v>2021</v>
      </c>
      <c r="F456" s="1" t="s">
        <v>693</v>
      </c>
      <c r="G456" s="1" t="s">
        <v>694</v>
      </c>
      <c r="H456" s="8" t="str">
        <f>HYPERLINK("https://doi.org/"&amp;G456)</f>
        <v>https://doi.org/10.1016/j.agwat.2021.106763</v>
      </c>
      <c r="I456" s="1" t="s">
        <v>695</v>
      </c>
      <c r="J456" s="1" t="s">
        <v>614</v>
      </c>
      <c r="K456" s="2">
        <v>1</v>
      </c>
      <c r="M456" s="2" t="s">
        <v>189</v>
      </c>
      <c r="N456" s="16">
        <v>0.77</v>
      </c>
      <c r="O456" s="2"/>
      <c r="R456" s="10"/>
      <c r="S456" s="2"/>
      <c r="T456" s="2"/>
      <c r="U456" s="2" t="s">
        <v>35</v>
      </c>
      <c r="W456" s="2" t="s">
        <v>699</v>
      </c>
      <c r="X456" s="2" t="s">
        <v>28</v>
      </c>
    </row>
    <row r="457" spans="1:27" ht="14.25" customHeight="1">
      <c r="A457" s="1">
        <v>4228</v>
      </c>
      <c r="B457" s="2">
        <v>1</v>
      </c>
      <c r="C457" s="1" t="s">
        <v>691</v>
      </c>
      <c r="D457" s="1" t="s">
        <v>692</v>
      </c>
      <c r="E457" s="1">
        <v>2021</v>
      </c>
      <c r="F457" s="1" t="s">
        <v>693</v>
      </c>
      <c r="G457" s="1" t="s">
        <v>694</v>
      </c>
      <c r="H457" s="8" t="str">
        <f>HYPERLINK("https://doi.org/"&amp;G457)</f>
        <v>https://doi.org/10.1016/j.agwat.2021.106763</v>
      </c>
      <c r="I457" s="1" t="s">
        <v>695</v>
      </c>
      <c r="J457" s="1" t="s">
        <v>614</v>
      </c>
      <c r="K457" s="2">
        <v>1</v>
      </c>
      <c r="M457" s="2" t="s">
        <v>65</v>
      </c>
      <c r="N457" s="16">
        <v>1.42</v>
      </c>
      <c r="O457" s="2"/>
      <c r="R457" s="10"/>
      <c r="S457" s="2"/>
      <c r="T457" s="2"/>
      <c r="U457" s="2" t="s">
        <v>35</v>
      </c>
      <c r="W457" s="2" t="s">
        <v>700</v>
      </c>
      <c r="X457" s="2" t="s">
        <v>28</v>
      </c>
    </row>
    <row r="458" spans="1:27" ht="14.25" customHeight="1">
      <c r="A458" s="1">
        <v>4228</v>
      </c>
      <c r="B458" s="2">
        <v>1</v>
      </c>
      <c r="C458" s="1" t="s">
        <v>691</v>
      </c>
      <c r="D458" s="1" t="s">
        <v>692</v>
      </c>
      <c r="E458" s="1">
        <v>2021</v>
      </c>
      <c r="F458" s="1" t="s">
        <v>693</v>
      </c>
      <c r="G458" s="1" t="s">
        <v>694</v>
      </c>
      <c r="H458" s="8" t="str">
        <f>HYPERLINK("https://doi.org/"&amp;G458)</f>
        <v>https://doi.org/10.1016/j.agwat.2021.106763</v>
      </c>
      <c r="I458" s="1" t="s">
        <v>695</v>
      </c>
      <c r="J458" s="1" t="s">
        <v>614</v>
      </c>
      <c r="K458" s="2">
        <v>1</v>
      </c>
      <c r="M458" s="2" t="s">
        <v>207</v>
      </c>
      <c r="N458" s="16">
        <v>2.52</v>
      </c>
      <c r="O458" s="2"/>
      <c r="R458" s="10"/>
      <c r="S458" s="2"/>
      <c r="T458" s="2"/>
      <c r="U458" s="2" t="s">
        <v>35</v>
      </c>
      <c r="W458" s="2" t="s">
        <v>700</v>
      </c>
      <c r="X458" s="2" t="s">
        <v>28</v>
      </c>
    </row>
    <row r="459" spans="1:27" ht="14.25" customHeight="1">
      <c r="A459" s="1">
        <v>4228</v>
      </c>
      <c r="B459" s="2">
        <v>1</v>
      </c>
      <c r="C459" s="1" t="s">
        <v>691</v>
      </c>
      <c r="D459" s="1" t="s">
        <v>692</v>
      </c>
      <c r="E459" s="1">
        <v>2021</v>
      </c>
      <c r="F459" s="1" t="s">
        <v>693</v>
      </c>
      <c r="G459" s="1" t="s">
        <v>694</v>
      </c>
      <c r="H459" s="8" t="str">
        <f>HYPERLINK("https://doi.org/"&amp;G459)</f>
        <v>https://doi.org/10.1016/j.agwat.2021.106763</v>
      </c>
      <c r="I459" s="1" t="s">
        <v>695</v>
      </c>
      <c r="J459" s="1" t="s">
        <v>614</v>
      </c>
      <c r="K459" s="2">
        <v>1</v>
      </c>
      <c r="M459" s="2" t="s">
        <v>189</v>
      </c>
      <c r="N459" s="16">
        <v>2.36</v>
      </c>
      <c r="O459" s="2"/>
      <c r="R459" s="10"/>
      <c r="S459" s="2"/>
      <c r="T459" s="2"/>
      <c r="U459" s="2" t="s">
        <v>35</v>
      </c>
      <c r="W459" s="2" t="s">
        <v>700</v>
      </c>
      <c r="X459" s="2" t="s">
        <v>28</v>
      </c>
    </row>
    <row r="460" spans="1:27" ht="14.25" customHeight="1">
      <c r="A460" s="1">
        <v>4154</v>
      </c>
      <c r="B460" s="2">
        <v>1</v>
      </c>
      <c r="C460" s="1" t="s">
        <v>701</v>
      </c>
      <c r="D460" s="1" t="s">
        <v>702</v>
      </c>
      <c r="E460" s="1">
        <v>2021</v>
      </c>
      <c r="F460" s="1" t="s">
        <v>703</v>
      </c>
      <c r="G460" s="1" t="s">
        <v>704</v>
      </c>
      <c r="H460" s="8" t="str">
        <f>HYPERLINK("https://doi.org/"&amp;G460)</f>
        <v>https://doi.org/10.1016/j.agwat.2021.106861</v>
      </c>
      <c r="I460" s="1" t="s">
        <v>705</v>
      </c>
      <c r="J460" s="1" t="s">
        <v>614</v>
      </c>
      <c r="K460" s="2">
        <v>1</v>
      </c>
      <c r="M460" s="2" t="s">
        <v>65</v>
      </c>
      <c r="N460" s="16">
        <v>0.42</v>
      </c>
      <c r="O460" s="2"/>
      <c r="R460" s="10"/>
      <c r="S460" s="2"/>
      <c r="T460" s="2"/>
      <c r="U460" s="2" t="s">
        <v>35</v>
      </c>
      <c r="V460" s="2" t="s">
        <v>29</v>
      </c>
      <c r="W460" s="2"/>
      <c r="X460" s="2" t="s">
        <v>28</v>
      </c>
      <c r="AA460" s="2"/>
    </row>
    <row r="461" spans="1:27" ht="14.25" customHeight="1">
      <c r="A461" s="1">
        <v>4065</v>
      </c>
      <c r="B461" s="2">
        <v>1</v>
      </c>
      <c r="C461" s="1" t="s">
        <v>706</v>
      </c>
      <c r="D461" s="1" t="s">
        <v>707</v>
      </c>
      <c r="E461" s="1">
        <v>2021</v>
      </c>
      <c r="F461" s="1" t="s">
        <v>708</v>
      </c>
      <c r="G461" s="1" t="s">
        <v>709</v>
      </c>
      <c r="H461" s="8" t="str">
        <f>HYPERLINK("https://doi.org/"&amp;G461)</f>
        <v>https://doi.org/10.1016/j.agwat.2021.107000</v>
      </c>
      <c r="I461" s="1" t="s">
        <v>710</v>
      </c>
      <c r="J461" s="1" t="s">
        <v>614</v>
      </c>
      <c r="K461" s="2">
        <v>1</v>
      </c>
      <c r="M461" s="2" t="s">
        <v>711</v>
      </c>
      <c r="N461" s="16">
        <v>1.7</v>
      </c>
      <c r="O461" s="2"/>
      <c r="R461" s="10"/>
      <c r="S461" s="2"/>
      <c r="T461" s="2"/>
      <c r="U461" s="2" t="s">
        <v>35</v>
      </c>
      <c r="V461" s="2" t="s">
        <v>36</v>
      </c>
      <c r="W461" s="2" t="s">
        <v>712</v>
      </c>
      <c r="X461" s="2" t="s">
        <v>28</v>
      </c>
    </row>
    <row r="462" spans="1:27" ht="14.25" customHeight="1">
      <c r="A462" s="1">
        <v>4065</v>
      </c>
      <c r="B462" s="2">
        <v>1</v>
      </c>
      <c r="C462" s="1" t="s">
        <v>706</v>
      </c>
      <c r="D462" s="1" t="s">
        <v>707</v>
      </c>
      <c r="E462" s="1">
        <v>2021</v>
      </c>
      <c r="F462" s="1" t="s">
        <v>708</v>
      </c>
      <c r="G462" s="1" t="s">
        <v>709</v>
      </c>
      <c r="H462" s="8" t="str">
        <f>HYPERLINK("https://doi.org/"&amp;G462)</f>
        <v>https://doi.org/10.1016/j.agwat.2021.107000</v>
      </c>
      <c r="I462" s="1" t="s">
        <v>710</v>
      </c>
      <c r="J462" s="1" t="s">
        <v>614</v>
      </c>
      <c r="K462" s="2">
        <v>1</v>
      </c>
      <c r="M462" s="2" t="s">
        <v>713</v>
      </c>
      <c r="N462" s="16">
        <v>1.5</v>
      </c>
      <c r="O462" s="2"/>
      <c r="R462" s="10"/>
      <c r="S462" s="2"/>
      <c r="T462" s="2"/>
      <c r="U462" s="2" t="s">
        <v>35</v>
      </c>
      <c r="V462" s="2" t="s">
        <v>36</v>
      </c>
      <c r="W462" s="2" t="s">
        <v>712</v>
      </c>
      <c r="X462" s="2" t="s">
        <v>28</v>
      </c>
    </row>
    <row r="463" spans="1:27" ht="14.25" customHeight="1">
      <c r="A463" s="1">
        <v>4065</v>
      </c>
      <c r="B463" s="2">
        <v>1</v>
      </c>
      <c r="C463" s="1" t="s">
        <v>706</v>
      </c>
      <c r="D463" s="1" t="s">
        <v>707</v>
      </c>
      <c r="E463" s="1">
        <v>2021</v>
      </c>
      <c r="F463" s="1" t="s">
        <v>708</v>
      </c>
      <c r="G463" s="1" t="s">
        <v>709</v>
      </c>
      <c r="H463" s="8" t="str">
        <f>HYPERLINK("https://doi.org/"&amp;G463)</f>
        <v>https://doi.org/10.1016/j.agwat.2021.107000</v>
      </c>
      <c r="I463" s="1" t="s">
        <v>710</v>
      </c>
      <c r="J463" s="1" t="s">
        <v>614</v>
      </c>
      <c r="K463" s="2">
        <v>1</v>
      </c>
      <c r="M463" s="2" t="s">
        <v>714</v>
      </c>
      <c r="N463" s="16">
        <v>1.7</v>
      </c>
      <c r="O463" s="2"/>
      <c r="R463" s="10"/>
      <c r="S463" s="2"/>
      <c r="T463" s="2"/>
      <c r="U463" s="2" t="s">
        <v>35</v>
      </c>
      <c r="V463" s="2" t="s">
        <v>36</v>
      </c>
      <c r="W463" s="2" t="s">
        <v>712</v>
      </c>
      <c r="X463" s="2" t="s">
        <v>28</v>
      </c>
    </row>
    <row r="464" spans="1:27" ht="14.25" customHeight="1">
      <c r="A464" s="1">
        <v>4065</v>
      </c>
      <c r="B464" s="2">
        <v>1</v>
      </c>
      <c r="C464" s="1" t="s">
        <v>706</v>
      </c>
      <c r="D464" s="1" t="s">
        <v>707</v>
      </c>
      <c r="E464" s="1">
        <v>2021</v>
      </c>
      <c r="F464" s="1" t="s">
        <v>708</v>
      </c>
      <c r="G464" s="1" t="s">
        <v>709</v>
      </c>
      <c r="H464" s="8" t="str">
        <f>HYPERLINK("https://doi.org/"&amp;G464)</f>
        <v>https://doi.org/10.1016/j.agwat.2021.107000</v>
      </c>
      <c r="I464" s="1" t="s">
        <v>710</v>
      </c>
      <c r="J464" s="1" t="s">
        <v>614</v>
      </c>
      <c r="K464" s="2">
        <v>1</v>
      </c>
      <c r="M464" s="2" t="s">
        <v>711</v>
      </c>
      <c r="N464" s="16">
        <v>1.7</v>
      </c>
      <c r="O464" s="2"/>
      <c r="R464" s="10"/>
      <c r="S464" s="2"/>
      <c r="T464" s="2"/>
      <c r="U464" s="2" t="s">
        <v>35</v>
      </c>
      <c r="V464" s="2" t="s">
        <v>29</v>
      </c>
      <c r="W464" s="2" t="s">
        <v>562</v>
      </c>
      <c r="X464" s="2" t="s">
        <v>28</v>
      </c>
    </row>
    <row r="465" spans="1:27" ht="14.25" customHeight="1">
      <c r="A465" s="1">
        <v>4065</v>
      </c>
      <c r="B465" s="2">
        <v>1</v>
      </c>
      <c r="C465" s="1" t="s">
        <v>706</v>
      </c>
      <c r="D465" s="1" t="s">
        <v>707</v>
      </c>
      <c r="E465" s="1">
        <v>2021</v>
      </c>
      <c r="F465" s="1" t="s">
        <v>708</v>
      </c>
      <c r="G465" s="1" t="s">
        <v>709</v>
      </c>
      <c r="H465" s="8" t="str">
        <f>HYPERLINK("https://doi.org/"&amp;G465)</f>
        <v>https://doi.org/10.1016/j.agwat.2021.107000</v>
      </c>
      <c r="I465" s="1" t="s">
        <v>710</v>
      </c>
      <c r="J465" s="1" t="s">
        <v>614</v>
      </c>
      <c r="K465" s="2">
        <v>1</v>
      </c>
      <c r="M465" s="2" t="s">
        <v>713</v>
      </c>
      <c r="N465" s="16">
        <v>1.6</v>
      </c>
      <c r="O465" s="2"/>
      <c r="R465" s="10"/>
      <c r="S465" s="2"/>
      <c r="T465" s="2"/>
      <c r="U465" s="2" t="s">
        <v>35</v>
      </c>
      <c r="V465" s="2" t="s">
        <v>29</v>
      </c>
      <c r="W465" s="2" t="s">
        <v>562</v>
      </c>
      <c r="X465" s="2" t="s">
        <v>28</v>
      </c>
    </row>
    <row r="466" spans="1:27" ht="14.25" customHeight="1">
      <c r="A466" s="1">
        <v>4065</v>
      </c>
      <c r="B466" s="2">
        <v>1</v>
      </c>
      <c r="C466" s="1" t="s">
        <v>706</v>
      </c>
      <c r="D466" s="1" t="s">
        <v>707</v>
      </c>
      <c r="E466" s="1">
        <v>2021</v>
      </c>
      <c r="F466" s="1" t="s">
        <v>708</v>
      </c>
      <c r="G466" s="1" t="s">
        <v>709</v>
      </c>
      <c r="H466" s="8" t="str">
        <f>HYPERLINK("https://doi.org/"&amp;G466)</f>
        <v>https://doi.org/10.1016/j.agwat.2021.107000</v>
      </c>
      <c r="I466" s="1" t="s">
        <v>710</v>
      </c>
      <c r="J466" s="1" t="s">
        <v>614</v>
      </c>
      <c r="K466" s="2">
        <v>1</v>
      </c>
      <c r="M466" s="2" t="s">
        <v>714</v>
      </c>
      <c r="N466" s="16">
        <v>1.6</v>
      </c>
      <c r="O466" s="2"/>
      <c r="R466" s="10"/>
      <c r="S466" s="2"/>
      <c r="T466" s="2"/>
      <c r="U466" s="2" t="s">
        <v>35</v>
      </c>
      <c r="V466" s="2" t="s">
        <v>29</v>
      </c>
      <c r="W466" s="2" t="s">
        <v>562</v>
      </c>
      <c r="X466" s="2" t="s">
        <v>28</v>
      </c>
    </row>
    <row r="467" spans="1:27" ht="14.25" customHeight="1">
      <c r="A467" s="1">
        <v>4065</v>
      </c>
      <c r="B467" s="2">
        <v>1</v>
      </c>
      <c r="C467" s="1" t="s">
        <v>706</v>
      </c>
      <c r="D467" s="1" t="s">
        <v>707</v>
      </c>
      <c r="E467" s="1">
        <v>2021</v>
      </c>
      <c r="F467" s="1" t="s">
        <v>708</v>
      </c>
      <c r="G467" s="1" t="s">
        <v>709</v>
      </c>
      <c r="H467" s="8" t="str">
        <f>HYPERLINK("https://doi.org/"&amp;G467)</f>
        <v>https://doi.org/10.1016/j.agwat.2021.107000</v>
      </c>
      <c r="I467" s="1" t="s">
        <v>710</v>
      </c>
      <c r="J467" s="1" t="s">
        <v>614</v>
      </c>
      <c r="K467" s="2">
        <v>1</v>
      </c>
      <c r="M467" s="2" t="s">
        <v>711</v>
      </c>
      <c r="N467" s="16">
        <v>1</v>
      </c>
      <c r="O467" s="2"/>
      <c r="R467" s="10"/>
      <c r="S467" s="2"/>
      <c r="T467" s="2"/>
      <c r="U467" s="2" t="s">
        <v>35</v>
      </c>
      <c r="V467" s="2" t="s">
        <v>27</v>
      </c>
      <c r="W467" s="2" t="s">
        <v>715</v>
      </c>
      <c r="X467" s="2" t="s">
        <v>28</v>
      </c>
    </row>
    <row r="468" spans="1:27" ht="14.25" customHeight="1">
      <c r="A468" s="1">
        <v>4065</v>
      </c>
      <c r="B468" s="2">
        <v>1</v>
      </c>
      <c r="C468" s="1" t="s">
        <v>706</v>
      </c>
      <c r="D468" s="1" t="s">
        <v>707</v>
      </c>
      <c r="E468" s="1">
        <v>2021</v>
      </c>
      <c r="F468" s="1" t="s">
        <v>708</v>
      </c>
      <c r="G468" s="1" t="s">
        <v>709</v>
      </c>
      <c r="H468" s="8" t="str">
        <f>HYPERLINK("https://doi.org/"&amp;G468)</f>
        <v>https://doi.org/10.1016/j.agwat.2021.107000</v>
      </c>
      <c r="I468" s="1" t="s">
        <v>710</v>
      </c>
      <c r="J468" s="1" t="s">
        <v>614</v>
      </c>
      <c r="K468" s="2">
        <v>1</v>
      </c>
      <c r="M468" s="2" t="s">
        <v>713</v>
      </c>
      <c r="N468" s="16">
        <v>1</v>
      </c>
      <c r="O468" s="2"/>
      <c r="R468" s="10"/>
      <c r="S468" s="2"/>
      <c r="T468" s="2"/>
      <c r="U468" s="2" t="s">
        <v>35</v>
      </c>
      <c r="V468" s="2" t="s">
        <v>27</v>
      </c>
      <c r="W468" s="2" t="s">
        <v>715</v>
      </c>
      <c r="X468" s="2" t="s">
        <v>28</v>
      </c>
    </row>
    <row r="469" spans="1:27" ht="14.25" customHeight="1">
      <c r="A469" s="1">
        <v>4065</v>
      </c>
      <c r="B469" s="2">
        <v>1</v>
      </c>
      <c r="C469" s="1" t="s">
        <v>706</v>
      </c>
      <c r="D469" s="1" t="s">
        <v>707</v>
      </c>
      <c r="E469" s="1">
        <v>2021</v>
      </c>
      <c r="F469" s="1" t="s">
        <v>708</v>
      </c>
      <c r="G469" s="1" t="s">
        <v>709</v>
      </c>
      <c r="H469" s="8" t="str">
        <f>HYPERLINK("https://doi.org/"&amp;G469)</f>
        <v>https://doi.org/10.1016/j.agwat.2021.107000</v>
      </c>
      <c r="I469" s="1" t="s">
        <v>710</v>
      </c>
      <c r="J469" s="1" t="s">
        <v>614</v>
      </c>
      <c r="K469" s="2">
        <v>1</v>
      </c>
      <c r="M469" s="2" t="s">
        <v>714</v>
      </c>
      <c r="N469" s="16">
        <v>1</v>
      </c>
      <c r="O469" s="2"/>
      <c r="R469" s="10"/>
      <c r="S469" s="2"/>
      <c r="T469" s="2"/>
      <c r="U469" s="2" t="s">
        <v>35</v>
      </c>
      <c r="V469" s="2" t="s">
        <v>27</v>
      </c>
      <c r="W469" s="2" t="s">
        <v>715</v>
      </c>
      <c r="X469" s="2" t="s">
        <v>28</v>
      </c>
    </row>
    <row r="470" spans="1:27" ht="14.25" customHeight="1">
      <c r="A470" s="1">
        <v>4063</v>
      </c>
      <c r="B470" s="2">
        <v>1</v>
      </c>
      <c r="C470" s="1" t="s">
        <v>716</v>
      </c>
      <c r="D470" s="1" t="s">
        <v>717</v>
      </c>
      <c r="E470" s="1">
        <v>2021</v>
      </c>
      <c r="F470" s="1" t="s">
        <v>718</v>
      </c>
      <c r="G470" s="1" t="s">
        <v>719</v>
      </c>
      <c r="H470" s="8" t="str">
        <f>HYPERLINK("https://doi.org/"&amp;G470)</f>
        <v>https://doi.org/10.1016/j.agwat.2021.107046</v>
      </c>
      <c r="I470" s="1" t="s">
        <v>720</v>
      </c>
      <c r="J470" s="1" t="s">
        <v>614</v>
      </c>
      <c r="K470" s="2">
        <v>15</v>
      </c>
      <c r="M470" s="2" t="s">
        <v>58</v>
      </c>
      <c r="N470" s="9">
        <f t="shared" ref="N470:N485" si="24">P470/8</f>
        <v>0.57374999999999998</v>
      </c>
      <c r="O470" s="15"/>
      <c r="P470" s="2">
        <v>4.59</v>
      </c>
      <c r="R470" s="10">
        <v>8</v>
      </c>
      <c r="S470" s="2"/>
      <c r="T470" s="2"/>
      <c r="U470" s="2" t="s">
        <v>234</v>
      </c>
      <c r="W470" s="2"/>
      <c r="X470" s="2" t="s">
        <v>28</v>
      </c>
      <c r="Y470" s="2" t="s">
        <v>236</v>
      </c>
    </row>
    <row r="471" spans="1:27" ht="14.25" customHeight="1">
      <c r="A471" s="1">
        <v>4063</v>
      </c>
      <c r="B471" s="2">
        <v>1</v>
      </c>
      <c r="C471" s="1" t="s">
        <v>716</v>
      </c>
      <c r="D471" s="1" t="s">
        <v>717</v>
      </c>
      <c r="E471" s="1">
        <v>2021</v>
      </c>
      <c r="F471" s="1" t="s">
        <v>718</v>
      </c>
      <c r="G471" s="1" t="s">
        <v>719</v>
      </c>
      <c r="H471" s="8" t="str">
        <f>HYPERLINK("https://doi.org/"&amp;G471)</f>
        <v>https://doi.org/10.1016/j.agwat.2021.107046</v>
      </c>
      <c r="I471" s="1" t="s">
        <v>720</v>
      </c>
      <c r="J471" s="1" t="s">
        <v>614</v>
      </c>
      <c r="K471" s="2">
        <v>1</v>
      </c>
      <c r="M471" s="2" t="s">
        <v>58</v>
      </c>
      <c r="N471" s="9">
        <f t="shared" si="24"/>
        <v>0.61124999999999996</v>
      </c>
      <c r="O471" s="15"/>
      <c r="P471" s="2">
        <v>4.8899999999999997</v>
      </c>
      <c r="R471" s="10">
        <v>8</v>
      </c>
      <c r="S471" s="2"/>
      <c r="T471" s="2"/>
      <c r="U471" s="2" t="s">
        <v>234</v>
      </c>
      <c r="V471" s="2" t="s">
        <v>27</v>
      </c>
      <c r="W471" s="2" t="s">
        <v>721</v>
      </c>
      <c r="X471" s="2" t="s">
        <v>28</v>
      </c>
      <c r="Y471" s="2" t="s">
        <v>236</v>
      </c>
    </row>
    <row r="472" spans="1:27" ht="14.25" customHeight="1">
      <c r="A472" s="1">
        <v>4063</v>
      </c>
      <c r="B472" s="2">
        <v>1</v>
      </c>
      <c r="C472" s="1" t="s">
        <v>716</v>
      </c>
      <c r="D472" s="1" t="s">
        <v>717</v>
      </c>
      <c r="E472" s="1">
        <v>2021</v>
      </c>
      <c r="F472" s="1" t="s">
        <v>718</v>
      </c>
      <c r="G472" s="1" t="s">
        <v>719</v>
      </c>
      <c r="H472" s="8" t="str">
        <f>HYPERLINK("https://doi.org/"&amp;G472)</f>
        <v>https://doi.org/10.1016/j.agwat.2021.107046</v>
      </c>
      <c r="I472" s="1" t="s">
        <v>720</v>
      </c>
      <c r="J472" s="1" t="s">
        <v>614</v>
      </c>
      <c r="K472" s="2">
        <v>1</v>
      </c>
      <c r="M472" s="2" t="s">
        <v>58</v>
      </c>
      <c r="N472" s="9">
        <f t="shared" si="24"/>
        <v>0.31374999999999997</v>
      </c>
      <c r="O472" s="15"/>
      <c r="P472" s="2">
        <v>2.5099999999999998</v>
      </c>
      <c r="R472" s="10">
        <v>8</v>
      </c>
      <c r="S472" s="2"/>
      <c r="T472" s="2"/>
      <c r="U472" s="2" t="s">
        <v>234</v>
      </c>
      <c r="V472" s="2" t="s">
        <v>27</v>
      </c>
      <c r="W472" s="2" t="s">
        <v>722</v>
      </c>
      <c r="X472" s="2" t="s">
        <v>28</v>
      </c>
      <c r="Y472" s="2" t="s">
        <v>236</v>
      </c>
      <c r="AA472" s="2"/>
    </row>
    <row r="473" spans="1:27" ht="14.25" customHeight="1">
      <c r="A473" s="1">
        <v>4063</v>
      </c>
      <c r="B473" s="2">
        <v>1</v>
      </c>
      <c r="C473" s="1" t="s">
        <v>716</v>
      </c>
      <c r="D473" s="1" t="s">
        <v>717</v>
      </c>
      <c r="E473" s="1">
        <v>2021</v>
      </c>
      <c r="F473" s="1" t="s">
        <v>718</v>
      </c>
      <c r="G473" s="1" t="s">
        <v>719</v>
      </c>
      <c r="H473" s="8" t="str">
        <f>HYPERLINK("https://doi.org/"&amp;G473)</f>
        <v>https://doi.org/10.1016/j.agwat.2021.107046</v>
      </c>
      <c r="I473" s="1" t="s">
        <v>720</v>
      </c>
      <c r="J473" s="1" t="s">
        <v>614</v>
      </c>
      <c r="K473" s="2">
        <v>1</v>
      </c>
      <c r="M473" s="2" t="s">
        <v>58</v>
      </c>
      <c r="N473" s="9">
        <f t="shared" si="24"/>
        <v>0.35499999999999998</v>
      </c>
      <c r="O473" s="15"/>
      <c r="P473" s="2">
        <v>2.84</v>
      </c>
      <c r="R473" s="10">
        <v>8</v>
      </c>
      <c r="S473" s="2"/>
      <c r="T473" s="2"/>
      <c r="U473" s="2" t="s">
        <v>234</v>
      </c>
      <c r="V473" s="2" t="s">
        <v>27</v>
      </c>
      <c r="W473" s="2" t="s">
        <v>723</v>
      </c>
      <c r="X473" s="2" t="s">
        <v>28</v>
      </c>
      <c r="Y473" s="2" t="s">
        <v>236</v>
      </c>
      <c r="AA473" s="2"/>
    </row>
    <row r="474" spans="1:27" ht="14.25" customHeight="1">
      <c r="A474" s="1">
        <v>4063</v>
      </c>
      <c r="B474" s="2">
        <v>1</v>
      </c>
      <c r="C474" s="1" t="s">
        <v>716</v>
      </c>
      <c r="D474" s="1" t="s">
        <v>717</v>
      </c>
      <c r="E474" s="1">
        <v>2021</v>
      </c>
      <c r="F474" s="1" t="s">
        <v>718</v>
      </c>
      <c r="G474" s="1" t="s">
        <v>719</v>
      </c>
      <c r="H474" s="8" t="str">
        <f>HYPERLINK("https://doi.org/"&amp;G474)</f>
        <v>https://doi.org/10.1016/j.agwat.2021.107046</v>
      </c>
      <c r="I474" s="1" t="s">
        <v>720</v>
      </c>
      <c r="J474" s="1" t="s">
        <v>614</v>
      </c>
      <c r="K474" s="2">
        <v>1</v>
      </c>
      <c r="M474" s="2" t="s">
        <v>58</v>
      </c>
      <c r="N474" s="9">
        <f t="shared" si="24"/>
        <v>0.17249999999999999</v>
      </c>
      <c r="O474" s="15"/>
      <c r="P474" s="2">
        <v>1.38</v>
      </c>
      <c r="R474" s="10">
        <v>8</v>
      </c>
      <c r="S474" s="2"/>
      <c r="T474" s="2"/>
      <c r="U474" s="2" t="s">
        <v>234</v>
      </c>
      <c r="V474" s="2" t="s">
        <v>36</v>
      </c>
      <c r="W474" s="2" t="s">
        <v>724</v>
      </c>
      <c r="X474" s="2" t="s">
        <v>28</v>
      </c>
      <c r="Y474" s="2" t="s">
        <v>236</v>
      </c>
      <c r="AA474" s="2"/>
    </row>
    <row r="475" spans="1:27" ht="14.25" customHeight="1">
      <c r="A475" s="1">
        <v>4063</v>
      </c>
      <c r="B475" s="2">
        <v>1</v>
      </c>
      <c r="C475" s="1" t="s">
        <v>716</v>
      </c>
      <c r="D475" s="1" t="s">
        <v>717</v>
      </c>
      <c r="E475" s="1">
        <v>2021</v>
      </c>
      <c r="F475" s="1" t="s">
        <v>718</v>
      </c>
      <c r="G475" s="1" t="s">
        <v>719</v>
      </c>
      <c r="H475" s="8" t="str">
        <f>HYPERLINK("https://doi.org/"&amp;G475)</f>
        <v>https://doi.org/10.1016/j.agwat.2021.107046</v>
      </c>
      <c r="I475" s="1" t="s">
        <v>720</v>
      </c>
      <c r="J475" s="1" t="s">
        <v>614</v>
      </c>
      <c r="K475" s="2">
        <v>1</v>
      </c>
      <c r="M475" s="2" t="s">
        <v>58</v>
      </c>
      <c r="N475" s="9">
        <f t="shared" si="24"/>
        <v>0.40500000000000003</v>
      </c>
      <c r="O475" s="15"/>
      <c r="P475" s="2">
        <v>3.24</v>
      </c>
      <c r="R475" s="10">
        <v>8</v>
      </c>
      <c r="S475" s="2"/>
      <c r="T475" s="2"/>
      <c r="U475" s="2" t="s">
        <v>234</v>
      </c>
      <c r="V475" s="2" t="s">
        <v>29</v>
      </c>
      <c r="W475" s="2" t="s">
        <v>725</v>
      </c>
      <c r="X475" s="2" t="s">
        <v>28</v>
      </c>
      <c r="Y475" s="2" t="s">
        <v>236</v>
      </c>
      <c r="AA475" s="2"/>
    </row>
    <row r="476" spans="1:27" ht="14.25" customHeight="1">
      <c r="A476" s="1">
        <v>4063</v>
      </c>
      <c r="B476" s="2">
        <v>1</v>
      </c>
      <c r="C476" s="1" t="s">
        <v>716</v>
      </c>
      <c r="D476" s="1" t="s">
        <v>717</v>
      </c>
      <c r="E476" s="1">
        <v>2021</v>
      </c>
      <c r="F476" s="1" t="s">
        <v>718</v>
      </c>
      <c r="G476" s="1" t="s">
        <v>719</v>
      </c>
      <c r="H476" s="8" t="str">
        <f>HYPERLINK("https://doi.org/"&amp;G476)</f>
        <v>https://doi.org/10.1016/j.agwat.2021.107046</v>
      </c>
      <c r="I476" s="1" t="s">
        <v>720</v>
      </c>
      <c r="J476" s="1" t="s">
        <v>614</v>
      </c>
      <c r="K476" s="2">
        <v>1</v>
      </c>
      <c r="M476" s="2" t="s">
        <v>58</v>
      </c>
      <c r="N476" s="9">
        <f t="shared" si="24"/>
        <v>0.42</v>
      </c>
      <c r="O476" s="15"/>
      <c r="P476" s="2">
        <v>3.36</v>
      </c>
      <c r="R476" s="10">
        <v>8</v>
      </c>
      <c r="S476" s="2"/>
      <c r="T476" s="2"/>
      <c r="U476" s="2" t="s">
        <v>234</v>
      </c>
      <c r="V476" s="2" t="s">
        <v>29</v>
      </c>
      <c r="W476" s="2" t="s">
        <v>726</v>
      </c>
      <c r="X476" s="2" t="s">
        <v>28</v>
      </c>
      <c r="Y476" s="2" t="s">
        <v>236</v>
      </c>
      <c r="AA476" s="2"/>
    </row>
    <row r="477" spans="1:27" ht="14.25" customHeight="1">
      <c r="A477" s="1">
        <v>4063</v>
      </c>
      <c r="B477" s="2">
        <v>1</v>
      </c>
      <c r="C477" s="1" t="s">
        <v>716</v>
      </c>
      <c r="D477" s="1" t="s">
        <v>717</v>
      </c>
      <c r="E477" s="1">
        <v>2021</v>
      </c>
      <c r="F477" s="1" t="s">
        <v>718</v>
      </c>
      <c r="G477" s="1" t="s">
        <v>719</v>
      </c>
      <c r="H477" s="8" t="str">
        <f>HYPERLINK("https://doi.org/"&amp;G477)</f>
        <v>https://doi.org/10.1016/j.agwat.2021.107046</v>
      </c>
      <c r="I477" s="1" t="s">
        <v>720</v>
      </c>
      <c r="J477" s="1" t="s">
        <v>614</v>
      </c>
      <c r="K477" s="2">
        <v>1</v>
      </c>
      <c r="M477" s="2" t="s">
        <v>58</v>
      </c>
      <c r="N477" s="9">
        <f t="shared" si="24"/>
        <v>0.46124999999999999</v>
      </c>
      <c r="O477" s="15"/>
      <c r="P477" s="2">
        <v>3.69</v>
      </c>
      <c r="R477" s="10">
        <v>8</v>
      </c>
      <c r="S477" s="2"/>
      <c r="T477" s="2"/>
      <c r="U477" s="2" t="s">
        <v>234</v>
      </c>
      <c r="V477" s="2" t="s">
        <v>29</v>
      </c>
      <c r="W477" s="2" t="s">
        <v>727</v>
      </c>
      <c r="X477" s="2" t="s">
        <v>28</v>
      </c>
      <c r="Y477" s="2" t="s">
        <v>236</v>
      </c>
      <c r="AA477" s="2"/>
    </row>
    <row r="478" spans="1:27" ht="14.25" customHeight="1">
      <c r="A478" s="1">
        <v>4063</v>
      </c>
      <c r="B478" s="2">
        <v>1</v>
      </c>
      <c r="C478" s="1" t="s">
        <v>716</v>
      </c>
      <c r="D478" s="1" t="s">
        <v>717</v>
      </c>
      <c r="E478" s="1">
        <v>2021</v>
      </c>
      <c r="F478" s="1" t="s">
        <v>718</v>
      </c>
      <c r="G478" s="1" t="s">
        <v>719</v>
      </c>
      <c r="H478" s="8" t="str">
        <f>HYPERLINK("https://doi.org/"&amp;G478)</f>
        <v>https://doi.org/10.1016/j.agwat.2021.107046</v>
      </c>
      <c r="I478" s="1" t="s">
        <v>720</v>
      </c>
      <c r="J478" s="1" t="s">
        <v>614</v>
      </c>
      <c r="K478" s="2">
        <v>1</v>
      </c>
      <c r="M478" s="2" t="s">
        <v>58</v>
      </c>
      <c r="N478" s="9">
        <f t="shared" si="24"/>
        <v>0.43625000000000003</v>
      </c>
      <c r="O478" s="15"/>
      <c r="P478" s="2">
        <v>3.49</v>
      </c>
      <c r="R478" s="10">
        <v>8</v>
      </c>
      <c r="S478" s="2"/>
      <c r="T478" s="2"/>
      <c r="U478" s="2" t="s">
        <v>234</v>
      </c>
      <c r="V478" s="2" t="s">
        <v>29</v>
      </c>
      <c r="W478" s="2" t="s">
        <v>728</v>
      </c>
      <c r="X478" s="2" t="s">
        <v>28</v>
      </c>
      <c r="Y478" s="2" t="s">
        <v>236</v>
      </c>
      <c r="AA478" s="2"/>
    </row>
    <row r="479" spans="1:27" ht="14.25" customHeight="1">
      <c r="A479" s="1">
        <v>4063</v>
      </c>
      <c r="B479" s="2">
        <v>1</v>
      </c>
      <c r="C479" s="1" t="s">
        <v>716</v>
      </c>
      <c r="D479" s="1" t="s">
        <v>717</v>
      </c>
      <c r="E479" s="1">
        <v>2021</v>
      </c>
      <c r="F479" s="1" t="s">
        <v>718</v>
      </c>
      <c r="G479" s="1" t="s">
        <v>719</v>
      </c>
      <c r="H479" s="8" t="str">
        <f>HYPERLINK("https://doi.org/"&amp;G479)</f>
        <v>https://doi.org/10.1016/j.agwat.2021.107046</v>
      </c>
      <c r="I479" s="1" t="s">
        <v>720</v>
      </c>
      <c r="J479" s="1" t="s">
        <v>614</v>
      </c>
      <c r="K479" s="2">
        <v>1</v>
      </c>
      <c r="M479" s="2" t="s">
        <v>58</v>
      </c>
      <c r="N479" s="9">
        <f t="shared" si="24"/>
        <v>0.61875000000000002</v>
      </c>
      <c r="O479" s="15"/>
      <c r="P479" s="2">
        <v>4.95</v>
      </c>
      <c r="R479" s="10">
        <v>8</v>
      </c>
      <c r="S479" s="2"/>
      <c r="T479" s="2"/>
      <c r="U479" s="2" t="s">
        <v>234</v>
      </c>
      <c r="V479" s="2" t="s">
        <v>29</v>
      </c>
      <c r="W479" s="2" t="s">
        <v>729</v>
      </c>
      <c r="X479" s="2" t="s">
        <v>28</v>
      </c>
      <c r="Y479" s="2" t="s">
        <v>236</v>
      </c>
    </row>
    <row r="480" spans="1:27" ht="14.25" customHeight="1">
      <c r="A480" s="1">
        <v>4063</v>
      </c>
      <c r="B480" s="2">
        <v>1</v>
      </c>
      <c r="C480" s="1" t="s">
        <v>716</v>
      </c>
      <c r="D480" s="1" t="s">
        <v>717</v>
      </c>
      <c r="E480" s="1">
        <v>2021</v>
      </c>
      <c r="F480" s="1" t="s">
        <v>718</v>
      </c>
      <c r="G480" s="1" t="s">
        <v>719</v>
      </c>
      <c r="H480" s="8" t="str">
        <f>HYPERLINK("https://doi.org/"&amp;G480)</f>
        <v>https://doi.org/10.1016/j.agwat.2021.107046</v>
      </c>
      <c r="I480" s="1" t="s">
        <v>720</v>
      </c>
      <c r="J480" s="1" t="s">
        <v>614</v>
      </c>
      <c r="K480" s="2">
        <v>1</v>
      </c>
      <c r="M480" s="2" t="s">
        <v>58</v>
      </c>
      <c r="N480" s="9">
        <f t="shared" si="24"/>
        <v>0.44874999999999998</v>
      </c>
      <c r="O480" s="15"/>
      <c r="P480" s="2">
        <v>3.59</v>
      </c>
      <c r="R480" s="10">
        <v>8</v>
      </c>
      <c r="S480" s="2"/>
      <c r="T480" s="2"/>
      <c r="U480" s="2" t="s">
        <v>234</v>
      </c>
      <c r="V480" s="2" t="s">
        <v>27</v>
      </c>
      <c r="W480" s="2" t="s">
        <v>730</v>
      </c>
      <c r="X480" s="2" t="s">
        <v>28</v>
      </c>
      <c r="Y480" s="2" t="s">
        <v>236</v>
      </c>
      <c r="AA480" s="2"/>
    </row>
    <row r="481" spans="1:27" ht="14.25" customHeight="1">
      <c r="A481" s="1">
        <v>4063</v>
      </c>
      <c r="B481" s="2">
        <v>1</v>
      </c>
      <c r="C481" s="1" t="s">
        <v>716</v>
      </c>
      <c r="D481" s="1" t="s">
        <v>717</v>
      </c>
      <c r="E481" s="1">
        <v>2021</v>
      </c>
      <c r="F481" s="1" t="s">
        <v>718</v>
      </c>
      <c r="G481" s="1" t="s">
        <v>719</v>
      </c>
      <c r="H481" s="8" t="str">
        <f>HYPERLINK("https://doi.org/"&amp;G481)</f>
        <v>https://doi.org/10.1016/j.agwat.2021.107046</v>
      </c>
      <c r="I481" s="1" t="s">
        <v>720</v>
      </c>
      <c r="J481" s="1" t="s">
        <v>614</v>
      </c>
      <c r="K481" s="2">
        <v>1</v>
      </c>
      <c r="M481" s="2" t="s">
        <v>58</v>
      </c>
      <c r="N481" s="9">
        <f t="shared" si="24"/>
        <v>0.26624999999999999</v>
      </c>
      <c r="O481" s="15"/>
      <c r="P481" s="2">
        <v>2.13</v>
      </c>
      <c r="R481" s="10">
        <v>8</v>
      </c>
      <c r="S481" s="2"/>
      <c r="T481" s="2"/>
      <c r="U481" s="2" t="s">
        <v>234</v>
      </c>
      <c r="V481" s="2" t="s">
        <v>36</v>
      </c>
      <c r="W481" s="2" t="s">
        <v>731</v>
      </c>
      <c r="X481" s="2" t="s">
        <v>28</v>
      </c>
      <c r="Y481" s="2" t="s">
        <v>236</v>
      </c>
      <c r="AA481" s="2"/>
    </row>
    <row r="482" spans="1:27" ht="14.25" customHeight="1">
      <c r="A482" s="1">
        <v>4063</v>
      </c>
      <c r="B482" s="2">
        <v>1</v>
      </c>
      <c r="C482" s="1" t="s">
        <v>716</v>
      </c>
      <c r="D482" s="1" t="s">
        <v>717</v>
      </c>
      <c r="E482" s="1">
        <v>2021</v>
      </c>
      <c r="F482" s="1" t="s">
        <v>718</v>
      </c>
      <c r="G482" s="1" t="s">
        <v>719</v>
      </c>
      <c r="H482" s="8" t="str">
        <f>HYPERLINK("https://doi.org/"&amp;G482)</f>
        <v>https://doi.org/10.1016/j.agwat.2021.107046</v>
      </c>
      <c r="I482" s="1" t="s">
        <v>720</v>
      </c>
      <c r="J482" s="1" t="s">
        <v>614</v>
      </c>
      <c r="K482" s="2">
        <v>1</v>
      </c>
      <c r="M482" s="2" t="s">
        <v>58</v>
      </c>
      <c r="N482" s="9">
        <f t="shared" si="24"/>
        <v>0.44874999999999998</v>
      </c>
      <c r="O482" s="15"/>
      <c r="P482" s="2">
        <v>3.59</v>
      </c>
      <c r="R482" s="10">
        <v>8</v>
      </c>
      <c r="S482" s="2"/>
      <c r="T482" s="2"/>
      <c r="U482" s="2" t="s">
        <v>234</v>
      </c>
      <c r="V482" s="2" t="s">
        <v>27</v>
      </c>
      <c r="W482" s="2" t="s">
        <v>732</v>
      </c>
      <c r="X482" s="2" t="s">
        <v>28</v>
      </c>
      <c r="Y482" s="2" t="s">
        <v>236</v>
      </c>
      <c r="AA482" s="2"/>
    </row>
    <row r="483" spans="1:27" ht="14.25" customHeight="1">
      <c r="A483" s="1">
        <v>4063</v>
      </c>
      <c r="B483" s="2">
        <v>1</v>
      </c>
      <c r="C483" s="1" t="s">
        <v>716</v>
      </c>
      <c r="D483" s="1" t="s">
        <v>717</v>
      </c>
      <c r="E483" s="1">
        <v>2021</v>
      </c>
      <c r="F483" s="1" t="s">
        <v>718</v>
      </c>
      <c r="G483" s="1" t="s">
        <v>719</v>
      </c>
      <c r="H483" s="8" t="str">
        <f>HYPERLINK("https://doi.org/"&amp;G483)</f>
        <v>https://doi.org/10.1016/j.agwat.2021.107046</v>
      </c>
      <c r="I483" s="1" t="s">
        <v>720</v>
      </c>
      <c r="J483" s="1" t="s">
        <v>614</v>
      </c>
      <c r="K483" s="2">
        <v>1</v>
      </c>
      <c r="M483" s="2" t="s">
        <v>58</v>
      </c>
      <c r="N483" s="9">
        <f t="shared" si="24"/>
        <v>0.90249999999999997</v>
      </c>
      <c r="O483" s="15"/>
      <c r="P483" s="2">
        <v>7.22</v>
      </c>
      <c r="R483" s="10">
        <v>8</v>
      </c>
      <c r="S483" s="2"/>
      <c r="T483" s="2"/>
      <c r="U483" s="2" t="s">
        <v>234</v>
      </c>
      <c r="V483" s="2" t="s">
        <v>27</v>
      </c>
      <c r="W483" s="2" t="s">
        <v>733</v>
      </c>
      <c r="X483" s="2" t="s">
        <v>28</v>
      </c>
      <c r="Y483" s="2" t="s">
        <v>236</v>
      </c>
    </row>
    <row r="484" spans="1:27" ht="14.25" customHeight="1">
      <c r="A484" s="1">
        <v>4063</v>
      </c>
      <c r="B484" s="2">
        <v>1</v>
      </c>
      <c r="C484" s="1" t="s">
        <v>716</v>
      </c>
      <c r="D484" s="1" t="s">
        <v>717</v>
      </c>
      <c r="E484" s="1">
        <v>2021</v>
      </c>
      <c r="F484" s="1" t="s">
        <v>718</v>
      </c>
      <c r="G484" s="1" t="s">
        <v>719</v>
      </c>
      <c r="H484" s="8" t="str">
        <f>HYPERLINK("https://doi.org/"&amp;G484)</f>
        <v>https://doi.org/10.1016/j.agwat.2021.107046</v>
      </c>
      <c r="I484" s="1" t="s">
        <v>720</v>
      </c>
      <c r="J484" s="1" t="s">
        <v>614</v>
      </c>
      <c r="K484" s="2">
        <v>1</v>
      </c>
      <c r="M484" s="2" t="s">
        <v>58</v>
      </c>
      <c r="N484" s="9">
        <f t="shared" si="24"/>
        <v>0.57874999999999999</v>
      </c>
      <c r="O484" s="15"/>
      <c r="P484" s="2">
        <v>4.63</v>
      </c>
      <c r="R484" s="10">
        <v>8</v>
      </c>
      <c r="S484" s="2"/>
      <c r="T484" s="2"/>
      <c r="U484" s="2" t="s">
        <v>234</v>
      </c>
      <c r="V484" s="2" t="s">
        <v>29</v>
      </c>
      <c r="W484" s="2" t="s">
        <v>734</v>
      </c>
      <c r="X484" s="2" t="s">
        <v>28</v>
      </c>
      <c r="Y484" s="2" t="s">
        <v>236</v>
      </c>
    </row>
    <row r="485" spans="1:27" ht="14.25" customHeight="1">
      <c r="A485" s="1">
        <v>4063</v>
      </c>
      <c r="B485" s="2">
        <v>1</v>
      </c>
      <c r="C485" s="1" t="s">
        <v>716</v>
      </c>
      <c r="D485" s="1" t="s">
        <v>717</v>
      </c>
      <c r="E485" s="1">
        <v>2021</v>
      </c>
      <c r="F485" s="1" t="s">
        <v>718</v>
      </c>
      <c r="G485" s="1" t="s">
        <v>719</v>
      </c>
      <c r="H485" s="8" t="str">
        <f>HYPERLINK("https://doi.org/"&amp;G485)</f>
        <v>https://doi.org/10.1016/j.agwat.2021.107046</v>
      </c>
      <c r="I485" s="1" t="s">
        <v>720</v>
      </c>
      <c r="J485" s="1" t="s">
        <v>614</v>
      </c>
      <c r="K485" s="2">
        <v>1</v>
      </c>
      <c r="M485" s="2" t="s">
        <v>58</v>
      </c>
      <c r="N485" s="9">
        <f t="shared" si="24"/>
        <v>0.85750000000000004</v>
      </c>
      <c r="O485" s="15"/>
      <c r="P485" s="2">
        <v>6.86</v>
      </c>
      <c r="R485" s="10">
        <v>8</v>
      </c>
      <c r="S485" s="2"/>
      <c r="T485" s="2"/>
      <c r="U485" s="2" t="s">
        <v>234</v>
      </c>
      <c r="V485" s="2" t="s">
        <v>36</v>
      </c>
      <c r="W485" s="2" t="s">
        <v>735</v>
      </c>
      <c r="X485" s="2" t="s">
        <v>28</v>
      </c>
      <c r="Y485" s="2" t="s">
        <v>236</v>
      </c>
    </row>
    <row r="486" spans="1:27" ht="14.25" customHeight="1">
      <c r="A486" s="1">
        <v>2360</v>
      </c>
      <c r="B486" s="12">
        <v>1</v>
      </c>
      <c r="C486" s="1" t="s">
        <v>736</v>
      </c>
      <c r="D486" s="1" t="s">
        <v>737</v>
      </c>
      <c r="E486" s="1">
        <v>2020</v>
      </c>
      <c r="F486" s="1" t="s">
        <v>738</v>
      </c>
      <c r="G486" s="1" t="s">
        <v>739</v>
      </c>
      <c r="H486" s="8" t="str">
        <f>HYPERLINK("https://doi.org/"&amp;G486)</f>
        <v>https://doi.org/10.1016/j.asr.2020.04.037</v>
      </c>
      <c r="I486" s="1" t="s">
        <v>740</v>
      </c>
      <c r="J486" s="1" t="s">
        <v>741</v>
      </c>
      <c r="K486" s="2">
        <v>3</v>
      </c>
      <c r="M486" s="2" t="s">
        <v>742</v>
      </c>
      <c r="N486" s="9">
        <f t="shared" ref="N486:N491" si="25">P486/30</f>
        <v>0.82766666666666666</v>
      </c>
      <c r="O486" s="15"/>
      <c r="P486" s="2">
        <v>24.83</v>
      </c>
      <c r="R486" s="10">
        <v>30</v>
      </c>
      <c r="S486" s="2"/>
      <c r="T486" s="2"/>
      <c r="U486" s="2" t="s">
        <v>45</v>
      </c>
      <c r="W486" s="2"/>
      <c r="X486" s="2" t="s">
        <v>28</v>
      </c>
      <c r="Y486" s="2" t="s">
        <v>216</v>
      </c>
    </row>
    <row r="487" spans="1:27" ht="14.25" customHeight="1">
      <c r="A487" s="1">
        <v>2360</v>
      </c>
      <c r="B487" s="12">
        <v>1</v>
      </c>
      <c r="C487" s="1" t="s">
        <v>736</v>
      </c>
      <c r="D487" s="1" t="s">
        <v>737</v>
      </c>
      <c r="E487" s="1">
        <v>2020</v>
      </c>
      <c r="F487" s="1" t="s">
        <v>738</v>
      </c>
      <c r="G487" s="1" t="s">
        <v>739</v>
      </c>
      <c r="H487" s="8" t="str">
        <f>HYPERLINK("https://doi.org/"&amp;G487)</f>
        <v>https://doi.org/10.1016/j.asr.2020.04.037</v>
      </c>
      <c r="I487" s="1" t="s">
        <v>740</v>
      </c>
      <c r="J487" s="1" t="s">
        <v>741</v>
      </c>
      <c r="K487" s="2">
        <v>3</v>
      </c>
      <c r="M487" s="2" t="s">
        <v>459</v>
      </c>
      <c r="N487" s="9">
        <f t="shared" si="25"/>
        <v>0.91499999999999992</v>
      </c>
      <c r="O487" s="15"/>
      <c r="P487" s="2">
        <v>27.45</v>
      </c>
      <c r="R487" s="10">
        <v>30</v>
      </c>
      <c r="S487" s="2"/>
      <c r="T487" s="2"/>
      <c r="U487" s="2" t="s">
        <v>45</v>
      </c>
      <c r="W487" s="2"/>
      <c r="X487" s="2" t="s">
        <v>28</v>
      </c>
      <c r="Y487" s="2" t="s">
        <v>216</v>
      </c>
    </row>
    <row r="488" spans="1:27" ht="14.25" customHeight="1">
      <c r="A488" s="1">
        <v>2360</v>
      </c>
      <c r="B488" s="12">
        <v>1</v>
      </c>
      <c r="C488" s="1" t="s">
        <v>736</v>
      </c>
      <c r="D488" s="1" t="s">
        <v>737</v>
      </c>
      <c r="E488" s="1">
        <v>2020</v>
      </c>
      <c r="F488" s="1" t="s">
        <v>738</v>
      </c>
      <c r="G488" s="1" t="s">
        <v>739</v>
      </c>
      <c r="H488" s="8" t="str">
        <f>HYPERLINK("https://doi.org/"&amp;G488)</f>
        <v>https://doi.org/10.1016/j.asr.2020.04.037</v>
      </c>
      <c r="I488" s="1" t="s">
        <v>740</v>
      </c>
      <c r="J488" s="1" t="s">
        <v>741</v>
      </c>
      <c r="K488" s="2">
        <v>3</v>
      </c>
      <c r="M488" s="2" t="s">
        <v>58</v>
      </c>
      <c r="N488" s="9">
        <f t="shared" si="25"/>
        <v>1.0469999999999999</v>
      </c>
      <c r="O488" s="15"/>
      <c r="P488" s="2">
        <v>31.41</v>
      </c>
      <c r="R488" s="10">
        <v>30</v>
      </c>
      <c r="S488" s="2"/>
      <c r="T488" s="2"/>
      <c r="U488" s="2" t="s">
        <v>45</v>
      </c>
      <c r="W488" s="2"/>
      <c r="X488" s="2" t="s">
        <v>28</v>
      </c>
      <c r="Y488" s="2" t="s">
        <v>216</v>
      </c>
    </row>
    <row r="489" spans="1:27" ht="14.25" customHeight="1">
      <c r="A489" s="1">
        <v>2360</v>
      </c>
      <c r="B489" s="12">
        <v>1</v>
      </c>
      <c r="C489" s="1" t="s">
        <v>736</v>
      </c>
      <c r="D489" s="1" t="s">
        <v>737</v>
      </c>
      <c r="E489" s="1">
        <v>2020</v>
      </c>
      <c r="F489" s="1" t="s">
        <v>738</v>
      </c>
      <c r="G489" s="1" t="s">
        <v>739</v>
      </c>
      <c r="H489" s="8" t="str">
        <f>HYPERLINK("https://doi.org/"&amp;G489)</f>
        <v>https://doi.org/10.1016/j.asr.2020.04.037</v>
      </c>
      <c r="I489" s="1" t="s">
        <v>740</v>
      </c>
      <c r="J489" s="1" t="s">
        <v>741</v>
      </c>
      <c r="K489" s="2">
        <v>2</v>
      </c>
      <c r="M489" s="2" t="s">
        <v>742</v>
      </c>
      <c r="N489" s="9">
        <f t="shared" si="25"/>
        <v>0.86166666666666669</v>
      </c>
      <c r="O489" s="15"/>
      <c r="P489" s="2">
        <v>25.85</v>
      </c>
      <c r="R489" s="10">
        <v>30</v>
      </c>
      <c r="S489" s="2"/>
      <c r="T489" s="2"/>
      <c r="U489" s="2" t="s">
        <v>45</v>
      </c>
      <c r="W489" s="2"/>
      <c r="X489" s="2" t="s">
        <v>28</v>
      </c>
      <c r="Y489" s="2" t="s">
        <v>216</v>
      </c>
    </row>
    <row r="490" spans="1:27" ht="14.25" customHeight="1">
      <c r="A490" s="1">
        <v>2360</v>
      </c>
      <c r="B490" s="12">
        <v>1</v>
      </c>
      <c r="C490" s="1" t="s">
        <v>736</v>
      </c>
      <c r="D490" s="1" t="s">
        <v>737</v>
      </c>
      <c r="E490" s="1">
        <v>2020</v>
      </c>
      <c r="F490" s="1" t="s">
        <v>738</v>
      </c>
      <c r="G490" s="1" t="s">
        <v>739</v>
      </c>
      <c r="H490" s="8" t="str">
        <f>HYPERLINK("https://doi.org/"&amp;G490)</f>
        <v>https://doi.org/10.1016/j.asr.2020.04.037</v>
      </c>
      <c r="I490" s="1" t="s">
        <v>740</v>
      </c>
      <c r="J490" s="1" t="s">
        <v>741</v>
      </c>
      <c r="K490" s="2">
        <v>2</v>
      </c>
      <c r="M490" s="2" t="s">
        <v>459</v>
      </c>
      <c r="N490" s="9">
        <f t="shared" si="25"/>
        <v>0.67433333333333334</v>
      </c>
      <c r="O490" s="15"/>
      <c r="P490" s="2">
        <v>20.23</v>
      </c>
      <c r="R490" s="10">
        <v>30</v>
      </c>
      <c r="S490" s="2"/>
      <c r="T490" s="2"/>
      <c r="U490" s="2" t="s">
        <v>45</v>
      </c>
      <c r="W490" s="2"/>
      <c r="X490" s="2" t="s">
        <v>28</v>
      </c>
      <c r="Y490" s="2" t="s">
        <v>216</v>
      </c>
    </row>
    <row r="491" spans="1:27" ht="14.25" customHeight="1">
      <c r="A491" s="1">
        <v>2360</v>
      </c>
      <c r="B491" s="12">
        <v>1</v>
      </c>
      <c r="C491" s="1" t="s">
        <v>736</v>
      </c>
      <c r="D491" s="1" t="s">
        <v>737</v>
      </c>
      <c r="E491" s="1">
        <v>2020</v>
      </c>
      <c r="F491" s="1" t="s">
        <v>738</v>
      </c>
      <c r="G491" s="1" t="s">
        <v>739</v>
      </c>
      <c r="H491" s="8" t="str">
        <f>HYPERLINK("https://doi.org/"&amp;G491)</f>
        <v>https://doi.org/10.1016/j.asr.2020.04.037</v>
      </c>
      <c r="I491" s="1" t="s">
        <v>740</v>
      </c>
      <c r="J491" s="1" t="s">
        <v>741</v>
      </c>
      <c r="K491" s="2">
        <v>2</v>
      </c>
      <c r="M491" s="2" t="s">
        <v>58</v>
      </c>
      <c r="N491" s="9">
        <f t="shared" si="25"/>
        <v>1.0506666666666666</v>
      </c>
      <c r="O491" s="15"/>
      <c r="P491" s="2">
        <v>31.52</v>
      </c>
      <c r="R491" s="10">
        <v>30</v>
      </c>
      <c r="S491" s="2"/>
      <c r="T491" s="2"/>
      <c r="U491" s="2" t="s">
        <v>45</v>
      </c>
      <c r="W491" s="2"/>
      <c r="X491" s="2" t="s">
        <v>28</v>
      </c>
      <c r="Y491" s="2" t="s">
        <v>216</v>
      </c>
    </row>
    <row r="492" spans="1:27" ht="14.25" customHeight="1">
      <c r="A492" s="1">
        <v>4068</v>
      </c>
      <c r="B492" s="2">
        <v>1</v>
      </c>
      <c r="C492" s="1" t="s">
        <v>743</v>
      </c>
      <c r="D492" s="1" t="s">
        <v>744</v>
      </c>
      <c r="E492" s="1">
        <v>2021</v>
      </c>
      <c r="F492" s="1" t="s">
        <v>745</v>
      </c>
      <c r="G492" s="1" t="s">
        <v>746</v>
      </c>
      <c r="H492" s="8" t="str">
        <f>HYPERLINK("https://doi.org/"&amp;G492)</f>
        <v>https://doi.org/10.1016/j.asr.2021.04.017</v>
      </c>
      <c r="I492" s="1" t="s">
        <v>747</v>
      </c>
      <c r="J492" s="1" t="s">
        <v>741</v>
      </c>
      <c r="K492" s="2">
        <v>3</v>
      </c>
      <c r="M492" s="2" t="s">
        <v>189</v>
      </c>
      <c r="N492" s="9">
        <f>S492*Unit_conversion!$C$5</f>
        <v>5.1601692083234854</v>
      </c>
      <c r="O492" s="15">
        <f>T492*Unit_conversion!$C$5</f>
        <v>7.5175443601300858</v>
      </c>
      <c r="R492" s="10"/>
      <c r="S492" s="2">
        <v>146.55000000000001</v>
      </c>
      <c r="T492" s="2">
        <v>213.5</v>
      </c>
      <c r="U492" s="2" t="s">
        <v>26</v>
      </c>
      <c r="W492" s="2"/>
      <c r="X492" s="2" t="s">
        <v>28</v>
      </c>
    </row>
    <row r="493" spans="1:27" ht="14.25" customHeight="1">
      <c r="A493" s="1">
        <v>4068</v>
      </c>
      <c r="B493" s="2">
        <v>1</v>
      </c>
      <c r="C493" s="1" t="s">
        <v>743</v>
      </c>
      <c r="D493" s="1" t="s">
        <v>744</v>
      </c>
      <c r="E493" s="1">
        <v>2021</v>
      </c>
      <c r="F493" s="1" t="s">
        <v>745</v>
      </c>
      <c r="G493" s="1" t="s">
        <v>746</v>
      </c>
      <c r="H493" s="8" t="str">
        <f>HYPERLINK("https://doi.org/"&amp;G493)</f>
        <v>https://doi.org/10.1016/j.asr.2021.04.017</v>
      </c>
      <c r="I493" s="1" t="s">
        <v>747</v>
      </c>
      <c r="J493" s="1" t="s">
        <v>741</v>
      </c>
      <c r="K493" s="2">
        <v>3</v>
      </c>
      <c r="M493" s="2" t="s">
        <v>189</v>
      </c>
      <c r="N493" s="9">
        <f>S493*Unit_conversion!$C$5</f>
        <v>2.4468110425547525</v>
      </c>
      <c r="O493" s="15">
        <f>T493*Unit_conversion!$C$5</f>
        <v>5.3165059622297033</v>
      </c>
      <c r="R493" s="10"/>
      <c r="S493" s="2">
        <v>69.489999999999995</v>
      </c>
      <c r="T493" s="2">
        <v>150.99</v>
      </c>
      <c r="U493" s="2" t="s">
        <v>26</v>
      </c>
      <c r="W493" s="2"/>
      <c r="X493" s="2" t="s">
        <v>28</v>
      </c>
    </row>
    <row r="494" spans="1:27" ht="14.25" customHeight="1">
      <c r="A494" s="1">
        <v>4068</v>
      </c>
      <c r="B494" s="2">
        <v>1</v>
      </c>
      <c r="C494" s="1" t="s">
        <v>743</v>
      </c>
      <c r="D494" s="1" t="s">
        <v>744</v>
      </c>
      <c r="E494" s="1">
        <v>2021</v>
      </c>
      <c r="F494" s="1" t="s">
        <v>745</v>
      </c>
      <c r="G494" s="1" t="s">
        <v>746</v>
      </c>
      <c r="H494" s="8" t="str">
        <f>HYPERLINK("https://doi.org/"&amp;G494)</f>
        <v>https://doi.org/10.1016/j.asr.2021.04.017</v>
      </c>
      <c r="I494" s="1" t="s">
        <v>747</v>
      </c>
      <c r="J494" s="1" t="s">
        <v>741</v>
      </c>
      <c r="K494" s="2">
        <v>3</v>
      </c>
      <c r="M494" s="2" t="s">
        <v>189</v>
      </c>
      <c r="N494" s="9">
        <f>S494*Unit_conversion!$C$5</f>
        <v>3.378845699288445</v>
      </c>
      <c r="O494" s="15">
        <f>T494*Unit_conversion!$C$5</f>
        <v>7.9354986999649535</v>
      </c>
      <c r="R494" s="10"/>
      <c r="S494" s="2">
        <v>95.96</v>
      </c>
      <c r="T494" s="2">
        <v>225.37</v>
      </c>
      <c r="U494" s="2" t="s">
        <v>26</v>
      </c>
      <c r="W494" s="2"/>
      <c r="X494" s="2" t="s">
        <v>28</v>
      </c>
    </row>
    <row r="495" spans="1:27" ht="14.25" customHeight="1">
      <c r="A495" s="1">
        <v>4068</v>
      </c>
      <c r="B495" s="2">
        <v>1</v>
      </c>
      <c r="C495" s="1" t="s">
        <v>743</v>
      </c>
      <c r="D495" s="1" t="s">
        <v>744</v>
      </c>
      <c r="E495" s="1">
        <v>2021</v>
      </c>
      <c r="F495" s="1" t="s">
        <v>745</v>
      </c>
      <c r="G495" s="1" t="s">
        <v>746</v>
      </c>
      <c r="H495" s="8" t="str">
        <f>HYPERLINK("https://doi.org/"&amp;G495)</f>
        <v>https://doi.org/10.1016/j.asr.2021.04.017</v>
      </c>
      <c r="I495" s="1" t="s">
        <v>747</v>
      </c>
      <c r="J495" s="1" t="s">
        <v>741</v>
      </c>
      <c r="K495" s="2">
        <v>3</v>
      </c>
      <c r="M495" s="2" t="s">
        <v>189</v>
      </c>
      <c r="N495" s="16">
        <v>1.37</v>
      </c>
      <c r="O495" s="15">
        <f>T495*Unit_conversion!$C$5</f>
        <v>7.5175443601300858</v>
      </c>
      <c r="R495" s="10"/>
      <c r="S495" s="2"/>
      <c r="T495" s="2">
        <v>213.5</v>
      </c>
      <c r="U495" s="2" t="s">
        <v>35</v>
      </c>
      <c r="W495" s="2"/>
      <c r="X495" s="2" t="s">
        <v>28</v>
      </c>
    </row>
    <row r="496" spans="1:27" ht="14.25" customHeight="1">
      <c r="A496" s="1">
        <v>4068</v>
      </c>
      <c r="B496" s="2">
        <v>1</v>
      </c>
      <c r="C496" s="1" t="s">
        <v>743</v>
      </c>
      <c r="D496" s="1" t="s">
        <v>744</v>
      </c>
      <c r="E496" s="1">
        <v>2021</v>
      </c>
      <c r="F496" s="1" t="s">
        <v>745</v>
      </c>
      <c r="G496" s="1" t="s">
        <v>746</v>
      </c>
      <c r="H496" s="8" t="str">
        <f>HYPERLINK("https://doi.org/"&amp;G496)</f>
        <v>https://doi.org/10.1016/j.asr.2021.04.017</v>
      </c>
      <c r="I496" s="1" t="s">
        <v>747</v>
      </c>
      <c r="J496" s="1" t="s">
        <v>741</v>
      </c>
      <c r="K496" s="2">
        <v>3</v>
      </c>
      <c r="M496" s="2" t="s">
        <v>189</v>
      </c>
      <c r="N496" s="16">
        <v>0.91</v>
      </c>
      <c r="O496" s="15">
        <f>T496*Unit_conversion!$C$5</f>
        <v>5.3165059622297033</v>
      </c>
      <c r="R496" s="10"/>
      <c r="S496" s="2"/>
      <c r="T496" s="2">
        <v>150.99</v>
      </c>
      <c r="U496" s="2" t="s">
        <v>35</v>
      </c>
      <c r="W496" s="2"/>
      <c r="X496" s="2" t="s">
        <v>28</v>
      </c>
    </row>
    <row r="497" spans="1:32" ht="14.25" customHeight="1">
      <c r="A497" s="1">
        <v>4068</v>
      </c>
      <c r="B497" s="2">
        <v>1</v>
      </c>
      <c r="C497" s="1" t="s">
        <v>743</v>
      </c>
      <c r="D497" s="1" t="s">
        <v>744</v>
      </c>
      <c r="E497" s="1">
        <v>2021</v>
      </c>
      <c r="F497" s="1" t="s">
        <v>745</v>
      </c>
      <c r="G497" s="1" t="s">
        <v>746</v>
      </c>
      <c r="H497" s="8" t="str">
        <f>HYPERLINK("https://doi.org/"&amp;G497)</f>
        <v>https://doi.org/10.1016/j.asr.2021.04.017</v>
      </c>
      <c r="I497" s="1" t="s">
        <v>747</v>
      </c>
      <c r="J497" s="1" t="s">
        <v>741</v>
      </c>
      <c r="K497" s="2">
        <v>3</v>
      </c>
      <c r="M497" s="2" t="s">
        <v>189</v>
      </c>
      <c r="N497" s="16">
        <v>1.89</v>
      </c>
      <c r="O497" s="15">
        <f>T497*Unit_conversion!$C$5</f>
        <v>7.9354986999649535</v>
      </c>
      <c r="R497" s="10"/>
      <c r="S497" s="2"/>
      <c r="T497" s="2">
        <v>225.37</v>
      </c>
      <c r="U497" s="2" t="s">
        <v>35</v>
      </c>
      <c r="W497" s="2"/>
      <c r="X497" s="2" t="s">
        <v>28</v>
      </c>
    </row>
    <row r="498" spans="1:32" ht="14.25" customHeight="1">
      <c r="A498" s="1">
        <v>1830</v>
      </c>
      <c r="B498" s="2">
        <v>1</v>
      </c>
      <c r="C498" s="1" t="s">
        <v>748</v>
      </c>
      <c r="D498" s="1" t="s">
        <v>749</v>
      </c>
      <c r="E498" s="1">
        <v>2012</v>
      </c>
      <c r="F498" s="1" t="s">
        <v>750</v>
      </c>
      <c r="G498" s="1" t="s">
        <v>751</v>
      </c>
      <c r="H498" s="8" t="str">
        <f>HYPERLINK("https://doi.org/"&amp;G498)</f>
        <v>https://doi.org/10.1016/j.atmosenv.2012.05.040</v>
      </c>
      <c r="I498" s="1" t="s">
        <v>752</v>
      </c>
      <c r="J498" s="1" t="s">
        <v>753</v>
      </c>
      <c r="K498" s="2">
        <v>2</v>
      </c>
      <c r="M498" s="2" t="s">
        <v>189</v>
      </c>
      <c r="N498" s="16">
        <v>0.74</v>
      </c>
      <c r="O498" s="2"/>
      <c r="R498" s="10"/>
      <c r="S498" s="2"/>
      <c r="T498" s="2"/>
      <c r="U498" s="2" t="s">
        <v>35</v>
      </c>
      <c r="W498" s="2"/>
      <c r="X498" s="2" t="s">
        <v>28</v>
      </c>
      <c r="AD498" s="22"/>
      <c r="AE498" s="22"/>
      <c r="AF498" s="22"/>
    </row>
    <row r="499" spans="1:32" ht="14.25" customHeight="1">
      <c r="A499" s="1">
        <v>3805</v>
      </c>
      <c r="B499" s="2">
        <v>1</v>
      </c>
      <c r="C499" s="1" t="s">
        <v>754</v>
      </c>
      <c r="D499" s="1" t="s">
        <v>755</v>
      </c>
      <c r="E499" s="1">
        <v>2016</v>
      </c>
      <c r="F499" s="1" t="s">
        <v>756</v>
      </c>
      <c r="G499" s="1" t="s">
        <v>757</v>
      </c>
      <c r="H499" s="8" t="str">
        <f>HYPERLINK("https://doi.org/"&amp;G499)</f>
        <v>https://doi.org/10.1016/j.atmosres.2015.09.012</v>
      </c>
      <c r="I499" s="1" t="s">
        <v>758</v>
      </c>
      <c r="J499" s="1" t="s">
        <v>759</v>
      </c>
      <c r="K499" s="2">
        <v>1</v>
      </c>
      <c r="M499" s="2" t="s">
        <v>760</v>
      </c>
      <c r="N499" s="9">
        <f>S499*Unit_conversion!$C$5</f>
        <v>0.54929129750833416</v>
      </c>
      <c r="R499" s="10"/>
      <c r="S499" s="2">
        <v>15.6</v>
      </c>
      <c r="T499" s="2"/>
      <c r="U499" s="2" t="s">
        <v>35</v>
      </c>
      <c r="W499" s="2"/>
      <c r="X499" s="2" t="s">
        <v>28</v>
      </c>
    </row>
    <row r="500" spans="1:32" ht="14.25" customHeight="1">
      <c r="A500" s="1">
        <v>3371</v>
      </c>
      <c r="B500" s="2">
        <v>1</v>
      </c>
      <c r="C500" s="1" t="s">
        <v>761</v>
      </c>
      <c r="D500" s="1" t="s">
        <v>762</v>
      </c>
      <c r="E500" s="1">
        <v>2017</v>
      </c>
      <c r="F500" s="1" t="s">
        <v>763</v>
      </c>
      <c r="G500" s="1" t="s">
        <v>764</v>
      </c>
      <c r="H500" s="8" t="str">
        <f>HYPERLINK("https://doi.org/"&amp;G500)</f>
        <v>https://doi.org/10.1016/j.biosystemseng.2017.09.015</v>
      </c>
      <c r="I500" s="1" t="s">
        <v>765</v>
      </c>
      <c r="J500" s="1" t="s">
        <v>766</v>
      </c>
      <c r="K500" s="2">
        <v>1</v>
      </c>
      <c r="M500" s="2" t="s">
        <v>767</v>
      </c>
      <c r="N500" s="9">
        <f>S500*Unit_conversion!$C$5</f>
        <v>2.8876525197858003</v>
      </c>
      <c r="R500" s="10"/>
      <c r="S500" s="2">
        <v>82.01</v>
      </c>
      <c r="T500" s="2"/>
      <c r="U500" s="2" t="s">
        <v>26</v>
      </c>
      <c r="V500" s="2" t="s">
        <v>29</v>
      </c>
      <c r="W500" s="2" t="s">
        <v>768</v>
      </c>
      <c r="X500" s="2" t="s">
        <v>28</v>
      </c>
    </row>
    <row r="501" spans="1:32" ht="14.25" customHeight="1">
      <c r="A501" s="1">
        <v>3371</v>
      </c>
      <c r="B501" s="2">
        <v>1</v>
      </c>
      <c r="C501" s="1" t="s">
        <v>761</v>
      </c>
      <c r="D501" s="1" t="s">
        <v>762</v>
      </c>
      <c r="E501" s="1">
        <v>2017</v>
      </c>
      <c r="F501" s="1" t="s">
        <v>763</v>
      </c>
      <c r="G501" s="1" t="s">
        <v>764</v>
      </c>
      <c r="H501" s="8" t="str">
        <f>HYPERLINK("https://doi.org/"&amp;G501)</f>
        <v>https://doi.org/10.1016/j.biosystemseng.2017.09.015</v>
      </c>
      <c r="I501" s="1" t="s">
        <v>765</v>
      </c>
      <c r="J501" s="1" t="s">
        <v>766</v>
      </c>
      <c r="K501" s="2">
        <v>1</v>
      </c>
      <c r="M501" s="2" t="s">
        <v>767</v>
      </c>
      <c r="N501" s="9">
        <f>S501*Unit_conversion!$C$5</f>
        <v>0.41443324177391622</v>
      </c>
      <c r="R501" s="10"/>
      <c r="S501" s="2">
        <v>11.77</v>
      </c>
      <c r="T501" s="2"/>
      <c r="U501" s="2" t="s">
        <v>35</v>
      </c>
      <c r="V501" s="2" t="s">
        <v>29</v>
      </c>
      <c r="W501" s="2" t="s">
        <v>769</v>
      </c>
      <c r="X501" s="2" t="s">
        <v>28</v>
      </c>
      <c r="AA501" s="2"/>
    </row>
    <row r="502" spans="1:32" ht="14.25" customHeight="1">
      <c r="A502" s="1">
        <v>3371</v>
      </c>
      <c r="B502" s="2">
        <v>1</v>
      </c>
      <c r="C502" s="1" t="s">
        <v>761</v>
      </c>
      <c r="D502" s="1" t="s">
        <v>762</v>
      </c>
      <c r="E502" s="1">
        <v>2017</v>
      </c>
      <c r="F502" s="1" t="s">
        <v>763</v>
      </c>
      <c r="G502" s="1" t="s">
        <v>764</v>
      </c>
      <c r="H502" s="8" t="str">
        <f>HYPERLINK("https://doi.org/"&amp;G502)</f>
        <v>https://doi.org/10.1016/j.biosystemseng.2017.09.015</v>
      </c>
      <c r="I502" s="1" t="s">
        <v>765</v>
      </c>
      <c r="J502" s="1" t="s">
        <v>766</v>
      </c>
      <c r="K502" s="2">
        <v>1</v>
      </c>
      <c r="M502" s="2" t="s">
        <v>767</v>
      </c>
      <c r="N502" s="9">
        <f>S502*Unit_conversion!$C$5</f>
        <v>0.47147503036132016</v>
      </c>
      <c r="R502" s="10"/>
      <c r="S502" s="2">
        <v>13.39</v>
      </c>
      <c r="T502" s="2"/>
      <c r="U502" s="2" t="s">
        <v>35</v>
      </c>
      <c r="V502" s="2" t="s">
        <v>29</v>
      </c>
      <c r="W502" s="2" t="s">
        <v>768</v>
      </c>
      <c r="X502" s="2" t="s">
        <v>28</v>
      </c>
      <c r="AA502" s="2"/>
    </row>
    <row r="503" spans="1:32" ht="14.25" customHeight="1">
      <c r="A503" s="22">
        <v>1172</v>
      </c>
      <c r="B503" s="23">
        <v>0</v>
      </c>
      <c r="C503" s="22" t="s">
        <v>770</v>
      </c>
      <c r="D503" s="22" t="s">
        <v>771</v>
      </c>
      <c r="E503" s="22">
        <v>2015</v>
      </c>
      <c r="F503" s="22" t="s">
        <v>772</v>
      </c>
      <c r="G503" s="22" t="s">
        <v>773</v>
      </c>
      <c r="H503" s="24" t="str">
        <f>HYPERLINK("https://doi.org/"&amp;G503)</f>
        <v>https://doi.org/10.1016/j.catena.2015.04.018</v>
      </c>
      <c r="I503" s="22" t="s">
        <v>774</v>
      </c>
      <c r="J503" s="22" t="s">
        <v>775</v>
      </c>
      <c r="K503" s="23"/>
      <c r="L503" s="22"/>
      <c r="M503" s="23"/>
      <c r="N503" s="3"/>
      <c r="O503" s="22"/>
      <c r="P503" s="22"/>
      <c r="Q503" s="22"/>
      <c r="R503" s="10"/>
      <c r="S503" s="23"/>
      <c r="T503" s="23"/>
      <c r="U503" s="22"/>
      <c r="V503" s="22"/>
      <c r="W503" s="23"/>
      <c r="X503" s="23" t="s">
        <v>28</v>
      </c>
      <c r="Y503" s="23" t="s">
        <v>776</v>
      </c>
      <c r="Z503" s="22"/>
      <c r="AA503" s="22"/>
      <c r="AB503" s="22"/>
      <c r="AC503" s="22"/>
      <c r="AD503" s="22"/>
      <c r="AE503" s="22"/>
      <c r="AF503" s="22"/>
    </row>
    <row r="504" spans="1:32" ht="14.25" customHeight="1">
      <c r="A504" s="1">
        <v>3446</v>
      </c>
      <c r="B504" s="2">
        <v>1</v>
      </c>
      <c r="C504" s="1" t="s">
        <v>777</v>
      </c>
      <c r="D504" s="1" t="s">
        <v>778</v>
      </c>
      <c r="E504" s="1">
        <v>2017</v>
      </c>
      <c r="F504" s="1" t="s">
        <v>779</v>
      </c>
      <c r="G504" s="1" t="s">
        <v>780</v>
      </c>
      <c r="H504" s="8" t="str">
        <f>HYPERLINK("https://doi.org/"&amp;G504)</f>
        <v>https://doi.org/10.1016/j.catena.2017.04.013</v>
      </c>
      <c r="I504" s="1" t="s">
        <v>781</v>
      </c>
      <c r="J504" s="1" t="s">
        <v>775</v>
      </c>
      <c r="K504" s="2">
        <v>1</v>
      </c>
      <c r="M504" s="2" t="s">
        <v>782</v>
      </c>
      <c r="N504" s="25">
        <f t="shared" ref="N504:O504" si="26">P504/8</f>
        <v>0.24399999999999999</v>
      </c>
      <c r="O504" s="25">
        <f t="shared" si="26"/>
        <v>0.38262499999999999</v>
      </c>
      <c r="P504" s="25">
        <v>1.952</v>
      </c>
      <c r="Q504" s="25">
        <v>3.0609999999999999</v>
      </c>
      <c r="R504" s="10">
        <v>8</v>
      </c>
      <c r="S504" s="16"/>
      <c r="T504" s="16"/>
      <c r="U504" s="16" t="s">
        <v>234</v>
      </c>
      <c r="V504" s="16" t="s">
        <v>29</v>
      </c>
      <c r="W504" s="16"/>
      <c r="X504" s="16" t="s">
        <v>28</v>
      </c>
      <c r="Y504" s="2" t="s">
        <v>458</v>
      </c>
      <c r="AA504" s="2"/>
    </row>
    <row r="505" spans="1:32" ht="14.25" customHeight="1">
      <c r="A505" s="1">
        <v>3446</v>
      </c>
      <c r="B505" s="2">
        <v>1</v>
      </c>
      <c r="C505" s="1" t="s">
        <v>777</v>
      </c>
      <c r="D505" s="1" t="s">
        <v>778</v>
      </c>
      <c r="E505" s="1">
        <v>2017</v>
      </c>
      <c r="F505" s="1" t="s">
        <v>779</v>
      </c>
      <c r="G505" s="1" t="s">
        <v>780</v>
      </c>
      <c r="H505" s="8" t="str">
        <f>HYPERLINK("https://doi.org/"&amp;G505)</f>
        <v>https://doi.org/10.1016/j.catena.2017.04.013</v>
      </c>
      <c r="I505" s="1" t="s">
        <v>781</v>
      </c>
      <c r="J505" s="1" t="s">
        <v>775</v>
      </c>
      <c r="K505" s="2">
        <v>1</v>
      </c>
      <c r="M505" s="2" t="s">
        <v>782</v>
      </c>
      <c r="N505" s="25">
        <f t="shared" ref="N505:O505" si="27">P505/8</f>
        <v>0.26574999999999999</v>
      </c>
      <c r="O505" s="25">
        <f t="shared" si="27"/>
        <v>0.49299999999999999</v>
      </c>
      <c r="P505" s="25">
        <v>2.1259999999999999</v>
      </c>
      <c r="Q505" s="25">
        <v>3.944</v>
      </c>
      <c r="R505" s="10">
        <v>8</v>
      </c>
      <c r="S505" s="16"/>
      <c r="T505" s="16"/>
      <c r="U505" s="16" t="s">
        <v>234</v>
      </c>
      <c r="V505" s="16" t="s">
        <v>29</v>
      </c>
      <c r="W505" s="16"/>
      <c r="X505" s="16" t="s">
        <v>28</v>
      </c>
      <c r="Y505" s="2" t="s">
        <v>458</v>
      </c>
      <c r="AA505" s="2"/>
    </row>
    <row r="506" spans="1:32" ht="14.25" customHeight="1">
      <c r="A506" s="1">
        <v>3446</v>
      </c>
      <c r="B506" s="2">
        <v>1</v>
      </c>
      <c r="C506" s="1" t="s">
        <v>777</v>
      </c>
      <c r="D506" s="1" t="s">
        <v>778</v>
      </c>
      <c r="E506" s="1">
        <v>2017</v>
      </c>
      <c r="F506" s="1" t="s">
        <v>779</v>
      </c>
      <c r="G506" s="1" t="s">
        <v>780</v>
      </c>
      <c r="H506" s="8" t="str">
        <f>HYPERLINK("https://doi.org/"&amp;G506)</f>
        <v>https://doi.org/10.1016/j.catena.2017.04.013</v>
      </c>
      <c r="I506" s="1" t="s">
        <v>781</v>
      </c>
      <c r="J506" s="1" t="s">
        <v>775</v>
      </c>
      <c r="K506" s="2">
        <v>1</v>
      </c>
      <c r="M506" s="2" t="s">
        <v>782</v>
      </c>
      <c r="N506" s="25">
        <f t="shared" ref="N506:O506" si="28">P506/8</f>
        <v>0.135625</v>
      </c>
      <c r="O506" s="25">
        <f t="shared" si="28"/>
        <v>0.25387500000000002</v>
      </c>
      <c r="P506" s="25">
        <v>1.085</v>
      </c>
      <c r="Q506" s="25">
        <v>2.0310000000000001</v>
      </c>
      <c r="R506" s="10">
        <v>8</v>
      </c>
      <c r="S506" s="16"/>
      <c r="T506" s="16"/>
      <c r="U506" s="16" t="s">
        <v>234</v>
      </c>
      <c r="V506" s="16" t="s">
        <v>27</v>
      </c>
      <c r="W506" s="16"/>
      <c r="X506" s="16" t="s">
        <v>28</v>
      </c>
      <c r="Y506" s="2" t="s">
        <v>458</v>
      </c>
      <c r="AA506" s="2"/>
    </row>
    <row r="507" spans="1:32" ht="14.25" customHeight="1">
      <c r="A507" s="1">
        <v>3446</v>
      </c>
      <c r="B507" s="2">
        <v>1</v>
      </c>
      <c r="C507" s="1" t="s">
        <v>777</v>
      </c>
      <c r="D507" s="1" t="s">
        <v>778</v>
      </c>
      <c r="E507" s="1">
        <v>2017</v>
      </c>
      <c r="F507" s="1" t="s">
        <v>779</v>
      </c>
      <c r="G507" s="1" t="s">
        <v>780</v>
      </c>
      <c r="H507" s="8" t="str">
        <f>HYPERLINK("https://doi.org/"&amp;G507)</f>
        <v>https://doi.org/10.1016/j.catena.2017.04.013</v>
      </c>
      <c r="I507" s="1" t="s">
        <v>781</v>
      </c>
      <c r="J507" s="1" t="s">
        <v>775</v>
      </c>
      <c r="K507" s="2">
        <v>1</v>
      </c>
      <c r="M507" s="2" t="s">
        <v>782</v>
      </c>
      <c r="N507" s="25">
        <f t="shared" ref="N507:O507" si="29">P507/8</f>
        <v>0.23474999999999999</v>
      </c>
      <c r="O507" s="25">
        <f t="shared" si="29"/>
        <v>0.24287500000000001</v>
      </c>
      <c r="P507" s="25">
        <v>1.8779999999999999</v>
      </c>
      <c r="Q507" s="25">
        <v>1.9430000000000001</v>
      </c>
      <c r="R507" s="10">
        <v>8</v>
      </c>
      <c r="S507" s="16"/>
      <c r="T507" s="16"/>
      <c r="U507" s="16" t="s">
        <v>234</v>
      </c>
      <c r="V507" s="16" t="s">
        <v>27</v>
      </c>
      <c r="W507" s="16"/>
      <c r="X507" s="16" t="s">
        <v>28</v>
      </c>
      <c r="Y507" s="2" t="s">
        <v>458</v>
      </c>
      <c r="AA507" s="2"/>
    </row>
    <row r="508" spans="1:32" ht="14.25" customHeight="1">
      <c r="A508" s="1">
        <v>3488</v>
      </c>
      <c r="B508" s="2">
        <v>1</v>
      </c>
      <c r="C508" s="1" t="s">
        <v>783</v>
      </c>
      <c r="D508" s="1" t="s">
        <v>784</v>
      </c>
      <c r="E508" s="1">
        <v>2017</v>
      </c>
      <c r="F508" s="1" t="s">
        <v>785</v>
      </c>
      <c r="G508" s="1" t="s">
        <v>786</v>
      </c>
      <c r="H508" s="8" t="str">
        <f>HYPERLINK("https://doi.org/"&amp;G508)</f>
        <v>https://doi.org/10.1016/j.ecolmodel.2016.09.003</v>
      </c>
      <c r="I508" s="1" t="s">
        <v>787</v>
      </c>
      <c r="J508" s="1" t="s">
        <v>788</v>
      </c>
      <c r="K508" s="2">
        <v>1</v>
      </c>
      <c r="M508" s="2" t="s">
        <v>789</v>
      </c>
      <c r="N508" s="16">
        <v>0.93</v>
      </c>
      <c r="O508" s="2"/>
      <c r="R508" s="10"/>
      <c r="S508" s="2"/>
      <c r="T508" s="2"/>
      <c r="U508" s="2" t="s">
        <v>35</v>
      </c>
      <c r="W508" s="2"/>
      <c r="X508" s="2" t="s">
        <v>28</v>
      </c>
    </row>
    <row r="509" spans="1:32" ht="14.25" customHeight="1">
      <c r="A509" s="1">
        <v>3488</v>
      </c>
      <c r="B509" s="2">
        <v>1</v>
      </c>
      <c r="C509" s="1" t="s">
        <v>783</v>
      </c>
      <c r="D509" s="1" t="s">
        <v>784</v>
      </c>
      <c r="E509" s="1">
        <v>2017</v>
      </c>
      <c r="F509" s="1" t="s">
        <v>785</v>
      </c>
      <c r="G509" s="1" t="s">
        <v>786</v>
      </c>
      <c r="H509" s="8" t="str">
        <f>HYPERLINK("https://doi.org/"&amp;G509)</f>
        <v>https://doi.org/10.1016/j.ecolmodel.2016.09.003</v>
      </c>
      <c r="I509" s="1" t="s">
        <v>787</v>
      </c>
      <c r="J509" s="1" t="s">
        <v>788</v>
      </c>
      <c r="K509" s="2">
        <v>1</v>
      </c>
      <c r="M509" s="2" t="s">
        <v>789</v>
      </c>
      <c r="N509" s="16">
        <v>0.94</v>
      </c>
      <c r="O509" s="2"/>
      <c r="R509" s="10"/>
      <c r="S509" s="2"/>
      <c r="T509" s="2"/>
      <c r="U509" s="2" t="s">
        <v>35</v>
      </c>
      <c r="W509" s="2"/>
      <c r="X509" s="2" t="s">
        <v>28</v>
      </c>
    </row>
    <row r="510" spans="1:32" ht="14.25" customHeight="1">
      <c r="A510" s="22">
        <v>3910</v>
      </c>
      <c r="B510" s="23">
        <v>0</v>
      </c>
      <c r="C510" s="22" t="s">
        <v>790</v>
      </c>
      <c r="D510" s="22" t="s">
        <v>791</v>
      </c>
      <c r="E510" s="22">
        <v>2017</v>
      </c>
      <c r="F510" s="22" t="s">
        <v>792</v>
      </c>
      <c r="G510" s="22" t="s">
        <v>793</v>
      </c>
      <c r="H510" s="24" t="str">
        <f>HYPERLINK("https://doi.org/"&amp;G510)</f>
        <v>https://doi.org/10.1016/j.isprsjprs.2017.02.006</v>
      </c>
      <c r="I510" s="22"/>
      <c r="J510" s="22" t="s">
        <v>794</v>
      </c>
      <c r="K510" s="22"/>
      <c r="L510" s="22"/>
      <c r="M510" s="23"/>
      <c r="N510" s="3"/>
      <c r="O510" s="22"/>
      <c r="P510" s="22"/>
      <c r="Q510" s="22"/>
      <c r="R510" s="10"/>
      <c r="S510" s="23"/>
      <c r="T510" s="23"/>
      <c r="U510" s="22"/>
      <c r="V510" s="22"/>
      <c r="W510" s="23"/>
      <c r="X510" s="23" t="s">
        <v>28</v>
      </c>
      <c r="Y510" s="23" t="s">
        <v>795</v>
      </c>
      <c r="Z510" s="22"/>
      <c r="AA510" s="22"/>
      <c r="AB510" s="22"/>
      <c r="AC510" s="22"/>
      <c r="AD510" s="22"/>
      <c r="AE510" s="22"/>
      <c r="AF510" s="22"/>
    </row>
    <row r="511" spans="1:32" ht="14.25" customHeight="1">
      <c r="A511" s="1">
        <v>3500</v>
      </c>
      <c r="B511" s="2">
        <v>1</v>
      </c>
      <c r="C511" s="1" t="s">
        <v>796</v>
      </c>
      <c r="D511" s="1" t="s">
        <v>797</v>
      </c>
      <c r="E511" s="1">
        <v>2017</v>
      </c>
      <c r="F511" s="1" t="s">
        <v>798</v>
      </c>
      <c r="G511" s="1" t="s">
        <v>799</v>
      </c>
      <c r="H511" s="8" t="str">
        <f>HYPERLINK("https://doi.org/"&amp;G511)</f>
        <v>https://doi.org/10.1016/j.isprsjprs.2017.03.022</v>
      </c>
      <c r="I511" s="1" t="s">
        <v>800</v>
      </c>
      <c r="J511" s="1" t="s">
        <v>801</v>
      </c>
      <c r="K511" s="2">
        <v>1</v>
      </c>
      <c r="M511" s="2" t="s">
        <v>65</v>
      </c>
      <c r="N511" s="16">
        <v>1.5</v>
      </c>
      <c r="O511" s="2"/>
      <c r="R511" s="10"/>
      <c r="S511" s="2"/>
      <c r="T511" s="2"/>
      <c r="U511" s="2" t="s">
        <v>35</v>
      </c>
      <c r="W511" s="2"/>
      <c r="X511" s="2" t="s">
        <v>28</v>
      </c>
    </row>
    <row r="512" spans="1:32" ht="14.25" customHeight="1">
      <c r="A512" s="1">
        <v>3500</v>
      </c>
      <c r="B512" s="2">
        <v>1</v>
      </c>
      <c r="C512" s="1" t="s">
        <v>796</v>
      </c>
      <c r="D512" s="1" t="s">
        <v>797</v>
      </c>
      <c r="E512" s="1">
        <v>2017</v>
      </c>
      <c r="F512" s="1" t="s">
        <v>798</v>
      </c>
      <c r="G512" s="1" t="s">
        <v>799</v>
      </c>
      <c r="H512" s="8" t="str">
        <f>HYPERLINK("https://doi.org/"&amp;G512)</f>
        <v>https://doi.org/10.1016/j.isprsjprs.2017.03.022</v>
      </c>
      <c r="I512" s="1" t="s">
        <v>800</v>
      </c>
      <c r="J512" s="1" t="s">
        <v>801</v>
      </c>
      <c r="K512" s="2">
        <v>1</v>
      </c>
      <c r="M512" s="2" t="s">
        <v>207</v>
      </c>
      <c r="N512" s="16">
        <v>0.97</v>
      </c>
      <c r="O512" s="2"/>
      <c r="R512" s="10"/>
      <c r="S512" s="2"/>
      <c r="T512" s="2"/>
      <c r="U512" s="2" t="s">
        <v>35</v>
      </c>
      <c r="W512" s="2"/>
      <c r="X512" s="2" t="s">
        <v>28</v>
      </c>
    </row>
    <row r="513" spans="1:25" ht="14.25" customHeight="1">
      <c r="A513" s="1">
        <v>3500</v>
      </c>
      <c r="B513" s="2">
        <v>1</v>
      </c>
      <c r="C513" s="1" t="s">
        <v>796</v>
      </c>
      <c r="D513" s="1" t="s">
        <v>797</v>
      </c>
      <c r="E513" s="1">
        <v>2017</v>
      </c>
      <c r="F513" s="1" t="s">
        <v>798</v>
      </c>
      <c r="G513" s="1" t="s">
        <v>799</v>
      </c>
      <c r="H513" s="8" t="str">
        <f>HYPERLINK("https://doi.org/"&amp;G513)</f>
        <v>https://doi.org/10.1016/j.isprsjprs.2017.03.022</v>
      </c>
      <c r="I513" s="1" t="s">
        <v>800</v>
      </c>
      <c r="J513" s="1" t="s">
        <v>801</v>
      </c>
      <c r="K513" s="2">
        <v>1</v>
      </c>
      <c r="M513" s="2" t="s">
        <v>802</v>
      </c>
      <c r="N513" s="16">
        <v>0.9</v>
      </c>
      <c r="O513" s="2"/>
      <c r="R513" s="10"/>
      <c r="S513" s="2"/>
      <c r="T513" s="2"/>
      <c r="U513" s="2" t="s">
        <v>35</v>
      </c>
      <c r="W513" s="2"/>
      <c r="X513" s="2" t="s">
        <v>28</v>
      </c>
    </row>
    <row r="514" spans="1:25" ht="14.25" customHeight="1">
      <c r="A514" s="1">
        <v>3500</v>
      </c>
      <c r="B514" s="2">
        <v>1</v>
      </c>
      <c r="C514" s="1" t="s">
        <v>796</v>
      </c>
      <c r="D514" s="1" t="s">
        <v>797</v>
      </c>
      <c r="E514" s="1">
        <v>2017</v>
      </c>
      <c r="F514" s="1" t="s">
        <v>798</v>
      </c>
      <c r="G514" s="1" t="s">
        <v>799</v>
      </c>
      <c r="H514" s="8" t="str">
        <f>HYPERLINK("https://doi.org/"&amp;G514)</f>
        <v>https://doi.org/10.1016/j.isprsjprs.2017.03.022</v>
      </c>
      <c r="I514" s="1" t="s">
        <v>800</v>
      </c>
      <c r="J514" s="1" t="s">
        <v>801</v>
      </c>
      <c r="K514" s="2">
        <v>1</v>
      </c>
      <c r="M514" s="2" t="s">
        <v>189</v>
      </c>
      <c r="N514" s="16">
        <v>1.08</v>
      </c>
      <c r="O514" s="2"/>
      <c r="R514" s="10"/>
      <c r="S514" s="2"/>
      <c r="T514" s="2"/>
      <c r="U514" s="2" t="s">
        <v>35</v>
      </c>
      <c r="W514" s="2"/>
      <c r="X514" s="2" t="s">
        <v>28</v>
      </c>
    </row>
    <row r="515" spans="1:25" ht="14.25" customHeight="1">
      <c r="A515" s="1">
        <v>3500</v>
      </c>
      <c r="B515" s="2">
        <v>1</v>
      </c>
      <c r="C515" s="1" t="s">
        <v>796</v>
      </c>
      <c r="D515" s="1" t="s">
        <v>797</v>
      </c>
      <c r="E515" s="1">
        <v>2017</v>
      </c>
      <c r="F515" s="1" t="s">
        <v>798</v>
      </c>
      <c r="G515" s="1" t="s">
        <v>799</v>
      </c>
      <c r="H515" s="8" t="str">
        <f>HYPERLINK("https://doi.org/"&amp;G515)</f>
        <v>https://doi.org/10.1016/j.isprsjprs.2017.03.022</v>
      </c>
      <c r="I515" s="1" t="s">
        <v>800</v>
      </c>
      <c r="J515" s="1" t="s">
        <v>801</v>
      </c>
      <c r="K515" s="2">
        <v>1</v>
      </c>
      <c r="M515" s="2" t="s">
        <v>803</v>
      </c>
      <c r="N515" s="16">
        <v>1.24</v>
      </c>
      <c r="O515" s="2"/>
      <c r="R515" s="10"/>
      <c r="S515" s="2"/>
      <c r="T515" s="2"/>
      <c r="U515" s="2" t="s">
        <v>35</v>
      </c>
      <c r="W515" s="2"/>
      <c r="X515" s="2" t="s">
        <v>28</v>
      </c>
    </row>
    <row r="516" spans="1:25" ht="14.25" customHeight="1">
      <c r="A516" s="3">
        <v>2126</v>
      </c>
      <c r="B516" s="2">
        <v>1</v>
      </c>
      <c r="C516" s="1" t="s">
        <v>804</v>
      </c>
      <c r="D516" s="1" t="s">
        <v>805</v>
      </c>
      <c r="E516" s="1">
        <v>2011</v>
      </c>
      <c r="F516" s="1" t="s">
        <v>806</v>
      </c>
      <c r="G516" s="1" t="s">
        <v>807</v>
      </c>
      <c r="H516" s="8" t="str">
        <f>HYPERLINK("https://doi.org/"&amp;G516)</f>
        <v>https://doi.org/10.1016/j.jag.2010.09.009</v>
      </c>
      <c r="I516" s="1" t="s">
        <v>808</v>
      </c>
      <c r="J516" s="1" t="s">
        <v>809</v>
      </c>
      <c r="K516" s="2">
        <v>1</v>
      </c>
      <c r="M516" s="2" t="s">
        <v>470</v>
      </c>
      <c r="N516" s="9">
        <f>S516*Unit_conversion!$C$5</f>
        <v>0.51900985418415679</v>
      </c>
      <c r="R516" s="10"/>
      <c r="S516" s="2">
        <v>14.74</v>
      </c>
      <c r="T516" s="2"/>
      <c r="U516" s="2" t="s">
        <v>35</v>
      </c>
      <c r="W516" s="2"/>
      <c r="X516" s="2" t="s">
        <v>28</v>
      </c>
      <c r="Y516" s="2" t="s">
        <v>810</v>
      </c>
    </row>
    <row r="517" spans="1:25" ht="14.25" customHeight="1">
      <c r="A517" s="1">
        <v>3733</v>
      </c>
      <c r="B517" s="2">
        <v>1</v>
      </c>
      <c r="C517" s="1" t="s">
        <v>811</v>
      </c>
      <c r="D517" s="1" t="s">
        <v>812</v>
      </c>
      <c r="E517" s="1">
        <v>2016</v>
      </c>
      <c r="F517" s="1" t="s">
        <v>813</v>
      </c>
      <c r="G517" s="1" t="s">
        <v>814</v>
      </c>
      <c r="H517" s="8" t="str">
        <f>HYPERLINK("https://doi.org/"&amp;G517)</f>
        <v>https://doi.org/10.1016/j.jag.2015.09.012</v>
      </c>
      <c r="I517" s="1" t="s">
        <v>815</v>
      </c>
      <c r="J517" s="1" t="s">
        <v>809</v>
      </c>
      <c r="K517" s="2">
        <v>1</v>
      </c>
      <c r="M517" s="2" t="s">
        <v>816</v>
      </c>
      <c r="N517" s="16">
        <v>0.66</v>
      </c>
      <c r="O517" s="2"/>
      <c r="R517" s="10"/>
      <c r="S517" s="2"/>
      <c r="T517" s="2"/>
      <c r="U517" s="2" t="s">
        <v>35</v>
      </c>
      <c r="W517" s="2" t="s">
        <v>817</v>
      </c>
      <c r="X517" s="2" t="s">
        <v>28</v>
      </c>
    </row>
    <row r="518" spans="1:25" ht="14.25" customHeight="1">
      <c r="A518" s="1">
        <v>3733</v>
      </c>
      <c r="B518" s="2">
        <v>1</v>
      </c>
      <c r="C518" s="1" t="s">
        <v>811</v>
      </c>
      <c r="D518" s="1" t="s">
        <v>812</v>
      </c>
      <c r="E518" s="1">
        <v>2016</v>
      </c>
      <c r="F518" s="1" t="s">
        <v>813</v>
      </c>
      <c r="G518" s="1" t="s">
        <v>814</v>
      </c>
      <c r="H518" s="8" t="str">
        <f>HYPERLINK("https://doi.org/"&amp;G518)</f>
        <v>https://doi.org/10.1016/j.jag.2015.09.012</v>
      </c>
      <c r="I518" s="1" t="s">
        <v>815</v>
      </c>
      <c r="J518" s="1" t="s">
        <v>809</v>
      </c>
      <c r="K518" s="2">
        <v>1</v>
      </c>
      <c r="M518" s="2" t="s">
        <v>816</v>
      </c>
      <c r="N518" s="16">
        <v>0.75</v>
      </c>
      <c r="O518" s="2"/>
      <c r="R518" s="10"/>
      <c r="S518" s="2"/>
      <c r="T518" s="2"/>
      <c r="U518" s="2" t="s">
        <v>35</v>
      </c>
      <c r="W518" s="2" t="s">
        <v>818</v>
      </c>
      <c r="X518" s="2" t="s">
        <v>28</v>
      </c>
    </row>
    <row r="519" spans="1:25" ht="14.25" customHeight="1">
      <c r="A519" s="1">
        <v>3733</v>
      </c>
      <c r="B519" s="2">
        <v>1</v>
      </c>
      <c r="C519" s="1" t="s">
        <v>811</v>
      </c>
      <c r="D519" s="1" t="s">
        <v>812</v>
      </c>
      <c r="E519" s="1">
        <v>2016</v>
      </c>
      <c r="F519" s="1" t="s">
        <v>813</v>
      </c>
      <c r="G519" s="1" t="s">
        <v>814</v>
      </c>
      <c r="H519" s="8" t="str">
        <f>HYPERLINK("https://doi.org/"&amp;G519)</f>
        <v>https://doi.org/10.1016/j.jag.2015.09.012</v>
      </c>
      <c r="I519" s="1" t="s">
        <v>815</v>
      </c>
      <c r="J519" s="1" t="s">
        <v>809</v>
      </c>
      <c r="K519" s="2">
        <v>1</v>
      </c>
      <c r="M519" s="2" t="s">
        <v>816</v>
      </c>
      <c r="N519" s="16">
        <v>0.73</v>
      </c>
      <c r="O519" s="2"/>
      <c r="R519" s="10"/>
      <c r="S519" s="2"/>
      <c r="T519" s="2"/>
      <c r="U519" s="2" t="s">
        <v>35</v>
      </c>
      <c r="W519" s="2" t="s">
        <v>819</v>
      </c>
      <c r="X519" s="2" t="s">
        <v>28</v>
      </c>
    </row>
    <row r="520" spans="1:25" ht="14.25" customHeight="1">
      <c r="A520" s="1">
        <v>3733</v>
      </c>
      <c r="B520" s="2">
        <v>1</v>
      </c>
      <c r="C520" s="1" t="s">
        <v>811</v>
      </c>
      <c r="D520" s="1" t="s">
        <v>812</v>
      </c>
      <c r="E520" s="1">
        <v>2016</v>
      </c>
      <c r="F520" s="1" t="s">
        <v>813</v>
      </c>
      <c r="G520" s="1" t="s">
        <v>814</v>
      </c>
      <c r="H520" s="8" t="str">
        <f>HYPERLINK("https://doi.org/"&amp;G520)</f>
        <v>https://doi.org/10.1016/j.jag.2015.09.012</v>
      </c>
      <c r="I520" s="1" t="s">
        <v>815</v>
      </c>
      <c r="J520" s="1" t="s">
        <v>809</v>
      </c>
      <c r="K520" s="2">
        <v>1</v>
      </c>
      <c r="M520" s="2" t="s">
        <v>816</v>
      </c>
      <c r="N520" s="16">
        <v>0.99</v>
      </c>
      <c r="O520" s="2"/>
      <c r="R520" s="10"/>
      <c r="S520" s="2"/>
      <c r="T520" s="2"/>
      <c r="U520" s="2" t="s">
        <v>35</v>
      </c>
      <c r="W520" s="2" t="s">
        <v>820</v>
      </c>
      <c r="X520" s="2" t="s">
        <v>28</v>
      </c>
    </row>
    <row r="521" spans="1:25" ht="14.25" customHeight="1">
      <c r="A521" s="1">
        <v>3733</v>
      </c>
      <c r="B521" s="2">
        <v>1</v>
      </c>
      <c r="C521" s="1" t="s">
        <v>811</v>
      </c>
      <c r="D521" s="1" t="s">
        <v>812</v>
      </c>
      <c r="E521" s="1">
        <v>2016</v>
      </c>
      <c r="F521" s="1" t="s">
        <v>813</v>
      </c>
      <c r="G521" s="1" t="s">
        <v>814</v>
      </c>
      <c r="H521" s="8" t="str">
        <f>HYPERLINK("https://doi.org/"&amp;G521)</f>
        <v>https://doi.org/10.1016/j.jag.2015.09.012</v>
      </c>
      <c r="I521" s="1" t="s">
        <v>815</v>
      </c>
      <c r="J521" s="1" t="s">
        <v>809</v>
      </c>
      <c r="K521" s="2">
        <v>1</v>
      </c>
      <c r="M521" s="2" t="s">
        <v>816</v>
      </c>
      <c r="N521" s="16">
        <v>0.9</v>
      </c>
      <c r="O521" s="2"/>
      <c r="R521" s="10"/>
      <c r="S521" s="2"/>
      <c r="T521" s="2"/>
      <c r="U521" s="2" t="s">
        <v>35</v>
      </c>
      <c r="W521" s="2" t="s">
        <v>821</v>
      </c>
      <c r="X521" s="2" t="s">
        <v>28</v>
      </c>
    </row>
    <row r="522" spans="1:25" ht="14.25" customHeight="1">
      <c r="A522" s="1">
        <v>3733</v>
      </c>
      <c r="B522" s="2">
        <v>1</v>
      </c>
      <c r="C522" s="1" t="s">
        <v>811</v>
      </c>
      <c r="D522" s="1" t="s">
        <v>812</v>
      </c>
      <c r="E522" s="1">
        <v>2016</v>
      </c>
      <c r="F522" s="1" t="s">
        <v>813</v>
      </c>
      <c r="G522" s="1" t="s">
        <v>814</v>
      </c>
      <c r="H522" s="8" t="str">
        <f>HYPERLINK("https://doi.org/"&amp;G522)</f>
        <v>https://doi.org/10.1016/j.jag.2015.09.012</v>
      </c>
      <c r="I522" s="1" t="s">
        <v>815</v>
      </c>
      <c r="J522" s="1" t="s">
        <v>809</v>
      </c>
      <c r="K522" s="2">
        <v>1</v>
      </c>
      <c r="M522" s="2" t="s">
        <v>816</v>
      </c>
      <c r="N522" s="16">
        <v>0.87</v>
      </c>
      <c r="O522" s="2"/>
      <c r="R522" s="10"/>
      <c r="S522" s="2"/>
      <c r="T522" s="2"/>
      <c r="U522" s="2" t="s">
        <v>35</v>
      </c>
      <c r="W522" s="2" t="s">
        <v>822</v>
      </c>
      <c r="X522" s="2" t="s">
        <v>28</v>
      </c>
    </row>
    <row r="523" spans="1:25" ht="14.25" customHeight="1">
      <c r="A523" s="1">
        <v>3733</v>
      </c>
      <c r="B523" s="2">
        <v>1</v>
      </c>
      <c r="C523" s="1" t="s">
        <v>811</v>
      </c>
      <c r="D523" s="1" t="s">
        <v>812</v>
      </c>
      <c r="E523" s="1">
        <v>2016</v>
      </c>
      <c r="F523" s="1" t="s">
        <v>813</v>
      </c>
      <c r="G523" s="1" t="s">
        <v>814</v>
      </c>
      <c r="H523" s="8" t="str">
        <f>HYPERLINK("https://doi.org/"&amp;G523)</f>
        <v>https://doi.org/10.1016/j.jag.2015.09.012</v>
      </c>
      <c r="I523" s="1" t="s">
        <v>815</v>
      </c>
      <c r="J523" s="1" t="s">
        <v>809</v>
      </c>
      <c r="K523" s="2">
        <v>1</v>
      </c>
      <c r="M523" s="2" t="s">
        <v>816</v>
      </c>
      <c r="N523" s="16">
        <v>0.84</v>
      </c>
      <c r="O523" s="2"/>
      <c r="R523" s="10"/>
      <c r="S523" s="2"/>
      <c r="T523" s="2"/>
      <c r="U523" s="2" t="s">
        <v>35</v>
      </c>
      <c r="W523" s="2" t="s">
        <v>823</v>
      </c>
      <c r="X523" s="2" t="s">
        <v>28</v>
      </c>
    </row>
    <row r="524" spans="1:25" ht="14.25" customHeight="1">
      <c r="A524" s="1">
        <v>3712</v>
      </c>
      <c r="B524" s="2">
        <v>1</v>
      </c>
      <c r="C524" s="1" t="s">
        <v>824</v>
      </c>
      <c r="D524" s="1" t="s">
        <v>825</v>
      </c>
      <c r="E524" s="1">
        <v>2016</v>
      </c>
      <c r="F524" s="1" t="s">
        <v>826</v>
      </c>
      <c r="G524" s="1" t="s">
        <v>827</v>
      </c>
      <c r="H524" s="8" t="str">
        <f>HYPERLINK("https://doi.org/"&amp;G524)</f>
        <v>https://doi.org/10.1016/j.jag.2016.01.010</v>
      </c>
      <c r="I524" s="1" t="s">
        <v>828</v>
      </c>
      <c r="J524" s="1" t="s">
        <v>809</v>
      </c>
      <c r="K524" s="2">
        <v>1</v>
      </c>
      <c r="M524" s="2" t="s">
        <v>65</v>
      </c>
      <c r="N524" s="16">
        <v>0.8</v>
      </c>
      <c r="O524" s="2"/>
      <c r="R524" s="10"/>
      <c r="S524" s="2"/>
      <c r="T524" s="2"/>
      <c r="U524" s="2" t="s">
        <v>35</v>
      </c>
      <c r="V524" s="2" t="s">
        <v>443</v>
      </c>
      <c r="W524" s="2"/>
      <c r="X524" s="2" t="s">
        <v>28</v>
      </c>
    </row>
    <row r="525" spans="1:25" ht="14.25" customHeight="1">
      <c r="A525" s="1">
        <v>3712</v>
      </c>
      <c r="B525" s="2">
        <v>1</v>
      </c>
      <c r="C525" s="1" t="s">
        <v>824</v>
      </c>
      <c r="D525" s="1" t="s">
        <v>825</v>
      </c>
      <c r="E525" s="1">
        <v>2016</v>
      </c>
      <c r="F525" s="1" t="s">
        <v>826</v>
      </c>
      <c r="G525" s="1" t="s">
        <v>827</v>
      </c>
      <c r="H525" s="8" t="str">
        <f>HYPERLINK("https://doi.org/"&amp;G525)</f>
        <v>https://doi.org/10.1016/j.jag.2016.01.010</v>
      </c>
      <c r="I525" s="1" t="s">
        <v>828</v>
      </c>
      <c r="J525" s="1" t="s">
        <v>809</v>
      </c>
      <c r="K525" s="2">
        <v>1</v>
      </c>
      <c r="M525" s="2" t="s">
        <v>207</v>
      </c>
      <c r="N525" s="16">
        <v>0.69</v>
      </c>
      <c r="O525" s="2"/>
      <c r="R525" s="10"/>
      <c r="S525" s="2"/>
      <c r="T525" s="2"/>
      <c r="U525" s="2" t="s">
        <v>35</v>
      </c>
      <c r="V525" s="2" t="s">
        <v>443</v>
      </c>
      <c r="W525" s="2"/>
      <c r="X525" s="2" t="s">
        <v>28</v>
      </c>
    </row>
    <row r="526" spans="1:25" ht="14.25" customHeight="1">
      <c r="A526" s="1">
        <v>3712</v>
      </c>
      <c r="B526" s="2">
        <v>1</v>
      </c>
      <c r="C526" s="1" t="s">
        <v>824</v>
      </c>
      <c r="D526" s="1" t="s">
        <v>825</v>
      </c>
      <c r="E526" s="1">
        <v>2016</v>
      </c>
      <c r="F526" s="1" t="s">
        <v>826</v>
      </c>
      <c r="G526" s="1" t="s">
        <v>827</v>
      </c>
      <c r="H526" s="8" t="str">
        <f>HYPERLINK("https://doi.org/"&amp;G526)</f>
        <v>https://doi.org/10.1016/j.jag.2016.01.010</v>
      </c>
      <c r="I526" s="1" t="s">
        <v>828</v>
      </c>
      <c r="J526" s="1" t="s">
        <v>809</v>
      </c>
      <c r="K526" s="2">
        <v>1</v>
      </c>
      <c r="M526" s="2" t="s">
        <v>296</v>
      </c>
      <c r="N526" s="16">
        <v>0.69</v>
      </c>
      <c r="O526" s="2"/>
      <c r="R526" s="10"/>
      <c r="S526" s="2"/>
      <c r="T526" s="2"/>
      <c r="U526" s="2" t="s">
        <v>35</v>
      </c>
      <c r="V526" s="2" t="s">
        <v>443</v>
      </c>
      <c r="W526" s="2"/>
      <c r="X526" s="2" t="s">
        <v>28</v>
      </c>
    </row>
    <row r="527" spans="1:25" ht="14.25" customHeight="1">
      <c r="A527" s="1">
        <v>3712</v>
      </c>
      <c r="B527" s="2">
        <v>1</v>
      </c>
      <c r="C527" s="1" t="s">
        <v>824</v>
      </c>
      <c r="D527" s="1" t="s">
        <v>825</v>
      </c>
      <c r="E527" s="1">
        <v>2016</v>
      </c>
      <c r="F527" s="1" t="s">
        <v>826</v>
      </c>
      <c r="G527" s="1" t="s">
        <v>827</v>
      </c>
      <c r="H527" s="8" t="str">
        <f>HYPERLINK("https://doi.org/"&amp;G527)</f>
        <v>https://doi.org/10.1016/j.jag.2016.01.010</v>
      </c>
      <c r="I527" s="1" t="s">
        <v>828</v>
      </c>
      <c r="J527" s="1" t="s">
        <v>809</v>
      </c>
      <c r="K527" s="2">
        <v>1</v>
      </c>
      <c r="M527" s="2" t="s">
        <v>189</v>
      </c>
      <c r="N527" s="16">
        <v>0.89</v>
      </c>
      <c r="O527" s="2"/>
      <c r="R527" s="10"/>
      <c r="S527" s="2"/>
      <c r="T527" s="2"/>
      <c r="U527" s="2" t="s">
        <v>35</v>
      </c>
      <c r="V527" s="2" t="s">
        <v>443</v>
      </c>
      <c r="W527" s="2"/>
      <c r="X527" s="2" t="s">
        <v>28</v>
      </c>
    </row>
    <row r="528" spans="1:25" ht="14.25" customHeight="1">
      <c r="A528" s="1">
        <v>3712</v>
      </c>
      <c r="B528" s="2">
        <v>1</v>
      </c>
      <c r="C528" s="1" t="s">
        <v>824</v>
      </c>
      <c r="D528" s="1" t="s">
        <v>825</v>
      </c>
      <c r="E528" s="1">
        <v>2016</v>
      </c>
      <c r="F528" s="1" t="s">
        <v>826</v>
      </c>
      <c r="G528" s="1" t="s">
        <v>827</v>
      </c>
      <c r="H528" s="8" t="str">
        <f>HYPERLINK("https://doi.org/"&amp;G528)</f>
        <v>https://doi.org/10.1016/j.jag.2016.01.010</v>
      </c>
      <c r="I528" s="1" t="s">
        <v>828</v>
      </c>
      <c r="J528" s="1" t="s">
        <v>809</v>
      </c>
      <c r="K528" s="2">
        <v>1</v>
      </c>
      <c r="M528" s="2" t="s">
        <v>829</v>
      </c>
      <c r="N528" s="16">
        <v>1.18</v>
      </c>
      <c r="O528" s="2"/>
      <c r="R528" s="10"/>
      <c r="S528" s="2"/>
      <c r="T528" s="2"/>
      <c r="U528" s="2" t="s">
        <v>35</v>
      </c>
      <c r="V528" s="2" t="s">
        <v>443</v>
      </c>
      <c r="W528" s="2"/>
      <c r="X528" s="2" t="s">
        <v>28</v>
      </c>
    </row>
    <row r="529" spans="1:27" ht="14.25" customHeight="1">
      <c r="A529" s="1">
        <v>3712</v>
      </c>
      <c r="B529" s="2">
        <v>1</v>
      </c>
      <c r="C529" s="1" t="s">
        <v>824</v>
      </c>
      <c r="D529" s="1" t="s">
        <v>825</v>
      </c>
      <c r="E529" s="1">
        <v>2016</v>
      </c>
      <c r="F529" s="1" t="s">
        <v>826</v>
      </c>
      <c r="G529" s="1" t="s">
        <v>827</v>
      </c>
      <c r="H529" s="8" t="str">
        <f>HYPERLINK("https://doi.org/"&amp;G529)</f>
        <v>https://doi.org/10.1016/j.jag.2016.01.010</v>
      </c>
      <c r="I529" s="1" t="s">
        <v>828</v>
      </c>
      <c r="J529" s="1" t="s">
        <v>809</v>
      </c>
      <c r="K529" s="2">
        <v>1</v>
      </c>
      <c r="M529" s="2" t="s">
        <v>65</v>
      </c>
      <c r="N529" s="16">
        <v>0.8</v>
      </c>
      <c r="O529" s="2"/>
      <c r="R529" s="10"/>
      <c r="S529" s="2"/>
      <c r="T529" s="2"/>
      <c r="U529" s="2" t="s">
        <v>35</v>
      </c>
      <c r="V529" s="2" t="s">
        <v>29</v>
      </c>
      <c r="W529" s="2"/>
      <c r="X529" s="2" t="s">
        <v>28</v>
      </c>
    </row>
    <row r="530" spans="1:27" ht="14.25" customHeight="1">
      <c r="A530" s="1">
        <v>3712</v>
      </c>
      <c r="B530" s="2">
        <v>1</v>
      </c>
      <c r="C530" s="1" t="s">
        <v>824</v>
      </c>
      <c r="D530" s="1" t="s">
        <v>825</v>
      </c>
      <c r="E530" s="1">
        <v>2016</v>
      </c>
      <c r="F530" s="1" t="s">
        <v>826</v>
      </c>
      <c r="G530" s="1" t="s">
        <v>827</v>
      </c>
      <c r="H530" s="8" t="str">
        <f>HYPERLINK("https://doi.org/"&amp;G530)</f>
        <v>https://doi.org/10.1016/j.jag.2016.01.010</v>
      </c>
      <c r="I530" s="1" t="s">
        <v>828</v>
      </c>
      <c r="J530" s="1" t="s">
        <v>809</v>
      </c>
      <c r="K530" s="2">
        <v>1</v>
      </c>
      <c r="M530" s="2" t="s">
        <v>207</v>
      </c>
      <c r="N530" s="16">
        <v>0.91</v>
      </c>
      <c r="O530" s="2"/>
      <c r="R530" s="10"/>
      <c r="S530" s="2"/>
      <c r="T530" s="2"/>
      <c r="U530" s="2" t="s">
        <v>35</v>
      </c>
      <c r="V530" s="2" t="s">
        <v>29</v>
      </c>
      <c r="W530" s="2"/>
      <c r="X530" s="2" t="s">
        <v>28</v>
      </c>
    </row>
    <row r="531" spans="1:27" ht="14.25" customHeight="1">
      <c r="A531" s="1">
        <v>3712</v>
      </c>
      <c r="B531" s="2">
        <v>1</v>
      </c>
      <c r="C531" s="1" t="s">
        <v>824</v>
      </c>
      <c r="D531" s="1" t="s">
        <v>825</v>
      </c>
      <c r="E531" s="1">
        <v>2016</v>
      </c>
      <c r="F531" s="1" t="s">
        <v>826</v>
      </c>
      <c r="G531" s="1" t="s">
        <v>827</v>
      </c>
      <c r="H531" s="8" t="str">
        <f>HYPERLINK("https://doi.org/"&amp;G531)</f>
        <v>https://doi.org/10.1016/j.jag.2016.01.010</v>
      </c>
      <c r="I531" s="1" t="s">
        <v>828</v>
      </c>
      <c r="J531" s="1" t="s">
        <v>809</v>
      </c>
      <c r="K531" s="2">
        <v>1</v>
      </c>
      <c r="M531" s="2" t="s">
        <v>296</v>
      </c>
      <c r="N531" s="25">
        <v>0.76</v>
      </c>
      <c r="O531" s="21"/>
      <c r="R531" s="10"/>
      <c r="S531" s="2"/>
      <c r="T531" s="2"/>
      <c r="U531" s="2" t="s">
        <v>35</v>
      </c>
      <c r="V531" s="2" t="s">
        <v>29</v>
      </c>
      <c r="W531" s="2"/>
      <c r="X531" s="2" t="s">
        <v>28</v>
      </c>
    </row>
    <row r="532" spans="1:27" ht="14.25" customHeight="1">
      <c r="A532" s="1">
        <v>3712</v>
      </c>
      <c r="B532" s="2">
        <v>1</v>
      </c>
      <c r="C532" s="1" t="s">
        <v>824</v>
      </c>
      <c r="D532" s="1" t="s">
        <v>825</v>
      </c>
      <c r="E532" s="1">
        <v>2016</v>
      </c>
      <c r="F532" s="1" t="s">
        <v>826</v>
      </c>
      <c r="G532" s="1" t="s">
        <v>827</v>
      </c>
      <c r="H532" s="8" t="str">
        <f>HYPERLINK("https://doi.org/"&amp;G532)</f>
        <v>https://doi.org/10.1016/j.jag.2016.01.010</v>
      </c>
      <c r="I532" s="1" t="s">
        <v>828</v>
      </c>
      <c r="J532" s="1" t="s">
        <v>809</v>
      </c>
      <c r="K532" s="2">
        <v>1</v>
      </c>
      <c r="M532" s="2" t="s">
        <v>189</v>
      </c>
      <c r="N532" s="25">
        <v>0.69</v>
      </c>
      <c r="O532" s="21"/>
      <c r="R532" s="10"/>
      <c r="S532" s="2"/>
      <c r="T532" s="2"/>
      <c r="U532" s="2" t="s">
        <v>35</v>
      </c>
      <c r="V532" s="2" t="s">
        <v>29</v>
      </c>
      <c r="W532" s="2"/>
      <c r="X532" s="2" t="s">
        <v>28</v>
      </c>
    </row>
    <row r="533" spans="1:27" ht="14.25" customHeight="1">
      <c r="A533" s="1">
        <v>3712</v>
      </c>
      <c r="B533" s="2">
        <v>1</v>
      </c>
      <c r="C533" s="1" t="s">
        <v>824</v>
      </c>
      <c r="D533" s="1" t="s">
        <v>825</v>
      </c>
      <c r="E533" s="1">
        <v>2016</v>
      </c>
      <c r="F533" s="1" t="s">
        <v>826</v>
      </c>
      <c r="G533" s="1" t="s">
        <v>827</v>
      </c>
      <c r="H533" s="8" t="str">
        <f>HYPERLINK("https://doi.org/"&amp;G533)</f>
        <v>https://doi.org/10.1016/j.jag.2016.01.010</v>
      </c>
      <c r="I533" s="1" t="s">
        <v>828</v>
      </c>
      <c r="J533" s="1" t="s">
        <v>809</v>
      </c>
      <c r="K533" s="2">
        <v>1</v>
      </c>
      <c r="M533" s="2" t="s">
        <v>829</v>
      </c>
      <c r="N533" s="25">
        <v>1.99</v>
      </c>
      <c r="O533" s="21"/>
      <c r="R533" s="10"/>
      <c r="S533" s="2"/>
      <c r="T533" s="2"/>
      <c r="U533" s="2" t="s">
        <v>35</v>
      </c>
      <c r="V533" s="2" t="s">
        <v>29</v>
      </c>
      <c r="W533" s="2"/>
      <c r="X533" s="2" t="s">
        <v>28</v>
      </c>
    </row>
    <row r="534" spans="1:27" ht="14.25" customHeight="1">
      <c r="A534" s="1">
        <v>3712</v>
      </c>
      <c r="B534" s="2">
        <v>1</v>
      </c>
      <c r="C534" s="1" t="s">
        <v>824</v>
      </c>
      <c r="D534" s="1" t="s">
        <v>825</v>
      </c>
      <c r="E534" s="1">
        <v>2016</v>
      </c>
      <c r="F534" s="1" t="s">
        <v>826</v>
      </c>
      <c r="G534" s="1" t="s">
        <v>827</v>
      </c>
      <c r="H534" s="8" t="str">
        <f>HYPERLINK("https://doi.org/"&amp;G534)</f>
        <v>https://doi.org/10.1016/j.jag.2016.01.010</v>
      </c>
      <c r="I534" s="1" t="s">
        <v>828</v>
      </c>
      <c r="J534" s="1" t="s">
        <v>809</v>
      </c>
      <c r="K534" s="2">
        <v>1</v>
      </c>
      <c r="M534" s="2" t="s">
        <v>65</v>
      </c>
      <c r="N534" s="25">
        <v>0.63</v>
      </c>
      <c r="O534" s="21"/>
      <c r="R534" s="10"/>
      <c r="S534" s="2"/>
      <c r="T534" s="2"/>
      <c r="U534" s="2" t="s">
        <v>35</v>
      </c>
      <c r="V534" s="2" t="s">
        <v>36</v>
      </c>
      <c r="W534" s="2"/>
      <c r="X534" s="2" t="s">
        <v>28</v>
      </c>
    </row>
    <row r="535" spans="1:27" ht="14.25" customHeight="1">
      <c r="A535" s="1">
        <v>3712</v>
      </c>
      <c r="B535" s="2">
        <v>1</v>
      </c>
      <c r="C535" s="1" t="s">
        <v>824</v>
      </c>
      <c r="D535" s="1" t="s">
        <v>825</v>
      </c>
      <c r="E535" s="1">
        <v>2016</v>
      </c>
      <c r="F535" s="1" t="s">
        <v>826</v>
      </c>
      <c r="G535" s="1" t="s">
        <v>827</v>
      </c>
      <c r="H535" s="8" t="str">
        <f>HYPERLINK("https://doi.org/"&amp;G535)</f>
        <v>https://doi.org/10.1016/j.jag.2016.01.010</v>
      </c>
      <c r="I535" s="1" t="s">
        <v>828</v>
      </c>
      <c r="J535" s="1" t="s">
        <v>809</v>
      </c>
      <c r="K535" s="2">
        <v>1</v>
      </c>
      <c r="M535" s="2" t="s">
        <v>207</v>
      </c>
      <c r="N535" s="25">
        <v>0.6</v>
      </c>
      <c r="O535" s="21"/>
      <c r="R535" s="10"/>
      <c r="S535" s="2"/>
      <c r="T535" s="2"/>
      <c r="U535" s="2" t="s">
        <v>35</v>
      </c>
      <c r="V535" s="2" t="s">
        <v>36</v>
      </c>
      <c r="W535" s="2"/>
      <c r="X535" s="2" t="s">
        <v>28</v>
      </c>
    </row>
    <row r="536" spans="1:27" ht="14.25" customHeight="1">
      <c r="A536" s="1">
        <v>3712</v>
      </c>
      <c r="B536" s="2">
        <v>1</v>
      </c>
      <c r="C536" s="1" t="s">
        <v>824</v>
      </c>
      <c r="D536" s="1" t="s">
        <v>825</v>
      </c>
      <c r="E536" s="1">
        <v>2016</v>
      </c>
      <c r="F536" s="1" t="s">
        <v>826</v>
      </c>
      <c r="G536" s="1" t="s">
        <v>827</v>
      </c>
      <c r="H536" s="8" t="str">
        <f>HYPERLINK("https://doi.org/"&amp;G536)</f>
        <v>https://doi.org/10.1016/j.jag.2016.01.010</v>
      </c>
      <c r="I536" s="1" t="s">
        <v>828</v>
      </c>
      <c r="J536" s="1" t="s">
        <v>809</v>
      </c>
      <c r="K536" s="2">
        <v>1</v>
      </c>
      <c r="M536" s="2" t="s">
        <v>296</v>
      </c>
      <c r="N536" s="25">
        <v>0.53</v>
      </c>
      <c r="O536" s="21"/>
      <c r="R536" s="10"/>
      <c r="S536" s="2"/>
      <c r="T536" s="2"/>
      <c r="U536" s="2" t="s">
        <v>35</v>
      </c>
      <c r="V536" s="2" t="s">
        <v>36</v>
      </c>
      <c r="W536" s="2"/>
      <c r="X536" s="2" t="s">
        <v>28</v>
      </c>
    </row>
    <row r="537" spans="1:27" ht="14.25" customHeight="1">
      <c r="A537" s="1">
        <v>3712</v>
      </c>
      <c r="B537" s="2">
        <v>1</v>
      </c>
      <c r="C537" s="1" t="s">
        <v>824</v>
      </c>
      <c r="D537" s="1" t="s">
        <v>825</v>
      </c>
      <c r="E537" s="1">
        <v>2016</v>
      </c>
      <c r="F537" s="1" t="s">
        <v>826</v>
      </c>
      <c r="G537" s="1" t="s">
        <v>827</v>
      </c>
      <c r="H537" s="8" t="str">
        <f>HYPERLINK("https://doi.org/"&amp;G537)</f>
        <v>https://doi.org/10.1016/j.jag.2016.01.010</v>
      </c>
      <c r="I537" s="1" t="s">
        <v>828</v>
      </c>
      <c r="J537" s="1" t="s">
        <v>809</v>
      </c>
      <c r="K537" s="2">
        <v>1</v>
      </c>
      <c r="M537" s="2" t="s">
        <v>189</v>
      </c>
      <c r="N537" s="25">
        <v>0.74</v>
      </c>
      <c r="O537" s="21"/>
      <c r="R537" s="10"/>
      <c r="S537" s="2"/>
      <c r="T537" s="2"/>
      <c r="U537" s="2" t="s">
        <v>35</v>
      </c>
      <c r="V537" s="2" t="s">
        <v>36</v>
      </c>
      <c r="W537" s="2"/>
      <c r="X537" s="2" t="s">
        <v>28</v>
      </c>
    </row>
    <row r="538" spans="1:27" ht="14.25" customHeight="1">
      <c r="A538" s="1">
        <v>3712</v>
      </c>
      <c r="B538" s="2">
        <v>1</v>
      </c>
      <c r="C538" s="1" t="s">
        <v>824</v>
      </c>
      <c r="D538" s="1" t="s">
        <v>825</v>
      </c>
      <c r="E538" s="1">
        <v>2016</v>
      </c>
      <c r="F538" s="1" t="s">
        <v>826</v>
      </c>
      <c r="G538" s="1" t="s">
        <v>827</v>
      </c>
      <c r="H538" s="8" t="str">
        <f>HYPERLINK("https://doi.org/"&amp;G538)</f>
        <v>https://doi.org/10.1016/j.jag.2016.01.010</v>
      </c>
      <c r="I538" s="1" t="s">
        <v>828</v>
      </c>
      <c r="J538" s="1" t="s">
        <v>809</v>
      </c>
      <c r="K538" s="2">
        <v>1</v>
      </c>
      <c r="M538" s="2" t="s">
        <v>829</v>
      </c>
      <c r="N538" s="25">
        <v>1.57</v>
      </c>
      <c r="O538" s="21"/>
      <c r="R538" s="10"/>
      <c r="S538" s="2"/>
      <c r="T538" s="2"/>
      <c r="U538" s="2" t="s">
        <v>35</v>
      </c>
      <c r="V538" s="2" t="s">
        <v>36</v>
      </c>
      <c r="W538" s="2"/>
      <c r="X538" s="2" t="s">
        <v>28</v>
      </c>
    </row>
    <row r="539" spans="1:27" ht="14.25" customHeight="1">
      <c r="A539" s="1">
        <v>3712</v>
      </c>
      <c r="B539" s="2">
        <v>1</v>
      </c>
      <c r="C539" s="1" t="s">
        <v>824</v>
      </c>
      <c r="D539" s="1" t="s">
        <v>825</v>
      </c>
      <c r="E539" s="1">
        <v>2016</v>
      </c>
      <c r="F539" s="1" t="s">
        <v>826</v>
      </c>
      <c r="G539" s="1" t="s">
        <v>827</v>
      </c>
      <c r="H539" s="8" t="str">
        <f>HYPERLINK("https://doi.org/"&amp;G539)</f>
        <v>https://doi.org/10.1016/j.jag.2016.01.010</v>
      </c>
      <c r="I539" s="1" t="s">
        <v>828</v>
      </c>
      <c r="J539" s="1" t="s">
        <v>809</v>
      </c>
      <c r="K539" s="2">
        <v>1</v>
      </c>
      <c r="M539" s="2" t="s">
        <v>65</v>
      </c>
      <c r="N539" s="25">
        <v>1.4</v>
      </c>
      <c r="O539" s="21"/>
      <c r="R539" s="10"/>
      <c r="S539" s="2"/>
      <c r="T539" s="2"/>
      <c r="U539" s="2" t="s">
        <v>35</v>
      </c>
      <c r="V539" s="2" t="s">
        <v>830</v>
      </c>
      <c r="W539" s="2"/>
      <c r="X539" s="2" t="s">
        <v>28</v>
      </c>
    </row>
    <row r="540" spans="1:27" ht="14.25" customHeight="1">
      <c r="A540" s="1">
        <v>3712</v>
      </c>
      <c r="B540" s="2">
        <v>1</v>
      </c>
      <c r="C540" s="1" t="s">
        <v>824</v>
      </c>
      <c r="D540" s="1" t="s">
        <v>825</v>
      </c>
      <c r="E540" s="1">
        <v>2016</v>
      </c>
      <c r="F540" s="1" t="s">
        <v>826</v>
      </c>
      <c r="G540" s="1" t="s">
        <v>827</v>
      </c>
      <c r="H540" s="8" t="str">
        <f>HYPERLINK("https://doi.org/"&amp;G540)</f>
        <v>https://doi.org/10.1016/j.jag.2016.01.010</v>
      </c>
      <c r="I540" s="1" t="s">
        <v>828</v>
      </c>
      <c r="J540" s="1" t="s">
        <v>809</v>
      </c>
      <c r="K540" s="2">
        <v>1</v>
      </c>
      <c r="M540" s="2" t="s">
        <v>207</v>
      </c>
      <c r="N540" s="25">
        <v>1.03</v>
      </c>
      <c r="O540" s="21"/>
      <c r="R540" s="10"/>
      <c r="S540" s="2"/>
      <c r="T540" s="2"/>
      <c r="U540" s="2" t="s">
        <v>35</v>
      </c>
      <c r="V540" s="2" t="s">
        <v>830</v>
      </c>
      <c r="W540" s="2"/>
      <c r="X540" s="2" t="s">
        <v>28</v>
      </c>
    </row>
    <row r="541" spans="1:27" ht="14.25" customHeight="1">
      <c r="A541" s="1">
        <v>3712</v>
      </c>
      <c r="B541" s="2">
        <v>1</v>
      </c>
      <c r="C541" s="1" t="s">
        <v>824</v>
      </c>
      <c r="D541" s="1" t="s">
        <v>825</v>
      </c>
      <c r="E541" s="1">
        <v>2016</v>
      </c>
      <c r="F541" s="1" t="s">
        <v>826</v>
      </c>
      <c r="G541" s="1" t="s">
        <v>827</v>
      </c>
      <c r="H541" s="8" t="str">
        <f>HYPERLINK("https://doi.org/"&amp;G541)</f>
        <v>https://doi.org/10.1016/j.jag.2016.01.010</v>
      </c>
      <c r="I541" s="1" t="s">
        <v>828</v>
      </c>
      <c r="J541" s="1" t="s">
        <v>809</v>
      </c>
      <c r="K541" s="2">
        <v>1</v>
      </c>
      <c r="M541" s="2" t="s">
        <v>296</v>
      </c>
      <c r="N541" s="25">
        <v>1.44</v>
      </c>
      <c r="O541" s="21"/>
      <c r="R541" s="10"/>
      <c r="S541" s="2"/>
      <c r="T541" s="2"/>
      <c r="U541" s="2" t="s">
        <v>35</v>
      </c>
      <c r="V541" s="2" t="s">
        <v>830</v>
      </c>
      <c r="W541" s="2"/>
      <c r="X541" s="2" t="s">
        <v>28</v>
      </c>
    </row>
    <row r="542" spans="1:27" ht="14.25" customHeight="1">
      <c r="A542" s="1">
        <v>3712</v>
      </c>
      <c r="B542" s="2">
        <v>1</v>
      </c>
      <c r="C542" s="1" t="s">
        <v>824</v>
      </c>
      <c r="D542" s="1" t="s">
        <v>825</v>
      </c>
      <c r="E542" s="1">
        <v>2016</v>
      </c>
      <c r="F542" s="1" t="s">
        <v>826</v>
      </c>
      <c r="G542" s="1" t="s">
        <v>827</v>
      </c>
      <c r="H542" s="8" t="str">
        <f>HYPERLINK("https://doi.org/"&amp;G542)</f>
        <v>https://doi.org/10.1016/j.jag.2016.01.010</v>
      </c>
      <c r="I542" s="1" t="s">
        <v>828</v>
      </c>
      <c r="J542" s="1" t="s">
        <v>809</v>
      </c>
      <c r="K542" s="2">
        <v>1</v>
      </c>
      <c r="M542" s="2" t="s">
        <v>189</v>
      </c>
      <c r="N542" s="25">
        <v>0.93</v>
      </c>
      <c r="O542" s="21"/>
      <c r="R542" s="10"/>
      <c r="S542" s="2"/>
      <c r="T542" s="2"/>
      <c r="U542" s="2" t="s">
        <v>35</v>
      </c>
      <c r="V542" s="2" t="s">
        <v>830</v>
      </c>
      <c r="W542" s="2"/>
      <c r="X542" s="2" t="s">
        <v>28</v>
      </c>
    </row>
    <row r="543" spans="1:27" ht="14.25" customHeight="1">
      <c r="A543" s="1">
        <v>3712</v>
      </c>
      <c r="B543" s="2">
        <v>1</v>
      </c>
      <c r="C543" s="1" t="s">
        <v>824</v>
      </c>
      <c r="D543" s="1" t="s">
        <v>825</v>
      </c>
      <c r="E543" s="1">
        <v>2016</v>
      </c>
      <c r="F543" s="1" t="s">
        <v>826</v>
      </c>
      <c r="G543" s="1" t="s">
        <v>827</v>
      </c>
      <c r="H543" s="8" t="str">
        <f>HYPERLINK("https://doi.org/"&amp;G543)</f>
        <v>https://doi.org/10.1016/j.jag.2016.01.010</v>
      </c>
      <c r="I543" s="1" t="s">
        <v>828</v>
      </c>
      <c r="J543" s="1" t="s">
        <v>809</v>
      </c>
      <c r="K543" s="2">
        <v>1</v>
      </c>
      <c r="M543" s="2" t="s">
        <v>829</v>
      </c>
      <c r="N543" s="25">
        <v>1.86</v>
      </c>
      <c r="O543" s="21"/>
      <c r="Q543" s="2"/>
      <c r="R543" s="10"/>
      <c r="S543" s="2"/>
      <c r="T543" s="2"/>
      <c r="U543" s="2" t="s">
        <v>35</v>
      </c>
      <c r="V543" s="2" t="s">
        <v>830</v>
      </c>
      <c r="W543" s="2"/>
      <c r="X543" s="2" t="s">
        <v>28</v>
      </c>
    </row>
    <row r="544" spans="1:27" ht="14.25" customHeight="1">
      <c r="A544" s="1">
        <v>3720</v>
      </c>
      <c r="B544" s="2">
        <v>1</v>
      </c>
      <c r="C544" s="1" t="s">
        <v>831</v>
      </c>
      <c r="D544" s="1" t="s">
        <v>832</v>
      </c>
      <c r="E544" s="1">
        <v>2016</v>
      </c>
      <c r="F544" s="1" t="s">
        <v>833</v>
      </c>
      <c r="G544" s="1" t="s">
        <v>834</v>
      </c>
      <c r="H544" s="8" t="str">
        <f>HYPERLINK("https://doi.org/"&amp;G544)</f>
        <v>https://doi.org/10.1016/j.jag.2016.02.006</v>
      </c>
      <c r="I544" s="1" t="s">
        <v>835</v>
      </c>
      <c r="J544" s="1" t="s">
        <v>809</v>
      </c>
      <c r="K544" s="2">
        <v>1</v>
      </c>
      <c r="M544" s="2" t="s">
        <v>836</v>
      </c>
      <c r="N544" s="25">
        <f t="shared" ref="N544:N555" si="30">P544/R544</f>
        <v>0.86399999999999999</v>
      </c>
      <c r="O544" s="21"/>
      <c r="P544" s="2">
        <v>3.5999999999999997E-2</v>
      </c>
      <c r="Q544" s="2"/>
      <c r="R544" s="10">
        <f t="shared" ref="R544:R555" si="31">1/24</f>
        <v>4.1666666666666664E-2</v>
      </c>
      <c r="S544" s="2"/>
      <c r="T544" s="2"/>
      <c r="U544" s="16" t="s">
        <v>175</v>
      </c>
      <c r="V544" s="2" t="s">
        <v>837</v>
      </c>
      <c r="W544" s="2" t="s">
        <v>838</v>
      </c>
      <c r="X544" s="2" t="s">
        <v>839</v>
      </c>
      <c r="Y544" s="2" t="s">
        <v>840</v>
      </c>
      <c r="Z544" s="2">
        <v>2010</v>
      </c>
      <c r="AA544" s="2"/>
    </row>
    <row r="545" spans="1:27" ht="14.25" customHeight="1">
      <c r="A545" s="1">
        <v>3720</v>
      </c>
      <c r="B545" s="2">
        <v>1</v>
      </c>
      <c r="C545" s="1" t="s">
        <v>831</v>
      </c>
      <c r="D545" s="1" t="s">
        <v>832</v>
      </c>
      <c r="E545" s="1">
        <v>2016</v>
      </c>
      <c r="F545" s="1" t="s">
        <v>833</v>
      </c>
      <c r="G545" s="1" t="s">
        <v>834</v>
      </c>
      <c r="H545" s="8" t="str">
        <f>HYPERLINK("https://doi.org/"&amp;G545)</f>
        <v>https://doi.org/10.1016/j.jag.2016.02.006</v>
      </c>
      <c r="I545" s="1" t="s">
        <v>835</v>
      </c>
      <c r="J545" s="1" t="s">
        <v>809</v>
      </c>
      <c r="K545" s="2">
        <v>1</v>
      </c>
      <c r="M545" s="2" t="s">
        <v>836</v>
      </c>
      <c r="N545" s="25">
        <f t="shared" si="30"/>
        <v>1.08</v>
      </c>
      <c r="O545" s="21"/>
      <c r="P545" s="2">
        <v>4.4999999999999998E-2</v>
      </c>
      <c r="Q545" s="2"/>
      <c r="R545" s="10">
        <f t="shared" si="31"/>
        <v>4.1666666666666664E-2</v>
      </c>
      <c r="S545" s="2"/>
      <c r="T545" s="2"/>
      <c r="U545" s="16" t="s">
        <v>175</v>
      </c>
      <c r="V545" s="2" t="s">
        <v>837</v>
      </c>
      <c r="W545" s="2" t="s">
        <v>838</v>
      </c>
      <c r="X545" s="2" t="s">
        <v>839</v>
      </c>
      <c r="Y545" s="2" t="s">
        <v>840</v>
      </c>
      <c r="Z545" s="2">
        <v>2011</v>
      </c>
      <c r="AA545" s="2"/>
    </row>
    <row r="546" spans="1:27" ht="14.25" customHeight="1">
      <c r="A546" s="1">
        <v>3720</v>
      </c>
      <c r="B546" s="2">
        <v>1</v>
      </c>
      <c r="C546" s="1" t="s">
        <v>831</v>
      </c>
      <c r="D546" s="1" t="s">
        <v>832</v>
      </c>
      <c r="E546" s="1">
        <v>2016</v>
      </c>
      <c r="F546" s="1" t="s">
        <v>833</v>
      </c>
      <c r="G546" s="1" t="s">
        <v>834</v>
      </c>
      <c r="H546" s="8" t="str">
        <f>HYPERLINK("https://doi.org/"&amp;G546)</f>
        <v>https://doi.org/10.1016/j.jag.2016.02.006</v>
      </c>
      <c r="I546" s="1" t="s">
        <v>835</v>
      </c>
      <c r="J546" s="1" t="s">
        <v>809</v>
      </c>
      <c r="K546" s="2">
        <v>1</v>
      </c>
      <c r="M546" s="2" t="s">
        <v>836</v>
      </c>
      <c r="N546" s="25">
        <f t="shared" si="30"/>
        <v>0.76800000000000002</v>
      </c>
      <c r="O546" s="21"/>
      <c r="P546" s="2">
        <v>3.2000000000000001E-2</v>
      </c>
      <c r="R546" s="10">
        <f t="shared" si="31"/>
        <v>4.1666666666666664E-2</v>
      </c>
      <c r="T546" s="2"/>
      <c r="U546" s="16" t="s">
        <v>175</v>
      </c>
      <c r="V546" s="2" t="s">
        <v>837</v>
      </c>
      <c r="W546" s="2" t="s">
        <v>841</v>
      </c>
      <c r="X546" s="2" t="s">
        <v>839</v>
      </c>
      <c r="Y546" s="2" t="s">
        <v>840</v>
      </c>
      <c r="Z546" s="2">
        <v>2010</v>
      </c>
    </row>
    <row r="547" spans="1:27" ht="14.25" customHeight="1">
      <c r="A547" s="1">
        <v>3720</v>
      </c>
      <c r="B547" s="2">
        <v>1</v>
      </c>
      <c r="C547" s="1" t="s">
        <v>831</v>
      </c>
      <c r="D547" s="1" t="s">
        <v>832</v>
      </c>
      <c r="E547" s="1">
        <v>2016</v>
      </c>
      <c r="F547" s="1" t="s">
        <v>833</v>
      </c>
      <c r="G547" s="1" t="s">
        <v>834</v>
      </c>
      <c r="H547" s="8" t="str">
        <f>HYPERLINK("https://doi.org/"&amp;G547)</f>
        <v>https://doi.org/10.1016/j.jag.2016.02.006</v>
      </c>
      <c r="I547" s="1" t="s">
        <v>835</v>
      </c>
      <c r="J547" s="1" t="s">
        <v>809</v>
      </c>
      <c r="K547" s="2">
        <v>1</v>
      </c>
      <c r="M547" s="2" t="s">
        <v>836</v>
      </c>
      <c r="N547" s="25">
        <f t="shared" si="30"/>
        <v>1.224</v>
      </c>
      <c r="O547" s="21"/>
      <c r="P547" s="2">
        <v>5.0999999999999997E-2</v>
      </c>
      <c r="Q547" s="2"/>
      <c r="R547" s="10">
        <f t="shared" si="31"/>
        <v>4.1666666666666664E-2</v>
      </c>
      <c r="S547" s="2"/>
      <c r="T547" s="2"/>
      <c r="U547" s="16" t="s">
        <v>175</v>
      </c>
      <c r="V547" s="2" t="s">
        <v>837</v>
      </c>
      <c r="W547" s="2" t="s">
        <v>841</v>
      </c>
      <c r="X547" s="2" t="s">
        <v>839</v>
      </c>
      <c r="Y547" s="2" t="s">
        <v>840</v>
      </c>
      <c r="Z547" s="2">
        <v>2011</v>
      </c>
    </row>
    <row r="548" spans="1:27" ht="14.25" customHeight="1">
      <c r="A548" s="1">
        <v>3720</v>
      </c>
      <c r="B548" s="2">
        <v>1</v>
      </c>
      <c r="C548" s="1" t="s">
        <v>831</v>
      </c>
      <c r="D548" s="1" t="s">
        <v>832</v>
      </c>
      <c r="E548" s="1">
        <v>2016</v>
      </c>
      <c r="F548" s="1" t="s">
        <v>833</v>
      </c>
      <c r="G548" s="1" t="s">
        <v>834</v>
      </c>
      <c r="H548" s="8" t="str">
        <f>HYPERLINK("https://doi.org/"&amp;G548)</f>
        <v>https://doi.org/10.1016/j.jag.2016.02.006</v>
      </c>
      <c r="I548" s="1" t="s">
        <v>835</v>
      </c>
      <c r="J548" s="1" t="s">
        <v>809</v>
      </c>
      <c r="K548" s="2">
        <v>1</v>
      </c>
      <c r="M548" s="2" t="s">
        <v>836</v>
      </c>
      <c r="N548" s="25">
        <f t="shared" si="30"/>
        <v>2.2080000000000002</v>
      </c>
      <c r="O548" s="21"/>
      <c r="P548" s="2">
        <v>9.1999999999999998E-2</v>
      </c>
      <c r="Q548" s="2"/>
      <c r="R548" s="10">
        <f t="shared" si="31"/>
        <v>4.1666666666666664E-2</v>
      </c>
      <c r="S548" s="2"/>
      <c r="T548" s="2"/>
      <c r="U548" s="16" t="s">
        <v>175</v>
      </c>
      <c r="V548" s="2" t="s">
        <v>32</v>
      </c>
      <c r="W548" s="2" t="s">
        <v>842</v>
      </c>
      <c r="X548" s="2" t="s">
        <v>839</v>
      </c>
      <c r="Y548" s="2" t="s">
        <v>840</v>
      </c>
      <c r="Z548" s="2">
        <v>2010</v>
      </c>
    </row>
    <row r="549" spans="1:27" ht="14.25" customHeight="1">
      <c r="A549" s="1">
        <v>3720</v>
      </c>
      <c r="B549" s="2">
        <v>1</v>
      </c>
      <c r="C549" s="1" t="s">
        <v>831</v>
      </c>
      <c r="D549" s="1" t="s">
        <v>832</v>
      </c>
      <c r="E549" s="1">
        <v>2016</v>
      </c>
      <c r="F549" s="1" t="s">
        <v>833</v>
      </c>
      <c r="G549" s="1" t="s">
        <v>834</v>
      </c>
      <c r="H549" s="8" t="str">
        <f>HYPERLINK("https://doi.org/"&amp;G549)</f>
        <v>https://doi.org/10.1016/j.jag.2016.02.006</v>
      </c>
      <c r="I549" s="1" t="s">
        <v>835</v>
      </c>
      <c r="J549" s="1" t="s">
        <v>809</v>
      </c>
      <c r="K549" s="2">
        <v>1</v>
      </c>
      <c r="M549" s="2" t="s">
        <v>836</v>
      </c>
      <c r="N549" s="25">
        <f t="shared" si="30"/>
        <v>2.2320000000000002</v>
      </c>
      <c r="O549" s="21"/>
      <c r="P549" s="2">
        <v>9.2999999999999999E-2</v>
      </c>
      <c r="Q549" s="2"/>
      <c r="R549" s="10">
        <f t="shared" si="31"/>
        <v>4.1666666666666664E-2</v>
      </c>
      <c r="S549" s="2"/>
      <c r="T549" s="2"/>
      <c r="U549" s="16" t="s">
        <v>175</v>
      </c>
      <c r="V549" s="2" t="s">
        <v>32</v>
      </c>
      <c r="W549" s="2" t="s">
        <v>842</v>
      </c>
      <c r="X549" s="2" t="s">
        <v>839</v>
      </c>
      <c r="Y549" s="2" t="s">
        <v>840</v>
      </c>
      <c r="Z549" s="2">
        <v>2011</v>
      </c>
    </row>
    <row r="550" spans="1:27" ht="14.25" customHeight="1">
      <c r="A550" s="1">
        <v>3720</v>
      </c>
      <c r="B550" s="2">
        <v>1</v>
      </c>
      <c r="C550" s="1" t="s">
        <v>831</v>
      </c>
      <c r="D550" s="1" t="s">
        <v>832</v>
      </c>
      <c r="E550" s="1">
        <v>2016</v>
      </c>
      <c r="F550" s="1" t="s">
        <v>833</v>
      </c>
      <c r="G550" s="1" t="s">
        <v>834</v>
      </c>
      <c r="H550" s="8" t="str">
        <f>HYPERLINK("https://doi.org/"&amp;G550)</f>
        <v>https://doi.org/10.1016/j.jag.2016.02.006</v>
      </c>
      <c r="I550" s="1" t="s">
        <v>835</v>
      </c>
      <c r="J550" s="1" t="s">
        <v>809</v>
      </c>
      <c r="K550" s="2">
        <v>1</v>
      </c>
      <c r="M550" s="2" t="s">
        <v>836</v>
      </c>
      <c r="N550" s="25">
        <f t="shared" si="30"/>
        <v>1.9440000000000002</v>
      </c>
      <c r="O550" s="21"/>
      <c r="P550" s="2">
        <v>8.1000000000000003E-2</v>
      </c>
      <c r="Q550" s="2"/>
      <c r="R550" s="10">
        <f t="shared" si="31"/>
        <v>4.1666666666666664E-2</v>
      </c>
      <c r="S550" s="2"/>
      <c r="T550" s="2"/>
      <c r="U550" s="16" t="s">
        <v>175</v>
      </c>
      <c r="V550" s="2" t="s">
        <v>843</v>
      </c>
      <c r="W550" s="2" t="s">
        <v>844</v>
      </c>
      <c r="X550" s="2" t="s">
        <v>839</v>
      </c>
      <c r="Y550" s="2" t="s">
        <v>840</v>
      </c>
      <c r="Z550" s="2">
        <v>2010</v>
      </c>
    </row>
    <row r="551" spans="1:27" ht="14.25" customHeight="1">
      <c r="A551" s="1">
        <v>3720</v>
      </c>
      <c r="B551" s="2">
        <v>1</v>
      </c>
      <c r="C551" s="1" t="s">
        <v>831</v>
      </c>
      <c r="D551" s="1" t="s">
        <v>832</v>
      </c>
      <c r="E551" s="1">
        <v>2016</v>
      </c>
      <c r="F551" s="1" t="s">
        <v>833</v>
      </c>
      <c r="G551" s="1" t="s">
        <v>834</v>
      </c>
      <c r="H551" s="8" t="str">
        <f>HYPERLINK("https://doi.org/"&amp;G551)</f>
        <v>https://doi.org/10.1016/j.jag.2016.02.006</v>
      </c>
      <c r="I551" s="1" t="s">
        <v>835</v>
      </c>
      <c r="J551" s="1" t="s">
        <v>809</v>
      </c>
      <c r="K551" s="2">
        <v>1</v>
      </c>
      <c r="M551" s="2" t="s">
        <v>836</v>
      </c>
      <c r="N551" s="25">
        <f t="shared" si="30"/>
        <v>2.1120000000000001</v>
      </c>
      <c r="O551" s="21"/>
      <c r="P551" s="2">
        <v>8.7999999999999995E-2</v>
      </c>
      <c r="Q551" s="2"/>
      <c r="R551" s="10">
        <f t="shared" si="31"/>
        <v>4.1666666666666664E-2</v>
      </c>
      <c r="S551" s="2"/>
      <c r="T551" s="2"/>
      <c r="U551" s="16" t="s">
        <v>175</v>
      </c>
      <c r="V551" s="2" t="s">
        <v>843</v>
      </c>
      <c r="W551" s="2" t="s">
        <v>844</v>
      </c>
      <c r="X551" s="2" t="s">
        <v>839</v>
      </c>
      <c r="Y551" s="2" t="s">
        <v>840</v>
      </c>
      <c r="Z551" s="2">
        <v>2011</v>
      </c>
    </row>
    <row r="552" spans="1:27" ht="14.25" customHeight="1">
      <c r="A552" s="1">
        <v>3720</v>
      </c>
      <c r="B552" s="2">
        <v>1</v>
      </c>
      <c r="C552" s="1" t="s">
        <v>831</v>
      </c>
      <c r="D552" s="1" t="s">
        <v>832</v>
      </c>
      <c r="E552" s="1">
        <v>2016</v>
      </c>
      <c r="F552" s="1" t="s">
        <v>833</v>
      </c>
      <c r="G552" s="1" t="s">
        <v>834</v>
      </c>
      <c r="H552" s="8" t="str">
        <f>HYPERLINK("https://doi.org/"&amp;G552)</f>
        <v>https://doi.org/10.1016/j.jag.2016.02.006</v>
      </c>
      <c r="I552" s="1" t="s">
        <v>835</v>
      </c>
      <c r="J552" s="1" t="s">
        <v>809</v>
      </c>
      <c r="K552" s="2">
        <v>1</v>
      </c>
      <c r="M552" s="2" t="s">
        <v>836</v>
      </c>
      <c r="N552" s="25">
        <f t="shared" si="30"/>
        <v>2.4000000000000004</v>
      </c>
      <c r="O552" s="21"/>
      <c r="P552" s="2">
        <v>0.1</v>
      </c>
      <c r="Q552" s="2"/>
      <c r="R552" s="10">
        <f t="shared" si="31"/>
        <v>4.1666666666666664E-2</v>
      </c>
      <c r="S552" s="2"/>
      <c r="T552" s="2"/>
      <c r="U552" s="16" t="s">
        <v>175</v>
      </c>
      <c r="V552" s="2" t="s">
        <v>843</v>
      </c>
      <c r="W552" s="2" t="s">
        <v>845</v>
      </c>
      <c r="X552" s="2" t="s">
        <v>839</v>
      </c>
      <c r="Y552" s="2" t="s">
        <v>840</v>
      </c>
      <c r="Z552" s="2">
        <v>2010</v>
      </c>
    </row>
    <row r="553" spans="1:27" ht="14.25" customHeight="1">
      <c r="A553" s="1">
        <v>3720</v>
      </c>
      <c r="B553" s="2">
        <v>1</v>
      </c>
      <c r="C553" s="1" t="s">
        <v>831</v>
      </c>
      <c r="D553" s="1" t="s">
        <v>832</v>
      </c>
      <c r="E553" s="1">
        <v>2016</v>
      </c>
      <c r="F553" s="1" t="s">
        <v>833</v>
      </c>
      <c r="G553" s="1" t="s">
        <v>834</v>
      </c>
      <c r="H553" s="8" t="str">
        <f>HYPERLINK("https://doi.org/"&amp;G553)</f>
        <v>https://doi.org/10.1016/j.jag.2016.02.006</v>
      </c>
      <c r="I553" s="1" t="s">
        <v>835</v>
      </c>
      <c r="J553" s="1" t="s">
        <v>809</v>
      </c>
      <c r="K553" s="2">
        <v>1</v>
      </c>
      <c r="M553" s="2" t="s">
        <v>836</v>
      </c>
      <c r="N553" s="25">
        <f t="shared" si="30"/>
        <v>2.0640000000000001</v>
      </c>
      <c r="O553" s="21"/>
      <c r="P553" s="2">
        <v>8.5999999999999993E-2</v>
      </c>
      <c r="Q553" s="2"/>
      <c r="R553" s="10">
        <f t="shared" si="31"/>
        <v>4.1666666666666664E-2</v>
      </c>
      <c r="S553" s="2"/>
      <c r="T553" s="2"/>
      <c r="U553" s="16" t="s">
        <v>175</v>
      </c>
      <c r="V553" s="2" t="s">
        <v>843</v>
      </c>
      <c r="W553" s="2" t="s">
        <v>846</v>
      </c>
      <c r="X553" s="2" t="s">
        <v>839</v>
      </c>
      <c r="Y553" s="2" t="s">
        <v>840</v>
      </c>
      <c r="Z553" s="2">
        <v>2011</v>
      </c>
    </row>
    <row r="554" spans="1:27" ht="14.25" customHeight="1">
      <c r="A554" s="1">
        <v>3720</v>
      </c>
      <c r="B554" s="2">
        <v>1</v>
      </c>
      <c r="C554" s="1" t="s">
        <v>831</v>
      </c>
      <c r="D554" s="1" t="s">
        <v>832</v>
      </c>
      <c r="E554" s="1">
        <v>2016</v>
      </c>
      <c r="F554" s="1" t="s">
        <v>833</v>
      </c>
      <c r="G554" s="1" t="s">
        <v>834</v>
      </c>
      <c r="H554" s="8" t="str">
        <f>HYPERLINK("https://doi.org/"&amp;G554)</f>
        <v>https://doi.org/10.1016/j.jag.2016.02.006</v>
      </c>
      <c r="I554" s="1" t="s">
        <v>835</v>
      </c>
      <c r="J554" s="1" t="s">
        <v>809</v>
      </c>
      <c r="K554" s="2">
        <v>1</v>
      </c>
      <c r="M554" s="2" t="s">
        <v>836</v>
      </c>
      <c r="N554" s="25">
        <f t="shared" si="30"/>
        <v>0.93600000000000005</v>
      </c>
      <c r="O554" s="21"/>
      <c r="P554" s="2">
        <v>3.9E-2</v>
      </c>
      <c r="Q554" s="2"/>
      <c r="R554" s="10">
        <f t="shared" si="31"/>
        <v>4.1666666666666664E-2</v>
      </c>
      <c r="S554" s="2"/>
      <c r="T554" s="2"/>
      <c r="U554" s="16" t="s">
        <v>175</v>
      </c>
      <c r="V554" s="2" t="s">
        <v>843</v>
      </c>
      <c r="W554" s="2" t="s">
        <v>847</v>
      </c>
      <c r="X554" s="2" t="s">
        <v>839</v>
      </c>
      <c r="Y554" s="2" t="s">
        <v>840</v>
      </c>
      <c r="Z554" s="2">
        <v>2010</v>
      </c>
    </row>
    <row r="555" spans="1:27" ht="14.25" customHeight="1">
      <c r="A555" s="1">
        <v>3720</v>
      </c>
      <c r="B555" s="2">
        <v>1</v>
      </c>
      <c r="C555" s="1" t="s">
        <v>831</v>
      </c>
      <c r="D555" s="1" t="s">
        <v>832</v>
      </c>
      <c r="E555" s="1">
        <v>2016</v>
      </c>
      <c r="F555" s="1" t="s">
        <v>833</v>
      </c>
      <c r="G555" s="1" t="s">
        <v>834</v>
      </c>
      <c r="H555" s="8" t="str">
        <f>HYPERLINK("https://doi.org/"&amp;G555)</f>
        <v>https://doi.org/10.1016/j.jag.2016.02.006</v>
      </c>
      <c r="I555" s="1" t="s">
        <v>835</v>
      </c>
      <c r="J555" s="1" t="s">
        <v>809</v>
      </c>
      <c r="K555" s="2">
        <v>1</v>
      </c>
      <c r="L555" s="2"/>
      <c r="M555" s="2" t="s">
        <v>836</v>
      </c>
      <c r="N555" s="25">
        <f t="shared" si="30"/>
        <v>1.0080000000000002</v>
      </c>
      <c r="O555" s="21"/>
      <c r="P555" s="2">
        <v>4.2000000000000003E-2</v>
      </c>
      <c r="Q555" s="2"/>
      <c r="R555" s="10">
        <f t="shared" si="31"/>
        <v>4.1666666666666664E-2</v>
      </c>
      <c r="S555" s="2"/>
      <c r="T555" s="2"/>
      <c r="U555" s="16" t="s">
        <v>175</v>
      </c>
      <c r="V555" s="2" t="s">
        <v>843</v>
      </c>
      <c r="W555" s="2" t="s">
        <v>847</v>
      </c>
      <c r="X555" s="2" t="s">
        <v>839</v>
      </c>
      <c r="Y555" s="2" t="s">
        <v>840</v>
      </c>
      <c r="Z555" s="2">
        <v>2011</v>
      </c>
    </row>
    <row r="556" spans="1:27" ht="14.25" customHeight="1">
      <c r="A556" s="1">
        <v>3908</v>
      </c>
      <c r="B556" s="2">
        <v>1</v>
      </c>
      <c r="C556" s="1" t="s">
        <v>848</v>
      </c>
      <c r="D556" s="1" t="s">
        <v>849</v>
      </c>
      <c r="E556" s="1">
        <v>2017</v>
      </c>
      <c r="F556" s="1" t="s">
        <v>850</v>
      </c>
      <c r="G556" s="1" t="s">
        <v>851</v>
      </c>
      <c r="H556" s="8" t="str">
        <f>HYPERLINK("https://doi.org/"&amp;G556)</f>
        <v>https://doi.org/10.1016/j.jag.2016.10.009</v>
      </c>
      <c r="J556" s="1" t="s">
        <v>852</v>
      </c>
      <c r="K556" s="2">
        <v>1</v>
      </c>
      <c r="L556" s="2"/>
      <c r="M556" s="2" t="s">
        <v>853</v>
      </c>
      <c r="N556" s="9">
        <f>S556*Unit_conversion!$C$5</f>
        <v>0.41901066925315233</v>
      </c>
      <c r="O556" s="2"/>
      <c r="P556" s="2"/>
      <c r="Q556" s="2"/>
      <c r="R556" s="10"/>
      <c r="S556" s="2">
        <v>11.9</v>
      </c>
      <c r="T556" s="2"/>
      <c r="U556" s="2" t="s">
        <v>35</v>
      </c>
      <c r="V556" s="2" t="s">
        <v>854</v>
      </c>
      <c r="W556" s="2" t="s">
        <v>855</v>
      </c>
      <c r="X556" s="2" t="s">
        <v>839</v>
      </c>
      <c r="AA556" s="2"/>
    </row>
    <row r="557" spans="1:27" ht="14.25" customHeight="1">
      <c r="A557" s="1">
        <v>3908</v>
      </c>
      <c r="B557" s="2">
        <v>1</v>
      </c>
      <c r="C557" s="1" t="s">
        <v>848</v>
      </c>
      <c r="D557" s="1" t="s">
        <v>849</v>
      </c>
      <c r="E557" s="1">
        <v>2017</v>
      </c>
      <c r="F557" s="1" t="s">
        <v>850</v>
      </c>
      <c r="G557" s="1" t="s">
        <v>851</v>
      </c>
      <c r="H557" s="8" t="str">
        <f>HYPERLINK("https://doi.org/"&amp;G557)</f>
        <v>https://doi.org/10.1016/j.jag.2016.10.009</v>
      </c>
      <c r="J557" s="1" t="s">
        <v>852</v>
      </c>
      <c r="K557" s="2">
        <v>1</v>
      </c>
      <c r="L557" s="2"/>
      <c r="M557" s="2" t="s">
        <v>856</v>
      </c>
      <c r="N557" s="9">
        <f>S557*Unit_conversion!$C$5</f>
        <v>0.53168580720357983</v>
      </c>
      <c r="O557" s="2"/>
      <c r="P557" s="2"/>
      <c r="Q557" s="2"/>
      <c r="R557" s="10"/>
      <c r="S557" s="2">
        <v>15.1</v>
      </c>
      <c r="T557" s="2"/>
      <c r="U557" s="2" t="s">
        <v>35</v>
      </c>
      <c r="V557" s="2" t="s">
        <v>854</v>
      </c>
      <c r="W557" s="2" t="s">
        <v>855</v>
      </c>
      <c r="X557" s="2" t="s">
        <v>839</v>
      </c>
      <c r="Y557" s="2"/>
    </row>
    <row r="558" spans="1:27" ht="14.25" customHeight="1">
      <c r="A558" s="1">
        <v>3908</v>
      </c>
      <c r="B558" s="2">
        <v>1</v>
      </c>
      <c r="C558" s="1" t="s">
        <v>848</v>
      </c>
      <c r="D558" s="1" t="s">
        <v>849</v>
      </c>
      <c r="E558" s="1">
        <v>2017</v>
      </c>
      <c r="F558" s="1" t="s">
        <v>850</v>
      </c>
      <c r="G558" s="1" t="s">
        <v>851</v>
      </c>
      <c r="H558" s="8" t="str">
        <f>HYPERLINK("https://doi.org/"&amp;G558)</f>
        <v>https://doi.org/10.1016/j.jag.2016.10.009</v>
      </c>
      <c r="J558" s="1" t="s">
        <v>852</v>
      </c>
      <c r="K558" s="2">
        <v>1</v>
      </c>
      <c r="L558" s="2"/>
      <c r="M558" s="2" t="s">
        <v>857</v>
      </c>
      <c r="N558" s="9">
        <f>S558*Unit_conversion!$C$5</f>
        <v>0.4295739634360049</v>
      </c>
      <c r="O558" s="2"/>
      <c r="P558" s="2"/>
      <c r="Q558" s="2"/>
      <c r="R558" s="10"/>
      <c r="S558" s="2">
        <v>12.2</v>
      </c>
      <c r="T558" s="2"/>
      <c r="U558" s="2" t="s">
        <v>35</v>
      </c>
      <c r="V558" s="2" t="s">
        <v>854</v>
      </c>
      <c r="W558" s="2" t="s">
        <v>855</v>
      </c>
      <c r="X558" s="2" t="s">
        <v>839</v>
      </c>
      <c r="Y558" s="2"/>
      <c r="AA558" s="2"/>
    </row>
    <row r="559" spans="1:27" ht="14.25" customHeight="1">
      <c r="A559" s="1">
        <v>3908</v>
      </c>
      <c r="B559" s="2">
        <v>1</v>
      </c>
      <c r="C559" s="1" t="s">
        <v>848</v>
      </c>
      <c r="D559" s="1" t="s">
        <v>849</v>
      </c>
      <c r="E559" s="1">
        <v>2017</v>
      </c>
      <c r="F559" s="1" t="s">
        <v>850</v>
      </c>
      <c r="G559" s="1" t="s">
        <v>851</v>
      </c>
      <c r="H559" s="8" t="str">
        <f>HYPERLINK("https://doi.org/"&amp;G559)</f>
        <v>https://doi.org/10.1016/j.jag.2016.10.009</v>
      </c>
      <c r="J559" s="1" t="s">
        <v>852</v>
      </c>
      <c r="K559" s="2">
        <v>1</v>
      </c>
      <c r="M559" s="2" t="s">
        <v>853</v>
      </c>
      <c r="N559" s="9">
        <f>S559*Unit_conversion!$C$5</f>
        <v>0.70774071025112284</v>
      </c>
      <c r="O559" s="2"/>
      <c r="P559" s="2"/>
      <c r="Q559" s="2"/>
      <c r="R559" s="10"/>
      <c r="S559" s="2">
        <v>20.100000000000001</v>
      </c>
      <c r="T559" s="2"/>
      <c r="U559" s="2" t="s">
        <v>35</v>
      </c>
      <c r="V559" s="2" t="s">
        <v>858</v>
      </c>
      <c r="W559" s="2" t="s">
        <v>859</v>
      </c>
      <c r="X559" s="2" t="s">
        <v>839</v>
      </c>
      <c r="Y559" s="2"/>
    </row>
    <row r="560" spans="1:27" ht="14.25" customHeight="1">
      <c r="A560" s="1">
        <v>3908</v>
      </c>
      <c r="B560" s="2">
        <v>1</v>
      </c>
      <c r="C560" s="1" t="s">
        <v>848</v>
      </c>
      <c r="D560" s="1" t="s">
        <v>849</v>
      </c>
      <c r="E560" s="1">
        <v>2017</v>
      </c>
      <c r="F560" s="1" t="s">
        <v>850</v>
      </c>
      <c r="G560" s="1" t="s">
        <v>851</v>
      </c>
      <c r="H560" s="8" t="str">
        <f>HYPERLINK("https://doi.org/"&amp;G560)</f>
        <v>https://doi.org/10.1016/j.jag.2016.10.009</v>
      </c>
      <c r="J560" s="1" t="s">
        <v>852</v>
      </c>
      <c r="K560" s="2">
        <v>1</v>
      </c>
      <c r="M560" s="2" t="s">
        <v>856</v>
      </c>
      <c r="N560" s="9">
        <f>S560*Unit_conversion!$C$5</f>
        <v>0.5070381207769239</v>
      </c>
      <c r="O560" s="2"/>
      <c r="P560" s="2"/>
      <c r="Q560" s="2"/>
      <c r="R560" s="10"/>
      <c r="S560" s="2">
        <v>14.4</v>
      </c>
      <c r="T560" s="2"/>
      <c r="U560" s="2" t="s">
        <v>35</v>
      </c>
      <c r="V560" s="2" t="s">
        <v>858</v>
      </c>
      <c r="W560" s="2" t="s">
        <v>859</v>
      </c>
      <c r="X560" s="2" t="s">
        <v>839</v>
      </c>
      <c r="Y560" s="2"/>
    </row>
    <row r="561" spans="1:27" ht="14.25" customHeight="1">
      <c r="A561" s="1">
        <v>3908</v>
      </c>
      <c r="B561" s="2">
        <v>1</v>
      </c>
      <c r="C561" s="1" t="s">
        <v>848</v>
      </c>
      <c r="D561" s="1" t="s">
        <v>849</v>
      </c>
      <c r="E561" s="1">
        <v>2017</v>
      </c>
      <c r="F561" s="1" t="s">
        <v>850</v>
      </c>
      <c r="G561" s="1" t="s">
        <v>851</v>
      </c>
      <c r="H561" s="8" t="str">
        <f>HYPERLINK("https://doi.org/"&amp;G561)</f>
        <v>https://doi.org/10.1016/j.jag.2016.10.009</v>
      </c>
      <c r="J561" s="1" t="s">
        <v>852</v>
      </c>
      <c r="K561" s="2">
        <v>1</v>
      </c>
      <c r="M561" s="2" t="s">
        <v>857</v>
      </c>
      <c r="N561" s="9">
        <f>S561*Unit_conversion!$C$5</f>
        <v>0.74295169086063151</v>
      </c>
      <c r="O561" s="2"/>
      <c r="P561" s="2"/>
      <c r="Q561" s="2"/>
      <c r="R561" s="10"/>
      <c r="S561" s="2">
        <v>21.1</v>
      </c>
      <c r="T561" s="2"/>
      <c r="U561" s="2" t="s">
        <v>35</v>
      </c>
      <c r="V561" s="2" t="s">
        <v>858</v>
      </c>
      <c r="W561" s="2" t="s">
        <v>859</v>
      </c>
      <c r="X561" s="2" t="s">
        <v>839</v>
      </c>
      <c r="Y561" s="2"/>
    </row>
    <row r="562" spans="1:27" ht="14.25" customHeight="1">
      <c r="A562" s="1">
        <v>3908</v>
      </c>
      <c r="B562" s="2">
        <v>1</v>
      </c>
      <c r="C562" s="1" t="s">
        <v>848</v>
      </c>
      <c r="D562" s="1" t="s">
        <v>849</v>
      </c>
      <c r="E562" s="1">
        <v>2017</v>
      </c>
      <c r="F562" s="1" t="s">
        <v>850</v>
      </c>
      <c r="G562" s="1" t="s">
        <v>851</v>
      </c>
      <c r="H562" s="8" t="str">
        <f>HYPERLINK("https://doi.org/"&amp;G562)</f>
        <v>https://doi.org/10.1016/j.jag.2016.10.009</v>
      </c>
      <c r="J562" s="1" t="s">
        <v>852</v>
      </c>
      <c r="K562" s="2">
        <v>1</v>
      </c>
      <c r="M562" s="2" t="s">
        <v>853</v>
      </c>
      <c r="N562" s="9">
        <f>S562*Unit_conversion!$C$5</f>
        <v>0.60210776842259706</v>
      </c>
      <c r="O562" s="2"/>
      <c r="P562" s="2"/>
      <c r="Q562" s="2"/>
      <c r="R562" s="10"/>
      <c r="S562" s="2">
        <v>17.100000000000001</v>
      </c>
      <c r="T562" s="2"/>
      <c r="U562" s="2" t="s">
        <v>35</v>
      </c>
      <c r="V562" s="2" t="s">
        <v>36</v>
      </c>
      <c r="W562" s="2" t="s">
        <v>860</v>
      </c>
      <c r="X562" s="2" t="s">
        <v>839</v>
      </c>
      <c r="Y562" s="2"/>
    </row>
    <row r="563" spans="1:27" ht="14.25" customHeight="1">
      <c r="A563" s="1">
        <v>3908</v>
      </c>
      <c r="B563" s="2">
        <v>1</v>
      </c>
      <c r="C563" s="1" t="s">
        <v>848</v>
      </c>
      <c r="D563" s="1" t="s">
        <v>849</v>
      </c>
      <c r="E563" s="1">
        <v>2017</v>
      </c>
      <c r="F563" s="1" t="s">
        <v>850</v>
      </c>
      <c r="G563" s="1" t="s">
        <v>851</v>
      </c>
      <c r="H563" s="8" t="str">
        <f>HYPERLINK("https://doi.org/"&amp;G563)</f>
        <v>https://doi.org/10.1016/j.jag.2016.10.009</v>
      </c>
      <c r="J563" s="1" t="s">
        <v>852</v>
      </c>
      <c r="K563" s="2">
        <v>1</v>
      </c>
      <c r="M563" s="2" t="s">
        <v>856</v>
      </c>
      <c r="N563" s="9">
        <f>S563*Unit_conversion!$C$5</f>
        <v>0.47182714016741523</v>
      </c>
      <c r="O563" s="2"/>
      <c r="P563" s="2"/>
      <c r="Q563" s="2"/>
      <c r="R563" s="10"/>
      <c r="S563" s="2">
        <v>13.4</v>
      </c>
      <c r="T563" s="2"/>
      <c r="U563" s="2" t="s">
        <v>35</v>
      </c>
      <c r="V563" s="2" t="s">
        <v>36</v>
      </c>
      <c r="W563" s="2" t="s">
        <v>860</v>
      </c>
      <c r="X563" s="2" t="s">
        <v>839</v>
      </c>
      <c r="Y563" s="2"/>
      <c r="AA563" s="2"/>
    </row>
    <row r="564" spans="1:27" ht="14.25" customHeight="1">
      <c r="A564" s="1">
        <v>3908</v>
      </c>
      <c r="B564" s="2">
        <v>1</v>
      </c>
      <c r="C564" s="1" t="s">
        <v>848</v>
      </c>
      <c r="D564" s="1" t="s">
        <v>849</v>
      </c>
      <c r="E564" s="1">
        <v>2017</v>
      </c>
      <c r="F564" s="1" t="s">
        <v>850</v>
      </c>
      <c r="G564" s="1" t="s">
        <v>851</v>
      </c>
      <c r="H564" s="8" t="str">
        <f>HYPERLINK("https://doi.org/"&amp;G564)</f>
        <v>https://doi.org/10.1016/j.jag.2016.10.009</v>
      </c>
      <c r="J564" s="1" t="s">
        <v>852</v>
      </c>
      <c r="K564" s="2">
        <v>1</v>
      </c>
      <c r="M564" s="2" t="s">
        <v>857</v>
      </c>
      <c r="N564" s="9">
        <f>S564*Unit_conversion!$C$5</f>
        <v>0.51760141495977641</v>
      </c>
      <c r="O564" s="2"/>
      <c r="P564" s="2"/>
      <c r="Q564" s="2"/>
      <c r="R564" s="10"/>
      <c r="S564" s="2">
        <v>14.7</v>
      </c>
      <c r="T564" s="2"/>
      <c r="U564" s="2" t="s">
        <v>35</v>
      </c>
      <c r="V564" s="2" t="s">
        <v>36</v>
      </c>
      <c r="W564" s="2" t="s">
        <v>860</v>
      </c>
      <c r="X564" s="2" t="s">
        <v>839</v>
      </c>
      <c r="Y564" s="2"/>
    </row>
    <row r="565" spans="1:27" ht="14.25" customHeight="1">
      <c r="A565" s="1">
        <v>3908</v>
      </c>
      <c r="B565" s="2">
        <v>1</v>
      </c>
      <c r="C565" s="1" t="s">
        <v>848</v>
      </c>
      <c r="D565" s="1" t="s">
        <v>849</v>
      </c>
      <c r="E565" s="1">
        <v>2017</v>
      </c>
      <c r="F565" s="1" t="s">
        <v>850</v>
      </c>
      <c r="G565" s="1" t="s">
        <v>851</v>
      </c>
      <c r="H565" s="8" t="str">
        <f>HYPERLINK("https://doi.org/"&amp;G565)</f>
        <v>https://doi.org/10.1016/j.jag.2016.10.009</v>
      </c>
      <c r="J565" s="1" t="s">
        <v>852</v>
      </c>
      <c r="K565" s="2">
        <v>1</v>
      </c>
      <c r="M565" s="2" t="s">
        <v>853</v>
      </c>
      <c r="N565" s="9">
        <f>S565*Unit_conversion!$C$5</f>
        <v>0.81337365207964873</v>
      </c>
      <c r="O565" s="2"/>
      <c r="P565" s="2"/>
      <c r="Q565" s="2"/>
      <c r="R565" s="10"/>
      <c r="S565" s="2">
        <v>23.1</v>
      </c>
      <c r="T565" s="2"/>
      <c r="U565" s="2" t="s">
        <v>35</v>
      </c>
      <c r="V565" s="2" t="s">
        <v>29</v>
      </c>
      <c r="W565" s="2" t="s">
        <v>861</v>
      </c>
      <c r="X565" s="2" t="s">
        <v>839</v>
      </c>
      <c r="Y565" s="2"/>
    </row>
    <row r="566" spans="1:27" ht="14.25" customHeight="1">
      <c r="A566" s="1">
        <v>3908</v>
      </c>
      <c r="B566" s="2">
        <v>1</v>
      </c>
      <c r="C566" s="1" t="s">
        <v>848</v>
      </c>
      <c r="D566" s="1" t="s">
        <v>849</v>
      </c>
      <c r="E566" s="1">
        <v>2017</v>
      </c>
      <c r="F566" s="1" t="s">
        <v>850</v>
      </c>
      <c r="G566" s="1" t="s">
        <v>851</v>
      </c>
      <c r="H566" s="8" t="str">
        <f>HYPERLINK("https://doi.org/"&amp;G566)</f>
        <v>https://doi.org/10.1016/j.jag.2016.10.009</v>
      </c>
      <c r="J566" s="1" t="s">
        <v>852</v>
      </c>
      <c r="K566" s="2">
        <v>1</v>
      </c>
      <c r="M566" s="2" t="s">
        <v>856</v>
      </c>
      <c r="N566" s="9">
        <f>S566*Unit_conversion!$C$5</f>
        <v>0.47182714016741523</v>
      </c>
      <c r="O566" s="2"/>
      <c r="P566" s="2"/>
      <c r="Q566" s="2"/>
      <c r="R566" s="10"/>
      <c r="S566" s="2">
        <v>13.4</v>
      </c>
      <c r="T566" s="2"/>
      <c r="U566" s="2" t="s">
        <v>35</v>
      </c>
      <c r="V566" s="2" t="s">
        <v>29</v>
      </c>
      <c r="W566" s="2" t="s">
        <v>861</v>
      </c>
      <c r="X566" s="2" t="s">
        <v>839</v>
      </c>
      <c r="Y566" s="2"/>
      <c r="AA566" s="2"/>
    </row>
    <row r="567" spans="1:27" ht="14.25" customHeight="1">
      <c r="A567" s="1">
        <v>3908</v>
      </c>
      <c r="B567" s="2">
        <v>1</v>
      </c>
      <c r="C567" s="1" t="s">
        <v>848</v>
      </c>
      <c r="D567" s="1" t="s">
        <v>849</v>
      </c>
      <c r="E567" s="1">
        <v>2017</v>
      </c>
      <c r="F567" s="1" t="s">
        <v>850</v>
      </c>
      <c r="G567" s="1" t="s">
        <v>851</v>
      </c>
      <c r="H567" s="8" t="str">
        <f>HYPERLINK("https://doi.org/"&amp;G567)</f>
        <v>https://doi.org/10.1016/j.jag.2016.10.009</v>
      </c>
      <c r="J567" s="1" t="s">
        <v>852</v>
      </c>
      <c r="K567" s="2">
        <v>1</v>
      </c>
      <c r="M567" s="2" t="s">
        <v>857</v>
      </c>
      <c r="N567" s="9">
        <f>S567*Unit_conversion!$C$5</f>
        <v>0.80281035789679611</v>
      </c>
      <c r="O567" s="2"/>
      <c r="P567" s="2"/>
      <c r="Q567" s="2"/>
      <c r="R567" s="10"/>
      <c r="S567" s="2">
        <v>22.8</v>
      </c>
      <c r="T567" s="2"/>
      <c r="U567" s="2" t="s">
        <v>35</v>
      </c>
      <c r="V567" s="2" t="s">
        <v>29</v>
      </c>
      <c r="W567" s="2" t="s">
        <v>861</v>
      </c>
      <c r="X567" s="2" t="s">
        <v>839</v>
      </c>
      <c r="Y567" s="2"/>
    </row>
    <row r="568" spans="1:27" ht="14.25" customHeight="1">
      <c r="A568" s="1">
        <v>3908</v>
      </c>
      <c r="B568" s="2">
        <v>1</v>
      </c>
      <c r="C568" s="1" t="s">
        <v>848</v>
      </c>
      <c r="D568" s="1" t="s">
        <v>849</v>
      </c>
      <c r="E568" s="1">
        <v>2017</v>
      </c>
      <c r="F568" s="1" t="s">
        <v>850</v>
      </c>
      <c r="G568" s="1" t="s">
        <v>851</v>
      </c>
      <c r="H568" s="8" t="str">
        <f>HYPERLINK("https://doi.org/"&amp;G568)</f>
        <v>https://doi.org/10.1016/j.jag.2016.10.009</v>
      </c>
      <c r="J568" s="1" t="s">
        <v>852</v>
      </c>
      <c r="K568" s="2">
        <v>1</v>
      </c>
      <c r="M568" s="2" t="s">
        <v>853</v>
      </c>
      <c r="N568" s="9">
        <f>S568*Unit_conversion!$C$5</f>
        <v>1.7992811091458896</v>
      </c>
      <c r="O568" s="2"/>
      <c r="P568" s="2"/>
      <c r="Q568" s="2"/>
      <c r="R568" s="10"/>
      <c r="S568" s="2">
        <v>51.1</v>
      </c>
      <c r="T568" s="2"/>
      <c r="U568" s="2" t="s">
        <v>35</v>
      </c>
      <c r="V568" s="2" t="s">
        <v>29</v>
      </c>
      <c r="W568" s="2" t="s">
        <v>862</v>
      </c>
      <c r="X568" s="2" t="s">
        <v>839</v>
      </c>
      <c r="Y568" s="2"/>
    </row>
    <row r="569" spans="1:27" ht="14.25" customHeight="1">
      <c r="A569" s="1">
        <v>3908</v>
      </c>
      <c r="B569" s="2">
        <v>1</v>
      </c>
      <c r="C569" s="1" t="s">
        <v>848</v>
      </c>
      <c r="D569" s="1" t="s">
        <v>849</v>
      </c>
      <c r="E569" s="1">
        <v>2017</v>
      </c>
      <c r="F569" s="1" t="s">
        <v>850</v>
      </c>
      <c r="G569" s="1" t="s">
        <v>851</v>
      </c>
      <c r="H569" s="8" t="str">
        <f>HYPERLINK("https://doi.org/"&amp;G569)</f>
        <v>https://doi.org/10.1016/j.jag.2016.10.009</v>
      </c>
      <c r="J569" s="1" t="s">
        <v>852</v>
      </c>
      <c r="K569" s="2">
        <v>1</v>
      </c>
      <c r="M569" s="2" t="s">
        <v>856</v>
      </c>
      <c r="N569" s="9">
        <f>S569*Unit_conversion!$C$5</f>
        <v>1.4929455778431646</v>
      </c>
      <c r="O569" s="2"/>
      <c r="P569" s="2"/>
      <c r="Q569" s="2"/>
      <c r="R569" s="10"/>
      <c r="S569" s="2">
        <v>42.4</v>
      </c>
      <c r="T569" s="2"/>
      <c r="U569" s="2" t="s">
        <v>35</v>
      </c>
      <c r="V569" s="2" t="s">
        <v>29</v>
      </c>
      <c r="W569" s="2" t="s">
        <v>862</v>
      </c>
      <c r="X569" s="2" t="s">
        <v>839</v>
      </c>
      <c r="Y569" s="2"/>
    </row>
    <row r="570" spans="1:27" ht="14.25" customHeight="1">
      <c r="A570" s="1">
        <v>3908</v>
      </c>
      <c r="B570" s="2">
        <v>1</v>
      </c>
      <c r="C570" s="1" t="s">
        <v>848</v>
      </c>
      <c r="D570" s="1" t="s">
        <v>849</v>
      </c>
      <c r="E570" s="1">
        <v>2017</v>
      </c>
      <c r="F570" s="1" t="s">
        <v>850</v>
      </c>
      <c r="G570" s="1" t="s">
        <v>851</v>
      </c>
      <c r="H570" s="8" t="str">
        <f>HYPERLINK("https://doi.org/"&amp;G570)</f>
        <v>https://doi.org/10.1016/j.jag.2016.10.009</v>
      </c>
      <c r="J570" s="1" t="s">
        <v>852</v>
      </c>
      <c r="K570" s="2">
        <v>1</v>
      </c>
      <c r="M570" s="2" t="s">
        <v>857</v>
      </c>
      <c r="N570" s="9">
        <f>S570*Unit_conversion!$C$5</f>
        <v>1.5668886371231328</v>
      </c>
      <c r="O570" s="2"/>
      <c r="P570" s="2"/>
      <c r="Q570" s="2"/>
      <c r="R570" s="10"/>
      <c r="S570" s="2">
        <v>44.5</v>
      </c>
      <c r="T570" s="2"/>
      <c r="U570" s="2" t="s">
        <v>35</v>
      </c>
      <c r="V570" s="2" t="s">
        <v>29</v>
      </c>
      <c r="W570" s="2" t="s">
        <v>862</v>
      </c>
      <c r="X570" s="2" t="s">
        <v>839</v>
      </c>
      <c r="Y570" s="2"/>
    </row>
    <row r="571" spans="1:27" ht="14.25" customHeight="1">
      <c r="A571" s="1">
        <v>3908</v>
      </c>
      <c r="B571" s="2">
        <v>1</v>
      </c>
      <c r="C571" s="1" t="s">
        <v>848</v>
      </c>
      <c r="D571" s="1" t="s">
        <v>849</v>
      </c>
      <c r="E571" s="1">
        <v>2017</v>
      </c>
      <c r="F571" s="1" t="s">
        <v>850</v>
      </c>
      <c r="G571" s="1" t="s">
        <v>851</v>
      </c>
      <c r="H571" s="8" t="str">
        <f>HYPERLINK("https://doi.org/"&amp;G571)</f>
        <v>https://doi.org/10.1016/j.jag.2016.10.009</v>
      </c>
      <c r="J571" s="1" t="s">
        <v>852</v>
      </c>
      <c r="K571" s="2">
        <v>1</v>
      </c>
      <c r="M571" s="2" t="s">
        <v>853</v>
      </c>
      <c r="N571" s="9">
        <f>S571*Unit_conversion!$C$5</f>
        <v>1.3098484786737199</v>
      </c>
      <c r="O571" s="2"/>
      <c r="P571" s="2"/>
      <c r="Q571" s="2"/>
      <c r="R571" s="10"/>
      <c r="S571" s="2">
        <v>37.200000000000003</v>
      </c>
      <c r="T571" s="2"/>
      <c r="U571" s="2" t="s">
        <v>35</v>
      </c>
      <c r="V571" s="2" t="s">
        <v>863</v>
      </c>
      <c r="W571" s="2" t="s">
        <v>864</v>
      </c>
      <c r="X571" s="2" t="s">
        <v>839</v>
      </c>
      <c r="Y571" s="2"/>
    </row>
    <row r="572" spans="1:27" ht="14.25" customHeight="1">
      <c r="A572" s="1">
        <v>3908</v>
      </c>
      <c r="B572" s="2">
        <v>1</v>
      </c>
      <c r="C572" s="1" t="s">
        <v>848</v>
      </c>
      <c r="D572" s="1" t="s">
        <v>849</v>
      </c>
      <c r="E572" s="1">
        <v>2017</v>
      </c>
      <c r="F572" s="1" t="s">
        <v>850</v>
      </c>
      <c r="G572" s="1" t="s">
        <v>851</v>
      </c>
      <c r="H572" s="8" t="str">
        <f>HYPERLINK("https://doi.org/"&amp;G572)</f>
        <v>https://doi.org/10.1016/j.jag.2016.10.009</v>
      </c>
      <c r="J572" s="1" t="s">
        <v>852</v>
      </c>
      <c r="K572" s="2">
        <v>1</v>
      </c>
      <c r="M572" s="2" t="s">
        <v>856</v>
      </c>
      <c r="N572" s="9">
        <f>S572*Unit_conversion!$C$5</f>
        <v>0.64083984709305652</v>
      </c>
      <c r="O572" s="2"/>
      <c r="P572" s="2"/>
      <c r="Q572" s="2"/>
      <c r="R572" s="10"/>
      <c r="S572" s="2">
        <v>18.2</v>
      </c>
      <c r="T572" s="2"/>
      <c r="U572" s="2" t="s">
        <v>35</v>
      </c>
      <c r="V572" s="2" t="s">
        <v>863</v>
      </c>
      <c r="W572" s="2" t="s">
        <v>864</v>
      </c>
      <c r="X572" s="2" t="s">
        <v>839</v>
      </c>
      <c r="Y572" s="2"/>
    </row>
    <row r="573" spans="1:27" ht="14.25" customHeight="1">
      <c r="A573" s="1">
        <v>3908</v>
      </c>
      <c r="B573" s="2">
        <v>1</v>
      </c>
      <c r="C573" s="1" t="s">
        <v>848</v>
      </c>
      <c r="D573" s="1" t="s">
        <v>849</v>
      </c>
      <c r="E573" s="1">
        <v>2017</v>
      </c>
      <c r="F573" s="1" t="s">
        <v>850</v>
      </c>
      <c r="G573" s="1" t="s">
        <v>851</v>
      </c>
      <c r="H573" s="8" t="str">
        <f>HYPERLINK("https://doi.org/"&amp;G573)</f>
        <v>https://doi.org/10.1016/j.jag.2016.10.009</v>
      </c>
      <c r="J573" s="1" t="s">
        <v>852</v>
      </c>
      <c r="K573" s="2">
        <v>1</v>
      </c>
      <c r="M573" s="2" t="s">
        <v>857</v>
      </c>
      <c r="N573" s="9">
        <f>S573*Unit_conversion!$C$5</f>
        <v>1.5175932642698207</v>
      </c>
      <c r="O573" s="2"/>
      <c r="P573" s="2"/>
      <c r="Q573" s="2"/>
      <c r="R573" s="10"/>
      <c r="S573" s="2">
        <v>43.1</v>
      </c>
      <c r="T573" s="2"/>
      <c r="U573" s="2" t="s">
        <v>35</v>
      </c>
      <c r="V573" s="2" t="s">
        <v>863</v>
      </c>
      <c r="W573" s="2" t="s">
        <v>864</v>
      </c>
      <c r="X573" s="2" t="s">
        <v>839</v>
      </c>
      <c r="Y573" s="2"/>
    </row>
    <row r="574" spans="1:27" ht="14.25" customHeight="1">
      <c r="A574" s="1">
        <v>3908</v>
      </c>
      <c r="B574" s="2">
        <v>1</v>
      </c>
      <c r="C574" s="1" t="s">
        <v>848</v>
      </c>
      <c r="D574" s="1" t="s">
        <v>849</v>
      </c>
      <c r="E574" s="1">
        <v>2017</v>
      </c>
      <c r="F574" s="1" t="s">
        <v>850</v>
      </c>
      <c r="G574" s="1" t="s">
        <v>851</v>
      </c>
      <c r="H574" s="8" t="str">
        <f>HYPERLINK("https://doi.org/"&amp;G574)</f>
        <v>https://doi.org/10.1016/j.jag.2016.10.009</v>
      </c>
      <c r="J574" s="1" t="s">
        <v>852</v>
      </c>
      <c r="K574" s="2">
        <v>1</v>
      </c>
      <c r="M574" s="2" t="s">
        <v>853</v>
      </c>
      <c r="N574" s="9">
        <f>S574*Unit_conversion!$C$5</f>
        <v>1.4225236166241473</v>
      </c>
      <c r="O574" s="2"/>
      <c r="P574" s="2"/>
      <c r="Q574" s="2"/>
      <c r="R574" s="10"/>
      <c r="S574" s="2">
        <v>40.4</v>
      </c>
      <c r="T574" s="2"/>
      <c r="U574" s="2" t="s">
        <v>35</v>
      </c>
      <c r="V574" s="2" t="s">
        <v>865</v>
      </c>
      <c r="W574" s="2" t="s">
        <v>866</v>
      </c>
      <c r="X574" s="2" t="s">
        <v>839</v>
      </c>
      <c r="Y574" s="2"/>
    </row>
    <row r="575" spans="1:27" ht="14.25" customHeight="1">
      <c r="A575" s="1">
        <v>3908</v>
      </c>
      <c r="B575" s="2">
        <v>1</v>
      </c>
      <c r="C575" s="1" t="s">
        <v>848</v>
      </c>
      <c r="D575" s="1" t="s">
        <v>849</v>
      </c>
      <c r="E575" s="1">
        <v>2017</v>
      </c>
      <c r="F575" s="1" t="s">
        <v>850</v>
      </c>
      <c r="G575" s="1" t="s">
        <v>851</v>
      </c>
      <c r="H575" s="8" t="str">
        <f>HYPERLINK("https://doi.org/"&amp;G575)</f>
        <v>https://doi.org/10.1016/j.jag.2016.10.009</v>
      </c>
      <c r="J575" s="1" t="s">
        <v>852</v>
      </c>
      <c r="K575" s="2">
        <v>1</v>
      </c>
      <c r="M575" s="2" t="s">
        <v>856</v>
      </c>
      <c r="N575" s="9">
        <f>S575*Unit_conversion!$C$5</f>
        <v>1.0035129473709952</v>
      </c>
      <c r="O575" s="2"/>
      <c r="P575" s="2"/>
      <c r="Q575" s="2"/>
      <c r="R575" s="10"/>
      <c r="S575" s="2">
        <v>28.5</v>
      </c>
      <c r="T575" s="2"/>
      <c r="U575" s="2" t="s">
        <v>35</v>
      </c>
      <c r="V575" s="2" t="s">
        <v>865</v>
      </c>
      <c r="W575" s="2" t="s">
        <v>866</v>
      </c>
      <c r="X575" s="2" t="s">
        <v>839</v>
      </c>
      <c r="Y575" s="2"/>
    </row>
    <row r="576" spans="1:27" ht="14.25" customHeight="1">
      <c r="A576" s="1">
        <v>3908</v>
      </c>
      <c r="B576" s="2">
        <v>1</v>
      </c>
      <c r="C576" s="1" t="s">
        <v>848</v>
      </c>
      <c r="D576" s="1" t="s">
        <v>849</v>
      </c>
      <c r="E576" s="1">
        <v>2017</v>
      </c>
      <c r="F576" s="1" t="s">
        <v>850</v>
      </c>
      <c r="G576" s="1" t="s">
        <v>851</v>
      </c>
      <c r="H576" s="8" t="str">
        <f>HYPERLINK("https://doi.org/"&amp;G576)</f>
        <v>https://doi.org/10.1016/j.jag.2016.10.009</v>
      </c>
      <c r="J576" s="1" t="s">
        <v>852</v>
      </c>
      <c r="K576" s="2">
        <v>1</v>
      </c>
      <c r="M576" s="2" t="s">
        <v>857</v>
      </c>
      <c r="N576" s="9">
        <f>S576*Unit_conversion!$C$5</f>
        <v>1.3450594592832286</v>
      </c>
      <c r="O576" s="2"/>
      <c r="P576" s="2"/>
      <c r="Q576" s="2"/>
      <c r="R576" s="10"/>
      <c r="S576" s="2">
        <v>38.200000000000003</v>
      </c>
      <c r="T576" s="2"/>
      <c r="U576" s="2" t="s">
        <v>35</v>
      </c>
      <c r="V576" s="2" t="s">
        <v>865</v>
      </c>
      <c r="W576" s="2" t="s">
        <v>866</v>
      </c>
      <c r="X576" s="2" t="s">
        <v>839</v>
      </c>
      <c r="Y576" s="2"/>
    </row>
    <row r="577" spans="1:27" ht="14.25" customHeight="1">
      <c r="A577" s="1">
        <v>3908</v>
      </c>
      <c r="B577" s="2">
        <v>1</v>
      </c>
      <c r="C577" s="1" t="s">
        <v>848</v>
      </c>
      <c r="D577" s="1" t="s">
        <v>849</v>
      </c>
      <c r="E577" s="1">
        <v>2017</v>
      </c>
      <c r="F577" s="1" t="s">
        <v>850</v>
      </c>
      <c r="G577" s="1" t="s">
        <v>851</v>
      </c>
      <c r="H577" s="8" t="str">
        <f>HYPERLINK("https://doi.org/"&amp;G577)</f>
        <v>https://doi.org/10.1016/j.jag.2016.10.009</v>
      </c>
      <c r="J577" s="1" t="s">
        <v>852</v>
      </c>
      <c r="K577" s="2">
        <v>1</v>
      </c>
      <c r="M577" s="2" t="s">
        <v>853</v>
      </c>
      <c r="N577" s="9">
        <f>S577*Unit_conversion!$C$5</f>
        <v>0.48943263047216956</v>
      </c>
      <c r="O577" s="2"/>
      <c r="P577" s="2"/>
      <c r="Q577" s="2"/>
      <c r="R577" s="10"/>
      <c r="S577" s="2">
        <v>13.9</v>
      </c>
      <c r="T577" s="2"/>
      <c r="U577" s="2" t="s">
        <v>35</v>
      </c>
      <c r="V577" s="2" t="s">
        <v>436</v>
      </c>
      <c r="W577" s="2" t="s">
        <v>867</v>
      </c>
      <c r="X577" s="2" t="s">
        <v>839</v>
      </c>
      <c r="Y577" s="2"/>
      <c r="AA577" s="2"/>
    </row>
    <row r="578" spans="1:27" ht="14.25" customHeight="1">
      <c r="A578" s="1">
        <v>3908</v>
      </c>
      <c r="B578" s="2">
        <v>1</v>
      </c>
      <c r="C578" s="1" t="s">
        <v>848</v>
      </c>
      <c r="D578" s="1" t="s">
        <v>849</v>
      </c>
      <c r="E578" s="1">
        <v>2017</v>
      </c>
      <c r="F578" s="1" t="s">
        <v>850</v>
      </c>
      <c r="G578" s="1" t="s">
        <v>851</v>
      </c>
      <c r="H578" s="8" t="str">
        <f>HYPERLINK("https://doi.org/"&amp;G578)</f>
        <v>https://doi.org/10.1016/j.jag.2016.10.009</v>
      </c>
      <c r="J578" s="1" t="s">
        <v>852</v>
      </c>
      <c r="K578" s="2">
        <v>1</v>
      </c>
      <c r="M578" s="2" t="s">
        <v>856</v>
      </c>
      <c r="N578" s="9">
        <f>S578*Unit_conversion!$C$5</f>
        <v>0.83097914238440296</v>
      </c>
      <c r="O578" s="2"/>
      <c r="P578" s="2"/>
      <c r="Q578" s="2"/>
      <c r="R578" s="10"/>
      <c r="S578" s="2">
        <v>23.6</v>
      </c>
      <c r="T578" s="2"/>
      <c r="U578" s="2" t="s">
        <v>35</v>
      </c>
      <c r="V578" s="2" t="s">
        <v>436</v>
      </c>
      <c r="W578" s="2" t="s">
        <v>867</v>
      </c>
      <c r="X578" s="2" t="s">
        <v>839</v>
      </c>
      <c r="Y578" s="2"/>
    </row>
    <row r="579" spans="1:27" ht="14.25" customHeight="1">
      <c r="A579" s="1">
        <v>3908</v>
      </c>
      <c r="B579" s="2">
        <v>1</v>
      </c>
      <c r="C579" s="1" t="s">
        <v>848</v>
      </c>
      <c r="D579" s="1" t="s">
        <v>849</v>
      </c>
      <c r="E579" s="1">
        <v>2017</v>
      </c>
      <c r="F579" s="1" t="s">
        <v>850</v>
      </c>
      <c r="G579" s="1" t="s">
        <v>851</v>
      </c>
      <c r="H579" s="8" t="str">
        <f>HYPERLINK("https://doi.org/"&amp;G579)</f>
        <v>https://doi.org/10.1016/j.jag.2016.10.009</v>
      </c>
      <c r="J579" s="1" t="s">
        <v>852</v>
      </c>
      <c r="K579" s="2">
        <v>1</v>
      </c>
      <c r="L579" s="2"/>
      <c r="M579" s="2" t="s">
        <v>857</v>
      </c>
      <c r="N579" s="9">
        <f>S579*Unit_conversion!$C$5</f>
        <v>0.67252972964161428</v>
      </c>
      <c r="O579" s="2"/>
      <c r="P579" s="2"/>
      <c r="Q579" s="2"/>
      <c r="R579" s="10"/>
      <c r="S579" s="2">
        <v>19.100000000000001</v>
      </c>
      <c r="T579" s="2"/>
      <c r="U579" s="2" t="s">
        <v>35</v>
      </c>
      <c r="V579" s="2" t="s">
        <v>436</v>
      </c>
      <c r="W579" s="2" t="s">
        <v>867</v>
      </c>
      <c r="X579" s="2" t="s">
        <v>839</v>
      </c>
      <c r="Y579" s="2"/>
      <c r="Z579" s="2"/>
    </row>
    <row r="580" spans="1:27" ht="14.25" customHeight="1">
      <c r="A580" s="1">
        <v>2819</v>
      </c>
      <c r="B580" s="2">
        <v>1</v>
      </c>
      <c r="C580" s="1" t="s">
        <v>868</v>
      </c>
      <c r="D580" s="1" t="s">
        <v>461</v>
      </c>
      <c r="E580" s="1">
        <v>2019</v>
      </c>
      <c r="F580" s="1" t="s">
        <v>869</v>
      </c>
      <c r="G580" s="1" t="s">
        <v>870</v>
      </c>
      <c r="H580" s="8" t="str">
        <f>HYPERLINK("https://doi.org/"&amp;G580)</f>
        <v>https://doi.org/10.1016/j.jag.2019.01.020</v>
      </c>
      <c r="I580" s="1" t="s">
        <v>871</v>
      </c>
      <c r="J580" s="1" t="s">
        <v>809</v>
      </c>
      <c r="K580" s="2">
        <v>184</v>
      </c>
      <c r="L580" s="2"/>
      <c r="M580" s="2" t="s">
        <v>872</v>
      </c>
      <c r="N580" s="9">
        <f>S580*Unit_conversion!$C$5</f>
        <v>1.2211168075377583</v>
      </c>
      <c r="O580" s="2"/>
      <c r="P580" s="2"/>
      <c r="Q580" s="2"/>
      <c r="R580" s="10"/>
      <c r="S580" s="2">
        <v>34.68</v>
      </c>
      <c r="T580" s="2"/>
      <c r="U580" s="2" t="s">
        <v>35</v>
      </c>
      <c r="V580" s="2"/>
      <c r="W580" s="2"/>
      <c r="X580" s="2" t="s">
        <v>839</v>
      </c>
      <c r="Y580" s="2" t="s">
        <v>873</v>
      </c>
      <c r="Z580" s="2"/>
    </row>
    <row r="581" spans="1:27" ht="14.25" customHeight="1">
      <c r="A581" s="1">
        <v>2819</v>
      </c>
      <c r="B581" s="2">
        <v>1</v>
      </c>
      <c r="C581" s="1" t="s">
        <v>868</v>
      </c>
      <c r="D581" s="1" t="s">
        <v>461</v>
      </c>
      <c r="E581" s="1">
        <v>2019</v>
      </c>
      <c r="F581" s="1" t="s">
        <v>869</v>
      </c>
      <c r="G581" s="1" t="s">
        <v>870</v>
      </c>
      <c r="H581" s="8" t="str">
        <f>HYPERLINK("https://doi.org/"&amp;G581)</f>
        <v>https://doi.org/10.1016/j.jag.2019.01.020</v>
      </c>
      <c r="I581" s="1" t="s">
        <v>871</v>
      </c>
      <c r="J581" s="1" t="s">
        <v>809</v>
      </c>
      <c r="K581" s="2">
        <v>184</v>
      </c>
      <c r="L581" s="2"/>
      <c r="M581" s="2" t="s">
        <v>872</v>
      </c>
      <c r="N581" s="9">
        <f>S581*Unit_conversion!$C$5</f>
        <v>1.1197091833823736</v>
      </c>
      <c r="O581" s="2"/>
      <c r="P581" s="2"/>
      <c r="Q581" s="2"/>
      <c r="R581" s="10"/>
      <c r="S581" s="2">
        <v>31.8</v>
      </c>
      <c r="T581" s="2"/>
      <c r="U581" s="2" t="s">
        <v>35</v>
      </c>
      <c r="V581" s="2"/>
      <c r="W581" s="2"/>
      <c r="X581" s="2" t="s">
        <v>839</v>
      </c>
      <c r="Y581" s="2" t="s">
        <v>874</v>
      </c>
      <c r="Z581" s="2"/>
    </row>
    <row r="582" spans="1:27" ht="14.25" customHeight="1">
      <c r="A582" s="1">
        <v>2819</v>
      </c>
      <c r="B582" s="2">
        <v>1</v>
      </c>
      <c r="C582" s="1" t="s">
        <v>868</v>
      </c>
      <c r="D582" s="1" t="s">
        <v>461</v>
      </c>
      <c r="E582" s="1">
        <v>2019</v>
      </c>
      <c r="F582" s="1" t="s">
        <v>869</v>
      </c>
      <c r="G582" s="1" t="s">
        <v>870</v>
      </c>
      <c r="H582" s="8" t="str">
        <f>HYPERLINK("https://doi.org/"&amp;G582)</f>
        <v>https://doi.org/10.1016/j.jag.2019.01.020</v>
      </c>
      <c r="I582" s="1" t="s">
        <v>871</v>
      </c>
      <c r="J582" s="1" t="s">
        <v>809</v>
      </c>
      <c r="K582" s="2">
        <v>184</v>
      </c>
      <c r="L582" s="2"/>
      <c r="M582" s="2" t="s">
        <v>872</v>
      </c>
      <c r="N582" s="9">
        <f>S582*Unit_conversion!$C$5</f>
        <v>1.1190049637701833</v>
      </c>
      <c r="O582" s="2"/>
      <c r="P582" s="2"/>
      <c r="Q582" s="2"/>
      <c r="R582" s="10"/>
      <c r="S582" s="2">
        <v>31.78</v>
      </c>
      <c r="T582" s="2"/>
      <c r="U582" s="2" t="s">
        <v>35</v>
      </c>
      <c r="V582" s="2"/>
      <c r="W582" s="2"/>
      <c r="X582" s="2" t="s">
        <v>839</v>
      </c>
      <c r="Y582" s="2" t="s">
        <v>875</v>
      </c>
      <c r="Z582" s="2"/>
    </row>
    <row r="583" spans="1:27" ht="14.25" customHeight="1">
      <c r="A583" s="1">
        <v>2819</v>
      </c>
      <c r="B583" s="2">
        <v>1</v>
      </c>
      <c r="C583" s="1" t="s">
        <v>868</v>
      </c>
      <c r="D583" s="1" t="s">
        <v>461</v>
      </c>
      <c r="E583" s="1">
        <v>2019</v>
      </c>
      <c r="F583" s="1" t="s">
        <v>869</v>
      </c>
      <c r="G583" s="1" t="s">
        <v>870</v>
      </c>
      <c r="H583" s="8" t="str">
        <f>HYPERLINK("https://doi.org/"&amp;G583)</f>
        <v>https://doi.org/10.1016/j.jag.2019.01.020</v>
      </c>
      <c r="I583" s="1" t="s">
        <v>871</v>
      </c>
      <c r="J583" s="1" t="s">
        <v>809</v>
      </c>
      <c r="K583" s="2">
        <v>184</v>
      </c>
      <c r="L583" s="2"/>
      <c r="M583" s="2" t="s">
        <v>872</v>
      </c>
      <c r="N583" s="9">
        <f>S583*Unit_conversion!$C$5</f>
        <v>1.191187474019676</v>
      </c>
      <c r="O583" s="2"/>
      <c r="P583" s="2"/>
      <c r="Q583" s="2"/>
      <c r="R583" s="10"/>
      <c r="S583" s="2">
        <v>33.83</v>
      </c>
      <c r="T583" s="2"/>
      <c r="U583" s="2" t="s">
        <v>35</v>
      </c>
      <c r="V583" s="2"/>
      <c r="W583" s="2"/>
      <c r="X583" s="2" t="s">
        <v>839</v>
      </c>
      <c r="Y583" s="2" t="s">
        <v>876</v>
      </c>
      <c r="Z583" s="2"/>
    </row>
    <row r="584" spans="1:27" ht="14.25" customHeight="1">
      <c r="A584" s="1">
        <v>2819</v>
      </c>
      <c r="B584" s="2">
        <v>1</v>
      </c>
      <c r="C584" s="1" t="s">
        <v>868</v>
      </c>
      <c r="D584" s="1" t="s">
        <v>461</v>
      </c>
      <c r="E584" s="1">
        <v>2019</v>
      </c>
      <c r="F584" s="1" t="s">
        <v>869</v>
      </c>
      <c r="G584" s="1" t="s">
        <v>870</v>
      </c>
      <c r="H584" s="8" t="str">
        <f>HYPERLINK("https://doi.org/"&amp;G584)</f>
        <v>https://doi.org/10.1016/j.jag.2019.01.020</v>
      </c>
      <c r="I584" s="1" t="s">
        <v>871</v>
      </c>
      <c r="J584" s="1" t="s">
        <v>809</v>
      </c>
      <c r="K584" s="2">
        <v>184</v>
      </c>
      <c r="L584" s="2"/>
      <c r="M584" s="2" t="s">
        <v>872</v>
      </c>
      <c r="N584" s="9">
        <f>S584*Unit_conversion!$C$5</f>
        <v>1.1855537171221546</v>
      </c>
      <c r="O584" s="2"/>
      <c r="P584" s="2"/>
      <c r="Q584" s="2"/>
      <c r="R584" s="10"/>
      <c r="S584" s="2">
        <v>33.67</v>
      </c>
      <c r="T584" s="2"/>
      <c r="U584" s="2" t="s">
        <v>35</v>
      </c>
      <c r="V584" s="2"/>
      <c r="W584" s="2"/>
      <c r="X584" s="2" t="s">
        <v>839</v>
      </c>
      <c r="Y584" s="2" t="s">
        <v>877</v>
      </c>
      <c r="Z584" s="2"/>
    </row>
    <row r="585" spans="1:27" ht="14.25" customHeight="1">
      <c r="A585" s="1">
        <v>2819</v>
      </c>
      <c r="B585" s="2">
        <v>1</v>
      </c>
      <c r="C585" s="1" t="s">
        <v>868</v>
      </c>
      <c r="D585" s="1" t="s">
        <v>461</v>
      </c>
      <c r="E585" s="1">
        <v>2019</v>
      </c>
      <c r="F585" s="1" t="s">
        <v>869</v>
      </c>
      <c r="G585" s="1" t="s">
        <v>870</v>
      </c>
      <c r="H585" s="8" t="str">
        <f>HYPERLINK("https://doi.org/"&amp;G585)</f>
        <v>https://doi.org/10.1016/j.jag.2019.01.020</v>
      </c>
      <c r="I585" s="1" t="s">
        <v>871</v>
      </c>
      <c r="J585" s="1" t="s">
        <v>809</v>
      </c>
      <c r="K585" s="2">
        <v>184</v>
      </c>
      <c r="L585" s="2"/>
      <c r="M585" s="2" t="s">
        <v>872</v>
      </c>
      <c r="N585" s="9">
        <f>S585*Unit_conversion!$C$5</f>
        <v>1.1852016073160594</v>
      </c>
      <c r="O585" s="2"/>
      <c r="P585" s="2"/>
      <c r="Q585" s="2"/>
      <c r="R585" s="10"/>
      <c r="S585" s="2">
        <v>33.659999999999997</v>
      </c>
      <c r="T585" s="2"/>
      <c r="U585" s="2" t="s">
        <v>35</v>
      </c>
      <c r="V585" s="2"/>
      <c r="W585" s="2"/>
      <c r="X585" s="2" t="s">
        <v>839</v>
      </c>
      <c r="Y585" s="2" t="s">
        <v>878</v>
      </c>
      <c r="Z585" s="2"/>
    </row>
    <row r="586" spans="1:27" ht="14.25" customHeight="1">
      <c r="A586" s="1">
        <v>2819</v>
      </c>
      <c r="B586" s="2">
        <v>1</v>
      </c>
      <c r="C586" s="1" t="s">
        <v>868</v>
      </c>
      <c r="D586" s="1" t="s">
        <v>461</v>
      </c>
      <c r="E586" s="1">
        <v>2019</v>
      </c>
      <c r="F586" s="1" t="s">
        <v>869</v>
      </c>
      <c r="G586" s="1" t="s">
        <v>870</v>
      </c>
      <c r="H586" s="8" t="str">
        <f>HYPERLINK("https://doi.org/"&amp;G586)</f>
        <v>https://doi.org/10.1016/j.jag.2019.01.020</v>
      </c>
      <c r="I586" s="1" t="s">
        <v>871</v>
      </c>
      <c r="J586" s="1" t="s">
        <v>809</v>
      </c>
      <c r="K586" s="2">
        <v>184</v>
      </c>
      <c r="L586" s="2"/>
      <c r="M586" s="2" t="s">
        <v>872</v>
      </c>
      <c r="N586" s="9">
        <f>S586*Unit_conversion!$C$5</f>
        <v>1.1721735444905412</v>
      </c>
      <c r="O586" s="2"/>
      <c r="P586" s="2"/>
      <c r="Q586" s="2"/>
      <c r="R586" s="10"/>
      <c r="S586" s="2">
        <v>33.29</v>
      </c>
      <c r="T586" s="2"/>
      <c r="U586" s="2" t="s">
        <v>35</v>
      </c>
      <c r="V586" s="2"/>
      <c r="W586" s="2"/>
      <c r="X586" s="2" t="s">
        <v>839</v>
      </c>
      <c r="Y586" s="2" t="s">
        <v>879</v>
      </c>
      <c r="Z586" s="2"/>
    </row>
    <row r="587" spans="1:27" ht="14.25" customHeight="1">
      <c r="A587" s="1">
        <v>2819</v>
      </c>
      <c r="B587" s="2">
        <v>1</v>
      </c>
      <c r="C587" s="1" t="s">
        <v>868</v>
      </c>
      <c r="D587" s="1" t="s">
        <v>461</v>
      </c>
      <c r="E587" s="1">
        <v>2019</v>
      </c>
      <c r="F587" s="1" t="s">
        <v>869</v>
      </c>
      <c r="G587" s="1" t="s">
        <v>870</v>
      </c>
      <c r="H587" s="8" t="str">
        <f>HYPERLINK("https://doi.org/"&amp;G587)</f>
        <v>https://doi.org/10.1016/j.jag.2019.01.020</v>
      </c>
      <c r="I587" s="1" t="s">
        <v>871</v>
      </c>
      <c r="J587" s="1" t="s">
        <v>809</v>
      </c>
      <c r="K587" s="2">
        <v>184</v>
      </c>
      <c r="L587" s="2"/>
      <c r="M587" s="2" t="s">
        <v>872</v>
      </c>
      <c r="N587" s="9">
        <f>S587*Unit_conversion!$C$5</f>
        <v>1.1693566660417807</v>
      </c>
      <c r="O587" s="2"/>
      <c r="P587" s="2"/>
      <c r="Q587" s="2"/>
      <c r="R587" s="10"/>
      <c r="S587" s="2">
        <v>33.21</v>
      </c>
      <c r="T587" s="2"/>
      <c r="U587" s="2" t="s">
        <v>35</v>
      </c>
      <c r="V587" s="2"/>
      <c r="W587" s="2"/>
      <c r="X587" s="2" t="s">
        <v>839</v>
      </c>
      <c r="Y587" s="2" t="s">
        <v>880</v>
      </c>
      <c r="Z587" s="2"/>
    </row>
    <row r="588" spans="1:27" ht="14.25" customHeight="1">
      <c r="A588" s="1">
        <v>2819</v>
      </c>
      <c r="B588" s="2">
        <v>1</v>
      </c>
      <c r="C588" s="1" t="s">
        <v>868</v>
      </c>
      <c r="D588" s="1" t="s">
        <v>461</v>
      </c>
      <c r="E588" s="1">
        <v>2019</v>
      </c>
      <c r="F588" s="1" t="s">
        <v>869</v>
      </c>
      <c r="G588" s="1" t="s">
        <v>870</v>
      </c>
      <c r="H588" s="8" t="str">
        <f>HYPERLINK("https://doi.org/"&amp;G588)</f>
        <v>https://doi.org/10.1016/j.jag.2019.01.020</v>
      </c>
      <c r="I588" s="1" t="s">
        <v>871</v>
      </c>
      <c r="J588" s="1" t="s">
        <v>809</v>
      </c>
      <c r="K588" s="2">
        <v>184</v>
      </c>
      <c r="L588" s="2"/>
      <c r="M588" s="2" t="s">
        <v>872</v>
      </c>
      <c r="N588" s="9">
        <f>S588*Unit_conversion!$C$5</f>
        <v>1.1837931680916791</v>
      </c>
      <c r="O588" s="2"/>
      <c r="P588" s="2"/>
      <c r="Q588" s="2"/>
      <c r="R588" s="10"/>
      <c r="S588" s="2">
        <v>33.619999999999997</v>
      </c>
      <c r="T588" s="2"/>
      <c r="U588" s="2" t="s">
        <v>35</v>
      </c>
      <c r="V588" s="2"/>
      <c r="W588" s="2"/>
      <c r="X588" s="2" t="s">
        <v>839</v>
      </c>
      <c r="Y588" s="2" t="s">
        <v>881</v>
      </c>
      <c r="Z588" s="2"/>
    </row>
    <row r="589" spans="1:27" ht="14.25" customHeight="1">
      <c r="A589" s="1">
        <v>2819</v>
      </c>
      <c r="B589" s="2">
        <v>1</v>
      </c>
      <c r="C589" s="1" t="s">
        <v>868</v>
      </c>
      <c r="D589" s="1" t="s">
        <v>461</v>
      </c>
      <c r="E589" s="1">
        <v>2019</v>
      </c>
      <c r="F589" s="1" t="s">
        <v>869</v>
      </c>
      <c r="G589" s="1" t="s">
        <v>870</v>
      </c>
      <c r="H589" s="8" t="str">
        <f>HYPERLINK("https://doi.org/"&amp;G589)</f>
        <v>https://doi.org/10.1016/j.jag.2019.01.020</v>
      </c>
      <c r="I589" s="1" t="s">
        <v>871</v>
      </c>
      <c r="J589" s="1" t="s">
        <v>809</v>
      </c>
      <c r="K589" s="2">
        <v>184</v>
      </c>
      <c r="L589" s="2"/>
      <c r="M589" s="2" t="s">
        <v>872</v>
      </c>
      <c r="N589" s="9">
        <f>S589*Unit_conversion!$C$5</f>
        <v>1.2137225016097615</v>
      </c>
      <c r="O589" s="2"/>
      <c r="P589" s="2"/>
      <c r="Q589" s="2"/>
      <c r="R589" s="10"/>
      <c r="S589" s="2">
        <v>34.47</v>
      </c>
      <c r="T589" s="2"/>
      <c r="U589" s="2" t="s">
        <v>35</v>
      </c>
      <c r="V589" s="2"/>
      <c r="W589" s="2"/>
      <c r="X589" s="2" t="s">
        <v>839</v>
      </c>
      <c r="Y589" s="2" t="s">
        <v>882</v>
      </c>
      <c r="Z589" s="2"/>
    </row>
    <row r="590" spans="1:27" ht="14.25" customHeight="1">
      <c r="A590" s="1">
        <v>2819</v>
      </c>
      <c r="B590" s="2">
        <v>1</v>
      </c>
      <c r="C590" s="1" t="s">
        <v>868</v>
      </c>
      <c r="D590" s="1" t="s">
        <v>461</v>
      </c>
      <c r="E590" s="1">
        <v>2019</v>
      </c>
      <c r="F590" s="1" t="s">
        <v>869</v>
      </c>
      <c r="G590" s="1" t="s">
        <v>870</v>
      </c>
      <c r="H590" s="8" t="str">
        <f>HYPERLINK("https://doi.org/"&amp;G590)</f>
        <v>https://doi.org/10.1016/j.jag.2019.01.020</v>
      </c>
      <c r="I590" s="1" t="s">
        <v>871</v>
      </c>
      <c r="J590" s="1" t="s">
        <v>809</v>
      </c>
      <c r="K590" s="2">
        <v>184</v>
      </c>
      <c r="L590" s="2"/>
      <c r="M590" s="2" t="s">
        <v>872</v>
      </c>
      <c r="N590" s="9">
        <f>S590*Unit_conversion!$C$5</f>
        <v>1.1841452778977744</v>
      </c>
      <c r="O590" s="2"/>
      <c r="P590" s="2"/>
      <c r="Q590" s="2"/>
      <c r="R590" s="10"/>
      <c r="S590" s="2">
        <v>33.630000000000003</v>
      </c>
      <c r="T590" s="2"/>
      <c r="U590" s="2" t="s">
        <v>35</v>
      </c>
      <c r="V590" s="2"/>
      <c r="W590" s="2"/>
      <c r="X590" s="2" t="s">
        <v>839</v>
      </c>
      <c r="Y590" s="2" t="s">
        <v>883</v>
      </c>
      <c r="Z590" s="2"/>
    </row>
    <row r="591" spans="1:27" ht="14.25" customHeight="1">
      <c r="A591" s="1">
        <v>2819</v>
      </c>
      <c r="B591" s="2">
        <v>1</v>
      </c>
      <c r="C591" s="1" t="s">
        <v>868</v>
      </c>
      <c r="D591" s="1" t="s">
        <v>461</v>
      </c>
      <c r="E591" s="1">
        <v>2019</v>
      </c>
      <c r="F591" s="1" t="s">
        <v>869</v>
      </c>
      <c r="G591" s="1" t="s">
        <v>870</v>
      </c>
      <c r="H591" s="8" t="str">
        <f>HYPERLINK("https://doi.org/"&amp;G591)</f>
        <v>https://doi.org/10.1016/j.jag.2019.01.020</v>
      </c>
      <c r="I591" s="1" t="s">
        <v>871</v>
      </c>
      <c r="J591" s="1" t="s">
        <v>809</v>
      </c>
      <c r="K591" s="2">
        <v>184</v>
      </c>
      <c r="L591" s="2"/>
      <c r="M591" s="2" t="s">
        <v>872</v>
      </c>
      <c r="N591" s="9">
        <f>S591*Unit_conversion!$C$5</f>
        <v>1.1584412620528328</v>
      </c>
      <c r="O591" s="2"/>
      <c r="P591" s="2"/>
      <c r="Q591" s="2"/>
      <c r="R591" s="10"/>
      <c r="S591" s="2">
        <v>32.9</v>
      </c>
      <c r="T591" s="2"/>
      <c r="U591" s="2" t="s">
        <v>35</v>
      </c>
      <c r="V591" s="2"/>
      <c r="W591" s="2"/>
      <c r="X591" s="2" t="s">
        <v>839</v>
      </c>
      <c r="Y591" s="2" t="s">
        <v>884</v>
      </c>
      <c r="Z591" s="2"/>
    </row>
    <row r="592" spans="1:27" ht="14.25" customHeight="1">
      <c r="A592" s="1">
        <v>2819</v>
      </c>
      <c r="B592" s="2">
        <v>1</v>
      </c>
      <c r="C592" s="1" t="s">
        <v>868</v>
      </c>
      <c r="D592" s="1" t="s">
        <v>461</v>
      </c>
      <c r="E592" s="1">
        <v>2019</v>
      </c>
      <c r="F592" s="1" t="s">
        <v>869</v>
      </c>
      <c r="G592" s="1" t="s">
        <v>870</v>
      </c>
      <c r="H592" s="8" t="str">
        <f>HYPERLINK("https://doi.org/"&amp;G592)</f>
        <v>https://doi.org/10.1016/j.jag.2019.01.020</v>
      </c>
      <c r="I592" s="1" t="s">
        <v>871</v>
      </c>
      <c r="J592" s="1" t="s">
        <v>809</v>
      </c>
      <c r="K592" s="2">
        <v>184</v>
      </c>
      <c r="L592" s="2"/>
      <c r="M592" s="2" t="s">
        <v>872</v>
      </c>
      <c r="N592" s="9">
        <f>S592*Unit_conversion!$C$5</f>
        <v>1.3013978433274378</v>
      </c>
      <c r="O592" s="2"/>
      <c r="P592" s="2"/>
      <c r="Q592" s="2"/>
      <c r="R592" s="10"/>
      <c r="S592" s="2">
        <v>36.96</v>
      </c>
      <c r="T592" s="2"/>
      <c r="U592" s="2" t="s">
        <v>35</v>
      </c>
      <c r="V592" s="2"/>
      <c r="W592" s="2"/>
      <c r="X592" s="2" t="s">
        <v>839</v>
      </c>
      <c r="Y592" s="2" t="s">
        <v>885</v>
      </c>
      <c r="Z592" s="2"/>
    </row>
    <row r="593" spans="1:26" ht="14.25" customHeight="1">
      <c r="A593" s="1">
        <v>2819</v>
      </c>
      <c r="B593" s="2">
        <v>1</v>
      </c>
      <c r="C593" s="1" t="s">
        <v>868</v>
      </c>
      <c r="D593" s="1" t="s">
        <v>461</v>
      </c>
      <c r="E593" s="1">
        <v>2019</v>
      </c>
      <c r="F593" s="1" t="s">
        <v>869</v>
      </c>
      <c r="G593" s="1" t="s">
        <v>870</v>
      </c>
      <c r="H593" s="8" t="str">
        <f>HYPERLINK("https://doi.org/"&amp;G593)</f>
        <v>https://doi.org/10.1016/j.jag.2019.01.020</v>
      </c>
      <c r="I593" s="1" t="s">
        <v>871</v>
      </c>
      <c r="J593" s="1" t="s">
        <v>809</v>
      </c>
      <c r="K593" s="2">
        <v>184</v>
      </c>
      <c r="L593" s="2"/>
      <c r="M593" s="2" t="s">
        <v>872</v>
      </c>
      <c r="N593" s="9">
        <f>S593*Unit_conversion!$C$5</f>
        <v>1.1580891522467378</v>
      </c>
      <c r="O593" s="2"/>
      <c r="P593" s="2"/>
      <c r="Q593" s="2"/>
      <c r="R593" s="10"/>
      <c r="S593" s="2">
        <v>32.89</v>
      </c>
      <c r="T593" s="2"/>
      <c r="U593" s="2" t="s">
        <v>35</v>
      </c>
      <c r="V593" s="2"/>
      <c r="W593" s="2"/>
      <c r="X593" s="2" t="s">
        <v>839</v>
      </c>
      <c r="Y593" s="2" t="s">
        <v>886</v>
      </c>
      <c r="Z593" s="2"/>
    </row>
    <row r="594" spans="1:26" ht="14.25" customHeight="1">
      <c r="A594" s="1">
        <v>2819</v>
      </c>
      <c r="B594" s="2">
        <v>1</v>
      </c>
      <c r="C594" s="1" t="s">
        <v>868</v>
      </c>
      <c r="D594" s="1" t="s">
        <v>461</v>
      </c>
      <c r="E594" s="1">
        <v>2019</v>
      </c>
      <c r="F594" s="1" t="s">
        <v>869</v>
      </c>
      <c r="G594" s="1" t="s">
        <v>870</v>
      </c>
      <c r="H594" s="8" t="str">
        <f>HYPERLINK("https://doi.org/"&amp;G594)</f>
        <v>https://doi.org/10.1016/j.jag.2019.01.020</v>
      </c>
      <c r="I594" s="1" t="s">
        <v>871</v>
      </c>
      <c r="J594" s="1" t="s">
        <v>809</v>
      </c>
      <c r="K594" s="2">
        <v>184</v>
      </c>
      <c r="L594" s="2"/>
      <c r="M594" s="2" t="s">
        <v>872</v>
      </c>
      <c r="N594" s="9">
        <f>S594*Unit_conversion!$C$5</f>
        <v>1.1010473636593339</v>
      </c>
      <c r="O594" s="2"/>
      <c r="P594" s="2"/>
      <c r="Q594" s="2"/>
      <c r="R594" s="10"/>
      <c r="S594" s="2">
        <v>31.27</v>
      </c>
      <c r="T594" s="2"/>
      <c r="U594" s="2" t="s">
        <v>35</v>
      </c>
      <c r="V594" s="2"/>
      <c r="W594" s="2"/>
      <c r="X594" s="2" t="s">
        <v>839</v>
      </c>
      <c r="Y594" s="2" t="s">
        <v>887</v>
      </c>
      <c r="Z594" s="2"/>
    </row>
    <row r="595" spans="1:26" ht="14.25" customHeight="1">
      <c r="A595" s="1">
        <v>2819</v>
      </c>
      <c r="B595" s="2">
        <v>1</v>
      </c>
      <c r="C595" s="1" t="s">
        <v>868</v>
      </c>
      <c r="D595" s="1" t="s">
        <v>461</v>
      </c>
      <c r="E595" s="1">
        <v>2019</v>
      </c>
      <c r="F595" s="1" t="s">
        <v>869</v>
      </c>
      <c r="G595" s="1" t="s">
        <v>870</v>
      </c>
      <c r="H595" s="8" t="str">
        <f>HYPERLINK("https://doi.org/"&amp;G595)</f>
        <v>https://doi.org/10.1016/j.jag.2019.01.020</v>
      </c>
      <c r="I595" s="1" t="s">
        <v>871</v>
      </c>
      <c r="J595" s="1" t="s">
        <v>809</v>
      </c>
      <c r="K595" s="2">
        <v>184</v>
      </c>
      <c r="L595" s="2"/>
      <c r="M595" s="2" t="s">
        <v>872</v>
      </c>
      <c r="N595" s="9">
        <f>S595*Unit_conversion!$C$5</f>
        <v>1.0989347048227633</v>
      </c>
      <c r="O595" s="2"/>
      <c r="P595" s="2"/>
      <c r="Q595" s="2"/>
      <c r="R595" s="10"/>
      <c r="S595" s="2">
        <v>31.21</v>
      </c>
      <c r="T595" s="2"/>
      <c r="U595" s="2" t="s">
        <v>35</v>
      </c>
      <c r="V595" s="2"/>
      <c r="W595" s="2"/>
      <c r="X595" s="2" t="s">
        <v>839</v>
      </c>
      <c r="Y595" s="2" t="s">
        <v>888</v>
      </c>
      <c r="Z595" s="2"/>
    </row>
    <row r="596" spans="1:26" ht="14.25" customHeight="1">
      <c r="A596" s="1">
        <v>2819</v>
      </c>
      <c r="B596" s="2">
        <v>1</v>
      </c>
      <c r="C596" s="1" t="s">
        <v>868</v>
      </c>
      <c r="D596" s="1" t="s">
        <v>461</v>
      </c>
      <c r="E596" s="1">
        <v>2019</v>
      </c>
      <c r="F596" s="1" t="s">
        <v>869</v>
      </c>
      <c r="G596" s="1" t="s">
        <v>870</v>
      </c>
      <c r="H596" s="8" t="str">
        <f>HYPERLINK("https://doi.org/"&amp;G596)</f>
        <v>https://doi.org/10.1016/j.jag.2019.01.020</v>
      </c>
      <c r="I596" s="1" t="s">
        <v>871</v>
      </c>
      <c r="J596" s="1" t="s">
        <v>809</v>
      </c>
      <c r="K596" s="2">
        <v>184</v>
      </c>
      <c r="L596" s="2"/>
      <c r="M596" s="2" t="s">
        <v>889</v>
      </c>
      <c r="N596" s="9">
        <f>S596*Unit_conversion!$C$5</f>
        <v>1.1450610894212196</v>
      </c>
      <c r="O596" s="2"/>
      <c r="P596" s="2"/>
      <c r="Q596" s="2"/>
      <c r="R596" s="10"/>
      <c r="S596" s="2">
        <v>32.520000000000003</v>
      </c>
      <c r="T596" s="2"/>
      <c r="U596" s="2" t="s">
        <v>35</v>
      </c>
      <c r="V596" s="2"/>
      <c r="W596" s="2"/>
      <c r="X596" s="2" t="s">
        <v>839</v>
      </c>
      <c r="Y596" s="2" t="s">
        <v>873</v>
      </c>
      <c r="Z596" s="2"/>
    </row>
    <row r="597" spans="1:26" ht="14.25" customHeight="1">
      <c r="A597" s="1">
        <v>2819</v>
      </c>
      <c r="B597" s="2">
        <v>1</v>
      </c>
      <c r="C597" s="1" t="s">
        <v>868</v>
      </c>
      <c r="D597" s="1" t="s">
        <v>461</v>
      </c>
      <c r="E597" s="1">
        <v>2019</v>
      </c>
      <c r="F597" s="1" t="s">
        <v>869</v>
      </c>
      <c r="G597" s="1" t="s">
        <v>870</v>
      </c>
      <c r="H597" s="8" t="str">
        <f>HYPERLINK("https://doi.org/"&amp;G597)</f>
        <v>https://doi.org/10.1016/j.jag.2019.01.020</v>
      </c>
      <c r="I597" s="1" t="s">
        <v>871</v>
      </c>
      <c r="J597" s="1" t="s">
        <v>809</v>
      </c>
      <c r="K597" s="2">
        <v>184</v>
      </c>
      <c r="L597" s="2"/>
      <c r="M597" s="2" t="s">
        <v>889</v>
      </c>
      <c r="N597" s="9">
        <f>S597*Unit_conversion!$C$5</f>
        <v>1.027456414185461</v>
      </c>
      <c r="O597" s="2"/>
      <c r="P597" s="2"/>
      <c r="Q597" s="2"/>
      <c r="R597" s="10"/>
      <c r="S597" s="2">
        <v>29.18</v>
      </c>
      <c r="T597" s="2"/>
      <c r="U597" s="2" t="s">
        <v>35</v>
      </c>
      <c r="V597" s="2"/>
      <c r="W597" s="2"/>
      <c r="X597" s="2" t="s">
        <v>839</v>
      </c>
      <c r="Y597" s="2" t="s">
        <v>874</v>
      </c>
      <c r="Z597" s="2"/>
    </row>
    <row r="598" spans="1:26" ht="14.25" customHeight="1">
      <c r="A598" s="1">
        <v>2819</v>
      </c>
      <c r="B598" s="2">
        <v>1</v>
      </c>
      <c r="C598" s="1" t="s">
        <v>868</v>
      </c>
      <c r="D598" s="1" t="s">
        <v>461</v>
      </c>
      <c r="E598" s="1">
        <v>2019</v>
      </c>
      <c r="F598" s="1" t="s">
        <v>869</v>
      </c>
      <c r="G598" s="1" t="s">
        <v>870</v>
      </c>
      <c r="H598" s="8" t="str">
        <f>HYPERLINK("https://doi.org/"&amp;G598)</f>
        <v>https://doi.org/10.1016/j.jag.2019.01.020</v>
      </c>
      <c r="I598" s="1" t="s">
        <v>871</v>
      </c>
      <c r="J598" s="1" t="s">
        <v>809</v>
      </c>
      <c r="K598" s="2">
        <v>184</v>
      </c>
      <c r="L598" s="2"/>
      <c r="M598" s="2" t="s">
        <v>889</v>
      </c>
      <c r="N598" s="9">
        <f>S598*Unit_conversion!$C$5</f>
        <v>0.9869637864845261</v>
      </c>
      <c r="O598" s="2"/>
      <c r="P598" s="2"/>
      <c r="Q598" s="2"/>
      <c r="R598" s="10"/>
      <c r="S598" s="2">
        <v>28.03</v>
      </c>
      <c r="T598" s="2"/>
      <c r="U598" s="2" t="s">
        <v>35</v>
      </c>
      <c r="V598" s="2"/>
      <c r="W598" s="2"/>
      <c r="X598" s="2" t="s">
        <v>839</v>
      </c>
      <c r="Y598" s="2" t="s">
        <v>875</v>
      </c>
      <c r="Z598" s="2"/>
    </row>
    <row r="599" spans="1:26" ht="14.25" customHeight="1">
      <c r="A599" s="1">
        <v>2819</v>
      </c>
      <c r="B599" s="2">
        <v>1</v>
      </c>
      <c r="C599" s="1" t="s">
        <v>868</v>
      </c>
      <c r="D599" s="1" t="s">
        <v>461</v>
      </c>
      <c r="E599" s="1">
        <v>2019</v>
      </c>
      <c r="F599" s="1" t="s">
        <v>869</v>
      </c>
      <c r="G599" s="1" t="s">
        <v>870</v>
      </c>
      <c r="H599" s="8" t="str">
        <f>HYPERLINK("https://doi.org/"&amp;G599)</f>
        <v>https://doi.org/10.1016/j.jag.2019.01.020</v>
      </c>
      <c r="I599" s="1" t="s">
        <v>871</v>
      </c>
      <c r="J599" s="1" t="s">
        <v>809</v>
      </c>
      <c r="K599" s="2">
        <v>184</v>
      </c>
      <c r="L599" s="2"/>
      <c r="M599" s="2" t="s">
        <v>889</v>
      </c>
      <c r="N599" s="9">
        <f>S599*Unit_conversion!$C$5</f>
        <v>1.1644271287564494</v>
      </c>
      <c r="O599" s="2"/>
      <c r="P599" s="2"/>
      <c r="Q599" s="2"/>
      <c r="R599" s="10"/>
      <c r="S599" s="2">
        <v>33.07</v>
      </c>
      <c r="T599" s="2"/>
      <c r="U599" s="2" t="s">
        <v>35</v>
      </c>
      <c r="V599" s="2"/>
      <c r="W599" s="2"/>
      <c r="X599" s="2" t="s">
        <v>839</v>
      </c>
      <c r="Y599" s="2" t="s">
        <v>876</v>
      </c>
      <c r="Z599" s="2"/>
    </row>
    <row r="600" spans="1:26" ht="14.25" customHeight="1">
      <c r="A600" s="1">
        <v>2819</v>
      </c>
      <c r="B600" s="2">
        <v>1</v>
      </c>
      <c r="C600" s="1" t="s">
        <v>868</v>
      </c>
      <c r="D600" s="1" t="s">
        <v>461</v>
      </c>
      <c r="E600" s="1">
        <v>2019</v>
      </c>
      <c r="F600" s="1" t="s">
        <v>869</v>
      </c>
      <c r="G600" s="1" t="s">
        <v>870</v>
      </c>
      <c r="H600" s="8" t="str">
        <f>HYPERLINK("https://doi.org/"&amp;G600)</f>
        <v>https://doi.org/10.1016/j.jag.2019.01.020</v>
      </c>
      <c r="I600" s="1" t="s">
        <v>871</v>
      </c>
      <c r="J600" s="1" t="s">
        <v>809</v>
      </c>
      <c r="K600" s="2">
        <v>184</v>
      </c>
      <c r="L600" s="2"/>
      <c r="M600" s="2" t="s">
        <v>889</v>
      </c>
      <c r="N600" s="9">
        <f>S600*Unit_conversion!$C$5</f>
        <v>1.1580891522467378</v>
      </c>
      <c r="O600" s="2"/>
      <c r="P600" s="2"/>
      <c r="Q600" s="2"/>
      <c r="R600" s="10"/>
      <c r="S600" s="2">
        <v>32.89</v>
      </c>
      <c r="T600" s="2"/>
      <c r="U600" s="2" t="s">
        <v>35</v>
      </c>
      <c r="V600" s="2"/>
      <c r="W600" s="2"/>
      <c r="X600" s="2" t="s">
        <v>839</v>
      </c>
      <c r="Y600" s="2" t="s">
        <v>877</v>
      </c>
      <c r="Z600" s="2"/>
    </row>
    <row r="601" spans="1:26" ht="14.25" customHeight="1">
      <c r="A601" s="1">
        <v>2819</v>
      </c>
      <c r="B601" s="2">
        <v>1</v>
      </c>
      <c r="C601" s="1" t="s">
        <v>868</v>
      </c>
      <c r="D601" s="1" t="s">
        <v>461</v>
      </c>
      <c r="E601" s="1">
        <v>2019</v>
      </c>
      <c r="F601" s="1" t="s">
        <v>869</v>
      </c>
      <c r="G601" s="1" t="s">
        <v>870</v>
      </c>
      <c r="H601" s="8" t="str">
        <f>HYPERLINK("https://doi.org/"&amp;G601)</f>
        <v>https://doi.org/10.1016/j.jag.2019.01.020</v>
      </c>
      <c r="I601" s="1" t="s">
        <v>871</v>
      </c>
      <c r="J601" s="1" t="s">
        <v>809</v>
      </c>
      <c r="K601" s="2">
        <v>184</v>
      </c>
      <c r="L601" s="2"/>
      <c r="M601" s="2" t="s">
        <v>889</v>
      </c>
      <c r="N601" s="9">
        <f>S601*Unit_conversion!$C$5</f>
        <v>1.1563286032162625</v>
      </c>
      <c r="O601" s="2"/>
      <c r="P601" s="2"/>
      <c r="Q601" s="2"/>
      <c r="R601" s="10"/>
      <c r="S601" s="2">
        <v>32.840000000000003</v>
      </c>
      <c r="T601" s="2"/>
      <c r="U601" s="2" t="s">
        <v>35</v>
      </c>
      <c r="V601" s="2"/>
      <c r="W601" s="2"/>
      <c r="X601" s="2" t="s">
        <v>839</v>
      </c>
      <c r="Y601" s="2" t="s">
        <v>878</v>
      </c>
      <c r="Z601" s="2"/>
    </row>
    <row r="602" spans="1:26" ht="14.25" customHeight="1">
      <c r="A602" s="1">
        <v>2819</v>
      </c>
      <c r="B602" s="2">
        <v>1</v>
      </c>
      <c r="C602" s="1" t="s">
        <v>868</v>
      </c>
      <c r="D602" s="1" t="s">
        <v>461</v>
      </c>
      <c r="E602" s="1">
        <v>2019</v>
      </c>
      <c r="F602" s="1" t="s">
        <v>869</v>
      </c>
      <c r="G602" s="1" t="s">
        <v>870</v>
      </c>
      <c r="H602" s="8" t="str">
        <f>HYPERLINK("https://doi.org/"&amp;G602)</f>
        <v>https://doi.org/10.1016/j.jag.2019.01.020</v>
      </c>
      <c r="I602" s="1" t="s">
        <v>871</v>
      </c>
      <c r="J602" s="1" t="s">
        <v>809</v>
      </c>
      <c r="K602" s="2">
        <v>184</v>
      </c>
      <c r="L602" s="2"/>
      <c r="M602" s="2" t="s">
        <v>889</v>
      </c>
      <c r="N602" s="9">
        <f>S602*Unit_conversion!$C$5</f>
        <v>1.134849905044462</v>
      </c>
      <c r="O602" s="2"/>
      <c r="P602" s="2"/>
      <c r="Q602" s="2"/>
      <c r="R602" s="10"/>
      <c r="S602" s="2">
        <v>32.229999999999997</v>
      </c>
      <c r="T602" s="2"/>
      <c r="U602" s="2" t="s">
        <v>35</v>
      </c>
      <c r="V602" s="2"/>
      <c r="W602" s="2"/>
      <c r="X602" s="2" t="s">
        <v>839</v>
      </c>
      <c r="Y602" s="2" t="s">
        <v>879</v>
      </c>
      <c r="Z602" s="2"/>
    </row>
    <row r="603" spans="1:26" ht="14.25" customHeight="1">
      <c r="A603" s="1">
        <v>2819</v>
      </c>
      <c r="B603" s="2">
        <v>1</v>
      </c>
      <c r="C603" s="1" t="s">
        <v>868</v>
      </c>
      <c r="D603" s="1" t="s">
        <v>461</v>
      </c>
      <c r="E603" s="1">
        <v>2019</v>
      </c>
      <c r="F603" s="1" t="s">
        <v>869</v>
      </c>
      <c r="G603" s="1" t="s">
        <v>870</v>
      </c>
      <c r="H603" s="8" t="str">
        <f>HYPERLINK("https://doi.org/"&amp;G603)</f>
        <v>https://doi.org/10.1016/j.jag.2019.01.020</v>
      </c>
      <c r="I603" s="1" t="s">
        <v>871</v>
      </c>
      <c r="J603" s="1" t="s">
        <v>809</v>
      </c>
      <c r="K603" s="2">
        <v>184</v>
      </c>
      <c r="L603" s="2"/>
      <c r="M603" s="2" t="s">
        <v>889</v>
      </c>
      <c r="N603" s="9">
        <f>S603*Unit_conversion!$C$5</f>
        <v>1.113371206872662</v>
      </c>
      <c r="O603" s="2"/>
      <c r="P603" s="2"/>
      <c r="Q603" s="2"/>
      <c r="R603" s="10"/>
      <c r="S603" s="2">
        <v>31.62</v>
      </c>
      <c r="T603" s="2"/>
      <c r="U603" s="2" t="s">
        <v>35</v>
      </c>
      <c r="V603" s="2"/>
      <c r="W603" s="2"/>
      <c r="X603" s="2" t="s">
        <v>839</v>
      </c>
      <c r="Y603" s="2" t="s">
        <v>880</v>
      </c>
      <c r="Z603" s="2"/>
    </row>
    <row r="604" spans="1:26" ht="14.25" customHeight="1">
      <c r="A604" s="1">
        <v>2819</v>
      </c>
      <c r="B604" s="2">
        <v>1</v>
      </c>
      <c r="C604" s="1" t="s">
        <v>868</v>
      </c>
      <c r="D604" s="1" t="s">
        <v>461</v>
      </c>
      <c r="E604" s="1">
        <v>2019</v>
      </c>
      <c r="F604" s="1" t="s">
        <v>869</v>
      </c>
      <c r="G604" s="1" t="s">
        <v>870</v>
      </c>
      <c r="H604" s="8" t="str">
        <f>HYPERLINK("https://doi.org/"&amp;G604)</f>
        <v>https://doi.org/10.1016/j.jag.2019.01.020</v>
      </c>
      <c r="I604" s="1" t="s">
        <v>871</v>
      </c>
      <c r="J604" s="1" t="s">
        <v>809</v>
      </c>
      <c r="K604" s="2">
        <v>184</v>
      </c>
      <c r="L604" s="2"/>
      <c r="M604" s="2" t="s">
        <v>889</v>
      </c>
      <c r="N604" s="9">
        <f>S604*Unit_conversion!$C$5</f>
        <v>1.1531596149614067</v>
      </c>
      <c r="O604" s="2"/>
      <c r="P604" s="2"/>
      <c r="Q604" s="2"/>
      <c r="R604" s="10"/>
      <c r="S604" s="2">
        <v>32.75</v>
      </c>
      <c r="T604" s="2"/>
      <c r="U604" s="2" t="s">
        <v>35</v>
      </c>
      <c r="V604" s="2"/>
      <c r="W604" s="2"/>
      <c r="X604" s="2" t="s">
        <v>839</v>
      </c>
      <c r="Y604" s="2" t="s">
        <v>881</v>
      </c>
      <c r="Z604" s="2"/>
    </row>
    <row r="605" spans="1:26" ht="14.25" customHeight="1">
      <c r="A605" s="1">
        <v>2819</v>
      </c>
      <c r="B605" s="2">
        <v>1</v>
      </c>
      <c r="C605" s="1" t="s">
        <v>868</v>
      </c>
      <c r="D605" s="1" t="s">
        <v>461</v>
      </c>
      <c r="E605" s="1">
        <v>2019</v>
      </c>
      <c r="F605" s="1" t="s">
        <v>869</v>
      </c>
      <c r="G605" s="1" t="s">
        <v>870</v>
      </c>
      <c r="H605" s="8" t="str">
        <f>HYPERLINK("https://doi.org/"&amp;G605)</f>
        <v>https://doi.org/10.1016/j.jag.2019.01.020</v>
      </c>
      <c r="I605" s="1" t="s">
        <v>871</v>
      </c>
      <c r="J605" s="1" t="s">
        <v>809</v>
      </c>
      <c r="K605" s="2">
        <v>184</v>
      </c>
      <c r="L605" s="2"/>
      <c r="M605" s="2" t="s">
        <v>889</v>
      </c>
      <c r="N605" s="9">
        <f>S605*Unit_conversion!$C$5</f>
        <v>1.1429484305846491</v>
      </c>
      <c r="O605" s="2"/>
      <c r="P605" s="2"/>
      <c r="Q605" s="2"/>
      <c r="R605" s="10"/>
      <c r="S605" s="2">
        <v>32.46</v>
      </c>
      <c r="T605" s="2"/>
      <c r="U605" s="2" t="s">
        <v>35</v>
      </c>
      <c r="V605" s="2"/>
      <c r="W605" s="2"/>
      <c r="X605" s="2" t="s">
        <v>839</v>
      </c>
      <c r="Y605" s="2" t="s">
        <v>882</v>
      </c>
      <c r="Z605" s="2"/>
    </row>
    <row r="606" spans="1:26" ht="14.25" customHeight="1">
      <c r="A606" s="1">
        <v>2819</v>
      </c>
      <c r="B606" s="2">
        <v>1</v>
      </c>
      <c r="C606" s="1" t="s">
        <v>868</v>
      </c>
      <c r="D606" s="1" t="s">
        <v>461</v>
      </c>
      <c r="E606" s="1">
        <v>2019</v>
      </c>
      <c r="F606" s="1" t="s">
        <v>869</v>
      </c>
      <c r="G606" s="1" t="s">
        <v>870</v>
      </c>
      <c r="H606" s="8" t="str">
        <f>HYPERLINK("https://doi.org/"&amp;G606)</f>
        <v>https://doi.org/10.1016/j.jag.2019.01.020</v>
      </c>
      <c r="I606" s="1" t="s">
        <v>871</v>
      </c>
      <c r="J606" s="1" t="s">
        <v>809</v>
      </c>
      <c r="K606" s="2">
        <v>184</v>
      </c>
      <c r="L606" s="2"/>
      <c r="M606" s="2" t="s">
        <v>889</v>
      </c>
      <c r="N606" s="9">
        <f>S606*Unit_conversion!$C$5</f>
        <v>1.1211176226067538</v>
      </c>
      <c r="O606" s="2"/>
      <c r="P606" s="2"/>
      <c r="Q606" s="2"/>
      <c r="R606" s="10"/>
      <c r="S606" s="2">
        <v>31.84</v>
      </c>
      <c r="T606" s="2"/>
      <c r="U606" s="2" t="s">
        <v>35</v>
      </c>
      <c r="V606" s="2"/>
      <c r="W606" s="2"/>
      <c r="X606" s="2" t="s">
        <v>839</v>
      </c>
      <c r="Y606" s="2" t="s">
        <v>883</v>
      </c>
      <c r="Z606" s="2"/>
    </row>
    <row r="607" spans="1:26" ht="14.25" customHeight="1">
      <c r="A607" s="1">
        <v>2819</v>
      </c>
      <c r="B607" s="2">
        <v>1</v>
      </c>
      <c r="C607" s="1" t="s">
        <v>868</v>
      </c>
      <c r="D607" s="1" t="s">
        <v>461</v>
      </c>
      <c r="E607" s="1">
        <v>2019</v>
      </c>
      <c r="F607" s="1" t="s">
        <v>869</v>
      </c>
      <c r="G607" s="1" t="s">
        <v>870</v>
      </c>
      <c r="H607" s="8" t="str">
        <f>HYPERLINK("https://doi.org/"&amp;G607)</f>
        <v>https://doi.org/10.1016/j.jag.2019.01.020</v>
      </c>
      <c r="I607" s="1" t="s">
        <v>871</v>
      </c>
      <c r="J607" s="1" t="s">
        <v>809</v>
      </c>
      <c r="K607" s="2">
        <v>184</v>
      </c>
      <c r="L607" s="2"/>
      <c r="M607" s="2" t="s">
        <v>889</v>
      </c>
      <c r="N607" s="9">
        <f>S607*Unit_conversion!$C$5</f>
        <v>1.0749912380082975</v>
      </c>
      <c r="O607" s="2"/>
      <c r="P607" s="2"/>
      <c r="Q607" s="2"/>
      <c r="R607" s="10"/>
      <c r="S607" s="2">
        <v>30.53</v>
      </c>
      <c r="T607" s="2"/>
      <c r="U607" s="2" t="s">
        <v>35</v>
      </c>
      <c r="V607" s="2"/>
      <c r="W607" s="2"/>
      <c r="X607" s="2" t="s">
        <v>839</v>
      </c>
      <c r="Y607" s="2" t="s">
        <v>884</v>
      </c>
      <c r="Z607" s="2"/>
    </row>
    <row r="608" spans="1:26" ht="14.25" customHeight="1">
      <c r="A608" s="1">
        <v>2819</v>
      </c>
      <c r="B608" s="2">
        <v>1</v>
      </c>
      <c r="C608" s="1" t="s">
        <v>868</v>
      </c>
      <c r="D608" s="1" t="s">
        <v>461</v>
      </c>
      <c r="E608" s="1">
        <v>2019</v>
      </c>
      <c r="F608" s="1" t="s">
        <v>869</v>
      </c>
      <c r="G608" s="1" t="s">
        <v>870</v>
      </c>
      <c r="H608" s="8" t="str">
        <f>HYPERLINK("https://doi.org/"&amp;G608)</f>
        <v>https://doi.org/10.1016/j.jag.2019.01.020</v>
      </c>
      <c r="I608" s="1" t="s">
        <v>871</v>
      </c>
      <c r="J608" s="1" t="s">
        <v>809</v>
      </c>
      <c r="K608" s="2">
        <v>184</v>
      </c>
      <c r="L608" s="2"/>
      <c r="M608" s="2" t="s">
        <v>889</v>
      </c>
      <c r="N608" s="9">
        <f>S608*Unit_conversion!$C$5</f>
        <v>1.2623136548508833</v>
      </c>
      <c r="O608" s="2"/>
      <c r="P608" s="2"/>
      <c r="Q608" s="2"/>
      <c r="R608" s="10"/>
      <c r="S608" s="2">
        <v>35.85</v>
      </c>
      <c r="T608" s="2"/>
      <c r="U608" s="2" t="s">
        <v>35</v>
      </c>
      <c r="V608" s="2"/>
      <c r="W608" s="2"/>
      <c r="X608" s="2" t="s">
        <v>839</v>
      </c>
      <c r="Y608" s="2" t="s">
        <v>885</v>
      </c>
      <c r="Z608" s="2"/>
    </row>
    <row r="609" spans="1:26" ht="14.25" customHeight="1">
      <c r="A609" s="1">
        <v>2819</v>
      </c>
      <c r="B609" s="2">
        <v>1</v>
      </c>
      <c r="C609" s="1" t="s">
        <v>868</v>
      </c>
      <c r="D609" s="1" t="s">
        <v>461</v>
      </c>
      <c r="E609" s="1">
        <v>2019</v>
      </c>
      <c r="F609" s="1" t="s">
        <v>869</v>
      </c>
      <c r="G609" s="1" t="s">
        <v>870</v>
      </c>
      <c r="H609" s="8" t="str">
        <f>HYPERLINK("https://doi.org/"&amp;G609)</f>
        <v>https://doi.org/10.1016/j.jag.2019.01.020</v>
      </c>
      <c r="I609" s="1" t="s">
        <v>871</v>
      </c>
      <c r="J609" s="1" t="s">
        <v>809</v>
      </c>
      <c r="K609" s="2">
        <v>184</v>
      </c>
      <c r="L609" s="2"/>
      <c r="M609" s="2" t="s">
        <v>889</v>
      </c>
      <c r="N609" s="9">
        <f>S609*Unit_conversion!$C$5</f>
        <v>1.0654842732437302</v>
      </c>
      <c r="O609" s="2"/>
      <c r="P609" s="2"/>
      <c r="Q609" s="2"/>
      <c r="R609" s="10"/>
      <c r="S609" s="2">
        <v>30.26</v>
      </c>
      <c r="T609" s="2"/>
      <c r="U609" s="2" t="s">
        <v>35</v>
      </c>
      <c r="V609" s="2"/>
      <c r="W609" s="2"/>
      <c r="X609" s="2" t="s">
        <v>839</v>
      </c>
      <c r="Y609" s="2" t="s">
        <v>886</v>
      </c>
      <c r="Z609" s="2"/>
    </row>
    <row r="610" spans="1:26" ht="14.25" customHeight="1">
      <c r="A610" s="1">
        <v>2819</v>
      </c>
      <c r="B610" s="2">
        <v>1</v>
      </c>
      <c r="C610" s="1" t="s">
        <v>868</v>
      </c>
      <c r="D610" s="1" t="s">
        <v>461</v>
      </c>
      <c r="E610" s="1">
        <v>2019</v>
      </c>
      <c r="F610" s="1" t="s">
        <v>869</v>
      </c>
      <c r="G610" s="1" t="s">
        <v>870</v>
      </c>
      <c r="H610" s="8" t="str">
        <f>HYPERLINK("https://doi.org/"&amp;G610)</f>
        <v>https://doi.org/10.1016/j.jag.2019.01.020</v>
      </c>
      <c r="I610" s="1" t="s">
        <v>871</v>
      </c>
      <c r="J610" s="1" t="s">
        <v>809</v>
      </c>
      <c r="K610" s="2">
        <v>184</v>
      </c>
      <c r="L610" s="2"/>
      <c r="M610" s="2" t="s">
        <v>889</v>
      </c>
      <c r="N610" s="9">
        <f>S610*Unit_conversion!$C$5</f>
        <v>1.0366112691439333</v>
      </c>
      <c r="O610" s="2"/>
      <c r="P610" s="2"/>
      <c r="Q610" s="2"/>
      <c r="R610" s="10"/>
      <c r="S610" s="2">
        <v>29.44</v>
      </c>
      <c r="T610" s="2"/>
      <c r="U610" s="2" t="s">
        <v>35</v>
      </c>
      <c r="V610" s="2"/>
      <c r="W610" s="2"/>
      <c r="X610" s="2" t="s">
        <v>839</v>
      </c>
      <c r="Y610" s="2" t="s">
        <v>887</v>
      </c>
      <c r="Z610" s="2"/>
    </row>
    <row r="611" spans="1:26" ht="14.25" customHeight="1">
      <c r="A611" s="1">
        <v>2819</v>
      </c>
      <c r="B611" s="2">
        <v>1</v>
      </c>
      <c r="C611" s="1" t="s">
        <v>868</v>
      </c>
      <c r="D611" s="1" t="s">
        <v>461</v>
      </c>
      <c r="E611" s="1">
        <v>2019</v>
      </c>
      <c r="F611" s="1" t="s">
        <v>869</v>
      </c>
      <c r="G611" s="1" t="s">
        <v>870</v>
      </c>
      <c r="H611" s="8" t="str">
        <f>HYPERLINK("https://doi.org/"&amp;G611)</f>
        <v>https://doi.org/10.1016/j.jag.2019.01.020</v>
      </c>
      <c r="I611" s="1" t="s">
        <v>871</v>
      </c>
      <c r="J611" s="1" t="s">
        <v>809</v>
      </c>
      <c r="K611" s="2">
        <v>184</v>
      </c>
      <c r="L611" s="2"/>
      <c r="M611" s="2" t="s">
        <v>889</v>
      </c>
      <c r="N611" s="9">
        <f>S611*Unit_conversion!$C$5</f>
        <v>1.0045692767892804</v>
      </c>
      <c r="O611" s="2"/>
      <c r="P611" s="2"/>
      <c r="Q611" s="2"/>
      <c r="R611" s="10"/>
      <c r="S611" s="2">
        <v>28.53</v>
      </c>
      <c r="T611" s="2"/>
      <c r="U611" s="2" t="s">
        <v>35</v>
      </c>
      <c r="V611" s="2"/>
      <c r="W611" s="2"/>
      <c r="X611" s="2" t="s">
        <v>839</v>
      </c>
      <c r="Y611" s="2" t="s">
        <v>888</v>
      </c>
      <c r="Z611" s="2"/>
    </row>
    <row r="612" spans="1:26" ht="14.25" customHeight="1">
      <c r="A612" s="1">
        <v>2819</v>
      </c>
      <c r="B612" s="2">
        <v>1</v>
      </c>
      <c r="C612" s="1" t="s">
        <v>868</v>
      </c>
      <c r="D612" s="1" t="s">
        <v>461</v>
      </c>
      <c r="E612" s="1">
        <v>2019</v>
      </c>
      <c r="F612" s="1" t="s">
        <v>869</v>
      </c>
      <c r="G612" s="1" t="s">
        <v>870</v>
      </c>
      <c r="H612" s="8" t="str">
        <f>HYPERLINK("https://doi.org/"&amp;G612)</f>
        <v>https://doi.org/10.1016/j.jag.2019.01.020</v>
      </c>
      <c r="I612" s="1" t="s">
        <v>871</v>
      </c>
      <c r="J612" s="1" t="s">
        <v>809</v>
      </c>
      <c r="K612" s="2">
        <v>184</v>
      </c>
      <c r="L612" s="2"/>
      <c r="M612" s="2" t="s">
        <v>890</v>
      </c>
      <c r="N612" s="9">
        <f>S612*Unit_conversion!$C$5</f>
        <v>1.1165401951275178</v>
      </c>
      <c r="O612" s="2"/>
      <c r="P612" s="2"/>
      <c r="Q612" s="2"/>
      <c r="R612" s="10"/>
      <c r="S612" s="2">
        <v>31.71</v>
      </c>
      <c r="T612" s="2"/>
      <c r="U612" s="2" t="s">
        <v>35</v>
      </c>
      <c r="V612" s="2"/>
      <c r="W612" s="2"/>
      <c r="X612" s="2" t="s">
        <v>839</v>
      </c>
      <c r="Y612" s="2" t="s">
        <v>873</v>
      </c>
      <c r="Z612" s="2"/>
    </row>
    <row r="613" spans="1:26" ht="14.25" customHeight="1">
      <c r="A613" s="1">
        <v>2819</v>
      </c>
      <c r="B613" s="2">
        <v>1</v>
      </c>
      <c r="C613" s="1" t="s">
        <v>868</v>
      </c>
      <c r="D613" s="1" t="s">
        <v>461</v>
      </c>
      <c r="E613" s="1">
        <v>2019</v>
      </c>
      <c r="F613" s="1" t="s">
        <v>869</v>
      </c>
      <c r="G613" s="1" t="s">
        <v>870</v>
      </c>
      <c r="H613" s="8" t="str">
        <f>HYPERLINK("https://doi.org/"&amp;G613)</f>
        <v>https://doi.org/10.1016/j.jag.2019.01.020</v>
      </c>
      <c r="I613" s="1" t="s">
        <v>871</v>
      </c>
      <c r="J613" s="1" t="s">
        <v>809</v>
      </c>
      <c r="K613" s="2">
        <v>184</v>
      </c>
      <c r="L613" s="2"/>
      <c r="M613" s="2" t="s">
        <v>890</v>
      </c>
      <c r="N613" s="9">
        <f>S613*Unit_conversion!$C$5</f>
        <v>0.98942855512719163</v>
      </c>
      <c r="O613" s="2"/>
      <c r="P613" s="2"/>
      <c r="Q613" s="2"/>
      <c r="R613" s="10"/>
      <c r="S613" s="2">
        <v>28.1</v>
      </c>
      <c r="T613" s="2"/>
      <c r="U613" s="2" t="s">
        <v>35</v>
      </c>
      <c r="V613" s="2"/>
      <c r="W613" s="2"/>
      <c r="X613" s="2" t="s">
        <v>839</v>
      </c>
      <c r="Y613" s="2" t="s">
        <v>874</v>
      </c>
      <c r="Z613" s="2"/>
    </row>
    <row r="614" spans="1:26" ht="14.25" customHeight="1">
      <c r="A614" s="1">
        <v>2819</v>
      </c>
      <c r="B614" s="2">
        <v>1</v>
      </c>
      <c r="C614" s="1" t="s">
        <v>868</v>
      </c>
      <c r="D614" s="1" t="s">
        <v>461</v>
      </c>
      <c r="E614" s="1">
        <v>2019</v>
      </c>
      <c r="F614" s="1" t="s">
        <v>869</v>
      </c>
      <c r="G614" s="1" t="s">
        <v>870</v>
      </c>
      <c r="H614" s="8" t="str">
        <f>HYPERLINK("https://doi.org/"&amp;G614)</f>
        <v>https://doi.org/10.1016/j.jag.2019.01.020</v>
      </c>
      <c r="I614" s="1" t="s">
        <v>871</v>
      </c>
      <c r="J614" s="1" t="s">
        <v>809</v>
      </c>
      <c r="K614" s="2">
        <v>184</v>
      </c>
      <c r="L614" s="2"/>
      <c r="M614" s="2" t="s">
        <v>890</v>
      </c>
      <c r="N614" s="9">
        <f>S614*Unit_conversion!$C$5</f>
        <v>0.98942855512719163</v>
      </c>
      <c r="O614" s="2"/>
      <c r="P614" s="2"/>
      <c r="Q614" s="2"/>
      <c r="R614" s="10"/>
      <c r="S614" s="2">
        <v>28.1</v>
      </c>
      <c r="T614" s="2"/>
      <c r="U614" s="2" t="s">
        <v>35</v>
      </c>
      <c r="V614" s="2"/>
      <c r="W614" s="2"/>
      <c r="X614" s="2" t="s">
        <v>839</v>
      </c>
      <c r="Y614" s="2" t="s">
        <v>875</v>
      </c>
      <c r="Z614" s="2"/>
    </row>
    <row r="615" spans="1:26" ht="14.25" customHeight="1">
      <c r="A615" s="1">
        <v>2819</v>
      </c>
      <c r="B615" s="2">
        <v>1</v>
      </c>
      <c r="C615" s="1" t="s">
        <v>868</v>
      </c>
      <c r="D615" s="1" t="s">
        <v>461</v>
      </c>
      <c r="E615" s="1">
        <v>2019</v>
      </c>
      <c r="F615" s="1" t="s">
        <v>869</v>
      </c>
      <c r="G615" s="1" t="s">
        <v>870</v>
      </c>
      <c r="H615" s="8" t="str">
        <f>HYPERLINK("https://doi.org/"&amp;G615)</f>
        <v>https://doi.org/10.1016/j.jag.2019.01.020</v>
      </c>
      <c r="I615" s="1" t="s">
        <v>871</v>
      </c>
      <c r="J615" s="1" t="s">
        <v>809</v>
      </c>
      <c r="K615" s="2">
        <v>184</v>
      </c>
      <c r="L615" s="2"/>
      <c r="M615" s="2" t="s">
        <v>890</v>
      </c>
      <c r="N615" s="9">
        <f>S615*Unit_conversion!$C$5</f>
        <v>1.1172444147397078</v>
      </c>
      <c r="O615" s="2"/>
      <c r="P615" s="2"/>
      <c r="Q615" s="2"/>
      <c r="R615" s="10"/>
      <c r="S615" s="2">
        <v>31.73</v>
      </c>
      <c r="T615" s="2"/>
      <c r="U615" s="2" t="s">
        <v>35</v>
      </c>
      <c r="V615" s="2"/>
      <c r="W615" s="2"/>
      <c r="X615" s="2" t="s">
        <v>839</v>
      </c>
      <c r="Y615" s="2" t="s">
        <v>876</v>
      </c>
      <c r="Z615" s="2"/>
    </row>
    <row r="616" spans="1:26" ht="14.25" customHeight="1">
      <c r="A616" s="1">
        <v>2819</v>
      </c>
      <c r="B616" s="2">
        <v>1</v>
      </c>
      <c r="C616" s="1" t="s">
        <v>868</v>
      </c>
      <c r="D616" s="1" t="s">
        <v>461</v>
      </c>
      <c r="E616" s="1">
        <v>2019</v>
      </c>
      <c r="F616" s="1" t="s">
        <v>869</v>
      </c>
      <c r="G616" s="1" t="s">
        <v>870</v>
      </c>
      <c r="H616" s="8" t="str">
        <f>HYPERLINK("https://doi.org/"&amp;G616)</f>
        <v>https://doi.org/10.1016/j.jag.2019.01.020</v>
      </c>
      <c r="I616" s="1" t="s">
        <v>871</v>
      </c>
      <c r="J616" s="1" t="s">
        <v>809</v>
      </c>
      <c r="K616" s="2">
        <v>184</v>
      </c>
      <c r="L616" s="2"/>
      <c r="M616" s="2" t="s">
        <v>890</v>
      </c>
      <c r="N616" s="9">
        <f>S616*Unit_conversion!$C$5</f>
        <v>1.1211176226067538</v>
      </c>
      <c r="O616" s="2"/>
      <c r="P616" s="2"/>
      <c r="Q616" s="2"/>
      <c r="R616" s="10"/>
      <c r="S616" s="2">
        <v>31.84</v>
      </c>
      <c r="T616" s="2"/>
      <c r="U616" s="2" t="s">
        <v>35</v>
      </c>
      <c r="V616" s="2"/>
      <c r="W616" s="2"/>
      <c r="X616" s="2" t="s">
        <v>839</v>
      </c>
      <c r="Y616" s="2" t="s">
        <v>877</v>
      </c>
      <c r="Z616" s="2"/>
    </row>
    <row r="617" spans="1:26" ht="14.25" customHeight="1">
      <c r="A617" s="1">
        <v>2819</v>
      </c>
      <c r="B617" s="2">
        <v>1</v>
      </c>
      <c r="C617" s="1" t="s">
        <v>868</v>
      </c>
      <c r="D617" s="1" t="s">
        <v>461</v>
      </c>
      <c r="E617" s="1">
        <v>2019</v>
      </c>
      <c r="F617" s="1" t="s">
        <v>869</v>
      </c>
      <c r="G617" s="1" t="s">
        <v>870</v>
      </c>
      <c r="H617" s="8" t="str">
        <f>HYPERLINK("https://doi.org/"&amp;G617)</f>
        <v>https://doi.org/10.1016/j.jag.2019.01.020</v>
      </c>
      <c r="I617" s="1" t="s">
        <v>871</v>
      </c>
      <c r="J617" s="1" t="s">
        <v>809</v>
      </c>
      <c r="K617" s="2">
        <v>184</v>
      </c>
      <c r="L617" s="2"/>
      <c r="M617" s="2" t="s">
        <v>890</v>
      </c>
      <c r="N617" s="9">
        <f>S617*Unit_conversion!$C$5</f>
        <v>1.0982304852105733</v>
      </c>
      <c r="O617" s="2"/>
      <c r="P617" s="2"/>
      <c r="Q617" s="2"/>
      <c r="R617" s="10"/>
      <c r="S617" s="2">
        <v>31.19</v>
      </c>
      <c r="T617" s="2"/>
      <c r="U617" s="2" t="s">
        <v>35</v>
      </c>
      <c r="V617" s="2"/>
      <c r="W617" s="2"/>
      <c r="X617" s="2" t="s">
        <v>839</v>
      </c>
      <c r="Y617" s="2" t="s">
        <v>878</v>
      </c>
      <c r="Z617" s="2"/>
    </row>
    <row r="618" spans="1:26" ht="14.25" customHeight="1">
      <c r="A618" s="1">
        <v>2819</v>
      </c>
      <c r="B618" s="2">
        <v>1</v>
      </c>
      <c r="C618" s="1" t="s">
        <v>868</v>
      </c>
      <c r="D618" s="1" t="s">
        <v>461</v>
      </c>
      <c r="E618" s="1">
        <v>2019</v>
      </c>
      <c r="F618" s="1" t="s">
        <v>869</v>
      </c>
      <c r="G618" s="1" t="s">
        <v>870</v>
      </c>
      <c r="H618" s="8" t="str">
        <f>HYPERLINK("https://doi.org/"&amp;G618)</f>
        <v>https://doi.org/10.1016/j.jag.2019.01.020</v>
      </c>
      <c r="I618" s="1" t="s">
        <v>871</v>
      </c>
      <c r="J618" s="1" t="s">
        <v>809</v>
      </c>
      <c r="K618" s="2">
        <v>184</v>
      </c>
      <c r="L618" s="2"/>
      <c r="M618" s="2" t="s">
        <v>890</v>
      </c>
      <c r="N618" s="9">
        <f>S618*Unit_conversion!$C$5</f>
        <v>1.0707659203351565</v>
      </c>
      <c r="O618" s="2"/>
      <c r="P618" s="2"/>
      <c r="Q618" s="2"/>
      <c r="R618" s="10"/>
      <c r="S618" s="2">
        <v>30.41</v>
      </c>
      <c r="T618" s="2"/>
      <c r="U618" s="2" t="s">
        <v>35</v>
      </c>
      <c r="V618" s="2"/>
      <c r="W618" s="2"/>
      <c r="X618" s="2" t="s">
        <v>839</v>
      </c>
      <c r="Y618" s="2" t="s">
        <v>879</v>
      </c>
      <c r="Z618" s="2"/>
    </row>
    <row r="619" spans="1:26" ht="14.25" customHeight="1">
      <c r="A619" s="1">
        <v>2819</v>
      </c>
      <c r="B619" s="2">
        <v>1</v>
      </c>
      <c r="C619" s="1" t="s">
        <v>868</v>
      </c>
      <c r="D619" s="1" t="s">
        <v>461</v>
      </c>
      <c r="E619" s="1">
        <v>2019</v>
      </c>
      <c r="F619" s="1" t="s">
        <v>869</v>
      </c>
      <c r="G619" s="1" t="s">
        <v>870</v>
      </c>
      <c r="H619" s="8" t="str">
        <f>HYPERLINK("https://doi.org/"&amp;G619)</f>
        <v>https://doi.org/10.1016/j.jag.2019.01.020</v>
      </c>
      <c r="I619" s="1" t="s">
        <v>871</v>
      </c>
      <c r="J619" s="1" t="s">
        <v>809</v>
      </c>
      <c r="K619" s="2">
        <v>184</v>
      </c>
      <c r="L619" s="2"/>
      <c r="M619" s="2" t="s">
        <v>890</v>
      </c>
      <c r="N619" s="9">
        <f>S619*Unit_conversion!$C$5</f>
        <v>1.0485830025511662</v>
      </c>
      <c r="O619" s="2"/>
      <c r="P619" s="2"/>
      <c r="Q619" s="2"/>
      <c r="R619" s="10"/>
      <c r="S619" s="2">
        <v>29.78</v>
      </c>
      <c r="T619" s="2"/>
      <c r="U619" s="2" t="s">
        <v>35</v>
      </c>
      <c r="V619" s="2"/>
      <c r="W619" s="2"/>
      <c r="X619" s="2" t="s">
        <v>839</v>
      </c>
      <c r="Y619" s="2" t="s">
        <v>880</v>
      </c>
      <c r="Z619" s="2"/>
    </row>
    <row r="620" spans="1:26" ht="14.25" customHeight="1">
      <c r="A620" s="1">
        <v>2819</v>
      </c>
      <c r="B620" s="2">
        <v>1</v>
      </c>
      <c r="C620" s="1" t="s">
        <v>868</v>
      </c>
      <c r="D620" s="1" t="s">
        <v>461</v>
      </c>
      <c r="E620" s="1">
        <v>2019</v>
      </c>
      <c r="F620" s="1" t="s">
        <v>869</v>
      </c>
      <c r="G620" s="1" t="s">
        <v>870</v>
      </c>
      <c r="H620" s="8" t="str">
        <f>HYPERLINK("https://doi.org/"&amp;G620)</f>
        <v>https://doi.org/10.1016/j.jag.2019.01.020</v>
      </c>
      <c r="I620" s="1" t="s">
        <v>871</v>
      </c>
      <c r="J620" s="1" t="s">
        <v>809</v>
      </c>
      <c r="K620" s="2">
        <v>184</v>
      </c>
      <c r="L620" s="2"/>
      <c r="M620" s="2" t="s">
        <v>890</v>
      </c>
      <c r="N620" s="9">
        <f>S620*Unit_conversion!$C$5</f>
        <v>1.0947093871496223</v>
      </c>
      <c r="O620" s="2"/>
      <c r="P620" s="2"/>
      <c r="Q620" s="2"/>
      <c r="R620" s="10"/>
      <c r="S620" s="2">
        <v>31.09</v>
      </c>
      <c r="T620" s="2"/>
      <c r="U620" s="2" t="s">
        <v>35</v>
      </c>
      <c r="V620" s="2"/>
      <c r="W620" s="2"/>
      <c r="X620" s="2" t="s">
        <v>839</v>
      </c>
      <c r="Y620" s="2" t="s">
        <v>881</v>
      </c>
      <c r="Z620" s="2"/>
    </row>
    <row r="621" spans="1:26" ht="14.25" customHeight="1">
      <c r="A621" s="1">
        <v>2819</v>
      </c>
      <c r="B621" s="2">
        <v>1</v>
      </c>
      <c r="C621" s="1" t="s">
        <v>868</v>
      </c>
      <c r="D621" s="1" t="s">
        <v>461</v>
      </c>
      <c r="E621" s="1">
        <v>2019</v>
      </c>
      <c r="F621" s="1" t="s">
        <v>869</v>
      </c>
      <c r="G621" s="1" t="s">
        <v>870</v>
      </c>
      <c r="H621" s="8" t="str">
        <f>HYPERLINK("https://doi.org/"&amp;G621)</f>
        <v>https://doi.org/10.1016/j.jag.2019.01.020</v>
      </c>
      <c r="I621" s="1" t="s">
        <v>871</v>
      </c>
      <c r="J621" s="1" t="s">
        <v>809</v>
      </c>
      <c r="K621" s="2">
        <v>184</v>
      </c>
      <c r="L621" s="2"/>
      <c r="M621" s="2" t="s">
        <v>890</v>
      </c>
      <c r="N621" s="9">
        <f>S621*Unit_conversion!$C$5</f>
        <v>1.0950614969557175</v>
      </c>
      <c r="O621" s="2"/>
      <c r="P621" s="2"/>
      <c r="Q621" s="2"/>
      <c r="R621" s="10"/>
      <c r="S621" s="2">
        <v>31.1</v>
      </c>
      <c r="T621" s="2"/>
      <c r="U621" s="2" t="s">
        <v>35</v>
      </c>
      <c r="V621" s="2"/>
      <c r="W621" s="2"/>
      <c r="X621" s="2" t="s">
        <v>839</v>
      </c>
      <c r="Y621" s="2" t="s">
        <v>882</v>
      </c>
      <c r="Z621" s="2"/>
    </row>
    <row r="622" spans="1:26" ht="14.25" customHeight="1">
      <c r="A622" s="1">
        <v>2819</v>
      </c>
      <c r="B622" s="2">
        <v>1</v>
      </c>
      <c r="C622" s="1" t="s">
        <v>868</v>
      </c>
      <c r="D622" s="1" t="s">
        <v>461</v>
      </c>
      <c r="E622" s="1">
        <v>2019</v>
      </c>
      <c r="F622" s="1" t="s">
        <v>869</v>
      </c>
      <c r="G622" s="1" t="s">
        <v>870</v>
      </c>
      <c r="H622" s="8" t="str">
        <f>HYPERLINK("https://doi.org/"&amp;G622)</f>
        <v>https://doi.org/10.1016/j.jag.2019.01.020</v>
      </c>
      <c r="I622" s="1" t="s">
        <v>871</v>
      </c>
      <c r="J622" s="1" t="s">
        <v>809</v>
      </c>
      <c r="K622" s="2">
        <v>184</v>
      </c>
      <c r="L622" s="2"/>
      <c r="M622" s="2" t="s">
        <v>890</v>
      </c>
      <c r="N622" s="9">
        <f>S622*Unit_conversion!$C$5</f>
        <v>1.069005371304681</v>
      </c>
      <c r="O622" s="2"/>
      <c r="P622" s="2"/>
      <c r="Q622" s="2"/>
      <c r="R622" s="10"/>
      <c r="S622" s="2">
        <v>30.36</v>
      </c>
      <c r="T622" s="2"/>
      <c r="U622" s="2" t="s">
        <v>35</v>
      </c>
      <c r="V622" s="2"/>
      <c r="W622" s="2"/>
      <c r="X622" s="2" t="s">
        <v>839</v>
      </c>
      <c r="Y622" s="2" t="s">
        <v>883</v>
      </c>
      <c r="Z622" s="2"/>
    </row>
    <row r="623" spans="1:26" ht="14.25" customHeight="1">
      <c r="A623" s="1">
        <v>2819</v>
      </c>
      <c r="B623" s="2">
        <v>1</v>
      </c>
      <c r="C623" s="1" t="s">
        <v>868</v>
      </c>
      <c r="D623" s="1" t="s">
        <v>461</v>
      </c>
      <c r="E623" s="1">
        <v>2019</v>
      </c>
      <c r="F623" s="1" t="s">
        <v>869</v>
      </c>
      <c r="G623" s="1" t="s">
        <v>870</v>
      </c>
      <c r="H623" s="8" t="str">
        <f>HYPERLINK("https://doi.org/"&amp;G623)</f>
        <v>https://doi.org/10.1016/j.jag.2019.01.020</v>
      </c>
      <c r="I623" s="1" t="s">
        <v>871</v>
      </c>
      <c r="J623" s="1" t="s">
        <v>809</v>
      </c>
      <c r="K623" s="2">
        <v>184</v>
      </c>
      <c r="L623" s="2"/>
      <c r="M623" s="2" t="s">
        <v>890</v>
      </c>
      <c r="N623" s="9">
        <f>S623*Unit_conversion!$C$5</f>
        <v>1.0260479749610807</v>
      </c>
      <c r="O623" s="2"/>
      <c r="P623" s="2"/>
      <c r="Q623" s="2"/>
      <c r="R623" s="10"/>
      <c r="S623" s="2">
        <v>29.14</v>
      </c>
      <c r="T623" s="2"/>
      <c r="U623" s="2" t="s">
        <v>35</v>
      </c>
      <c r="V623" s="2"/>
      <c r="W623" s="2"/>
      <c r="X623" s="2" t="s">
        <v>839</v>
      </c>
      <c r="Y623" s="2" t="s">
        <v>884</v>
      </c>
      <c r="Z623" s="2"/>
    </row>
    <row r="624" spans="1:26" ht="14.25" customHeight="1">
      <c r="A624" s="1">
        <v>2819</v>
      </c>
      <c r="B624" s="2">
        <v>1</v>
      </c>
      <c r="C624" s="1" t="s">
        <v>868</v>
      </c>
      <c r="D624" s="1" t="s">
        <v>461</v>
      </c>
      <c r="E624" s="1">
        <v>2019</v>
      </c>
      <c r="F624" s="1" t="s">
        <v>869</v>
      </c>
      <c r="G624" s="1" t="s">
        <v>870</v>
      </c>
      <c r="H624" s="8" t="str">
        <f>HYPERLINK("https://doi.org/"&amp;G624)</f>
        <v>https://doi.org/10.1016/j.jag.2019.01.020</v>
      </c>
      <c r="I624" s="1" t="s">
        <v>871</v>
      </c>
      <c r="J624" s="1" t="s">
        <v>809</v>
      </c>
      <c r="K624" s="2">
        <v>184</v>
      </c>
      <c r="L624" s="2"/>
      <c r="M624" s="2" t="s">
        <v>890</v>
      </c>
      <c r="N624" s="9">
        <f>S624*Unit_conversion!$C$5</f>
        <v>1.2496377018314602</v>
      </c>
      <c r="O624" s="2"/>
      <c r="P624" s="2"/>
      <c r="Q624" s="2"/>
      <c r="R624" s="10"/>
      <c r="S624" s="2">
        <v>35.49</v>
      </c>
      <c r="T624" s="2"/>
      <c r="U624" s="2" t="s">
        <v>35</v>
      </c>
      <c r="V624" s="2"/>
      <c r="W624" s="2"/>
      <c r="X624" s="2" t="s">
        <v>839</v>
      </c>
      <c r="Y624" s="2" t="s">
        <v>885</v>
      </c>
      <c r="Z624" s="2"/>
    </row>
    <row r="625" spans="1:26" ht="14.25" customHeight="1">
      <c r="A625" s="1">
        <v>2819</v>
      </c>
      <c r="B625" s="2">
        <v>1</v>
      </c>
      <c r="C625" s="1" t="s">
        <v>868</v>
      </c>
      <c r="D625" s="1" t="s">
        <v>461</v>
      </c>
      <c r="E625" s="1">
        <v>2019</v>
      </c>
      <c r="F625" s="1" t="s">
        <v>869</v>
      </c>
      <c r="G625" s="1" t="s">
        <v>870</v>
      </c>
      <c r="H625" s="8" t="str">
        <f>HYPERLINK("https://doi.org/"&amp;G625)</f>
        <v>https://doi.org/10.1016/j.jag.2019.01.020</v>
      </c>
      <c r="I625" s="1" t="s">
        <v>871</v>
      </c>
      <c r="J625" s="1" t="s">
        <v>809</v>
      </c>
      <c r="K625" s="2">
        <v>184</v>
      </c>
      <c r="L625" s="2"/>
      <c r="M625" s="2" t="s">
        <v>890</v>
      </c>
      <c r="N625" s="9">
        <f>S625*Unit_conversion!$C$5</f>
        <v>1.0193578886452739</v>
      </c>
      <c r="O625" s="2"/>
      <c r="P625" s="2"/>
      <c r="Q625" s="2"/>
      <c r="R625" s="10"/>
      <c r="S625" s="2">
        <v>28.95</v>
      </c>
      <c r="T625" s="2"/>
      <c r="U625" s="2" t="s">
        <v>35</v>
      </c>
      <c r="V625" s="2"/>
      <c r="W625" s="2"/>
      <c r="X625" s="2" t="s">
        <v>839</v>
      </c>
      <c r="Y625" s="2" t="s">
        <v>886</v>
      </c>
      <c r="Z625" s="2"/>
    </row>
    <row r="626" spans="1:26" ht="14.25" customHeight="1">
      <c r="A626" s="1">
        <v>2819</v>
      </c>
      <c r="B626" s="2">
        <v>1</v>
      </c>
      <c r="C626" s="1" t="s">
        <v>868</v>
      </c>
      <c r="D626" s="1" t="s">
        <v>461</v>
      </c>
      <c r="E626" s="1">
        <v>2019</v>
      </c>
      <c r="F626" s="1" t="s">
        <v>869</v>
      </c>
      <c r="G626" s="1" t="s">
        <v>870</v>
      </c>
      <c r="H626" s="8" t="str">
        <f>HYPERLINK("https://doi.org/"&amp;G626)</f>
        <v>https://doi.org/10.1016/j.jag.2019.01.020</v>
      </c>
      <c r="I626" s="1" t="s">
        <v>871</v>
      </c>
      <c r="J626" s="1" t="s">
        <v>809</v>
      </c>
      <c r="K626" s="2">
        <v>184</v>
      </c>
      <c r="L626" s="2"/>
      <c r="M626" s="2" t="s">
        <v>890</v>
      </c>
      <c r="N626" s="9">
        <f>S626*Unit_conversion!$C$5</f>
        <v>1.0014002885344246</v>
      </c>
      <c r="O626" s="2"/>
      <c r="P626" s="2"/>
      <c r="Q626" s="2"/>
      <c r="R626" s="10"/>
      <c r="S626" s="2">
        <v>28.44</v>
      </c>
      <c r="T626" s="2"/>
      <c r="U626" s="2" t="s">
        <v>35</v>
      </c>
      <c r="V626" s="2"/>
      <c r="W626" s="2"/>
      <c r="X626" s="2" t="s">
        <v>839</v>
      </c>
      <c r="Y626" s="2" t="s">
        <v>887</v>
      </c>
      <c r="Z626" s="2"/>
    </row>
    <row r="627" spans="1:26" ht="14.25" customHeight="1">
      <c r="A627" s="1">
        <v>2819</v>
      </c>
      <c r="B627" s="2">
        <v>1</v>
      </c>
      <c r="C627" s="1" t="s">
        <v>868</v>
      </c>
      <c r="D627" s="1" t="s">
        <v>461</v>
      </c>
      <c r="E627" s="1">
        <v>2019</v>
      </c>
      <c r="F627" s="1" t="s">
        <v>869</v>
      </c>
      <c r="G627" s="1" t="s">
        <v>870</v>
      </c>
      <c r="H627" s="8" t="str">
        <f>HYPERLINK("https://doi.org/"&amp;G627)</f>
        <v>https://doi.org/10.1016/j.jag.2019.01.020</v>
      </c>
      <c r="I627" s="1" t="s">
        <v>871</v>
      </c>
      <c r="J627" s="1" t="s">
        <v>809</v>
      </c>
      <c r="K627" s="2">
        <v>184</v>
      </c>
      <c r="L627" s="2"/>
      <c r="M627" s="2" t="s">
        <v>890</v>
      </c>
      <c r="N627" s="9">
        <f>S627*Unit_conversion!$C$5</f>
        <v>0.99717497086128359</v>
      </c>
      <c r="O627" s="2"/>
      <c r="P627" s="2"/>
      <c r="Q627" s="2"/>
      <c r="R627" s="10"/>
      <c r="S627" s="2">
        <v>28.32</v>
      </c>
      <c r="T627" s="2"/>
      <c r="U627" s="2" t="s">
        <v>35</v>
      </c>
      <c r="V627" s="2"/>
      <c r="W627" s="2"/>
      <c r="X627" s="2" t="s">
        <v>839</v>
      </c>
      <c r="Y627" s="2" t="s">
        <v>888</v>
      </c>
      <c r="Z627" s="2"/>
    </row>
    <row r="628" spans="1:26" ht="14.25" customHeight="1">
      <c r="A628" s="1">
        <v>2819</v>
      </c>
      <c r="B628" s="2">
        <v>1</v>
      </c>
      <c r="C628" s="1" t="s">
        <v>868</v>
      </c>
      <c r="D628" s="1" t="s">
        <v>461</v>
      </c>
      <c r="E628" s="1">
        <v>2019</v>
      </c>
      <c r="F628" s="1" t="s">
        <v>869</v>
      </c>
      <c r="G628" s="1" t="s">
        <v>870</v>
      </c>
      <c r="H628" s="8" t="str">
        <f>HYPERLINK("https://doi.org/"&amp;G628)</f>
        <v>https://doi.org/10.1016/j.jag.2019.01.020</v>
      </c>
      <c r="I628" s="1" t="s">
        <v>871</v>
      </c>
      <c r="J628" s="1" t="s">
        <v>809</v>
      </c>
      <c r="K628" s="2">
        <v>184</v>
      </c>
      <c r="L628" s="2"/>
      <c r="M628" s="2" t="s">
        <v>891</v>
      </c>
      <c r="N628" s="9">
        <f>S628*Unit_conversion!$C$5</f>
        <v>1.0756954576204878</v>
      </c>
      <c r="O628" s="2"/>
      <c r="P628" s="2"/>
      <c r="Q628" s="2"/>
      <c r="R628" s="10"/>
      <c r="S628" s="2">
        <v>30.55</v>
      </c>
      <c r="T628" s="2"/>
      <c r="U628" s="2" t="s">
        <v>35</v>
      </c>
      <c r="V628" s="2"/>
      <c r="W628" s="2"/>
      <c r="X628" s="2" t="s">
        <v>839</v>
      </c>
      <c r="Y628" s="2" t="s">
        <v>892</v>
      </c>
      <c r="Z628" s="2" t="s">
        <v>893</v>
      </c>
    </row>
    <row r="629" spans="1:26" ht="14.25" customHeight="1">
      <c r="A629" s="1">
        <v>2819</v>
      </c>
      <c r="B629" s="2">
        <v>1</v>
      </c>
      <c r="C629" s="1" t="s">
        <v>868</v>
      </c>
      <c r="D629" s="1" t="s">
        <v>461</v>
      </c>
      <c r="E629" s="1">
        <v>2019</v>
      </c>
      <c r="F629" s="1" t="s">
        <v>869</v>
      </c>
      <c r="G629" s="1" t="s">
        <v>870</v>
      </c>
      <c r="H629" s="8" t="str">
        <f>HYPERLINK("https://doi.org/"&amp;G629)</f>
        <v>https://doi.org/10.1016/j.jag.2019.01.020</v>
      </c>
      <c r="I629" s="1" t="s">
        <v>871</v>
      </c>
      <c r="J629" s="1" t="s">
        <v>809</v>
      </c>
      <c r="K629" s="2">
        <v>184</v>
      </c>
      <c r="L629" s="2"/>
      <c r="M629" s="2" t="s">
        <v>894</v>
      </c>
      <c r="N629" s="9">
        <f>S629*Unit_conversion!$C$5</f>
        <v>1.0756954576204878</v>
      </c>
      <c r="O629" s="2"/>
      <c r="P629" s="2"/>
      <c r="Q629" s="2"/>
      <c r="R629" s="10"/>
      <c r="S629" s="2">
        <v>30.55</v>
      </c>
      <c r="T629" s="2"/>
      <c r="U629" s="2" t="s">
        <v>35</v>
      </c>
      <c r="V629" s="2"/>
      <c r="W629" s="2"/>
      <c r="X629" s="2" t="s">
        <v>839</v>
      </c>
      <c r="Y629" s="2" t="s">
        <v>892</v>
      </c>
      <c r="Z629" s="2" t="s">
        <v>893</v>
      </c>
    </row>
    <row r="630" spans="1:26" ht="14.25" customHeight="1">
      <c r="A630" s="1">
        <v>2819</v>
      </c>
      <c r="B630" s="2">
        <v>1</v>
      </c>
      <c r="C630" s="1" t="s">
        <v>868</v>
      </c>
      <c r="D630" s="1" t="s">
        <v>461</v>
      </c>
      <c r="E630" s="1">
        <v>2019</v>
      </c>
      <c r="F630" s="1" t="s">
        <v>869</v>
      </c>
      <c r="G630" s="1" t="s">
        <v>870</v>
      </c>
      <c r="H630" s="8" t="str">
        <f>HYPERLINK("https://doi.org/"&amp;G630)</f>
        <v>https://doi.org/10.1016/j.jag.2019.01.020</v>
      </c>
      <c r="I630" s="1" t="s">
        <v>871</v>
      </c>
      <c r="J630" s="1" t="s">
        <v>809</v>
      </c>
      <c r="K630" s="2">
        <v>184</v>
      </c>
      <c r="L630" s="2"/>
      <c r="M630" s="2" t="s">
        <v>895</v>
      </c>
      <c r="N630" s="9">
        <f>S630*Unit_conversion!$C$5</f>
        <v>1.0756954576204878</v>
      </c>
      <c r="O630" s="2"/>
      <c r="P630" s="2"/>
      <c r="Q630" s="2"/>
      <c r="R630" s="10"/>
      <c r="S630" s="2">
        <v>30.55</v>
      </c>
      <c r="T630" s="2"/>
      <c r="U630" s="2" t="s">
        <v>35</v>
      </c>
      <c r="V630" s="2"/>
      <c r="W630" s="2"/>
      <c r="X630" s="2" t="s">
        <v>839</v>
      </c>
      <c r="Y630" s="2" t="s">
        <v>892</v>
      </c>
      <c r="Z630" s="2" t="s">
        <v>893</v>
      </c>
    </row>
    <row r="631" spans="1:26" ht="14.25" customHeight="1">
      <c r="A631" s="1">
        <v>2819</v>
      </c>
      <c r="B631" s="2">
        <v>1</v>
      </c>
      <c r="C631" s="1" t="s">
        <v>868</v>
      </c>
      <c r="D631" s="1" t="s">
        <v>461</v>
      </c>
      <c r="E631" s="1">
        <v>2019</v>
      </c>
      <c r="F631" s="1" t="s">
        <v>869</v>
      </c>
      <c r="G631" s="1" t="s">
        <v>870</v>
      </c>
      <c r="H631" s="8" t="str">
        <f>HYPERLINK("https://doi.org/"&amp;G631)</f>
        <v>https://doi.org/10.1016/j.jag.2019.01.020</v>
      </c>
      <c r="I631" s="1" t="s">
        <v>871</v>
      </c>
      <c r="J631" s="1" t="s">
        <v>809</v>
      </c>
      <c r="K631" s="2">
        <v>184</v>
      </c>
      <c r="L631" s="2"/>
      <c r="M631" s="2" t="s">
        <v>896</v>
      </c>
      <c r="N631" s="9">
        <f>S631*Unit_conversion!$C$5</f>
        <v>0.83978188753678018</v>
      </c>
      <c r="O631" s="2"/>
      <c r="P631" s="2"/>
      <c r="Q631" s="2"/>
      <c r="R631" s="10"/>
      <c r="S631" s="2">
        <v>23.85</v>
      </c>
      <c r="T631" s="2"/>
      <c r="U631" s="2" t="s">
        <v>35</v>
      </c>
      <c r="V631" s="2"/>
      <c r="W631" s="2"/>
      <c r="X631" s="2" t="s">
        <v>839</v>
      </c>
      <c r="Y631" s="2" t="s">
        <v>892</v>
      </c>
      <c r="Z631" s="2" t="s">
        <v>893</v>
      </c>
    </row>
    <row r="632" spans="1:26" ht="14.25" customHeight="1">
      <c r="A632" s="1">
        <v>2819</v>
      </c>
      <c r="B632" s="2">
        <v>1</v>
      </c>
      <c r="C632" s="1" t="s">
        <v>868</v>
      </c>
      <c r="D632" s="1" t="s">
        <v>461</v>
      </c>
      <c r="E632" s="1">
        <v>2019</v>
      </c>
      <c r="F632" s="1" t="s">
        <v>869</v>
      </c>
      <c r="G632" s="1" t="s">
        <v>870</v>
      </c>
      <c r="H632" s="8" t="str">
        <f>HYPERLINK("https://doi.org/"&amp;G632)</f>
        <v>https://doi.org/10.1016/j.jag.2019.01.020</v>
      </c>
      <c r="I632" s="1" t="s">
        <v>871</v>
      </c>
      <c r="J632" s="1" t="s">
        <v>809</v>
      </c>
      <c r="K632" s="2">
        <v>184</v>
      </c>
      <c r="L632" s="2"/>
      <c r="M632" s="2" t="s">
        <v>890</v>
      </c>
      <c r="N632" s="9">
        <f>S632*Unit_conversion!$C$5</f>
        <v>0.89259835845104307</v>
      </c>
      <c r="O632" s="2"/>
      <c r="P632" s="2"/>
      <c r="Q632" s="2"/>
      <c r="R632" s="10"/>
      <c r="S632" s="2">
        <v>25.35</v>
      </c>
      <c r="T632" s="2"/>
      <c r="U632" s="2" t="s">
        <v>35</v>
      </c>
      <c r="V632" s="2"/>
      <c r="W632" s="2"/>
      <c r="X632" s="2" t="s">
        <v>839</v>
      </c>
      <c r="Y632" s="2" t="s">
        <v>892</v>
      </c>
      <c r="Z632" s="2" t="s">
        <v>893</v>
      </c>
    </row>
    <row r="633" spans="1:26" ht="14.25" customHeight="1">
      <c r="A633" s="1">
        <v>2819</v>
      </c>
      <c r="B633" s="2">
        <v>1</v>
      </c>
      <c r="C633" s="1" t="s">
        <v>868</v>
      </c>
      <c r="D633" s="1" t="s">
        <v>461</v>
      </c>
      <c r="E633" s="1">
        <v>2019</v>
      </c>
      <c r="F633" s="1" t="s">
        <v>869</v>
      </c>
      <c r="G633" s="1" t="s">
        <v>870</v>
      </c>
      <c r="H633" s="8" t="str">
        <f>HYPERLINK("https://doi.org/"&amp;G633)</f>
        <v>https://doi.org/10.1016/j.jag.2019.01.020</v>
      </c>
      <c r="I633" s="1" t="s">
        <v>871</v>
      </c>
      <c r="J633" s="1" t="s">
        <v>809</v>
      </c>
      <c r="K633" s="2">
        <v>184</v>
      </c>
      <c r="L633" s="2"/>
      <c r="M633" s="2" t="s">
        <v>897</v>
      </c>
      <c r="N633" s="9">
        <f>S633*Unit_conversion!$C$5</f>
        <v>1.027808523991556</v>
      </c>
      <c r="O633" s="2"/>
      <c r="P633" s="2"/>
      <c r="Q633" s="2"/>
      <c r="R633" s="10"/>
      <c r="S633" s="2">
        <v>29.19</v>
      </c>
      <c r="T633" s="2"/>
      <c r="U633" s="2" t="s">
        <v>35</v>
      </c>
      <c r="V633" s="2"/>
      <c r="W633" s="2"/>
      <c r="X633" s="2" t="s">
        <v>839</v>
      </c>
      <c r="Y633" s="2" t="s">
        <v>892</v>
      </c>
      <c r="Z633" s="2" t="s">
        <v>893</v>
      </c>
    </row>
    <row r="634" spans="1:26" ht="14.25" customHeight="1">
      <c r="A634" s="1">
        <v>2819</v>
      </c>
      <c r="B634" s="2">
        <v>1</v>
      </c>
      <c r="C634" s="1" t="s">
        <v>868</v>
      </c>
      <c r="D634" s="1" t="s">
        <v>461</v>
      </c>
      <c r="E634" s="1">
        <v>2019</v>
      </c>
      <c r="F634" s="1" t="s">
        <v>869</v>
      </c>
      <c r="G634" s="1" t="s">
        <v>870</v>
      </c>
      <c r="H634" s="8" t="str">
        <f>HYPERLINK("https://doi.org/"&amp;G634)</f>
        <v>https://doi.org/10.1016/j.jag.2019.01.020</v>
      </c>
      <c r="I634" s="1" t="s">
        <v>871</v>
      </c>
      <c r="J634" s="1" t="s">
        <v>809</v>
      </c>
      <c r="K634" s="2">
        <v>184</v>
      </c>
      <c r="L634" s="2"/>
      <c r="M634" s="2" t="s">
        <v>898</v>
      </c>
      <c r="N634" s="9">
        <f>S634*Unit_conversion!$C$5</f>
        <v>0.86266902493296072</v>
      </c>
      <c r="O634" s="2"/>
      <c r="P634" s="2"/>
      <c r="Q634" s="2"/>
      <c r="R634" s="10"/>
      <c r="S634" s="2">
        <v>24.5</v>
      </c>
      <c r="T634" s="2"/>
      <c r="U634" s="2" t="s">
        <v>35</v>
      </c>
      <c r="V634" s="2"/>
      <c r="W634" s="2"/>
      <c r="X634" s="2" t="s">
        <v>839</v>
      </c>
      <c r="Y634" s="2" t="s">
        <v>892</v>
      </c>
      <c r="Z634" s="2" t="s">
        <v>893</v>
      </c>
    </row>
    <row r="635" spans="1:26" ht="14.25" customHeight="1">
      <c r="A635" s="1">
        <v>2819</v>
      </c>
      <c r="B635" s="2">
        <v>1</v>
      </c>
      <c r="C635" s="1" t="s">
        <v>868</v>
      </c>
      <c r="D635" s="1" t="s">
        <v>461</v>
      </c>
      <c r="E635" s="1">
        <v>2019</v>
      </c>
      <c r="F635" s="1" t="s">
        <v>869</v>
      </c>
      <c r="G635" s="1" t="s">
        <v>870</v>
      </c>
      <c r="H635" s="8" t="str">
        <f>HYPERLINK("https://doi.org/"&amp;G635)</f>
        <v>https://doi.org/10.1016/j.jag.2019.01.020</v>
      </c>
      <c r="I635" s="1" t="s">
        <v>871</v>
      </c>
      <c r="J635" s="1" t="s">
        <v>809</v>
      </c>
      <c r="K635" s="2">
        <v>184</v>
      </c>
      <c r="L635" s="2"/>
      <c r="M635" s="2" t="s">
        <v>889</v>
      </c>
      <c r="N635" s="9">
        <f>S635*Unit_conversion!$C$5</f>
        <v>1.0161889003904181</v>
      </c>
      <c r="O635" s="2"/>
      <c r="P635" s="2"/>
      <c r="Q635" s="2"/>
      <c r="R635" s="10"/>
      <c r="S635" s="2">
        <v>28.86</v>
      </c>
      <c r="T635" s="2"/>
      <c r="U635" s="2" t="s">
        <v>35</v>
      </c>
      <c r="V635" s="2"/>
      <c r="W635" s="2"/>
      <c r="X635" s="2" t="s">
        <v>839</v>
      </c>
      <c r="Y635" s="2" t="s">
        <v>892</v>
      </c>
      <c r="Z635" s="2" t="s">
        <v>893</v>
      </c>
    </row>
    <row r="636" spans="1:26" ht="14.25" customHeight="1">
      <c r="A636" s="1">
        <v>2819</v>
      </c>
      <c r="B636" s="2">
        <v>1</v>
      </c>
      <c r="C636" s="1" t="s">
        <v>868</v>
      </c>
      <c r="D636" s="1" t="s">
        <v>461</v>
      </c>
      <c r="E636" s="1">
        <v>2019</v>
      </c>
      <c r="F636" s="1" t="s">
        <v>869</v>
      </c>
      <c r="G636" s="1" t="s">
        <v>870</v>
      </c>
      <c r="H636" s="8" t="str">
        <f>HYPERLINK("https://doi.org/"&amp;G636)</f>
        <v>https://doi.org/10.1016/j.jag.2019.01.020</v>
      </c>
      <c r="I636" s="1" t="s">
        <v>871</v>
      </c>
      <c r="J636" s="1" t="s">
        <v>809</v>
      </c>
      <c r="K636" s="2">
        <v>184</v>
      </c>
      <c r="L636" s="2"/>
      <c r="M636" s="2" t="s">
        <v>899</v>
      </c>
      <c r="N636" s="9">
        <f>S636*Unit_conversion!$C$5</f>
        <v>0.93027410770321728</v>
      </c>
      <c r="O636" s="2"/>
      <c r="P636" s="2"/>
      <c r="Q636" s="2"/>
      <c r="R636" s="10"/>
      <c r="S636" s="2">
        <v>26.42</v>
      </c>
      <c r="T636" s="2"/>
      <c r="U636" s="2" t="s">
        <v>35</v>
      </c>
      <c r="V636" s="2"/>
      <c r="W636" s="2"/>
      <c r="X636" s="2" t="s">
        <v>839</v>
      </c>
      <c r="Y636" s="2" t="s">
        <v>892</v>
      </c>
      <c r="Z636" s="2" t="s">
        <v>893</v>
      </c>
    </row>
    <row r="637" spans="1:26" ht="14.25" customHeight="1">
      <c r="A637" s="1">
        <v>2819</v>
      </c>
      <c r="B637" s="2">
        <v>1</v>
      </c>
      <c r="C637" s="1" t="s">
        <v>868</v>
      </c>
      <c r="D637" s="1" t="s">
        <v>461</v>
      </c>
      <c r="E637" s="1">
        <v>2019</v>
      </c>
      <c r="F637" s="1" t="s">
        <v>869</v>
      </c>
      <c r="G637" s="1" t="s">
        <v>870</v>
      </c>
      <c r="H637" s="8" t="str">
        <f>HYPERLINK("https://doi.org/"&amp;G637)</f>
        <v>https://doi.org/10.1016/j.jag.2019.01.020</v>
      </c>
      <c r="I637" s="1" t="s">
        <v>871</v>
      </c>
      <c r="J637" s="1" t="s">
        <v>809</v>
      </c>
      <c r="K637" s="2">
        <v>184</v>
      </c>
      <c r="L637" s="2"/>
      <c r="M637" s="2" t="s">
        <v>900</v>
      </c>
      <c r="N637" s="9">
        <f>S637*Unit_conversion!$C$5</f>
        <v>0.90703486050094162</v>
      </c>
      <c r="O637" s="2"/>
      <c r="P637" s="2"/>
      <c r="Q637" s="2"/>
      <c r="R637" s="10"/>
      <c r="S637" s="2">
        <v>25.76</v>
      </c>
      <c r="T637" s="2"/>
      <c r="U637" s="2" t="s">
        <v>35</v>
      </c>
      <c r="V637" s="2"/>
      <c r="W637" s="2"/>
      <c r="X637" s="2" t="s">
        <v>839</v>
      </c>
      <c r="Y637" s="2" t="s">
        <v>892</v>
      </c>
      <c r="Z637" s="2" t="s">
        <v>893</v>
      </c>
    </row>
    <row r="638" spans="1:26" ht="14.25" customHeight="1">
      <c r="A638" s="1">
        <v>2819</v>
      </c>
      <c r="B638" s="2">
        <v>1</v>
      </c>
      <c r="C638" s="1" t="s">
        <v>868</v>
      </c>
      <c r="D638" s="1" t="s">
        <v>461</v>
      </c>
      <c r="E638" s="1">
        <v>2019</v>
      </c>
      <c r="F638" s="1" t="s">
        <v>869</v>
      </c>
      <c r="G638" s="1" t="s">
        <v>870</v>
      </c>
      <c r="H638" s="8" t="str">
        <f>HYPERLINK("https://doi.org/"&amp;G638)</f>
        <v>https://doi.org/10.1016/j.jag.2019.01.020</v>
      </c>
      <c r="I638" s="1" t="s">
        <v>871</v>
      </c>
      <c r="J638" s="1" t="s">
        <v>809</v>
      </c>
      <c r="K638" s="2">
        <v>184</v>
      </c>
      <c r="L638" s="2"/>
      <c r="M638" s="2" t="s">
        <v>901</v>
      </c>
      <c r="N638" s="9">
        <f>S638*Unit_conversion!$C$5</f>
        <v>0.90104899379732506</v>
      </c>
      <c r="O638" s="2"/>
      <c r="P638" s="2"/>
      <c r="Q638" s="2"/>
      <c r="R638" s="10"/>
      <c r="S638" s="2">
        <v>25.59</v>
      </c>
      <c r="T638" s="2"/>
      <c r="U638" s="2" t="s">
        <v>35</v>
      </c>
      <c r="V638" s="2"/>
      <c r="W638" s="2"/>
      <c r="X638" s="2" t="s">
        <v>839</v>
      </c>
      <c r="Y638" s="2" t="s">
        <v>892</v>
      </c>
      <c r="Z638" s="2" t="s">
        <v>893</v>
      </c>
    </row>
    <row r="639" spans="1:26" ht="14.25" customHeight="1">
      <c r="A639" s="1">
        <v>2819</v>
      </c>
      <c r="B639" s="2">
        <v>1</v>
      </c>
      <c r="C639" s="1" t="s">
        <v>868</v>
      </c>
      <c r="D639" s="1" t="s">
        <v>461</v>
      </c>
      <c r="E639" s="1">
        <v>2019</v>
      </c>
      <c r="F639" s="1" t="s">
        <v>869</v>
      </c>
      <c r="G639" s="1" t="s">
        <v>870</v>
      </c>
      <c r="H639" s="8" t="str">
        <f>HYPERLINK("https://doi.org/"&amp;G639)</f>
        <v>https://doi.org/10.1016/j.jag.2019.01.020</v>
      </c>
      <c r="I639" s="1" t="s">
        <v>871</v>
      </c>
      <c r="J639" s="1" t="s">
        <v>809</v>
      </c>
      <c r="K639" s="2">
        <v>184</v>
      </c>
      <c r="L639" s="2"/>
      <c r="M639" s="2" t="s">
        <v>902</v>
      </c>
      <c r="N639" s="9">
        <f>S639*Unit_conversion!$C$5</f>
        <v>0.84964096210744244</v>
      </c>
      <c r="O639" s="2"/>
      <c r="P639" s="2"/>
      <c r="Q639" s="2"/>
      <c r="R639" s="10"/>
      <c r="S639" s="2">
        <v>24.13</v>
      </c>
      <c r="T639" s="2"/>
      <c r="U639" s="2" t="s">
        <v>35</v>
      </c>
      <c r="V639" s="2"/>
      <c r="W639" s="2"/>
      <c r="X639" s="2" t="s">
        <v>839</v>
      </c>
      <c r="Y639" s="2" t="s">
        <v>892</v>
      </c>
      <c r="Z639" s="2" t="s">
        <v>893</v>
      </c>
    </row>
    <row r="640" spans="1:26" ht="14.25" customHeight="1">
      <c r="A640" s="1">
        <v>2819</v>
      </c>
      <c r="B640" s="2">
        <v>1</v>
      </c>
      <c r="C640" s="1" t="s">
        <v>868</v>
      </c>
      <c r="D640" s="1" t="s">
        <v>461</v>
      </c>
      <c r="E640" s="1">
        <v>2019</v>
      </c>
      <c r="F640" s="1" t="s">
        <v>869</v>
      </c>
      <c r="G640" s="1" t="s">
        <v>870</v>
      </c>
      <c r="H640" s="8" t="str">
        <f>HYPERLINK("https://doi.org/"&amp;G640)</f>
        <v>https://doi.org/10.1016/j.jag.2019.01.020</v>
      </c>
      <c r="I640" s="1" t="s">
        <v>871</v>
      </c>
      <c r="J640" s="1" t="s">
        <v>809</v>
      </c>
      <c r="K640" s="2">
        <v>184</v>
      </c>
      <c r="L640" s="2"/>
      <c r="M640" s="2" t="s">
        <v>891</v>
      </c>
      <c r="N640" s="9">
        <f>S640*Unit_conversion!$C$5</f>
        <v>1.0506956613877365</v>
      </c>
      <c r="O640" s="2"/>
      <c r="P640" s="2"/>
      <c r="Q640" s="2"/>
      <c r="R640" s="10"/>
      <c r="S640" s="2">
        <v>29.84</v>
      </c>
      <c r="T640" s="2"/>
      <c r="U640" s="2" t="s">
        <v>35</v>
      </c>
      <c r="V640" s="2"/>
      <c r="W640" s="2"/>
      <c r="X640" s="2" t="s">
        <v>839</v>
      </c>
      <c r="Y640" s="2" t="s">
        <v>892</v>
      </c>
      <c r="Z640" s="2" t="s">
        <v>903</v>
      </c>
    </row>
    <row r="641" spans="1:26" ht="14.25" customHeight="1">
      <c r="A641" s="1">
        <v>2819</v>
      </c>
      <c r="B641" s="2">
        <v>1</v>
      </c>
      <c r="C641" s="1" t="s">
        <v>868</v>
      </c>
      <c r="D641" s="1" t="s">
        <v>461</v>
      </c>
      <c r="E641" s="1">
        <v>2019</v>
      </c>
      <c r="F641" s="1" t="s">
        <v>869</v>
      </c>
      <c r="G641" s="1" t="s">
        <v>870</v>
      </c>
      <c r="H641" s="8" t="str">
        <f>HYPERLINK("https://doi.org/"&amp;G641)</f>
        <v>https://doi.org/10.1016/j.jag.2019.01.020</v>
      </c>
      <c r="I641" s="1" t="s">
        <v>871</v>
      </c>
      <c r="J641" s="1" t="s">
        <v>809</v>
      </c>
      <c r="K641" s="2">
        <v>184</v>
      </c>
      <c r="L641" s="2"/>
      <c r="M641" s="2" t="s">
        <v>894</v>
      </c>
      <c r="N641" s="9">
        <f>S641*Unit_conversion!$C$5</f>
        <v>1.0506956613877365</v>
      </c>
      <c r="O641" s="2"/>
      <c r="P641" s="2"/>
      <c r="Q641" s="2"/>
      <c r="R641" s="10"/>
      <c r="S641" s="2">
        <v>29.84</v>
      </c>
      <c r="T641" s="2"/>
      <c r="U641" s="2" t="s">
        <v>35</v>
      </c>
      <c r="V641" s="2"/>
      <c r="W641" s="2"/>
      <c r="X641" s="2" t="s">
        <v>839</v>
      </c>
      <c r="Y641" s="2" t="s">
        <v>892</v>
      </c>
      <c r="Z641" s="2" t="s">
        <v>903</v>
      </c>
    </row>
    <row r="642" spans="1:26" ht="14.25" customHeight="1">
      <c r="A642" s="1">
        <v>2819</v>
      </c>
      <c r="B642" s="2">
        <v>1</v>
      </c>
      <c r="C642" s="1" t="s">
        <v>868</v>
      </c>
      <c r="D642" s="1" t="s">
        <v>461</v>
      </c>
      <c r="E642" s="1">
        <v>2019</v>
      </c>
      <c r="F642" s="1" t="s">
        <v>869</v>
      </c>
      <c r="G642" s="1" t="s">
        <v>870</v>
      </c>
      <c r="H642" s="8" t="str">
        <f>HYPERLINK("https://doi.org/"&amp;G642)</f>
        <v>https://doi.org/10.1016/j.jag.2019.01.020</v>
      </c>
      <c r="I642" s="1" t="s">
        <v>871</v>
      </c>
      <c r="J642" s="1" t="s">
        <v>809</v>
      </c>
      <c r="K642" s="2">
        <v>184</v>
      </c>
      <c r="L642" s="2"/>
      <c r="M642" s="2" t="s">
        <v>895</v>
      </c>
      <c r="N642" s="9">
        <f>S642*Unit_conversion!$C$5</f>
        <v>1.0506956613877365</v>
      </c>
      <c r="O642" s="2"/>
      <c r="P642" s="2"/>
      <c r="Q642" s="2"/>
      <c r="R642" s="10"/>
      <c r="S642" s="2">
        <v>29.84</v>
      </c>
      <c r="T642" s="2"/>
      <c r="U642" s="2" t="s">
        <v>35</v>
      </c>
      <c r="V642" s="2"/>
      <c r="W642" s="2"/>
      <c r="X642" s="2" t="s">
        <v>839</v>
      </c>
      <c r="Y642" s="2" t="s">
        <v>892</v>
      </c>
      <c r="Z642" s="2" t="s">
        <v>903</v>
      </c>
    </row>
    <row r="643" spans="1:26" ht="14.25" customHeight="1">
      <c r="A643" s="1">
        <v>2819</v>
      </c>
      <c r="B643" s="2">
        <v>1</v>
      </c>
      <c r="C643" s="1" t="s">
        <v>868</v>
      </c>
      <c r="D643" s="1" t="s">
        <v>461</v>
      </c>
      <c r="E643" s="1">
        <v>2019</v>
      </c>
      <c r="F643" s="1" t="s">
        <v>869</v>
      </c>
      <c r="G643" s="1" t="s">
        <v>870</v>
      </c>
      <c r="H643" s="8" t="str">
        <f>HYPERLINK("https://doi.org/"&amp;G643)</f>
        <v>https://doi.org/10.1016/j.jag.2019.01.020</v>
      </c>
      <c r="I643" s="1" t="s">
        <v>871</v>
      </c>
      <c r="J643" s="1" t="s">
        <v>809</v>
      </c>
      <c r="K643" s="2">
        <v>184</v>
      </c>
      <c r="L643" s="2"/>
      <c r="M643" s="2" t="s">
        <v>896</v>
      </c>
      <c r="N643" s="9">
        <f>S643*Unit_conversion!$C$5</f>
        <v>0.82428905606859626</v>
      </c>
      <c r="O643" s="2"/>
      <c r="P643" s="2"/>
      <c r="Q643" s="2"/>
      <c r="R643" s="10"/>
      <c r="S643" s="2">
        <v>23.41</v>
      </c>
      <c r="T643" s="2"/>
      <c r="U643" s="2" t="s">
        <v>35</v>
      </c>
      <c r="V643" s="2"/>
      <c r="W643" s="2"/>
      <c r="X643" s="2" t="s">
        <v>839</v>
      </c>
      <c r="Y643" s="2" t="s">
        <v>892</v>
      </c>
      <c r="Z643" s="2" t="s">
        <v>903</v>
      </c>
    </row>
    <row r="644" spans="1:26" ht="14.25" customHeight="1">
      <c r="A644" s="1">
        <v>2819</v>
      </c>
      <c r="B644" s="2">
        <v>1</v>
      </c>
      <c r="C644" s="1" t="s">
        <v>868</v>
      </c>
      <c r="D644" s="1" t="s">
        <v>461</v>
      </c>
      <c r="E644" s="1">
        <v>2019</v>
      </c>
      <c r="F644" s="1" t="s">
        <v>869</v>
      </c>
      <c r="G644" s="1" t="s">
        <v>870</v>
      </c>
      <c r="H644" s="8" t="str">
        <f>HYPERLINK("https://doi.org/"&amp;G644)</f>
        <v>https://doi.org/10.1016/j.jag.2019.01.020</v>
      </c>
      <c r="I644" s="1" t="s">
        <v>871</v>
      </c>
      <c r="J644" s="1" t="s">
        <v>809</v>
      </c>
      <c r="K644" s="2">
        <v>184</v>
      </c>
      <c r="L644" s="2"/>
      <c r="M644" s="2" t="s">
        <v>890</v>
      </c>
      <c r="N644" s="9">
        <f>S644*Unit_conversion!$C$5</f>
        <v>0.89858422515465941</v>
      </c>
      <c r="O644" s="2"/>
      <c r="P644" s="2"/>
      <c r="Q644" s="2"/>
      <c r="R644" s="10"/>
      <c r="S644" s="2">
        <v>25.52</v>
      </c>
      <c r="T644" s="2"/>
      <c r="U644" s="2" t="s">
        <v>35</v>
      </c>
      <c r="V644" s="2"/>
      <c r="W644" s="2"/>
      <c r="X644" s="2" t="s">
        <v>839</v>
      </c>
      <c r="Y644" s="2" t="s">
        <v>892</v>
      </c>
      <c r="Z644" s="2" t="s">
        <v>903</v>
      </c>
    </row>
    <row r="645" spans="1:26" ht="14.25" customHeight="1">
      <c r="A645" s="1">
        <v>2819</v>
      </c>
      <c r="B645" s="2">
        <v>1</v>
      </c>
      <c r="C645" s="1" t="s">
        <v>868</v>
      </c>
      <c r="D645" s="1" t="s">
        <v>461</v>
      </c>
      <c r="E645" s="1">
        <v>2019</v>
      </c>
      <c r="F645" s="1" t="s">
        <v>869</v>
      </c>
      <c r="G645" s="1" t="s">
        <v>870</v>
      </c>
      <c r="H645" s="8" t="str">
        <f>HYPERLINK("https://doi.org/"&amp;G645)</f>
        <v>https://doi.org/10.1016/j.jag.2019.01.020</v>
      </c>
      <c r="I645" s="1" t="s">
        <v>871</v>
      </c>
      <c r="J645" s="1" t="s">
        <v>809</v>
      </c>
      <c r="K645" s="2">
        <v>184</v>
      </c>
      <c r="L645" s="2"/>
      <c r="M645" s="2" t="s">
        <v>897</v>
      </c>
      <c r="N645" s="9">
        <f>S645*Unit_conversion!$C$5</f>
        <v>1.010907253298992</v>
      </c>
      <c r="O645" s="2"/>
      <c r="P645" s="2"/>
      <c r="Q645" s="2"/>
      <c r="R645" s="10"/>
      <c r="S645" s="2">
        <v>28.71</v>
      </c>
      <c r="T645" s="2"/>
      <c r="U645" s="2" t="s">
        <v>35</v>
      </c>
      <c r="V645" s="2"/>
      <c r="W645" s="2"/>
      <c r="X645" s="2" t="s">
        <v>839</v>
      </c>
      <c r="Y645" s="2" t="s">
        <v>892</v>
      </c>
      <c r="Z645" s="2" t="s">
        <v>903</v>
      </c>
    </row>
    <row r="646" spans="1:26" ht="14.25" customHeight="1">
      <c r="A646" s="1">
        <v>2819</v>
      </c>
      <c r="B646" s="2">
        <v>1</v>
      </c>
      <c r="C646" s="1" t="s">
        <v>868</v>
      </c>
      <c r="D646" s="1" t="s">
        <v>461</v>
      </c>
      <c r="E646" s="1">
        <v>2019</v>
      </c>
      <c r="F646" s="1" t="s">
        <v>869</v>
      </c>
      <c r="G646" s="1" t="s">
        <v>870</v>
      </c>
      <c r="H646" s="8" t="str">
        <f>HYPERLINK("https://doi.org/"&amp;G646)</f>
        <v>https://doi.org/10.1016/j.jag.2019.01.020</v>
      </c>
      <c r="I646" s="1" t="s">
        <v>871</v>
      </c>
      <c r="J646" s="1" t="s">
        <v>809</v>
      </c>
      <c r="K646" s="2">
        <v>184</v>
      </c>
      <c r="L646" s="2"/>
      <c r="M646" s="2" t="s">
        <v>898</v>
      </c>
      <c r="N646" s="9">
        <f>S646*Unit_conversion!$C$5</f>
        <v>0.84189454637335059</v>
      </c>
      <c r="O646" s="2"/>
      <c r="P646" s="2"/>
      <c r="Q646" s="2"/>
      <c r="R646" s="10"/>
      <c r="S646" s="2">
        <v>23.91</v>
      </c>
      <c r="T646" s="2"/>
      <c r="U646" s="2" t="s">
        <v>35</v>
      </c>
      <c r="V646" s="2"/>
      <c r="W646" s="2"/>
      <c r="X646" s="2" t="s">
        <v>839</v>
      </c>
      <c r="Y646" s="2" t="s">
        <v>892</v>
      </c>
      <c r="Z646" s="2" t="s">
        <v>903</v>
      </c>
    </row>
    <row r="647" spans="1:26" ht="14.25" customHeight="1">
      <c r="A647" s="1">
        <v>2819</v>
      </c>
      <c r="B647" s="2">
        <v>1</v>
      </c>
      <c r="C647" s="1" t="s">
        <v>868</v>
      </c>
      <c r="D647" s="1" t="s">
        <v>461</v>
      </c>
      <c r="E647" s="1">
        <v>2019</v>
      </c>
      <c r="F647" s="1" t="s">
        <v>869</v>
      </c>
      <c r="G647" s="1" t="s">
        <v>870</v>
      </c>
      <c r="H647" s="8" t="str">
        <f>HYPERLINK("https://doi.org/"&amp;G647)</f>
        <v>https://doi.org/10.1016/j.jag.2019.01.020</v>
      </c>
      <c r="I647" s="1" t="s">
        <v>871</v>
      </c>
      <c r="J647" s="1" t="s">
        <v>809</v>
      </c>
      <c r="K647" s="2">
        <v>184</v>
      </c>
      <c r="L647" s="2"/>
      <c r="M647" s="2" t="s">
        <v>889</v>
      </c>
      <c r="N647" s="9">
        <f>S647*Unit_conversion!$C$5</f>
        <v>0.99752708066737861</v>
      </c>
      <c r="O647" s="2"/>
      <c r="P647" s="2"/>
      <c r="Q647" s="2"/>
      <c r="R647" s="10"/>
      <c r="S647" s="2">
        <v>28.33</v>
      </c>
      <c r="T647" s="2"/>
      <c r="U647" s="2" t="s">
        <v>35</v>
      </c>
      <c r="V647" s="2"/>
      <c r="W647" s="2"/>
      <c r="X647" s="2" t="s">
        <v>839</v>
      </c>
      <c r="Y647" s="2" t="s">
        <v>892</v>
      </c>
      <c r="Z647" s="2" t="s">
        <v>903</v>
      </c>
    </row>
    <row r="648" spans="1:26" ht="14.25" customHeight="1">
      <c r="A648" s="1">
        <v>2819</v>
      </c>
      <c r="B648" s="2">
        <v>1</v>
      </c>
      <c r="C648" s="1" t="s">
        <v>868</v>
      </c>
      <c r="D648" s="1" t="s">
        <v>461</v>
      </c>
      <c r="E648" s="1">
        <v>2019</v>
      </c>
      <c r="F648" s="1" t="s">
        <v>869</v>
      </c>
      <c r="G648" s="1" t="s">
        <v>870</v>
      </c>
      <c r="H648" s="8" t="str">
        <f>HYPERLINK("https://doi.org/"&amp;G648)</f>
        <v>https://doi.org/10.1016/j.jag.2019.01.020</v>
      </c>
      <c r="I648" s="1" t="s">
        <v>871</v>
      </c>
      <c r="J648" s="1" t="s">
        <v>809</v>
      </c>
      <c r="K648" s="2">
        <v>184</v>
      </c>
      <c r="L648" s="2"/>
      <c r="M648" s="2" t="s">
        <v>899</v>
      </c>
      <c r="N648" s="9">
        <f>S648*Unit_conversion!$C$5</f>
        <v>0.94295006072264032</v>
      </c>
      <c r="O648" s="2"/>
      <c r="P648" s="2"/>
      <c r="Q648" s="2"/>
      <c r="R648" s="10"/>
      <c r="S648" s="2">
        <v>26.78</v>
      </c>
      <c r="T648" s="2"/>
      <c r="U648" s="2" t="s">
        <v>35</v>
      </c>
      <c r="V648" s="2"/>
      <c r="W648" s="2"/>
      <c r="X648" s="2" t="s">
        <v>839</v>
      </c>
      <c r="Y648" s="2" t="s">
        <v>892</v>
      </c>
      <c r="Z648" s="2" t="s">
        <v>903</v>
      </c>
    </row>
    <row r="649" spans="1:26" ht="14.25" customHeight="1">
      <c r="A649" s="1">
        <v>2819</v>
      </c>
      <c r="B649" s="2">
        <v>1</v>
      </c>
      <c r="C649" s="1" t="s">
        <v>868</v>
      </c>
      <c r="D649" s="1" t="s">
        <v>461</v>
      </c>
      <c r="E649" s="1">
        <v>2019</v>
      </c>
      <c r="F649" s="1" t="s">
        <v>869</v>
      </c>
      <c r="G649" s="1" t="s">
        <v>870</v>
      </c>
      <c r="H649" s="8" t="str">
        <f>HYPERLINK("https://doi.org/"&amp;G649)</f>
        <v>https://doi.org/10.1016/j.jag.2019.01.020</v>
      </c>
      <c r="I649" s="1" t="s">
        <v>871</v>
      </c>
      <c r="J649" s="1" t="s">
        <v>809</v>
      </c>
      <c r="K649" s="2">
        <v>184</v>
      </c>
      <c r="L649" s="2"/>
      <c r="M649" s="2" t="s">
        <v>900</v>
      </c>
      <c r="N649" s="9">
        <f>S649*Unit_conversion!$C$5</f>
        <v>0.88731671135961665</v>
      </c>
      <c r="O649" s="2"/>
      <c r="P649" s="2"/>
      <c r="Q649" s="2"/>
      <c r="R649" s="10"/>
      <c r="S649" s="2">
        <v>25.2</v>
      </c>
      <c r="T649" s="2"/>
      <c r="U649" s="2" t="s">
        <v>35</v>
      </c>
      <c r="V649" s="2"/>
      <c r="W649" s="2"/>
      <c r="X649" s="2" t="s">
        <v>839</v>
      </c>
      <c r="Y649" s="2" t="s">
        <v>892</v>
      </c>
      <c r="Z649" s="2" t="s">
        <v>903</v>
      </c>
    </row>
    <row r="650" spans="1:26" ht="14.25" customHeight="1">
      <c r="A650" s="1">
        <v>2819</v>
      </c>
      <c r="B650" s="2">
        <v>1</v>
      </c>
      <c r="C650" s="1" t="s">
        <v>868</v>
      </c>
      <c r="D650" s="1" t="s">
        <v>461</v>
      </c>
      <c r="E650" s="1">
        <v>2019</v>
      </c>
      <c r="F650" s="1" t="s">
        <v>869</v>
      </c>
      <c r="G650" s="1" t="s">
        <v>870</v>
      </c>
      <c r="H650" s="8" t="str">
        <f>HYPERLINK("https://doi.org/"&amp;G650)</f>
        <v>https://doi.org/10.1016/j.jag.2019.01.020</v>
      </c>
      <c r="I650" s="1" t="s">
        <v>871</v>
      </c>
      <c r="J650" s="1" t="s">
        <v>809</v>
      </c>
      <c r="K650" s="2">
        <v>184</v>
      </c>
      <c r="L650" s="2"/>
      <c r="M650" s="2" t="s">
        <v>901</v>
      </c>
      <c r="N650" s="9">
        <f>S650*Unit_conversion!$C$5</f>
        <v>0.8982321153485644</v>
      </c>
      <c r="O650" s="2"/>
      <c r="P650" s="2"/>
      <c r="Q650" s="2"/>
      <c r="R650" s="10"/>
      <c r="S650" s="2">
        <v>25.51</v>
      </c>
      <c r="T650" s="2"/>
      <c r="U650" s="2" t="s">
        <v>35</v>
      </c>
      <c r="V650" s="2"/>
      <c r="W650" s="2"/>
      <c r="X650" s="2" t="s">
        <v>839</v>
      </c>
      <c r="Y650" s="2" t="s">
        <v>892</v>
      </c>
      <c r="Z650" s="2" t="s">
        <v>903</v>
      </c>
    </row>
    <row r="651" spans="1:26" ht="14.25" customHeight="1">
      <c r="A651" s="1">
        <v>2819</v>
      </c>
      <c r="B651" s="2">
        <v>1</v>
      </c>
      <c r="C651" s="1" t="s">
        <v>868</v>
      </c>
      <c r="D651" s="1" t="s">
        <v>461</v>
      </c>
      <c r="E651" s="1">
        <v>2019</v>
      </c>
      <c r="F651" s="1" t="s">
        <v>869</v>
      </c>
      <c r="G651" s="1" t="s">
        <v>870</v>
      </c>
      <c r="H651" s="8" t="str">
        <f>HYPERLINK("https://doi.org/"&amp;G651)</f>
        <v>https://doi.org/10.1016/j.jag.2019.01.020</v>
      </c>
      <c r="I651" s="1" t="s">
        <v>871</v>
      </c>
      <c r="J651" s="1" t="s">
        <v>809</v>
      </c>
      <c r="K651" s="2">
        <v>184</v>
      </c>
      <c r="L651" s="2"/>
      <c r="M651" s="2" t="s">
        <v>902</v>
      </c>
      <c r="N651" s="9">
        <f>S651*Unit_conversion!$C$5</f>
        <v>0.83203547180268811</v>
      </c>
      <c r="O651" s="2"/>
      <c r="P651" s="2"/>
      <c r="Q651" s="2"/>
      <c r="R651" s="10"/>
      <c r="S651" s="2">
        <v>23.63</v>
      </c>
      <c r="T651" s="2"/>
      <c r="U651" s="2" t="s">
        <v>35</v>
      </c>
      <c r="V651" s="2"/>
      <c r="W651" s="2"/>
      <c r="X651" s="2" t="s">
        <v>839</v>
      </c>
      <c r="Y651" s="2" t="s">
        <v>892</v>
      </c>
      <c r="Z651" s="2" t="s">
        <v>903</v>
      </c>
    </row>
    <row r="652" spans="1:26" ht="14.25" customHeight="1">
      <c r="A652" s="1">
        <v>2819</v>
      </c>
      <c r="B652" s="2">
        <v>1</v>
      </c>
      <c r="C652" s="1" t="s">
        <v>868</v>
      </c>
      <c r="D652" s="1" t="s">
        <v>461</v>
      </c>
      <c r="E652" s="1">
        <v>2019</v>
      </c>
      <c r="F652" s="1" t="s">
        <v>869</v>
      </c>
      <c r="G652" s="1" t="s">
        <v>870</v>
      </c>
      <c r="H652" s="8" t="str">
        <f>HYPERLINK("https://doi.org/"&amp;G652)</f>
        <v>https://doi.org/10.1016/j.jag.2019.01.020</v>
      </c>
      <c r="I652" s="1" t="s">
        <v>871</v>
      </c>
      <c r="J652" s="1" t="s">
        <v>809</v>
      </c>
      <c r="K652" s="2">
        <v>184</v>
      </c>
      <c r="L652" s="2"/>
      <c r="M652" s="2" t="s">
        <v>891</v>
      </c>
      <c r="N652" s="9">
        <f>S652*Unit_conversion!$C$5</f>
        <v>1.0992868146288584</v>
      </c>
      <c r="O652" s="2"/>
      <c r="P652" s="2"/>
      <c r="Q652" s="2"/>
      <c r="R652" s="10"/>
      <c r="S652" s="2">
        <v>31.22</v>
      </c>
      <c r="T652" s="2"/>
      <c r="U652" s="2" t="s">
        <v>35</v>
      </c>
      <c r="V652" s="2"/>
      <c r="W652" s="2"/>
      <c r="X652" s="2" t="s">
        <v>839</v>
      </c>
      <c r="Y652" s="2" t="s">
        <v>904</v>
      </c>
      <c r="Z652" s="2" t="s">
        <v>893</v>
      </c>
    </row>
    <row r="653" spans="1:26" ht="14.25" customHeight="1">
      <c r="A653" s="1">
        <v>2819</v>
      </c>
      <c r="B653" s="2">
        <v>1</v>
      </c>
      <c r="C653" s="1" t="s">
        <v>868</v>
      </c>
      <c r="D653" s="1" t="s">
        <v>461</v>
      </c>
      <c r="E653" s="1">
        <v>2019</v>
      </c>
      <c r="F653" s="1" t="s">
        <v>869</v>
      </c>
      <c r="G653" s="1" t="s">
        <v>870</v>
      </c>
      <c r="H653" s="8" t="str">
        <f>HYPERLINK("https://doi.org/"&amp;G653)</f>
        <v>https://doi.org/10.1016/j.jag.2019.01.020</v>
      </c>
      <c r="I653" s="1" t="s">
        <v>871</v>
      </c>
      <c r="J653" s="1" t="s">
        <v>809</v>
      </c>
      <c r="K653" s="2">
        <v>184</v>
      </c>
      <c r="L653" s="2"/>
      <c r="M653" s="2" t="s">
        <v>894</v>
      </c>
      <c r="N653" s="9">
        <f>S653*Unit_conversion!$C$5</f>
        <v>1.0992868146288584</v>
      </c>
      <c r="O653" s="2"/>
      <c r="P653" s="2"/>
      <c r="Q653" s="2"/>
      <c r="R653" s="10"/>
      <c r="S653" s="2">
        <v>31.22</v>
      </c>
      <c r="T653" s="2"/>
      <c r="U653" s="2" t="s">
        <v>35</v>
      </c>
      <c r="V653" s="2"/>
      <c r="W653" s="2"/>
      <c r="X653" s="2" t="s">
        <v>839</v>
      </c>
      <c r="Y653" s="2" t="s">
        <v>904</v>
      </c>
      <c r="Z653" s="2" t="s">
        <v>893</v>
      </c>
    </row>
    <row r="654" spans="1:26" ht="14.25" customHeight="1">
      <c r="A654" s="1">
        <v>2819</v>
      </c>
      <c r="B654" s="2">
        <v>1</v>
      </c>
      <c r="C654" s="1" t="s">
        <v>868</v>
      </c>
      <c r="D654" s="1" t="s">
        <v>461</v>
      </c>
      <c r="E654" s="1">
        <v>2019</v>
      </c>
      <c r="F654" s="1" t="s">
        <v>869</v>
      </c>
      <c r="G654" s="1" t="s">
        <v>870</v>
      </c>
      <c r="H654" s="8" t="str">
        <f>HYPERLINK("https://doi.org/"&amp;G654)</f>
        <v>https://doi.org/10.1016/j.jag.2019.01.020</v>
      </c>
      <c r="I654" s="1" t="s">
        <v>871</v>
      </c>
      <c r="J654" s="1" t="s">
        <v>809</v>
      </c>
      <c r="K654" s="2">
        <v>184</v>
      </c>
      <c r="L654" s="2"/>
      <c r="M654" s="2" t="s">
        <v>895</v>
      </c>
      <c r="N654" s="9">
        <f>S654*Unit_conversion!$C$5</f>
        <v>1.0992868146288584</v>
      </c>
      <c r="O654" s="2"/>
      <c r="P654" s="2"/>
      <c r="Q654" s="2"/>
      <c r="R654" s="10"/>
      <c r="S654" s="2">
        <v>31.22</v>
      </c>
      <c r="T654" s="2"/>
      <c r="U654" s="2" t="s">
        <v>35</v>
      </c>
      <c r="V654" s="2"/>
      <c r="W654" s="2"/>
      <c r="X654" s="2" t="s">
        <v>839</v>
      </c>
      <c r="Y654" s="2" t="s">
        <v>904</v>
      </c>
      <c r="Z654" s="2" t="s">
        <v>893</v>
      </c>
    </row>
    <row r="655" spans="1:26" ht="14.25" customHeight="1">
      <c r="A655" s="1">
        <v>2819</v>
      </c>
      <c r="B655" s="2">
        <v>1</v>
      </c>
      <c r="C655" s="1" t="s">
        <v>868</v>
      </c>
      <c r="D655" s="1" t="s">
        <v>461</v>
      </c>
      <c r="E655" s="1">
        <v>2019</v>
      </c>
      <c r="F655" s="1" t="s">
        <v>869</v>
      </c>
      <c r="G655" s="1" t="s">
        <v>870</v>
      </c>
      <c r="H655" s="8" t="str">
        <f>HYPERLINK("https://doi.org/"&amp;G655)</f>
        <v>https://doi.org/10.1016/j.jag.2019.01.020</v>
      </c>
      <c r="I655" s="1" t="s">
        <v>871</v>
      </c>
      <c r="J655" s="1" t="s">
        <v>809</v>
      </c>
      <c r="K655" s="2">
        <v>184</v>
      </c>
      <c r="L655" s="2"/>
      <c r="M655" s="2" t="s">
        <v>890</v>
      </c>
      <c r="N655" s="9">
        <f>S655*Unit_conversion!$C$5</f>
        <v>0.782387989143281</v>
      </c>
      <c r="O655" s="2"/>
      <c r="P655" s="2"/>
      <c r="Q655" s="2"/>
      <c r="R655" s="10"/>
      <c r="S655" s="2">
        <v>22.22</v>
      </c>
      <c r="T655" s="2"/>
      <c r="U655" s="2" t="s">
        <v>35</v>
      </c>
      <c r="V655" s="2"/>
      <c r="W655" s="2"/>
      <c r="X655" s="2" t="s">
        <v>839</v>
      </c>
      <c r="Y655" s="2" t="s">
        <v>904</v>
      </c>
      <c r="Z655" s="2" t="s">
        <v>893</v>
      </c>
    </row>
    <row r="656" spans="1:26" ht="14.25" customHeight="1">
      <c r="A656" s="1">
        <v>2819</v>
      </c>
      <c r="B656" s="2">
        <v>1</v>
      </c>
      <c r="C656" s="1" t="s">
        <v>868</v>
      </c>
      <c r="D656" s="1" t="s">
        <v>461</v>
      </c>
      <c r="E656" s="1">
        <v>2019</v>
      </c>
      <c r="F656" s="1" t="s">
        <v>869</v>
      </c>
      <c r="G656" s="1" t="s">
        <v>870</v>
      </c>
      <c r="H656" s="8" t="str">
        <f>HYPERLINK("https://doi.org/"&amp;G656)</f>
        <v>https://doi.org/10.1016/j.jag.2019.01.020</v>
      </c>
      <c r="I656" s="1" t="s">
        <v>871</v>
      </c>
      <c r="J656" s="1" t="s">
        <v>809</v>
      </c>
      <c r="K656" s="2">
        <v>184</v>
      </c>
      <c r="L656" s="2"/>
      <c r="M656" s="2" t="s">
        <v>897</v>
      </c>
      <c r="N656" s="9">
        <f>S656*Unit_conversion!$C$5</f>
        <v>0.88520405252304624</v>
      </c>
      <c r="O656" s="2"/>
      <c r="P656" s="2"/>
      <c r="Q656" s="2"/>
      <c r="R656" s="10"/>
      <c r="S656" s="2">
        <v>25.14</v>
      </c>
      <c r="T656" s="2"/>
      <c r="U656" s="2" t="s">
        <v>35</v>
      </c>
      <c r="V656" s="2"/>
      <c r="W656" s="2"/>
      <c r="X656" s="2" t="s">
        <v>839</v>
      </c>
      <c r="Y656" s="2" t="s">
        <v>904</v>
      </c>
      <c r="Z656" s="2" t="s">
        <v>893</v>
      </c>
    </row>
    <row r="657" spans="1:27" ht="14.25" customHeight="1">
      <c r="A657" s="1">
        <v>2819</v>
      </c>
      <c r="B657" s="2">
        <v>1</v>
      </c>
      <c r="C657" s="1" t="s">
        <v>868</v>
      </c>
      <c r="D657" s="1" t="s">
        <v>461</v>
      </c>
      <c r="E657" s="1">
        <v>2019</v>
      </c>
      <c r="F657" s="1" t="s">
        <v>869</v>
      </c>
      <c r="G657" s="1" t="s">
        <v>870</v>
      </c>
      <c r="H657" s="8" t="str">
        <f>HYPERLINK("https://doi.org/"&amp;G657)</f>
        <v>https://doi.org/10.1016/j.jag.2019.01.020</v>
      </c>
      <c r="I657" s="1" t="s">
        <v>871</v>
      </c>
      <c r="J657" s="1" t="s">
        <v>809</v>
      </c>
      <c r="K657" s="2">
        <v>184</v>
      </c>
      <c r="L657" s="2"/>
      <c r="M657" s="2" t="s">
        <v>898</v>
      </c>
      <c r="N657" s="9">
        <f>S657*Unit_conversion!$C$5</f>
        <v>0.70105062393531625</v>
      </c>
      <c r="O657" s="2"/>
      <c r="P657" s="2"/>
      <c r="Q657" s="2"/>
      <c r="R657" s="10"/>
      <c r="S657" s="2">
        <v>19.91</v>
      </c>
      <c r="T657" s="2"/>
      <c r="U657" s="2" t="s">
        <v>35</v>
      </c>
      <c r="V657" s="2"/>
      <c r="W657" s="2"/>
      <c r="X657" s="2" t="s">
        <v>839</v>
      </c>
      <c r="Y657" s="2" t="s">
        <v>904</v>
      </c>
      <c r="Z657" s="2" t="s">
        <v>893</v>
      </c>
    </row>
    <row r="658" spans="1:27" ht="14.25" customHeight="1">
      <c r="A658" s="1">
        <v>2819</v>
      </c>
      <c r="B658" s="2">
        <v>1</v>
      </c>
      <c r="C658" s="1" t="s">
        <v>868</v>
      </c>
      <c r="D658" s="1" t="s">
        <v>461</v>
      </c>
      <c r="E658" s="1">
        <v>2019</v>
      </c>
      <c r="F658" s="1" t="s">
        <v>869</v>
      </c>
      <c r="G658" s="1" t="s">
        <v>870</v>
      </c>
      <c r="H658" s="8" t="str">
        <f>HYPERLINK("https://doi.org/"&amp;G658)</f>
        <v>https://doi.org/10.1016/j.jag.2019.01.020</v>
      </c>
      <c r="I658" s="1" t="s">
        <v>871</v>
      </c>
      <c r="J658" s="1" t="s">
        <v>809</v>
      </c>
      <c r="K658" s="2">
        <v>184</v>
      </c>
      <c r="L658" s="2"/>
      <c r="M658" s="2" t="s">
        <v>889</v>
      </c>
      <c r="N658" s="9">
        <f>S658*Unit_conversion!$C$5</f>
        <v>0.99330176299423756</v>
      </c>
      <c r="O658" s="2"/>
      <c r="P658" s="2"/>
      <c r="Q658" s="2"/>
      <c r="R658" s="10"/>
      <c r="S658" s="2">
        <v>28.21</v>
      </c>
      <c r="T658" s="2"/>
      <c r="U658" s="2" t="s">
        <v>35</v>
      </c>
      <c r="V658" s="2"/>
      <c r="W658" s="2"/>
      <c r="X658" s="2" t="s">
        <v>839</v>
      </c>
      <c r="Y658" s="2" t="s">
        <v>904</v>
      </c>
      <c r="Z658" s="2" t="s">
        <v>893</v>
      </c>
    </row>
    <row r="659" spans="1:27" ht="14.25" customHeight="1">
      <c r="A659" s="1">
        <v>2819</v>
      </c>
      <c r="B659" s="2">
        <v>1</v>
      </c>
      <c r="C659" s="1" t="s">
        <v>868</v>
      </c>
      <c r="D659" s="1" t="s">
        <v>461</v>
      </c>
      <c r="E659" s="1">
        <v>2019</v>
      </c>
      <c r="F659" s="1" t="s">
        <v>869</v>
      </c>
      <c r="G659" s="1" t="s">
        <v>870</v>
      </c>
      <c r="H659" s="8" t="str">
        <f>HYPERLINK("https://doi.org/"&amp;G659)</f>
        <v>https://doi.org/10.1016/j.jag.2019.01.020</v>
      </c>
      <c r="I659" s="1" t="s">
        <v>871</v>
      </c>
      <c r="J659" s="1" t="s">
        <v>809</v>
      </c>
      <c r="K659" s="2">
        <v>184</v>
      </c>
      <c r="L659" s="2"/>
      <c r="M659" s="2" t="s">
        <v>899</v>
      </c>
      <c r="N659" s="9">
        <f>S659*Unit_conversion!$C$5</f>
        <v>0.81619053052840929</v>
      </c>
      <c r="O659" s="2"/>
      <c r="P659" s="2"/>
      <c r="Q659" s="2"/>
      <c r="R659" s="10"/>
      <c r="S659" s="2">
        <v>23.18</v>
      </c>
      <c r="T659" s="2"/>
      <c r="U659" s="2" t="s">
        <v>35</v>
      </c>
      <c r="V659" s="2"/>
      <c r="W659" s="2"/>
      <c r="X659" s="2" t="s">
        <v>839</v>
      </c>
      <c r="Y659" s="2" t="s">
        <v>904</v>
      </c>
      <c r="Z659" s="2" t="s">
        <v>893</v>
      </c>
    </row>
    <row r="660" spans="1:27" ht="14.25" customHeight="1">
      <c r="A660" s="1">
        <v>2819</v>
      </c>
      <c r="B660" s="2">
        <v>1</v>
      </c>
      <c r="C660" s="1" t="s">
        <v>868</v>
      </c>
      <c r="D660" s="1" t="s">
        <v>461</v>
      </c>
      <c r="E660" s="1">
        <v>2019</v>
      </c>
      <c r="F660" s="1" t="s">
        <v>869</v>
      </c>
      <c r="G660" s="1" t="s">
        <v>870</v>
      </c>
      <c r="H660" s="8" t="str">
        <f>HYPERLINK("https://doi.org/"&amp;G660)</f>
        <v>https://doi.org/10.1016/j.jag.2019.01.020</v>
      </c>
      <c r="I660" s="1" t="s">
        <v>871</v>
      </c>
      <c r="J660" s="1" t="s">
        <v>809</v>
      </c>
      <c r="K660" s="2">
        <v>184</v>
      </c>
      <c r="L660" s="2"/>
      <c r="M660" s="2" t="s">
        <v>900</v>
      </c>
      <c r="N660" s="9">
        <f>S660*Unit_conversion!$C$5</f>
        <v>0.75985296155319548</v>
      </c>
      <c r="O660" s="2"/>
      <c r="P660" s="2"/>
      <c r="Q660" s="2"/>
      <c r="R660" s="10"/>
      <c r="S660" s="2">
        <v>21.58</v>
      </c>
      <c r="T660" s="2"/>
      <c r="U660" s="2" t="s">
        <v>35</v>
      </c>
      <c r="V660" s="2"/>
      <c r="W660" s="2"/>
      <c r="X660" s="2" t="s">
        <v>839</v>
      </c>
      <c r="Y660" s="2" t="s">
        <v>904</v>
      </c>
      <c r="Z660" s="2" t="s">
        <v>893</v>
      </c>
    </row>
    <row r="661" spans="1:27" ht="14.25" customHeight="1">
      <c r="A661" s="1">
        <v>2819</v>
      </c>
      <c r="B661" s="2">
        <v>1</v>
      </c>
      <c r="C661" s="1" t="s">
        <v>868</v>
      </c>
      <c r="D661" s="1" t="s">
        <v>461</v>
      </c>
      <c r="E661" s="1">
        <v>2019</v>
      </c>
      <c r="F661" s="1" t="s">
        <v>869</v>
      </c>
      <c r="G661" s="1" t="s">
        <v>870</v>
      </c>
      <c r="H661" s="8" t="str">
        <f>HYPERLINK("https://doi.org/"&amp;G661)</f>
        <v>https://doi.org/10.1016/j.jag.2019.01.020</v>
      </c>
      <c r="I661" s="1" t="s">
        <v>871</v>
      </c>
      <c r="J661" s="1" t="s">
        <v>809</v>
      </c>
      <c r="K661" s="2">
        <v>184</v>
      </c>
      <c r="L661" s="2"/>
      <c r="M661" s="2" t="s">
        <v>901</v>
      </c>
      <c r="N661" s="9">
        <f>S661*Unit_conversion!$C$5</f>
        <v>0.73731793396311007</v>
      </c>
      <c r="O661" s="2"/>
      <c r="P661" s="2"/>
      <c r="Q661" s="2"/>
      <c r="R661" s="10"/>
      <c r="S661" s="2">
        <v>20.94</v>
      </c>
      <c r="T661" s="2"/>
      <c r="U661" s="2" t="s">
        <v>35</v>
      </c>
      <c r="V661" s="2"/>
      <c r="W661" s="2"/>
      <c r="X661" s="2" t="s">
        <v>839</v>
      </c>
      <c r="Y661" s="2" t="s">
        <v>904</v>
      </c>
      <c r="Z661" s="2" t="s">
        <v>893</v>
      </c>
    </row>
    <row r="662" spans="1:27" ht="14.25" customHeight="1">
      <c r="A662" s="1">
        <v>2819</v>
      </c>
      <c r="B662" s="2">
        <v>1</v>
      </c>
      <c r="C662" s="1" t="s">
        <v>868</v>
      </c>
      <c r="D662" s="1" t="s">
        <v>461</v>
      </c>
      <c r="E662" s="1">
        <v>2019</v>
      </c>
      <c r="F662" s="1" t="s">
        <v>869</v>
      </c>
      <c r="G662" s="1" t="s">
        <v>870</v>
      </c>
      <c r="H662" s="8" t="str">
        <f>HYPERLINK("https://doi.org/"&amp;G662)</f>
        <v>https://doi.org/10.1016/j.jag.2019.01.020</v>
      </c>
      <c r="I662" s="1" t="s">
        <v>871</v>
      </c>
      <c r="J662" s="1" t="s">
        <v>809</v>
      </c>
      <c r="K662" s="2">
        <v>184</v>
      </c>
      <c r="L662" s="2"/>
      <c r="M662" s="2" t="s">
        <v>891</v>
      </c>
      <c r="N662" s="9">
        <f>S662*Unit_conversion!$C$5</f>
        <v>1.0644279438254449</v>
      </c>
      <c r="O662" s="2"/>
      <c r="P662" s="2"/>
      <c r="Q662" s="2"/>
      <c r="R662" s="10"/>
      <c r="S662" s="2">
        <v>30.23</v>
      </c>
      <c r="T662" s="2"/>
      <c r="U662" s="2" t="s">
        <v>35</v>
      </c>
      <c r="V662" s="2"/>
      <c r="W662" s="2"/>
      <c r="X662" s="2" t="s">
        <v>839</v>
      </c>
      <c r="Y662" s="2" t="s">
        <v>904</v>
      </c>
      <c r="Z662" s="2" t="s">
        <v>903</v>
      </c>
    </row>
    <row r="663" spans="1:27" ht="14.25" customHeight="1">
      <c r="A663" s="1">
        <v>2819</v>
      </c>
      <c r="B663" s="2">
        <v>1</v>
      </c>
      <c r="C663" s="1" t="s">
        <v>868</v>
      </c>
      <c r="D663" s="1" t="s">
        <v>461</v>
      </c>
      <c r="E663" s="1">
        <v>2019</v>
      </c>
      <c r="F663" s="1" t="s">
        <v>869</v>
      </c>
      <c r="G663" s="1" t="s">
        <v>870</v>
      </c>
      <c r="H663" s="8" t="str">
        <f>HYPERLINK("https://doi.org/"&amp;G663)</f>
        <v>https://doi.org/10.1016/j.jag.2019.01.020</v>
      </c>
      <c r="I663" s="1" t="s">
        <v>871</v>
      </c>
      <c r="J663" s="1" t="s">
        <v>809</v>
      </c>
      <c r="K663" s="2">
        <v>184</v>
      </c>
      <c r="L663" s="2"/>
      <c r="M663" s="2" t="s">
        <v>894</v>
      </c>
      <c r="N663" s="9">
        <f>S663*Unit_conversion!$C$5</f>
        <v>1.0644279438254449</v>
      </c>
      <c r="O663" s="2"/>
      <c r="P663" s="2"/>
      <c r="Q663" s="2"/>
      <c r="R663" s="10"/>
      <c r="S663" s="2">
        <v>30.23</v>
      </c>
      <c r="T663" s="2"/>
      <c r="U663" s="2" t="s">
        <v>35</v>
      </c>
      <c r="V663" s="2"/>
      <c r="W663" s="2"/>
      <c r="X663" s="2" t="s">
        <v>839</v>
      </c>
      <c r="Y663" s="2" t="s">
        <v>904</v>
      </c>
      <c r="Z663" s="2" t="s">
        <v>903</v>
      </c>
    </row>
    <row r="664" spans="1:27" ht="14.25" customHeight="1">
      <c r="A664" s="1">
        <v>2819</v>
      </c>
      <c r="B664" s="2">
        <v>1</v>
      </c>
      <c r="C664" s="1" t="s">
        <v>868</v>
      </c>
      <c r="D664" s="1" t="s">
        <v>461</v>
      </c>
      <c r="E664" s="1">
        <v>2019</v>
      </c>
      <c r="F664" s="1" t="s">
        <v>869</v>
      </c>
      <c r="G664" s="1" t="s">
        <v>870</v>
      </c>
      <c r="H664" s="8" t="str">
        <f>HYPERLINK("https://doi.org/"&amp;G664)</f>
        <v>https://doi.org/10.1016/j.jag.2019.01.020</v>
      </c>
      <c r="I664" s="1" t="s">
        <v>871</v>
      </c>
      <c r="J664" s="1" t="s">
        <v>809</v>
      </c>
      <c r="K664" s="2">
        <v>184</v>
      </c>
      <c r="L664" s="2"/>
      <c r="M664" s="2" t="s">
        <v>895</v>
      </c>
      <c r="N664" s="9">
        <f>S664*Unit_conversion!$C$5</f>
        <v>1.0644279438254449</v>
      </c>
      <c r="O664" s="2"/>
      <c r="P664" s="2"/>
      <c r="Q664" s="2"/>
      <c r="R664" s="10"/>
      <c r="S664" s="2">
        <v>30.23</v>
      </c>
      <c r="T664" s="2"/>
      <c r="U664" s="2" t="s">
        <v>35</v>
      </c>
      <c r="V664" s="2"/>
      <c r="W664" s="2"/>
      <c r="X664" s="2" t="s">
        <v>839</v>
      </c>
      <c r="Y664" s="2" t="s">
        <v>904</v>
      </c>
      <c r="Z664" s="2" t="s">
        <v>903</v>
      </c>
    </row>
    <row r="665" spans="1:27" ht="14.25" customHeight="1">
      <c r="A665" s="1">
        <v>2819</v>
      </c>
      <c r="B665" s="2">
        <v>1</v>
      </c>
      <c r="C665" s="1" t="s">
        <v>868</v>
      </c>
      <c r="D665" s="1" t="s">
        <v>461</v>
      </c>
      <c r="E665" s="1">
        <v>2019</v>
      </c>
      <c r="F665" s="1" t="s">
        <v>869</v>
      </c>
      <c r="G665" s="1" t="s">
        <v>870</v>
      </c>
      <c r="H665" s="8" t="str">
        <f>HYPERLINK("https://doi.org/"&amp;G665)</f>
        <v>https://doi.org/10.1016/j.jag.2019.01.020</v>
      </c>
      <c r="I665" s="1" t="s">
        <v>871</v>
      </c>
      <c r="J665" s="1" t="s">
        <v>809</v>
      </c>
      <c r="K665" s="2">
        <v>184</v>
      </c>
      <c r="L665" s="2"/>
      <c r="M665" s="2" t="s">
        <v>890</v>
      </c>
      <c r="N665" s="9">
        <f>S665*Unit_conversion!$C$5</f>
        <v>0.77816267147014007</v>
      </c>
      <c r="O665" s="2"/>
      <c r="P665" s="2"/>
      <c r="Q665" s="2"/>
      <c r="R665" s="10"/>
      <c r="S665" s="2">
        <v>22.1</v>
      </c>
      <c r="T665" s="2"/>
      <c r="U665" s="2" t="s">
        <v>35</v>
      </c>
      <c r="V665" s="2"/>
      <c r="W665" s="2"/>
      <c r="X665" s="2" t="s">
        <v>839</v>
      </c>
      <c r="Y665" s="2" t="s">
        <v>904</v>
      </c>
      <c r="Z665" s="2" t="s">
        <v>903</v>
      </c>
    </row>
    <row r="666" spans="1:27" ht="14.25" customHeight="1">
      <c r="A666" s="1">
        <v>2819</v>
      </c>
      <c r="B666" s="2">
        <v>1</v>
      </c>
      <c r="C666" s="1" t="s">
        <v>868</v>
      </c>
      <c r="D666" s="1" t="s">
        <v>461</v>
      </c>
      <c r="E666" s="1">
        <v>2019</v>
      </c>
      <c r="F666" s="1" t="s">
        <v>869</v>
      </c>
      <c r="G666" s="1" t="s">
        <v>870</v>
      </c>
      <c r="H666" s="8" t="str">
        <f>HYPERLINK("https://doi.org/"&amp;G666)</f>
        <v>https://doi.org/10.1016/j.jag.2019.01.020</v>
      </c>
      <c r="I666" s="1" t="s">
        <v>871</v>
      </c>
      <c r="J666" s="1" t="s">
        <v>809</v>
      </c>
      <c r="K666" s="2">
        <v>184</v>
      </c>
      <c r="L666" s="2"/>
      <c r="M666" s="2" t="s">
        <v>897</v>
      </c>
      <c r="N666" s="9">
        <f>S666*Unit_conversion!$C$5</f>
        <v>0.89611945651199387</v>
      </c>
      <c r="O666" s="2"/>
      <c r="P666" s="2"/>
      <c r="Q666" s="2"/>
      <c r="R666" s="10"/>
      <c r="S666" s="2">
        <v>25.45</v>
      </c>
      <c r="T666" s="2"/>
      <c r="U666" s="2" t="s">
        <v>35</v>
      </c>
      <c r="V666" s="2"/>
      <c r="W666" s="2"/>
      <c r="X666" s="2" t="s">
        <v>839</v>
      </c>
      <c r="Y666" s="2" t="s">
        <v>904</v>
      </c>
      <c r="Z666" s="2" t="s">
        <v>903</v>
      </c>
    </row>
    <row r="667" spans="1:27" ht="14.25" customHeight="1">
      <c r="A667" s="1">
        <v>2819</v>
      </c>
      <c r="B667" s="2">
        <v>1</v>
      </c>
      <c r="C667" s="1" t="s">
        <v>868</v>
      </c>
      <c r="D667" s="1" t="s">
        <v>461</v>
      </c>
      <c r="E667" s="1">
        <v>2019</v>
      </c>
      <c r="F667" s="1" t="s">
        <v>869</v>
      </c>
      <c r="G667" s="1" t="s">
        <v>870</v>
      </c>
      <c r="H667" s="8" t="str">
        <f>HYPERLINK("https://doi.org/"&amp;G667)</f>
        <v>https://doi.org/10.1016/j.jag.2019.01.020</v>
      </c>
      <c r="I667" s="1" t="s">
        <v>871</v>
      </c>
      <c r="J667" s="1" t="s">
        <v>809</v>
      </c>
      <c r="K667" s="2">
        <v>184</v>
      </c>
      <c r="L667" s="2"/>
      <c r="M667" s="2" t="s">
        <v>898</v>
      </c>
      <c r="N667" s="9">
        <f>S667*Unit_conversion!$C$5</f>
        <v>0.70950125928159824</v>
      </c>
      <c r="O667" s="2"/>
      <c r="P667" s="2"/>
      <c r="Q667" s="2"/>
      <c r="R667" s="10"/>
      <c r="S667" s="2">
        <v>20.149999999999999</v>
      </c>
      <c r="T667" s="2"/>
      <c r="U667" s="2" t="s">
        <v>35</v>
      </c>
      <c r="V667" s="2"/>
      <c r="W667" s="2"/>
      <c r="X667" s="2" t="s">
        <v>839</v>
      </c>
      <c r="Y667" s="2" t="s">
        <v>904</v>
      </c>
      <c r="Z667" s="2" t="s">
        <v>903</v>
      </c>
    </row>
    <row r="668" spans="1:27" ht="14.25" customHeight="1">
      <c r="A668" s="1">
        <v>2819</v>
      </c>
      <c r="B668" s="2">
        <v>1</v>
      </c>
      <c r="C668" s="1" t="s">
        <v>868</v>
      </c>
      <c r="D668" s="1" t="s">
        <v>461</v>
      </c>
      <c r="E668" s="1">
        <v>2019</v>
      </c>
      <c r="F668" s="1" t="s">
        <v>869</v>
      </c>
      <c r="G668" s="1" t="s">
        <v>870</v>
      </c>
      <c r="H668" s="8" t="str">
        <f>HYPERLINK("https://doi.org/"&amp;G668)</f>
        <v>https://doi.org/10.1016/j.jag.2019.01.020</v>
      </c>
      <c r="I668" s="1" t="s">
        <v>871</v>
      </c>
      <c r="J668" s="1" t="s">
        <v>809</v>
      </c>
      <c r="K668" s="2">
        <v>184</v>
      </c>
      <c r="L668" s="2"/>
      <c r="M668" s="2" t="s">
        <v>889</v>
      </c>
      <c r="N668" s="9">
        <f>S668*Unit_conversion!$C$5</f>
        <v>0.98097791978090954</v>
      </c>
      <c r="O668" s="2"/>
      <c r="P668" s="2"/>
      <c r="Q668" s="2"/>
      <c r="R668" s="10"/>
      <c r="S668" s="2">
        <v>27.86</v>
      </c>
      <c r="T668" s="2"/>
      <c r="U668" s="2" t="s">
        <v>35</v>
      </c>
      <c r="V668" s="2"/>
      <c r="W668" s="2"/>
      <c r="X668" s="2" t="s">
        <v>839</v>
      </c>
      <c r="Y668" s="2" t="s">
        <v>904</v>
      </c>
      <c r="Z668" s="2" t="s">
        <v>903</v>
      </c>
    </row>
    <row r="669" spans="1:27" ht="14.25" customHeight="1">
      <c r="A669" s="1">
        <v>2819</v>
      </c>
      <c r="B669" s="2">
        <v>1</v>
      </c>
      <c r="C669" s="1" t="s">
        <v>868</v>
      </c>
      <c r="D669" s="1" t="s">
        <v>461</v>
      </c>
      <c r="E669" s="1">
        <v>2019</v>
      </c>
      <c r="F669" s="1" t="s">
        <v>869</v>
      </c>
      <c r="G669" s="1" t="s">
        <v>870</v>
      </c>
      <c r="H669" s="8" t="str">
        <f>HYPERLINK("https://doi.org/"&amp;G669)</f>
        <v>https://doi.org/10.1016/j.jag.2019.01.020</v>
      </c>
      <c r="I669" s="1" t="s">
        <v>871</v>
      </c>
      <c r="J669" s="1" t="s">
        <v>809</v>
      </c>
      <c r="K669" s="2">
        <v>184</v>
      </c>
      <c r="L669" s="2"/>
      <c r="M669" s="2" t="s">
        <v>899</v>
      </c>
      <c r="N669" s="9">
        <f>S669*Unit_conversion!$C$5</f>
        <v>0.82675382471126191</v>
      </c>
      <c r="O669" s="2"/>
      <c r="P669" s="2"/>
      <c r="Q669" s="2"/>
      <c r="R669" s="10"/>
      <c r="S669" s="2">
        <v>23.48</v>
      </c>
      <c r="T669" s="2"/>
      <c r="U669" s="2" t="s">
        <v>35</v>
      </c>
      <c r="V669" s="2"/>
      <c r="W669" s="2"/>
      <c r="X669" s="2" t="s">
        <v>839</v>
      </c>
      <c r="Y669" s="2" t="s">
        <v>904</v>
      </c>
      <c r="Z669" s="2" t="s">
        <v>903</v>
      </c>
    </row>
    <row r="670" spans="1:27" ht="14.25" customHeight="1">
      <c r="A670" s="1">
        <v>2819</v>
      </c>
      <c r="B670" s="2">
        <v>1</v>
      </c>
      <c r="C670" s="1" t="s">
        <v>868</v>
      </c>
      <c r="D670" s="1" t="s">
        <v>461</v>
      </c>
      <c r="E670" s="1">
        <v>2019</v>
      </c>
      <c r="F670" s="1" t="s">
        <v>869</v>
      </c>
      <c r="G670" s="1" t="s">
        <v>870</v>
      </c>
      <c r="H670" s="8" t="str">
        <f>HYPERLINK("https://doi.org/"&amp;G670)</f>
        <v>https://doi.org/10.1016/j.jag.2019.01.020</v>
      </c>
      <c r="I670" s="1" t="s">
        <v>871</v>
      </c>
      <c r="J670" s="1" t="s">
        <v>809</v>
      </c>
      <c r="K670" s="2">
        <v>184</v>
      </c>
      <c r="L670" s="2"/>
      <c r="M670" s="2" t="s">
        <v>900</v>
      </c>
      <c r="N670" s="9">
        <f>S670*Unit_conversion!$C$5</f>
        <v>0.79893715002975019</v>
      </c>
      <c r="O670" s="2"/>
      <c r="P670" s="2"/>
      <c r="Q670" s="2"/>
      <c r="R670" s="10"/>
      <c r="S670" s="2">
        <v>22.69</v>
      </c>
      <c r="T670" s="2"/>
      <c r="U670" s="2" t="s">
        <v>35</v>
      </c>
      <c r="V670" s="2"/>
      <c r="W670" s="2"/>
      <c r="X670" s="2" t="s">
        <v>839</v>
      </c>
      <c r="Y670" s="2" t="s">
        <v>904</v>
      </c>
      <c r="Z670" s="2" t="s">
        <v>903</v>
      </c>
    </row>
    <row r="671" spans="1:27" ht="14.25" customHeight="1">
      <c r="A671" s="1">
        <v>2819</v>
      </c>
      <c r="B671" s="2">
        <v>1</v>
      </c>
      <c r="C671" s="1" t="s">
        <v>868</v>
      </c>
      <c r="D671" s="1" t="s">
        <v>461</v>
      </c>
      <c r="E671" s="1">
        <v>2019</v>
      </c>
      <c r="F671" s="1" t="s">
        <v>869</v>
      </c>
      <c r="G671" s="1" t="s">
        <v>870</v>
      </c>
      <c r="H671" s="8" t="str">
        <f>HYPERLINK("https://doi.org/"&amp;G671)</f>
        <v>https://doi.org/10.1016/j.jag.2019.01.020</v>
      </c>
      <c r="I671" s="1" t="s">
        <v>871</v>
      </c>
      <c r="J671" s="1" t="s">
        <v>809</v>
      </c>
      <c r="K671" s="2">
        <v>184</v>
      </c>
      <c r="L671" s="2"/>
      <c r="M671" s="2" t="s">
        <v>901</v>
      </c>
      <c r="N671" s="9">
        <f>S671*Unit_conversion!$C$5</f>
        <v>0.76724726748119232</v>
      </c>
      <c r="O671" s="2"/>
      <c r="P671" s="2"/>
      <c r="Q671" s="2"/>
      <c r="R671" s="10"/>
      <c r="S671" s="2">
        <v>21.79</v>
      </c>
      <c r="T671" s="2"/>
      <c r="U671" s="2" t="s">
        <v>35</v>
      </c>
      <c r="V671" s="2"/>
      <c r="W671" s="2"/>
      <c r="X671" s="2" t="s">
        <v>839</v>
      </c>
      <c r="Y671" s="2" t="s">
        <v>904</v>
      </c>
      <c r="Z671" s="2" t="s">
        <v>903</v>
      </c>
    </row>
    <row r="672" spans="1:27" ht="14.25" customHeight="1">
      <c r="A672" s="1">
        <v>2819</v>
      </c>
      <c r="B672" s="2">
        <v>1</v>
      </c>
      <c r="C672" s="1" t="s">
        <v>868</v>
      </c>
      <c r="D672" s="1" t="s">
        <v>461</v>
      </c>
      <c r="E672" s="1">
        <v>2019</v>
      </c>
      <c r="F672" s="1" t="s">
        <v>869</v>
      </c>
      <c r="G672" s="1" t="s">
        <v>870</v>
      </c>
      <c r="H672" s="8" t="str">
        <f>HYPERLINK("https://doi.org/"&amp;G672)</f>
        <v>https://doi.org/10.1016/j.jag.2019.01.020</v>
      </c>
      <c r="I672" s="1" t="s">
        <v>871</v>
      </c>
      <c r="J672" s="1" t="s">
        <v>809</v>
      </c>
      <c r="K672" s="2">
        <v>184</v>
      </c>
      <c r="L672" s="2"/>
      <c r="M672" s="2" t="s">
        <v>905</v>
      </c>
      <c r="N672" s="9">
        <f>S672*Unit_conversion!$C$5</f>
        <v>0.9762561272811745</v>
      </c>
      <c r="O672" s="2"/>
      <c r="P672" s="2"/>
      <c r="Q672" s="2"/>
      <c r="R672" s="26"/>
      <c r="S672" s="21">
        <v>27.725899999999999</v>
      </c>
      <c r="T672" s="2"/>
      <c r="U672" s="2" t="s">
        <v>35</v>
      </c>
      <c r="V672" s="2" t="s">
        <v>29</v>
      </c>
      <c r="W672" s="2" t="s">
        <v>906</v>
      </c>
      <c r="X672" s="2" t="s">
        <v>839</v>
      </c>
      <c r="Y672" s="2"/>
      <c r="AA672" s="2"/>
    </row>
    <row r="673" spans="1:27" ht="14.25" customHeight="1">
      <c r="A673" s="1">
        <v>2819</v>
      </c>
      <c r="B673" s="2">
        <v>1</v>
      </c>
      <c r="C673" s="1" t="s">
        <v>868</v>
      </c>
      <c r="D673" s="1" t="s">
        <v>461</v>
      </c>
      <c r="E673" s="1">
        <v>2019</v>
      </c>
      <c r="F673" s="1" t="s">
        <v>869</v>
      </c>
      <c r="G673" s="1" t="s">
        <v>870</v>
      </c>
      <c r="H673" s="8" t="str">
        <f>HYPERLINK("https://doi.org/"&amp;G673)</f>
        <v>https://doi.org/10.1016/j.jag.2019.01.020</v>
      </c>
      <c r="I673" s="1" t="s">
        <v>871</v>
      </c>
      <c r="J673" s="1" t="s">
        <v>809</v>
      </c>
      <c r="K673" s="2">
        <v>184</v>
      </c>
      <c r="L673" s="2"/>
      <c r="M673" s="2" t="s">
        <v>907</v>
      </c>
      <c r="N673" s="9">
        <f>S673*Unit_conversion!$C$5</f>
        <v>1.0445865562519869</v>
      </c>
      <c r="O673" s="2"/>
      <c r="P673" s="2"/>
      <c r="Q673" s="2"/>
      <c r="R673" s="26"/>
      <c r="S673" s="21">
        <v>29.666499999999999</v>
      </c>
      <c r="T673" s="2"/>
      <c r="U673" s="2" t="s">
        <v>35</v>
      </c>
      <c r="V673" s="2" t="s">
        <v>29</v>
      </c>
      <c r="W673" s="2" t="s">
        <v>906</v>
      </c>
      <c r="X673" s="2" t="s">
        <v>839</v>
      </c>
      <c r="Y673" s="2"/>
      <c r="AA673" s="2"/>
    </row>
    <row r="674" spans="1:27" ht="14.25" customHeight="1">
      <c r="A674" s="1">
        <v>2819</v>
      </c>
      <c r="B674" s="2">
        <v>1</v>
      </c>
      <c r="C674" s="1" t="s">
        <v>868</v>
      </c>
      <c r="D674" s="1" t="s">
        <v>461</v>
      </c>
      <c r="E674" s="1">
        <v>2019</v>
      </c>
      <c r="F674" s="1" t="s">
        <v>869</v>
      </c>
      <c r="G674" s="1" t="s">
        <v>870</v>
      </c>
      <c r="H674" s="8" t="str">
        <f>HYPERLINK("https://doi.org/"&amp;G674)</f>
        <v>https://doi.org/10.1016/j.jag.2019.01.020</v>
      </c>
      <c r="I674" s="1" t="s">
        <v>871</v>
      </c>
      <c r="J674" s="1" t="s">
        <v>809</v>
      </c>
      <c r="K674" s="2">
        <v>184</v>
      </c>
      <c r="L674" s="2"/>
      <c r="M674" s="2" t="s">
        <v>890</v>
      </c>
      <c r="N674" s="9">
        <f>S674*Unit_conversion!$C$5</f>
        <v>0.96030907416312805</v>
      </c>
      <c r="O674" s="2"/>
      <c r="P674" s="2"/>
      <c r="Q674" s="2"/>
      <c r="R674" s="26"/>
      <c r="S674" s="21">
        <v>27.273</v>
      </c>
      <c r="T674" s="2"/>
      <c r="U674" s="2" t="s">
        <v>35</v>
      </c>
      <c r="V674" s="2" t="s">
        <v>29</v>
      </c>
      <c r="W674" s="2" t="s">
        <v>906</v>
      </c>
      <c r="X674" s="2" t="s">
        <v>839</v>
      </c>
      <c r="Y674" s="2"/>
      <c r="AA674" s="2"/>
    </row>
    <row r="675" spans="1:27" ht="14.25" customHeight="1">
      <c r="A675" s="1">
        <v>2819</v>
      </c>
      <c r="B675" s="2">
        <v>1</v>
      </c>
      <c r="C675" s="1" t="s">
        <v>868</v>
      </c>
      <c r="D675" s="1" t="s">
        <v>461</v>
      </c>
      <c r="E675" s="1">
        <v>2019</v>
      </c>
      <c r="F675" s="1" t="s">
        <v>869</v>
      </c>
      <c r="G675" s="1" t="s">
        <v>870</v>
      </c>
      <c r="H675" s="8" t="str">
        <f>HYPERLINK("https://doi.org/"&amp;G675)</f>
        <v>https://doi.org/10.1016/j.jag.2019.01.020</v>
      </c>
      <c r="I675" s="1" t="s">
        <v>871</v>
      </c>
      <c r="J675" s="1" t="s">
        <v>809</v>
      </c>
      <c r="K675" s="2">
        <v>184</v>
      </c>
      <c r="L675" s="2"/>
      <c r="M675" s="2" t="s">
        <v>898</v>
      </c>
      <c r="N675" s="9">
        <f>S675*Unit_conversion!$C$5</f>
        <v>0.6542164986266088</v>
      </c>
      <c r="O675" s="2"/>
      <c r="P675" s="2"/>
      <c r="Q675" s="2"/>
      <c r="R675" s="26"/>
      <c r="S675" s="21">
        <v>18.579899999999999</v>
      </c>
      <c r="T675" s="2"/>
      <c r="U675" s="2" t="s">
        <v>35</v>
      </c>
      <c r="V675" s="2" t="s">
        <v>29</v>
      </c>
      <c r="W675" s="2" t="s">
        <v>906</v>
      </c>
      <c r="X675" s="2" t="s">
        <v>839</v>
      </c>
      <c r="Y675" s="2"/>
      <c r="AA675" s="2"/>
    </row>
    <row r="676" spans="1:27" ht="14.25" customHeight="1">
      <c r="A676" s="1">
        <v>2819</v>
      </c>
      <c r="B676" s="2">
        <v>1</v>
      </c>
      <c r="C676" s="1" t="s">
        <v>868</v>
      </c>
      <c r="D676" s="1" t="s">
        <v>461</v>
      </c>
      <c r="E676" s="1">
        <v>2019</v>
      </c>
      <c r="F676" s="1" t="s">
        <v>869</v>
      </c>
      <c r="G676" s="1" t="s">
        <v>870</v>
      </c>
      <c r="H676" s="8" t="str">
        <f>HYPERLINK("https://doi.org/"&amp;G676)</f>
        <v>https://doi.org/10.1016/j.jag.2019.01.020</v>
      </c>
      <c r="I676" s="1" t="s">
        <v>871</v>
      </c>
      <c r="J676" s="1" t="s">
        <v>809</v>
      </c>
      <c r="K676" s="2">
        <v>184</v>
      </c>
      <c r="L676" s="2"/>
      <c r="M676" s="2" t="s">
        <v>905</v>
      </c>
      <c r="N676" s="9">
        <f>S676*Unit_conversion!$C$5</f>
        <v>0.99832284882915345</v>
      </c>
      <c r="O676" s="2"/>
      <c r="P676" s="2"/>
      <c r="Q676" s="2"/>
      <c r="R676" s="26"/>
      <c r="S676" s="21">
        <v>28.352599999999999</v>
      </c>
      <c r="T676" s="2"/>
      <c r="U676" s="2" t="s">
        <v>35</v>
      </c>
      <c r="V676" s="2" t="s">
        <v>908</v>
      </c>
      <c r="W676" s="2" t="s">
        <v>906</v>
      </c>
      <c r="X676" s="2" t="s">
        <v>839</v>
      </c>
      <c r="Y676" s="2"/>
      <c r="AA676" s="2"/>
    </row>
    <row r="677" spans="1:27" ht="14.25" customHeight="1">
      <c r="A677" s="1">
        <v>2819</v>
      </c>
      <c r="B677" s="2">
        <v>1</v>
      </c>
      <c r="C677" s="1" t="s">
        <v>868</v>
      </c>
      <c r="D677" s="1" t="s">
        <v>461</v>
      </c>
      <c r="E677" s="1">
        <v>2019</v>
      </c>
      <c r="F677" s="1" t="s">
        <v>869</v>
      </c>
      <c r="G677" s="1" t="s">
        <v>870</v>
      </c>
      <c r="H677" s="8" t="str">
        <f>HYPERLINK("https://doi.org/"&amp;G677)</f>
        <v>https://doi.org/10.1016/j.jag.2019.01.020</v>
      </c>
      <c r="I677" s="1" t="s">
        <v>871</v>
      </c>
      <c r="J677" s="1" t="s">
        <v>809</v>
      </c>
      <c r="K677" s="2">
        <v>184</v>
      </c>
      <c r="L677" s="2"/>
      <c r="M677" s="2" t="s">
        <v>907</v>
      </c>
      <c r="N677" s="9">
        <f>S677*Unit_conversion!$C$5</f>
        <v>1.1875184898401652</v>
      </c>
      <c r="O677" s="2"/>
      <c r="P677" s="2"/>
      <c r="Q677" s="2"/>
      <c r="R677" s="26"/>
      <c r="S677" s="21">
        <v>33.7258</v>
      </c>
      <c r="T677" s="2"/>
      <c r="U677" s="2" t="s">
        <v>35</v>
      </c>
      <c r="V677" s="2" t="s">
        <v>908</v>
      </c>
      <c r="W677" s="2" t="s">
        <v>906</v>
      </c>
      <c r="X677" s="2" t="s">
        <v>839</v>
      </c>
      <c r="Y677" s="2"/>
      <c r="AA677" s="2"/>
    </row>
    <row r="678" spans="1:27" ht="14.25" customHeight="1">
      <c r="A678" s="1">
        <v>2819</v>
      </c>
      <c r="B678" s="2">
        <v>1</v>
      </c>
      <c r="C678" s="1" t="s">
        <v>868</v>
      </c>
      <c r="D678" s="1" t="s">
        <v>461</v>
      </c>
      <c r="E678" s="1">
        <v>2019</v>
      </c>
      <c r="F678" s="1" t="s">
        <v>869</v>
      </c>
      <c r="G678" s="1" t="s">
        <v>870</v>
      </c>
      <c r="H678" s="8" t="str">
        <f>HYPERLINK("https://doi.org/"&amp;G678)</f>
        <v>https://doi.org/10.1016/j.jag.2019.01.020</v>
      </c>
      <c r="I678" s="1" t="s">
        <v>871</v>
      </c>
      <c r="J678" s="1" t="s">
        <v>809</v>
      </c>
      <c r="K678" s="2">
        <v>184</v>
      </c>
      <c r="L678" s="2"/>
      <c r="M678" s="2" t="s">
        <v>890</v>
      </c>
      <c r="N678" s="9">
        <f>S678*Unit_conversion!$C$5</f>
        <v>1.0114459813023173</v>
      </c>
      <c r="O678" s="2"/>
      <c r="P678" s="2"/>
      <c r="Q678" s="2"/>
      <c r="R678" s="26"/>
      <c r="S678" s="21">
        <v>28.725300000000001</v>
      </c>
      <c r="T678" s="2"/>
      <c r="U678" s="2" t="s">
        <v>35</v>
      </c>
      <c r="V678" s="2" t="s">
        <v>908</v>
      </c>
      <c r="W678" s="2" t="s">
        <v>906</v>
      </c>
      <c r="X678" s="2" t="s">
        <v>839</v>
      </c>
      <c r="Y678" s="2"/>
      <c r="AA678" s="2"/>
    </row>
    <row r="679" spans="1:27" ht="14.25" customHeight="1">
      <c r="A679" s="1">
        <v>2819</v>
      </c>
      <c r="B679" s="2">
        <v>1</v>
      </c>
      <c r="C679" s="1" t="s">
        <v>868</v>
      </c>
      <c r="D679" s="1" t="s">
        <v>461</v>
      </c>
      <c r="E679" s="1">
        <v>2019</v>
      </c>
      <c r="F679" s="1" t="s">
        <v>869</v>
      </c>
      <c r="G679" s="1" t="s">
        <v>870</v>
      </c>
      <c r="H679" s="8" t="str">
        <f>HYPERLINK("https://doi.org/"&amp;G679)</f>
        <v>https://doi.org/10.1016/j.jag.2019.01.020</v>
      </c>
      <c r="I679" s="1" t="s">
        <v>871</v>
      </c>
      <c r="J679" s="1" t="s">
        <v>809</v>
      </c>
      <c r="K679" s="2">
        <v>184</v>
      </c>
      <c r="L679" s="2"/>
      <c r="M679" s="2" t="s">
        <v>898</v>
      </c>
      <c r="N679" s="9">
        <f>S679*Unit_conversion!$C$5</f>
        <v>0.91090454726992653</v>
      </c>
      <c r="O679" s="2"/>
      <c r="P679" s="2"/>
      <c r="Q679" s="2"/>
      <c r="R679" s="26"/>
      <c r="S679" s="21">
        <v>25.869900000000001</v>
      </c>
      <c r="T679" s="2"/>
      <c r="U679" s="2" t="s">
        <v>35</v>
      </c>
      <c r="V679" s="2" t="s">
        <v>908</v>
      </c>
      <c r="W679" s="2" t="s">
        <v>906</v>
      </c>
      <c r="X679" s="2" t="s">
        <v>839</v>
      </c>
      <c r="Y679" s="2"/>
      <c r="AA679" s="2"/>
    </row>
    <row r="680" spans="1:27" ht="14.25" customHeight="1">
      <c r="A680" s="1">
        <v>2819</v>
      </c>
      <c r="B680" s="2">
        <v>1</v>
      </c>
      <c r="C680" s="1" t="s">
        <v>868</v>
      </c>
      <c r="D680" s="1" t="s">
        <v>461</v>
      </c>
      <c r="E680" s="1">
        <v>2019</v>
      </c>
      <c r="F680" s="1" t="s">
        <v>869</v>
      </c>
      <c r="G680" s="1" t="s">
        <v>870</v>
      </c>
      <c r="H680" s="8" t="str">
        <f>HYPERLINK("https://doi.org/"&amp;G680)</f>
        <v>https://doi.org/10.1016/j.jag.2019.01.020</v>
      </c>
      <c r="I680" s="1" t="s">
        <v>871</v>
      </c>
      <c r="J680" s="1" t="s">
        <v>809</v>
      </c>
      <c r="K680" s="2">
        <v>184</v>
      </c>
      <c r="L680" s="2"/>
      <c r="M680" s="2" t="s">
        <v>905</v>
      </c>
      <c r="N680" s="9">
        <f>S680*Unit_conversion!$C$5</f>
        <v>0.85508810080773345</v>
      </c>
      <c r="O680" s="2"/>
      <c r="P680" s="2"/>
      <c r="Q680" s="2"/>
      <c r="R680" s="26"/>
      <c r="S680" s="21">
        <v>24.284700000000001</v>
      </c>
      <c r="T680" s="2"/>
      <c r="U680" s="2" t="s">
        <v>35</v>
      </c>
      <c r="V680" s="2" t="s">
        <v>909</v>
      </c>
      <c r="W680" s="2" t="s">
        <v>906</v>
      </c>
      <c r="X680" s="2" t="s">
        <v>839</v>
      </c>
      <c r="Y680" s="2"/>
      <c r="AA680" s="2"/>
    </row>
    <row r="681" spans="1:27" ht="14.25" customHeight="1">
      <c r="A681" s="1">
        <v>2819</v>
      </c>
      <c r="B681" s="2">
        <v>1</v>
      </c>
      <c r="C681" s="1" t="s">
        <v>868</v>
      </c>
      <c r="D681" s="1" t="s">
        <v>461</v>
      </c>
      <c r="E681" s="1">
        <v>2019</v>
      </c>
      <c r="F681" s="1" t="s">
        <v>869</v>
      </c>
      <c r="G681" s="1" t="s">
        <v>870</v>
      </c>
      <c r="H681" s="8" t="str">
        <f>HYPERLINK("https://doi.org/"&amp;G681)</f>
        <v>https://doi.org/10.1016/j.jag.2019.01.020</v>
      </c>
      <c r="I681" s="1" t="s">
        <v>871</v>
      </c>
      <c r="J681" s="1" t="s">
        <v>809</v>
      </c>
      <c r="K681" s="2">
        <v>184</v>
      </c>
      <c r="L681" s="2"/>
      <c r="M681" s="2" t="s">
        <v>907</v>
      </c>
      <c r="N681" s="9">
        <f>S681*Unit_conversion!$C$5</f>
        <v>0.87477808116457079</v>
      </c>
      <c r="O681" s="2"/>
      <c r="P681" s="2"/>
      <c r="Q681" s="2"/>
      <c r="R681" s="26"/>
      <c r="S681" s="21">
        <v>24.843900000000001</v>
      </c>
      <c r="T681" s="2"/>
      <c r="U681" s="2" t="s">
        <v>35</v>
      </c>
      <c r="V681" s="2" t="s">
        <v>909</v>
      </c>
      <c r="W681" s="2" t="s">
        <v>906</v>
      </c>
      <c r="X681" s="2" t="s">
        <v>839</v>
      </c>
      <c r="Y681" s="2"/>
      <c r="AA681" s="2"/>
    </row>
    <row r="682" spans="1:27" ht="14.25" customHeight="1">
      <c r="A682" s="1">
        <v>2819</v>
      </c>
      <c r="B682" s="2">
        <v>1</v>
      </c>
      <c r="C682" s="1" t="s">
        <v>868</v>
      </c>
      <c r="D682" s="1" t="s">
        <v>461</v>
      </c>
      <c r="E682" s="1">
        <v>2019</v>
      </c>
      <c r="F682" s="1" t="s">
        <v>869</v>
      </c>
      <c r="G682" s="1" t="s">
        <v>870</v>
      </c>
      <c r="H682" s="8" t="str">
        <f>HYPERLINK("https://doi.org/"&amp;G682)</f>
        <v>https://doi.org/10.1016/j.jag.2019.01.020</v>
      </c>
      <c r="I682" s="1" t="s">
        <v>871</v>
      </c>
      <c r="J682" s="1" t="s">
        <v>809</v>
      </c>
      <c r="K682" s="2">
        <v>184</v>
      </c>
      <c r="L682" s="2"/>
      <c r="M682" s="2" t="s">
        <v>890</v>
      </c>
      <c r="N682" s="9">
        <f>S682*Unit_conversion!$C$5</f>
        <v>0.83173969956556837</v>
      </c>
      <c r="O682" s="2"/>
      <c r="P682" s="2"/>
      <c r="Q682" s="2"/>
      <c r="R682" s="26"/>
      <c r="S682" s="21">
        <v>23.621600000000001</v>
      </c>
      <c r="T682" s="2"/>
      <c r="U682" s="2" t="s">
        <v>35</v>
      </c>
      <c r="V682" s="2" t="s">
        <v>909</v>
      </c>
      <c r="W682" s="2" t="s">
        <v>906</v>
      </c>
      <c r="X682" s="2" t="s">
        <v>839</v>
      </c>
      <c r="Y682" s="2"/>
      <c r="AA682" s="2"/>
    </row>
    <row r="683" spans="1:27" ht="14.25" customHeight="1">
      <c r="A683" s="1">
        <v>2819</v>
      </c>
      <c r="B683" s="2">
        <v>1</v>
      </c>
      <c r="C683" s="1" t="s">
        <v>868</v>
      </c>
      <c r="D683" s="1" t="s">
        <v>461</v>
      </c>
      <c r="E683" s="1">
        <v>2019</v>
      </c>
      <c r="F683" s="1" t="s">
        <v>869</v>
      </c>
      <c r="G683" s="1" t="s">
        <v>870</v>
      </c>
      <c r="H683" s="8" t="str">
        <f>HYPERLINK("https://doi.org/"&amp;G683)</f>
        <v>https://doi.org/10.1016/j.jag.2019.01.020</v>
      </c>
      <c r="I683" s="1" t="s">
        <v>871</v>
      </c>
      <c r="J683" s="1" t="s">
        <v>809</v>
      </c>
      <c r="K683" s="2">
        <v>184</v>
      </c>
      <c r="L683" s="2"/>
      <c r="M683" s="2" t="s">
        <v>898</v>
      </c>
      <c r="N683" s="9">
        <f>S683*Unit_conversion!$C$5</f>
        <v>0.83496150429133842</v>
      </c>
      <c r="O683" s="2"/>
      <c r="P683" s="2"/>
      <c r="Q683" s="2"/>
      <c r="R683" s="26"/>
      <c r="S683" s="21">
        <v>23.713100000000001</v>
      </c>
      <c r="T683" s="2"/>
      <c r="U683" s="2" t="s">
        <v>35</v>
      </c>
      <c r="V683" s="2" t="s">
        <v>909</v>
      </c>
      <c r="W683" s="2" t="s">
        <v>906</v>
      </c>
      <c r="X683" s="2" t="s">
        <v>839</v>
      </c>
      <c r="Y683" s="2"/>
      <c r="AA683" s="2"/>
    </row>
    <row r="684" spans="1:27" ht="14.25" customHeight="1">
      <c r="A684" s="1">
        <v>2819</v>
      </c>
      <c r="B684" s="2">
        <v>1</v>
      </c>
      <c r="C684" s="1" t="s">
        <v>868</v>
      </c>
      <c r="D684" s="1" t="s">
        <v>461</v>
      </c>
      <c r="E684" s="1">
        <v>2019</v>
      </c>
      <c r="F684" s="1" t="s">
        <v>869</v>
      </c>
      <c r="G684" s="1" t="s">
        <v>870</v>
      </c>
      <c r="H684" s="8" t="str">
        <f>HYPERLINK("https://doi.org/"&amp;G684)</f>
        <v>https://doi.org/10.1016/j.jag.2019.01.020</v>
      </c>
      <c r="I684" s="1" t="s">
        <v>871</v>
      </c>
      <c r="J684" s="1" t="s">
        <v>809</v>
      </c>
      <c r="K684" s="2">
        <v>184</v>
      </c>
      <c r="L684" s="2"/>
      <c r="M684" s="2" t="s">
        <v>905</v>
      </c>
      <c r="N684" s="9">
        <f>S684*Unit_conversion!$C$5</f>
        <v>0.69208238717407433</v>
      </c>
      <c r="O684" s="2"/>
      <c r="P684" s="2"/>
      <c r="Q684" s="2"/>
      <c r="R684" s="26"/>
      <c r="S684" s="21">
        <v>19.6553</v>
      </c>
      <c r="T684" s="2"/>
      <c r="U684" s="2" t="s">
        <v>35</v>
      </c>
      <c r="V684" s="2" t="s">
        <v>36</v>
      </c>
      <c r="W684" s="2" t="s">
        <v>906</v>
      </c>
      <c r="X684" s="2" t="s">
        <v>839</v>
      </c>
      <c r="Y684" s="2"/>
      <c r="AA684" s="2"/>
    </row>
    <row r="685" spans="1:27" ht="14.25" customHeight="1">
      <c r="A685" s="1">
        <v>2819</v>
      </c>
      <c r="B685" s="2">
        <v>1</v>
      </c>
      <c r="C685" s="1" t="s">
        <v>868</v>
      </c>
      <c r="D685" s="1" t="s">
        <v>461</v>
      </c>
      <c r="E685" s="1">
        <v>2019</v>
      </c>
      <c r="F685" s="1" t="s">
        <v>869</v>
      </c>
      <c r="G685" s="1" t="s">
        <v>870</v>
      </c>
      <c r="H685" s="8" t="str">
        <f>HYPERLINK("https://doi.org/"&amp;G685)</f>
        <v>https://doi.org/10.1016/j.jag.2019.01.020</v>
      </c>
      <c r="I685" s="1" t="s">
        <v>871</v>
      </c>
      <c r="J685" s="1" t="s">
        <v>809</v>
      </c>
      <c r="K685" s="2">
        <v>184</v>
      </c>
      <c r="L685" s="2"/>
      <c r="M685" s="2" t="s">
        <v>907</v>
      </c>
      <c r="N685" s="9">
        <f>S685*Unit_conversion!$C$5</f>
        <v>1.1533215854722105</v>
      </c>
      <c r="O685" s="2"/>
      <c r="P685" s="2"/>
      <c r="Q685" s="2"/>
      <c r="R685" s="26"/>
      <c r="S685" s="21">
        <v>32.754600000000003</v>
      </c>
      <c r="T685" s="2"/>
      <c r="U685" s="2" t="s">
        <v>35</v>
      </c>
      <c r="V685" s="2" t="s">
        <v>36</v>
      </c>
      <c r="W685" s="2" t="s">
        <v>906</v>
      </c>
      <c r="X685" s="2" t="s">
        <v>839</v>
      </c>
      <c r="Y685" s="2"/>
      <c r="AA685" s="2"/>
    </row>
    <row r="686" spans="1:27" ht="14.25" customHeight="1">
      <c r="A686" s="1">
        <v>2819</v>
      </c>
      <c r="B686" s="2">
        <v>1</v>
      </c>
      <c r="C686" s="1" t="s">
        <v>868</v>
      </c>
      <c r="D686" s="1" t="s">
        <v>461</v>
      </c>
      <c r="E686" s="1">
        <v>2019</v>
      </c>
      <c r="F686" s="1" t="s">
        <v>869</v>
      </c>
      <c r="G686" s="1" t="s">
        <v>870</v>
      </c>
      <c r="H686" s="8" t="str">
        <f>HYPERLINK("https://doi.org/"&amp;G686)</f>
        <v>https://doi.org/10.1016/j.jag.2019.01.020</v>
      </c>
      <c r="I686" s="1" t="s">
        <v>871</v>
      </c>
      <c r="J686" s="1" t="s">
        <v>809</v>
      </c>
      <c r="K686" s="2">
        <v>184</v>
      </c>
      <c r="L686" s="2"/>
      <c r="M686" s="2" t="s">
        <v>890</v>
      </c>
      <c r="N686" s="9">
        <f>S686*Unit_conversion!$C$5</f>
        <v>0.69621615629763067</v>
      </c>
      <c r="O686" s="2"/>
      <c r="P686" s="2"/>
      <c r="Q686" s="2"/>
      <c r="R686" s="26"/>
      <c r="S686" s="21">
        <v>19.7727</v>
      </c>
      <c r="T686" s="2"/>
      <c r="U686" s="2" t="s">
        <v>35</v>
      </c>
      <c r="V686" s="2" t="s">
        <v>36</v>
      </c>
      <c r="W686" s="2" t="s">
        <v>906</v>
      </c>
      <c r="X686" s="2" t="s">
        <v>839</v>
      </c>
      <c r="Y686" s="2"/>
      <c r="AA686" s="2"/>
    </row>
    <row r="687" spans="1:27" ht="14.25" customHeight="1">
      <c r="A687" s="1">
        <v>2819</v>
      </c>
      <c r="B687" s="2">
        <v>1</v>
      </c>
      <c r="C687" s="1" t="s">
        <v>868</v>
      </c>
      <c r="D687" s="1" t="s">
        <v>461</v>
      </c>
      <c r="E687" s="1">
        <v>2019</v>
      </c>
      <c r="F687" s="1" t="s">
        <v>869</v>
      </c>
      <c r="G687" s="1" t="s">
        <v>870</v>
      </c>
      <c r="H687" s="8" t="str">
        <f>HYPERLINK("https://doi.org/"&amp;G687)</f>
        <v>https://doi.org/10.1016/j.jag.2019.01.020</v>
      </c>
      <c r="I687" s="1" t="s">
        <v>871</v>
      </c>
      <c r="J687" s="1" t="s">
        <v>809</v>
      </c>
      <c r="K687" s="2">
        <v>184</v>
      </c>
      <c r="L687" s="2"/>
      <c r="M687" s="2" t="s">
        <v>898</v>
      </c>
      <c r="N687" s="9">
        <f>S687*Unit_conversion!$C$5</f>
        <v>0.51570706420298484</v>
      </c>
      <c r="O687" s="2"/>
      <c r="P687" s="2"/>
      <c r="Q687" s="2"/>
      <c r="R687" s="26"/>
      <c r="S687" s="21">
        <v>14.6462</v>
      </c>
      <c r="T687" s="2"/>
      <c r="U687" s="2" t="s">
        <v>35</v>
      </c>
      <c r="V687" s="2" t="s">
        <v>36</v>
      </c>
      <c r="W687" s="2" t="s">
        <v>906</v>
      </c>
      <c r="X687" s="2" t="s">
        <v>839</v>
      </c>
      <c r="Y687" s="2"/>
      <c r="AA687" s="2"/>
    </row>
    <row r="688" spans="1:27" ht="14.25" customHeight="1">
      <c r="A688" s="1">
        <v>2819</v>
      </c>
      <c r="B688" s="2">
        <v>1</v>
      </c>
      <c r="C688" s="1" t="s">
        <v>868</v>
      </c>
      <c r="D688" s="1" t="s">
        <v>461</v>
      </c>
      <c r="E688" s="1">
        <v>2019</v>
      </c>
      <c r="F688" s="1" t="s">
        <v>869</v>
      </c>
      <c r="G688" s="1" t="s">
        <v>870</v>
      </c>
      <c r="H688" s="8" t="str">
        <f>HYPERLINK("https://doi.org/"&amp;G688)</f>
        <v>https://doi.org/10.1016/j.jag.2019.01.020</v>
      </c>
      <c r="I688" s="1" t="s">
        <v>871</v>
      </c>
      <c r="J688" s="1" t="s">
        <v>809</v>
      </c>
      <c r="K688" s="2">
        <v>184</v>
      </c>
      <c r="L688" s="2"/>
      <c r="M688" s="2" t="s">
        <v>905</v>
      </c>
      <c r="N688" s="9">
        <f>S688*Unit_conversion!$C$5</f>
        <v>0.59641415285803956</v>
      </c>
      <c r="O688" s="2"/>
      <c r="P688" s="2"/>
      <c r="Q688" s="2"/>
      <c r="R688" s="26"/>
      <c r="S688" s="21">
        <v>16.938300000000002</v>
      </c>
      <c r="T688" s="2"/>
      <c r="U688" s="2" t="s">
        <v>35</v>
      </c>
      <c r="V688" s="2" t="s">
        <v>910</v>
      </c>
      <c r="W688" s="2" t="s">
        <v>906</v>
      </c>
      <c r="X688" s="2" t="s">
        <v>839</v>
      </c>
      <c r="Y688" s="2"/>
      <c r="AA688" s="2"/>
    </row>
    <row r="689" spans="1:27" ht="14.25" customHeight="1">
      <c r="A689" s="1">
        <v>2819</v>
      </c>
      <c r="B689" s="2">
        <v>1</v>
      </c>
      <c r="C689" s="1" t="s">
        <v>868</v>
      </c>
      <c r="D689" s="1" t="s">
        <v>461</v>
      </c>
      <c r="E689" s="1">
        <v>2019</v>
      </c>
      <c r="F689" s="1" t="s">
        <v>869</v>
      </c>
      <c r="G689" s="1" t="s">
        <v>870</v>
      </c>
      <c r="H689" s="8" t="str">
        <f>HYPERLINK("https://doi.org/"&amp;G689)</f>
        <v>https://doi.org/10.1016/j.jag.2019.01.020</v>
      </c>
      <c r="I689" s="1" t="s">
        <v>871</v>
      </c>
      <c r="J689" s="1" t="s">
        <v>809</v>
      </c>
      <c r="K689" s="2">
        <v>184</v>
      </c>
      <c r="L689" s="2"/>
      <c r="M689" s="2" t="s">
        <v>907</v>
      </c>
      <c r="N689" s="9">
        <f>S689*Unit_conversion!$C$5</f>
        <v>0.53192172077366351</v>
      </c>
      <c r="O689" s="2"/>
      <c r="P689" s="2"/>
      <c r="Q689" s="2"/>
      <c r="R689" s="26"/>
      <c r="S689" s="21">
        <v>15.1067</v>
      </c>
      <c r="T689" s="2"/>
      <c r="U689" s="2" t="s">
        <v>35</v>
      </c>
      <c r="V689" s="2" t="s">
        <v>910</v>
      </c>
      <c r="W689" s="2" t="s">
        <v>906</v>
      </c>
      <c r="X689" s="2" t="s">
        <v>839</v>
      </c>
      <c r="Y689" s="2"/>
      <c r="AA689" s="2"/>
    </row>
    <row r="690" spans="1:27" ht="14.25" customHeight="1">
      <c r="A690" s="1">
        <v>2819</v>
      </c>
      <c r="B690" s="2">
        <v>1</v>
      </c>
      <c r="C690" s="1" t="s">
        <v>868</v>
      </c>
      <c r="D690" s="1" t="s">
        <v>461</v>
      </c>
      <c r="E690" s="1">
        <v>2019</v>
      </c>
      <c r="F690" s="1" t="s">
        <v>869</v>
      </c>
      <c r="G690" s="1" t="s">
        <v>870</v>
      </c>
      <c r="H690" s="8" t="str">
        <f>HYPERLINK("https://doi.org/"&amp;G690)</f>
        <v>https://doi.org/10.1016/j.jag.2019.01.020</v>
      </c>
      <c r="I690" s="1" t="s">
        <v>871</v>
      </c>
      <c r="J690" s="1" t="s">
        <v>809</v>
      </c>
      <c r="K690" s="2">
        <v>184</v>
      </c>
      <c r="L690" s="2"/>
      <c r="M690" s="2" t="s">
        <v>890</v>
      </c>
      <c r="N690" s="9">
        <f>S690*Unit_conversion!$C$5</f>
        <v>0.54143924883241379</v>
      </c>
      <c r="O690" s="2"/>
      <c r="P690" s="2"/>
      <c r="Q690" s="2"/>
      <c r="R690" s="26"/>
      <c r="S690" s="21">
        <v>15.377000000000001</v>
      </c>
      <c r="T690" s="2"/>
      <c r="U690" s="2" t="s">
        <v>35</v>
      </c>
      <c r="V690" s="2" t="s">
        <v>910</v>
      </c>
      <c r="W690" s="2" t="s">
        <v>906</v>
      </c>
      <c r="X690" s="2" t="s">
        <v>839</v>
      </c>
      <c r="Y690" s="2"/>
      <c r="AA690" s="2"/>
    </row>
    <row r="691" spans="1:27" ht="14.25" customHeight="1">
      <c r="A691" s="1">
        <v>2819</v>
      </c>
      <c r="B691" s="2">
        <v>1</v>
      </c>
      <c r="C691" s="1" t="s">
        <v>868</v>
      </c>
      <c r="D691" s="1" t="s">
        <v>461</v>
      </c>
      <c r="E691" s="1">
        <v>2019</v>
      </c>
      <c r="F691" s="1" t="s">
        <v>869</v>
      </c>
      <c r="G691" s="1" t="s">
        <v>870</v>
      </c>
      <c r="H691" s="8" t="str">
        <f>HYPERLINK("https://doi.org/"&amp;G691)</f>
        <v>https://doi.org/10.1016/j.jag.2019.01.020</v>
      </c>
      <c r="I691" s="1" t="s">
        <v>871</v>
      </c>
      <c r="J691" s="1" t="s">
        <v>809</v>
      </c>
      <c r="K691" s="2">
        <v>184</v>
      </c>
      <c r="L691" s="2"/>
      <c r="M691" s="2" t="s">
        <v>898</v>
      </c>
      <c r="N691" s="9">
        <f>S691*Unit_conversion!$C$5</f>
        <v>0.45456671747263416</v>
      </c>
      <c r="O691" s="2"/>
      <c r="P691" s="2"/>
      <c r="Q691" s="2"/>
      <c r="R691" s="26"/>
      <c r="S691" s="21">
        <v>12.909800000000001</v>
      </c>
      <c r="T691" s="2"/>
      <c r="U691" s="2" t="s">
        <v>35</v>
      </c>
      <c r="V691" s="2" t="s">
        <v>910</v>
      </c>
      <c r="W691" s="2" t="s">
        <v>906</v>
      </c>
      <c r="X691" s="2" t="s">
        <v>839</v>
      </c>
      <c r="Y691" s="2"/>
      <c r="AA691" s="2"/>
    </row>
    <row r="692" spans="1:27" ht="14.25" customHeight="1">
      <c r="A692" s="1">
        <v>2819</v>
      </c>
      <c r="B692" s="2">
        <v>1</v>
      </c>
      <c r="C692" s="1" t="s">
        <v>868</v>
      </c>
      <c r="D692" s="1" t="s">
        <v>461</v>
      </c>
      <c r="E692" s="1">
        <v>2019</v>
      </c>
      <c r="F692" s="1" t="s">
        <v>869</v>
      </c>
      <c r="G692" s="1" t="s">
        <v>870</v>
      </c>
      <c r="H692" s="8" t="str">
        <f>HYPERLINK("https://doi.org/"&amp;G692)</f>
        <v>https://doi.org/10.1016/j.jag.2019.01.020</v>
      </c>
      <c r="I692" s="1" t="s">
        <v>871</v>
      </c>
      <c r="J692" s="1" t="s">
        <v>809</v>
      </c>
      <c r="K692" s="2">
        <v>184</v>
      </c>
      <c r="L692" s="2"/>
      <c r="M692" s="2" t="s">
        <v>905</v>
      </c>
      <c r="N692" s="9">
        <f>S692*Unit_conversion!$C$5</f>
        <v>0.60107960778879932</v>
      </c>
      <c r="O692" s="2"/>
      <c r="P692" s="2"/>
      <c r="Q692" s="2"/>
      <c r="R692" s="26"/>
      <c r="S692" s="21">
        <v>17.070799999999998</v>
      </c>
      <c r="T692" s="2"/>
      <c r="U692" s="2" t="s">
        <v>35</v>
      </c>
      <c r="V692" s="2" t="s">
        <v>911</v>
      </c>
      <c r="W692" s="2" t="s">
        <v>906</v>
      </c>
      <c r="X692" s="2" t="s">
        <v>839</v>
      </c>
      <c r="Y692" s="2"/>
      <c r="AA692" s="2"/>
    </row>
    <row r="693" spans="1:27" ht="14.25" customHeight="1">
      <c r="A693" s="1">
        <v>2819</v>
      </c>
      <c r="B693" s="2">
        <v>1</v>
      </c>
      <c r="C693" s="1" t="s">
        <v>868</v>
      </c>
      <c r="D693" s="1" t="s">
        <v>461</v>
      </c>
      <c r="E693" s="1">
        <v>2019</v>
      </c>
      <c r="F693" s="1" t="s">
        <v>869</v>
      </c>
      <c r="G693" s="1" t="s">
        <v>870</v>
      </c>
      <c r="H693" s="8" t="str">
        <f>HYPERLINK("https://doi.org/"&amp;G693)</f>
        <v>https://doi.org/10.1016/j.jag.2019.01.020</v>
      </c>
      <c r="I693" s="1" t="s">
        <v>871</v>
      </c>
      <c r="J693" s="1" t="s">
        <v>809</v>
      </c>
      <c r="K693" s="2">
        <v>184</v>
      </c>
      <c r="L693" s="2"/>
      <c r="M693" s="2" t="s">
        <v>907</v>
      </c>
      <c r="N693" s="9">
        <f>S693*Unit_conversion!$C$5</f>
        <v>0.6321110449999594</v>
      </c>
      <c r="O693" s="2"/>
      <c r="P693" s="2"/>
      <c r="Q693" s="2"/>
      <c r="R693" s="26"/>
      <c r="S693" s="21">
        <v>17.952100000000002</v>
      </c>
      <c r="T693" s="2"/>
      <c r="U693" s="2" t="s">
        <v>35</v>
      </c>
      <c r="V693" s="2" t="s">
        <v>911</v>
      </c>
      <c r="W693" s="2" t="s">
        <v>906</v>
      </c>
      <c r="X693" s="2" t="s">
        <v>839</v>
      </c>
      <c r="Y693" s="2"/>
      <c r="AA693" s="2"/>
    </row>
    <row r="694" spans="1:27" ht="14.25" customHeight="1">
      <c r="A694" s="1">
        <v>2819</v>
      </c>
      <c r="B694" s="2">
        <v>1</v>
      </c>
      <c r="C694" s="1" t="s">
        <v>868</v>
      </c>
      <c r="D694" s="1" t="s">
        <v>461</v>
      </c>
      <c r="E694" s="1">
        <v>2019</v>
      </c>
      <c r="F694" s="1" t="s">
        <v>869</v>
      </c>
      <c r="G694" s="1" t="s">
        <v>870</v>
      </c>
      <c r="H694" s="8" t="str">
        <f>HYPERLINK("https://doi.org/"&amp;G694)</f>
        <v>https://doi.org/10.1016/j.jag.2019.01.020</v>
      </c>
      <c r="I694" s="1" t="s">
        <v>871</v>
      </c>
      <c r="J694" s="1" t="s">
        <v>809</v>
      </c>
      <c r="K694" s="2">
        <v>184</v>
      </c>
      <c r="L694" s="2"/>
      <c r="M694" s="2" t="s">
        <v>890</v>
      </c>
      <c r="N694" s="9">
        <f>S694*Unit_conversion!$C$5</f>
        <v>0.6173822918110019</v>
      </c>
      <c r="O694" s="2"/>
      <c r="P694" s="2"/>
      <c r="Q694" s="2"/>
      <c r="R694" s="26"/>
      <c r="S694" s="21">
        <v>17.533799999999999</v>
      </c>
      <c r="T694" s="2"/>
      <c r="U694" s="2" t="s">
        <v>35</v>
      </c>
      <c r="V694" s="2" t="s">
        <v>911</v>
      </c>
      <c r="W694" s="2" t="s">
        <v>906</v>
      </c>
      <c r="X694" s="2" t="s">
        <v>839</v>
      </c>
      <c r="Y694" s="2"/>
      <c r="AA694" s="2"/>
    </row>
    <row r="695" spans="1:27" ht="14.25" customHeight="1">
      <c r="A695" s="1">
        <v>2819</v>
      </c>
      <c r="B695" s="2">
        <v>1</v>
      </c>
      <c r="C695" s="1" t="s">
        <v>868</v>
      </c>
      <c r="D695" s="1" t="s">
        <v>461</v>
      </c>
      <c r="E695" s="1">
        <v>2019</v>
      </c>
      <c r="F695" s="1" t="s">
        <v>869</v>
      </c>
      <c r="G695" s="1" t="s">
        <v>870</v>
      </c>
      <c r="H695" s="8" t="str">
        <f>HYPERLINK("https://doi.org/"&amp;G695)</f>
        <v>https://doi.org/10.1016/j.jag.2019.01.020</v>
      </c>
      <c r="I695" s="1" t="s">
        <v>871</v>
      </c>
      <c r="J695" s="1" t="s">
        <v>809</v>
      </c>
      <c r="K695" s="2">
        <v>184</v>
      </c>
      <c r="L695" s="2"/>
      <c r="M695" s="2" t="s">
        <v>898</v>
      </c>
      <c r="N695" s="9">
        <f>S695*Unit_conversion!$C$5</f>
        <v>0.42280289186479642</v>
      </c>
      <c r="O695" s="2"/>
      <c r="P695" s="2"/>
      <c r="Q695" s="2"/>
      <c r="R695" s="26"/>
      <c r="S695" s="21">
        <v>12.0077</v>
      </c>
      <c r="T695" s="2"/>
      <c r="U695" s="2" t="s">
        <v>35</v>
      </c>
      <c r="V695" s="2" t="s">
        <v>911</v>
      </c>
      <c r="W695" s="2" t="s">
        <v>906</v>
      </c>
      <c r="X695" s="2" t="s">
        <v>839</v>
      </c>
      <c r="Y695" s="2"/>
      <c r="AA695" s="2"/>
    </row>
    <row r="696" spans="1:27" ht="14.25" customHeight="1">
      <c r="A696" s="1">
        <v>2819</v>
      </c>
      <c r="B696" s="2">
        <v>1</v>
      </c>
      <c r="C696" s="1" t="s">
        <v>868</v>
      </c>
      <c r="D696" s="1" t="s">
        <v>461</v>
      </c>
      <c r="E696" s="1">
        <v>2019</v>
      </c>
      <c r="F696" s="1" t="s">
        <v>869</v>
      </c>
      <c r="G696" s="1" t="s">
        <v>870</v>
      </c>
      <c r="H696" s="8" t="str">
        <f>HYPERLINK("https://doi.org/"&amp;G696)</f>
        <v>https://doi.org/10.1016/j.jag.2019.01.020</v>
      </c>
      <c r="I696" s="1" t="s">
        <v>871</v>
      </c>
      <c r="J696" s="1" t="s">
        <v>809</v>
      </c>
      <c r="K696" s="2">
        <v>184</v>
      </c>
      <c r="L696" s="2"/>
      <c r="M696" s="2" t="s">
        <v>905</v>
      </c>
      <c r="N696" s="9">
        <f>S696*Unit_conversion!$C$5</f>
        <v>1.0373330942464281</v>
      </c>
      <c r="O696" s="2"/>
      <c r="P696" s="2"/>
      <c r="Q696" s="2"/>
      <c r="R696" s="26"/>
      <c r="S696" s="21">
        <v>29.4605</v>
      </c>
      <c r="T696" s="2"/>
      <c r="U696" s="2" t="s">
        <v>35</v>
      </c>
      <c r="V696" s="2" t="s">
        <v>443</v>
      </c>
      <c r="W696" s="2" t="s">
        <v>906</v>
      </c>
      <c r="X696" s="2" t="s">
        <v>839</v>
      </c>
      <c r="Y696" s="2"/>
      <c r="AA696" s="2"/>
    </row>
    <row r="697" spans="1:27" ht="14.25" customHeight="1">
      <c r="A697" s="1">
        <v>2819</v>
      </c>
      <c r="B697" s="2">
        <v>1</v>
      </c>
      <c r="C697" s="1" t="s">
        <v>868</v>
      </c>
      <c r="D697" s="1" t="s">
        <v>461</v>
      </c>
      <c r="E697" s="1">
        <v>2019</v>
      </c>
      <c r="F697" s="1" t="s">
        <v>869</v>
      </c>
      <c r="G697" s="1" t="s">
        <v>870</v>
      </c>
      <c r="H697" s="8" t="str">
        <f>HYPERLINK("https://doi.org/"&amp;G697)</f>
        <v>https://doi.org/10.1016/j.jag.2019.01.020</v>
      </c>
      <c r="I697" s="1" t="s">
        <v>871</v>
      </c>
      <c r="J697" s="1" t="s">
        <v>809</v>
      </c>
      <c r="K697" s="2">
        <v>184</v>
      </c>
      <c r="L697" s="2"/>
      <c r="M697" s="2" t="s">
        <v>907</v>
      </c>
      <c r="N697" s="9">
        <f>S697*Unit_conversion!$C$5</f>
        <v>1.0383401282918601</v>
      </c>
      <c r="O697" s="2"/>
      <c r="P697" s="2"/>
      <c r="Q697" s="2"/>
      <c r="R697" s="26"/>
      <c r="S697" s="21">
        <v>29.489100000000001</v>
      </c>
      <c r="T697" s="2"/>
      <c r="U697" s="2" t="s">
        <v>35</v>
      </c>
      <c r="V697" s="2" t="s">
        <v>443</v>
      </c>
      <c r="W697" s="2" t="s">
        <v>906</v>
      </c>
      <c r="X697" s="2" t="s">
        <v>839</v>
      </c>
      <c r="Y697" s="2"/>
      <c r="AA697" s="2"/>
    </row>
    <row r="698" spans="1:27" ht="14.25" customHeight="1">
      <c r="A698" s="1">
        <v>2819</v>
      </c>
      <c r="B698" s="2">
        <v>1</v>
      </c>
      <c r="C698" s="1" t="s">
        <v>868</v>
      </c>
      <c r="D698" s="1" t="s">
        <v>461</v>
      </c>
      <c r="E698" s="1">
        <v>2019</v>
      </c>
      <c r="F698" s="1" t="s">
        <v>869</v>
      </c>
      <c r="G698" s="1" t="s">
        <v>870</v>
      </c>
      <c r="H698" s="8" t="str">
        <f>HYPERLINK("https://doi.org/"&amp;G698)</f>
        <v>https://doi.org/10.1016/j.jag.2019.01.020</v>
      </c>
      <c r="I698" s="1" t="s">
        <v>871</v>
      </c>
      <c r="J698" s="1" t="s">
        <v>809</v>
      </c>
      <c r="K698" s="2">
        <v>184</v>
      </c>
      <c r="L698" s="2"/>
      <c r="M698" s="2" t="s">
        <v>890</v>
      </c>
      <c r="N698" s="9">
        <f>S698*Unit_conversion!$C$5</f>
        <v>1.7042607568730697</v>
      </c>
      <c r="O698" s="2"/>
      <c r="P698" s="2"/>
      <c r="Q698" s="2"/>
      <c r="R698" s="26"/>
      <c r="S698" s="21">
        <v>48.401400000000002</v>
      </c>
      <c r="T698" s="2"/>
      <c r="U698" s="2" t="s">
        <v>35</v>
      </c>
      <c r="V698" s="2" t="s">
        <v>443</v>
      </c>
      <c r="W698" s="2" t="s">
        <v>906</v>
      </c>
      <c r="X698" s="2" t="s">
        <v>839</v>
      </c>
      <c r="Y698" s="2"/>
      <c r="AA698" s="2"/>
    </row>
    <row r="699" spans="1:27" ht="14.25" customHeight="1">
      <c r="A699" s="1">
        <v>2819</v>
      </c>
      <c r="B699" s="2">
        <v>1</v>
      </c>
      <c r="C699" s="1" t="s">
        <v>868</v>
      </c>
      <c r="D699" s="1" t="s">
        <v>461</v>
      </c>
      <c r="E699" s="1">
        <v>2019</v>
      </c>
      <c r="F699" s="1" t="s">
        <v>869</v>
      </c>
      <c r="G699" s="1" t="s">
        <v>870</v>
      </c>
      <c r="H699" s="8" t="str">
        <f>HYPERLINK("https://doi.org/"&amp;G699)</f>
        <v>https://doi.org/10.1016/j.jag.2019.01.020</v>
      </c>
      <c r="I699" s="1" t="s">
        <v>871</v>
      </c>
      <c r="J699" s="1" t="s">
        <v>809</v>
      </c>
      <c r="K699" s="2">
        <v>184</v>
      </c>
      <c r="L699" s="2"/>
      <c r="M699" s="2" t="s">
        <v>898</v>
      </c>
      <c r="N699" s="9">
        <f>S699*Unit_conversion!$C$5</f>
        <v>0.87704566831582309</v>
      </c>
      <c r="O699" s="2"/>
      <c r="P699" s="2"/>
      <c r="Q699" s="2"/>
      <c r="R699" s="26"/>
      <c r="S699" s="21">
        <v>24.908300000000001</v>
      </c>
      <c r="T699" s="2"/>
      <c r="U699" s="2" t="s">
        <v>35</v>
      </c>
      <c r="V699" s="2" t="s">
        <v>443</v>
      </c>
      <c r="W699" s="2" t="s">
        <v>906</v>
      </c>
      <c r="X699" s="2" t="s">
        <v>839</v>
      </c>
      <c r="Y699" s="2"/>
      <c r="AA699" s="2"/>
    </row>
    <row r="700" spans="1:27" ht="14.25" customHeight="1">
      <c r="A700" s="1">
        <v>2819</v>
      </c>
      <c r="B700" s="2">
        <v>1</v>
      </c>
      <c r="C700" s="1" t="s">
        <v>868</v>
      </c>
      <c r="D700" s="1" t="s">
        <v>461</v>
      </c>
      <c r="E700" s="1">
        <v>2019</v>
      </c>
      <c r="F700" s="1" t="s">
        <v>869</v>
      </c>
      <c r="G700" s="1" t="s">
        <v>870</v>
      </c>
      <c r="H700" s="8" t="str">
        <f>HYPERLINK("https://doi.org/"&amp;G700)</f>
        <v>https://doi.org/10.1016/j.jag.2019.01.020</v>
      </c>
      <c r="I700" s="1" t="s">
        <v>871</v>
      </c>
      <c r="J700" s="1" t="s">
        <v>809</v>
      </c>
      <c r="K700" s="2">
        <v>184</v>
      </c>
      <c r="L700" s="2"/>
      <c r="M700" s="2" t="s">
        <v>905</v>
      </c>
      <c r="N700" s="9">
        <f>S700*Unit_conversion!$C$5</f>
        <v>1.1392759253070774</v>
      </c>
      <c r="O700" s="2"/>
      <c r="P700" s="2"/>
      <c r="Q700" s="2"/>
      <c r="R700" s="26"/>
      <c r="S700" s="21">
        <v>32.355699999999999</v>
      </c>
      <c r="T700" s="2"/>
      <c r="U700" s="2" t="s">
        <v>35</v>
      </c>
      <c r="V700" s="2" t="s">
        <v>29</v>
      </c>
      <c r="W700" s="2" t="s">
        <v>912</v>
      </c>
      <c r="X700" s="2" t="s">
        <v>839</v>
      </c>
      <c r="Y700" s="2"/>
      <c r="AA700" s="2"/>
    </row>
    <row r="701" spans="1:27" ht="14.25" customHeight="1">
      <c r="A701" s="1">
        <v>2819</v>
      </c>
      <c r="B701" s="2">
        <v>1</v>
      </c>
      <c r="C701" s="1" t="s">
        <v>868</v>
      </c>
      <c r="D701" s="1" t="s">
        <v>461</v>
      </c>
      <c r="E701" s="1">
        <v>2019</v>
      </c>
      <c r="F701" s="1" t="s">
        <v>869</v>
      </c>
      <c r="G701" s="1" t="s">
        <v>870</v>
      </c>
      <c r="H701" s="8" t="str">
        <f>HYPERLINK("https://doi.org/"&amp;G701)</f>
        <v>https://doi.org/10.1016/j.jag.2019.01.020</v>
      </c>
      <c r="I701" s="1" t="s">
        <v>871</v>
      </c>
      <c r="J701" s="1" t="s">
        <v>809</v>
      </c>
      <c r="K701" s="2">
        <v>184</v>
      </c>
      <c r="L701" s="2"/>
      <c r="M701" s="2" t="s">
        <v>907</v>
      </c>
      <c r="N701" s="9">
        <f>S701*Unit_conversion!$C$5</f>
        <v>0.8445811441938561</v>
      </c>
      <c r="O701" s="2"/>
      <c r="P701" s="2"/>
      <c r="Q701" s="2"/>
      <c r="R701" s="26"/>
      <c r="S701" s="21">
        <v>23.9863</v>
      </c>
      <c r="T701" s="2"/>
      <c r="U701" s="2" t="s">
        <v>35</v>
      </c>
      <c r="V701" s="2" t="s">
        <v>29</v>
      </c>
      <c r="W701" s="2" t="s">
        <v>912</v>
      </c>
      <c r="X701" s="2" t="s">
        <v>839</v>
      </c>
      <c r="Y701" s="2"/>
      <c r="AA701" s="2"/>
    </row>
    <row r="702" spans="1:27" ht="14.25" customHeight="1">
      <c r="A702" s="1">
        <v>2819</v>
      </c>
      <c r="B702" s="2">
        <v>1</v>
      </c>
      <c r="C702" s="1" t="s">
        <v>868</v>
      </c>
      <c r="D702" s="1" t="s">
        <v>461</v>
      </c>
      <c r="E702" s="1">
        <v>2019</v>
      </c>
      <c r="F702" s="1" t="s">
        <v>869</v>
      </c>
      <c r="G702" s="1" t="s">
        <v>870</v>
      </c>
      <c r="H702" s="8" t="str">
        <f>HYPERLINK("https://doi.org/"&amp;G702)</f>
        <v>https://doi.org/10.1016/j.jag.2019.01.020</v>
      </c>
      <c r="I702" s="1" t="s">
        <v>871</v>
      </c>
      <c r="J702" s="1" t="s">
        <v>809</v>
      </c>
      <c r="K702" s="2">
        <v>184</v>
      </c>
      <c r="L702" s="2"/>
      <c r="M702" s="2" t="s">
        <v>890</v>
      </c>
      <c r="N702" s="9">
        <f>S702*Unit_conversion!$C$5</f>
        <v>0.92297839252092706</v>
      </c>
      <c r="O702" s="2"/>
      <c r="P702" s="2"/>
      <c r="Q702" s="2"/>
      <c r="R702" s="26"/>
      <c r="S702" s="21">
        <v>26.212800000000001</v>
      </c>
      <c r="T702" s="2"/>
      <c r="U702" s="2" t="s">
        <v>35</v>
      </c>
      <c r="V702" s="2" t="s">
        <v>29</v>
      </c>
      <c r="W702" s="2" t="s">
        <v>912</v>
      </c>
      <c r="X702" s="2" t="s">
        <v>839</v>
      </c>
      <c r="Y702" s="2"/>
      <c r="AA702" s="2"/>
    </row>
    <row r="703" spans="1:27" ht="14.25" customHeight="1">
      <c r="A703" s="1">
        <v>2819</v>
      </c>
      <c r="B703" s="2">
        <v>1</v>
      </c>
      <c r="C703" s="1" t="s">
        <v>868</v>
      </c>
      <c r="D703" s="1" t="s">
        <v>461</v>
      </c>
      <c r="E703" s="1">
        <v>2019</v>
      </c>
      <c r="F703" s="1" t="s">
        <v>869</v>
      </c>
      <c r="G703" s="1" t="s">
        <v>870</v>
      </c>
      <c r="H703" s="8" t="str">
        <f>HYPERLINK("https://doi.org/"&amp;G703)</f>
        <v>https://doi.org/10.1016/j.jag.2019.01.020</v>
      </c>
      <c r="I703" s="1" t="s">
        <v>871</v>
      </c>
      <c r="J703" s="1" t="s">
        <v>809</v>
      </c>
      <c r="K703" s="2">
        <v>184</v>
      </c>
      <c r="L703" s="2"/>
      <c r="M703" s="2" t="s">
        <v>898</v>
      </c>
      <c r="N703" s="9">
        <f>S703*Unit_conversion!$C$5</f>
        <v>0.62871670646920264</v>
      </c>
      <c r="O703" s="2"/>
      <c r="P703" s="2"/>
      <c r="Q703" s="2"/>
      <c r="R703" s="26"/>
      <c r="S703" s="21">
        <v>17.855699999999999</v>
      </c>
      <c r="T703" s="2"/>
      <c r="U703" s="2" t="s">
        <v>35</v>
      </c>
      <c r="V703" s="2" t="s">
        <v>29</v>
      </c>
      <c r="W703" s="2" t="s">
        <v>912</v>
      </c>
      <c r="X703" s="2" t="s">
        <v>839</v>
      </c>
      <c r="Y703" s="2"/>
      <c r="AA703" s="2"/>
    </row>
    <row r="704" spans="1:27" ht="14.25" customHeight="1">
      <c r="A704" s="1">
        <v>2819</v>
      </c>
      <c r="B704" s="2">
        <v>1</v>
      </c>
      <c r="C704" s="1" t="s">
        <v>868</v>
      </c>
      <c r="D704" s="1" t="s">
        <v>461</v>
      </c>
      <c r="E704" s="1">
        <v>2019</v>
      </c>
      <c r="F704" s="1" t="s">
        <v>869</v>
      </c>
      <c r="G704" s="1" t="s">
        <v>870</v>
      </c>
      <c r="H704" s="8" t="str">
        <f>HYPERLINK("https://doi.org/"&amp;G704)</f>
        <v>https://doi.org/10.1016/j.jag.2019.01.020</v>
      </c>
      <c r="I704" s="1" t="s">
        <v>871</v>
      </c>
      <c r="J704" s="1" t="s">
        <v>809</v>
      </c>
      <c r="K704" s="2">
        <v>184</v>
      </c>
      <c r="L704" s="2"/>
      <c r="M704" s="2" t="s">
        <v>905</v>
      </c>
      <c r="N704" s="9">
        <f>S704*Unit_conversion!$C$5</f>
        <v>0.71263151545778358</v>
      </c>
      <c r="O704" s="2"/>
      <c r="P704" s="2"/>
      <c r="Q704" s="2"/>
      <c r="R704" s="26"/>
      <c r="S704" s="21">
        <v>20.238900000000001</v>
      </c>
      <c r="T704" s="2"/>
      <c r="U704" s="2" t="s">
        <v>35</v>
      </c>
      <c r="V704" s="2" t="s">
        <v>908</v>
      </c>
      <c r="W704" s="2" t="s">
        <v>912</v>
      </c>
      <c r="X704" s="2" t="s">
        <v>839</v>
      </c>
      <c r="Y704" s="2"/>
      <c r="AA704" s="2"/>
    </row>
    <row r="705" spans="1:27" ht="14.25" customHeight="1">
      <c r="A705" s="1">
        <v>2819</v>
      </c>
      <c r="B705" s="2">
        <v>1</v>
      </c>
      <c r="C705" s="1" t="s">
        <v>868</v>
      </c>
      <c r="D705" s="1" t="s">
        <v>461</v>
      </c>
      <c r="E705" s="1">
        <v>2019</v>
      </c>
      <c r="F705" s="1" t="s">
        <v>869</v>
      </c>
      <c r="G705" s="1" t="s">
        <v>870</v>
      </c>
      <c r="H705" s="8" t="str">
        <f>HYPERLINK("https://doi.org/"&amp;G705)</f>
        <v>https://doi.org/10.1016/j.jag.2019.01.020</v>
      </c>
      <c r="I705" s="1" t="s">
        <v>871</v>
      </c>
      <c r="J705" s="1" t="s">
        <v>809</v>
      </c>
      <c r="K705" s="2">
        <v>184</v>
      </c>
      <c r="L705" s="2"/>
      <c r="M705" s="2" t="s">
        <v>907</v>
      </c>
      <c r="N705" s="9">
        <f>S705*Unit_conversion!$C$5</f>
        <v>0.66676217101777668</v>
      </c>
      <c r="O705" s="2"/>
      <c r="P705" s="2"/>
      <c r="Q705" s="2"/>
      <c r="R705" s="26"/>
      <c r="S705" s="21">
        <v>18.936199999999999</v>
      </c>
      <c r="T705" s="2"/>
      <c r="U705" s="2" t="s">
        <v>35</v>
      </c>
      <c r="V705" s="2" t="s">
        <v>908</v>
      </c>
      <c r="W705" s="2" t="s">
        <v>912</v>
      </c>
      <c r="X705" s="2" t="s">
        <v>839</v>
      </c>
      <c r="Y705" s="2"/>
      <c r="AA705" s="2"/>
    </row>
    <row r="706" spans="1:27" ht="14.25" customHeight="1">
      <c r="A706" s="1">
        <v>2819</v>
      </c>
      <c r="B706" s="2">
        <v>1</v>
      </c>
      <c r="C706" s="1" t="s">
        <v>868</v>
      </c>
      <c r="D706" s="1" t="s">
        <v>461</v>
      </c>
      <c r="E706" s="1">
        <v>2019</v>
      </c>
      <c r="F706" s="1" t="s">
        <v>869</v>
      </c>
      <c r="G706" s="1" t="s">
        <v>870</v>
      </c>
      <c r="H706" s="8" t="str">
        <f>HYPERLINK("https://doi.org/"&amp;G706)</f>
        <v>https://doi.org/10.1016/j.jag.2019.01.020</v>
      </c>
      <c r="I706" s="1" t="s">
        <v>871</v>
      </c>
      <c r="J706" s="1" t="s">
        <v>809</v>
      </c>
      <c r="K706" s="2">
        <v>184</v>
      </c>
      <c r="L706" s="2"/>
      <c r="M706" s="2" t="s">
        <v>890</v>
      </c>
      <c r="N706" s="9">
        <f>S706*Unit_conversion!$C$5</f>
        <v>0.7151596638655463</v>
      </c>
      <c r="O706" s="2"/>
      <c r="P706" s="2"/>
      <c r="Q706" s="2"/>
      <c r="R706" s="26"/>
      <c r="S706" s="21">
        <v>20.310700000000001</v>
      </c>
      <c r="T706" s="2"/>
      <c r="U706" s="2" t="s">
        <v>35</v>
      </c>
      <c r="V706" s="2" t="s">
        <v>908</v>
      </c>
      <c r="W706" s="2" t="s">
        <v>912</v>
      </c>
      <c r="X706" s="2" t="s">
        <v>839</v>
      </c>
      <c r="Y706" s="2"/>
      <c r="AA706" s="2"/>
    </row>
    <row r="707" spans="1:27" ht="14.25" customHeight="1">
      <c r="A707" s="1">
        <v>2819</v>
      </c>
      <c r="B707" s="2">
        <v>1</v>
      </c>
      <c r="C707" s="1" t="s">
        <v>868</v>
      </c>
      <c r="D707" s="1" t="s">
        <v>461</v>
      </c>
      <c r="E707" s="1">
        <v>2019</v>
      </c>
      <c r="F707" s="1" t="s">
        <v>869</v>
      </c>
      <c r="G707" s="1" t="s">
        <v>870</v>
      </c>
      <c r="H707" s="8" t="str">
        <f>HYPERLINK("https://doi.org/"&amp;G707)</f>
        <v>https://doi.org/10.1016/j.jag.2019.01.020</v>
      </c>
      <c r="I707" s="1" t="s">
        <v>871</v>
      </c>
      <c r="J707" s="1" t="s">
        <v>809</v>
      </c>
      <c r="K707" s="2">
        <v>184</v>
      </c>
      <c r="L707" s="2"/>
      <c r="M707" s="2" t="s">
        <v>898</v>
      </c>
      <c r="N707" s="9">
        <f>S707*Unit_conversion!$C$5</f>
        <v>0.47420740245661797</v>
      </c>
      <c r="O707" s="2"/>
      <c r="P707" s="2"/>
      <c r="Q707" s="2"/>
      <c r="R707" s="26"/>
      <c r="S707" s="21">
        <v>13.467599999999999</v>
      </c>
      <c r="T707" s="2"/>
      <c r="U707" s="2" t="s">
        <v>35</v>
      </c>
      <c r="V707" s="2" t="s">
        <v>908</v>
      </c>
      <c r="W707" s="2" t="s">
        <v>912</v>
      </c>
      <c r="X707" s="2" t="s">
        <v>839</v>
      </c>
      <c r="Y707" s="2"/>
      <c r="AA707" s="2"/>
    </row>
    <row r="708" spans="1:27" ht="14.25" customHeight="1">
      <c r="A708" s="1">
        <v>2819</v>
      </c>
      <c r="B708" s="2">
        <v>1</v>
      </c>
      <c r="C708" s="1" t="s">
        <v>868</v>
      </c>
      <c r="D708" s="1" t="s">
        <v>461</v>
      </c>
      <c r="E708" s="1">
        <v>2019</v>
      </c>
      <c r="F708" s="1" t="s">
        <v>869</v>
      </c>
      <c r="G708" s="1" t="s">
        <v>870</v>
      </c>
      <c r="H708" s="8" t="str">
        <f>HYPERLINK("https://doi.org/"&amp;G708)</f>
        <v>https://doi.org/10.1016/j.jag.2019.01.020</v>
      </c>
      <c r="I708" s="1" t="s">
        <v>871</v>
      </c>
      <c r="J708" s="1" t="s">
        <v>809</v>
      </c>
      <c r="K708" s="2">
        <v>184</v>
      </c>
      <c r="L708" s="2"/>
      <c r="M708" s="2" t="s">
        <v>905</v>
      </c>
      <c r="N708" s="9">
        <f>S708*Unit_conversion!$C$5</f>
        <v>0.66927271393523469</v>
      </c>
      <c r="O708" s="2"/>
      <c r="P708" s="2"/>
      <c r="Q708" s="2"/>
      <c r="R708" s="26"/>
      <c r="S708" s="21">
        <v>19.0075</v>
      </c>
      <c r="T708" s="2"/>
      <c r="U708" s="2" t="s">
        <v>35</v>
      </c>
      <c r="V708" s="2" t="s">
        <v>909</v>
      </c>
      <c r="W708" s="2" t="s">
        <v>912</v>
      </c>
      <c r="X708" s="2" t="s">
        <v>839</v>
      </c>
      <c r="Y708" s="2"/>
      <c r="AA708" s="2"/>
    </row>
    <row r="709" spans="1:27" ht="14.25" customHeight="1">
      <c r="A709" s="1">
        <v>2819</v>
      </c>
      <c r="B709" s="2">
        <v>1</v>
      </c>
      <c r="C709" s="1" t="s">
        <v>868</v>
      </c>
      <c r="D709" s="1" t="s">
        <v>461</v>
      </c>
      <c r="E709" s="1">
        <v>2019</v>
      </c>
      <c r="F709" s="1" t="s">
        <v>869</v>
      </c>
      <c r="G709" s="1" t="s">
        <v>870</v>
      </c>
      <c r="H709" s="8" t="str">
        <f>HYPERLINK("https://doi.org/"&amp;G709)</f>
        <v>https://doi.org/10.1016/j.jag.2019.01.020</v>
      </c>
      <c r="I709" s="1" t="s">
        <v>871</v>
      </c>
      <c r="J709" s="1" t="s">
        <v>809</v>
      </c>
      <c r="K709" s="2">
        <v>184</v>
      </c>
      <c r="L709" s="2"/>
      <c r="M709" s="2" t="s">
        <v>907</v>
      </c>
      <c r="N709" s="9">
        <f>S709*Unit_conversion!$C$5</f>
        <v>0.63596312627863949</v>
      </c>
      <c r="O709" s="2"/>
      <c r="P709" s="2"/>
      <c r="Q709" s="2"/>
      <c r="R709" s="26"/>
      <c r="S709" s="21">
        <v>18.061499999999999</v>
      </c>
      <c r="T709" s="2"/>
      <c r="U709" s="2" t="s">
        <v>35</v>
      </c>
      <c r="V709" s="2" t="s">
        <v>909</v>
      </c>
      <c r="W709" s="2" t="s">
        <v>912</v>
      </c>
      <c r="X709" s="2" t="s">
        <v>839</v>
      </c>
      <c r="Y709" s="2"/>
      <c r="AA709" s="2"/>
    </row>
    <row r="710" spans="1:27" ht="14.25" customHeight="1">
      <c r="A710" s="1">
        <v>2819</v>
      </c>
      <c r="B710" s="2">
        <v>1</v>
      </c>
      <c r="C710" s="1" t="s">
        <v>868</v>
      </c>
      <c r="D710" s="1" t="s">
        <v>461</v>
      </c>
      <c r="E710" s="1">
        <v>2019</v>
      </c>
      <c r="F710" s="1" t="s">
        <v>869</v>
      </c>
      <c r="G710" s="1" t="s">
        <v>870</v>
      </c>
      <c r="H710" s="8" t="str">
        <f>HYPERLINK("https://doi.org/"&amp;G710)</f>
        <v>https://doi.org/10.1016/j.jag.2019.01.020</v>
      </c>
      <c r="I710" s="1" t="s">
        <v>871</v>
      </c>
      <c r="J710" s="1" t="s">
        <v>809</v>
      </c>
      <c r="K710" s="2">
        <v>184</v>
      </c>
      <c r="L710" s="2"/>
      <c r="M710" s="2" t="s">
        <v>890</v>
      </c>
      <c r="N710" s="9">
        <f>S710*Unit_conversion!$C$5</f>
        <v>0.68191345597404829</v>
      </c>
      <c r="O710" s="2"/>
      <c r="P710" s="2"/>
      <c r="Q710" s="2"/>
      <c r="R710" s="26"/>
      <c r="S710" s="21">
        <v>19.366499999999998</v>
      </c>
      <c r="T710" s="2"/>
      <c r="U710" s="2" t="s">
        <v>35</v>
      </c>
      <c r="V710" s="2" t="s">
        <v>909</v>
      </c>
      <c r="W710" s="2" t="s">
        <v>912</v>
      </c>
      <c r="X710" s="2" t="s">
        <v>839</v>
      </c>
      <c r="Y710" s="2"/>
      <c r="AA710" s="2"/>
    </row>
    <row r="711" spans="1:27" ht="14.25" customHeight="1">
      <c r="A711" s="1">
        <v>2819</v>
      </c>
      <c r="B711" s="2">
        <v>1</v>
      </c>
      <c r="C711" s="1" t="s">
        <v>868</v>
      </c>
      <c r="D711" s="1" t="s">
        <v>461</v>
      </c>
      <c r="E711" s="1">
        <v>2019</v>
      </c>
      <c r="F711" s="1" t="s">
        <v>869</v>
      </c>
      <c r="G711" s="1" t="s">
        <v>870</v>
      </c>
      <c r="H711" s="8" t="str">
        <f>HYPERLINK("https://doi.org/"&amp;G711)</f>
        <v>https://doi.org/10.1016/j.jag.2019.01.020</v>
      </c>
      <c r="I711" s="1" t="s">
        <v>871</v>
      </c>
      <c r="J711" s="1" t="s">
        <v>809</v>
      </c>
      <c r="K711" s="2">
        <v>184</v>
      </c>
      <c r="L711" s="2"/>
      <c r="M711" s="2" t="s">
        <v>898</v>
      </c>
      <c r="N711" s="9">
        <f>S711*Unit_conversion!$C$5</f>
        <v>0.43981683769531094</v>
      </c>
      <c r="O711" s="2"/>
      <c r="P711" s="2"/>
      <c r="Q711" s="2"/>
      <c r="R711" s="26"/>
      <c r="S711" s="21">
        <v>12.4909</v>
      </c>
      <c r="T711" s="2"/>
      <c r="U711" s="2" t="s">
        <v>35</v>
      </c>
      <c r="V711" s="2" t="s">
        <v>909</v>
      </c>
      <c r="W711" s="2" t="s">
        <v>912</v>
      </c>
      <c r="X711" s="2" t="s">
        <v>839</v>
      </c>
      <c r="Y711" s="2"/>
      <c r="AA711" s="2"/>
    </row>
    <row r="712" spans="1:27" ht="14.25" customHeight="1">
      <c r="A712" s="1">
        <v>2819</v>
      </c>
      <c r="B712" s="2">
        <v>1</v>
      </c>
      <c r="C712" s="1" t="s">
        <v>868</v>
      </c>
      <c r="D712" s="1" t="s">
        <v>461</v>
      </c>
      <c r="E712" s="1">
        <v>2019</v>
      </c>
      <c r="F712" s="1" t="s">
        <v>869</v>
      </c>
      <c r="G712" s="1" t="s">
        <v>870</v>
      </c>
      <c r="H712" s="8" t="str">
        <f>HYPERLINK("https://doi.org/"&amp;G712)</f>
        <v>https://doi.org/10.1016/j.jag.2019.01.020</v>
      </c>
      <c r="I712" s="1" t="s">
        <v>871</v>
      </c>
      <c r="J712" s="1" t="s">
        <v>809</v>
      </c>
      <c r="K712" s="2">
        <v>184</v>
      </c>
      <c r="L712" s="2"/>
      <c r="M712" s="2" t="s">
        <v>905</v>
      </c>
      <c r="N712" s="9">
        <f>S712*Unit_conversion!$C$5</f>
        <v>0.64964259224543364</v>
      </c>
      <c r="O712" s="2"/>
      <c r="P712" s="2"/>
      <c r="Q712" s="2"/>
      <c r="R712" s="26"/>
      <c r="S712" s="21">
        <v>18.45</v>
      </c>
      <c r="T712" s="2"/>
      <c r="U712" s="2" t="s">
        <v>35</v>
      </c>
      <c r="V712" s="2" t="s">
        <v>36</v>
      </c>
      <c r="W712" s="2" t="s">
        <v>912</v>
      </c>
      <c r="X712" s="2" t="s">
        <v>839</v>
      </c>
      <c r="Y712" s="2"/>
      <c r="AA712" s="2"/>
    </row>
    <row r="713" spans="1:27" ht="14.25" customHeight="1">
      <c r="A713" s="1">
        <v>2819</v>
      </c>
      <c r="B713" s="2">
        <v>1</v>
      </c>
      <c r="C713" s="1" t="s">
        <v>868</v>
      </c>
      <c r="D713" s="1" t="s">
        <v>461</v>
      </c>
      <c r="E713" s="1">
        <v>2019</v>
      </c>
      <c r="F713" s="1" t="s">
        <v>869</v>
      </c>
      <c r="G713" s="1" t="s">
        <v>870</v>
      </c>
      <c r="H713" s="8" t="str">
        <f>HYPERLINK("https://doi.org/"&amp;G713)</f>
        <v>https://doi.org/10.1016/j.jag.2019.01.020</v>
      </c>
      <c r="I713" s="1" t="s">
        <v>871</v>
      </c>
      <c r="J713" s="1" t="s">
        <v>809</v>
      </c>
      <c r="K713" s="2">
        <v>184</v>
      </c>
      <c r="L713" s="2"/>
      <c r="M713" s="2" t="s">
        <v>907</v>
      </c>
      <c r="N713" s="9">
        <f>S713*Unit_conversion!$C$5</f>
        <v>0.63149837393735386</v>
      </c>
      <c r="O713" s="2"/>
      <c r="P713" s="2"/>
      <c r="Q713" s="2"/>
      <c r="R713" s="26"/>
      <c r="S713" s="21">
        <v>17.934699999999999</v>
      </c>
      <c r="T713" s="2"/>
      <c r="U713" s="2" t="s">
        <v>35</v>
      </c>
      <c r="V713" s="2" t="s">
        <v>36</v>
      </c>
      <c r="W713" s="2" t="s">
        <v>912</v>
      </c>
      <c r="X713" s="2" t="s">
        <v>839</v>
      </c>
      <c r="Y713" s="2"/>
      <c r="AA713" s="2"/>
    </row>
    <row r="714" spans="1:27" ht="14.25" customHeight="1">
      <c r="A714" s="1">
        <v>2819</v>
      </c>
      <c r="B714" s="2">
        <v>1</v>
      </c>
      <c r="C714" s="1" t="s">
        <v>868</v>
      </c>
      <c r="D714" s="1" t="s">
        <v>461</v>
      </c>
      <c r="E714" s="1">
        <v>2019</v>
      </c>
      <c r="F714" s="1" t="s">
        <v>869</v>
      </c>
      <c r="G714" s="1" t="s">
        <v>870</v>
      </c>
      <c r="H714" s="8" t="str">
        <f>HYPERLINK("https://doi.org/"&amp;G714)</f>
        <v>https://doi.org/10.1016/j.jag.2019.01.020</v>
      </c>
      <c r="I714" s="1" t="s">
        <v>871</v>
      </c>
      <c r="J714" s="1" t="s">
        <v>809</v>
      </c>
      <c r="K714" s="2">
        <v>184</v>
      </c>
      <c r="L714" s="2"/>
      <c r="M714" s="2" t="s">
        <v>890</v>
      </c>
      <c r="N714" s="9">
        <f>S714*Unit_conversion!$C$5</f>
        <v>0.65901927638174584</v>
      </c>
      <c r="O714" s="2"/>
      <c r="P714" s="2"/>
      <c r="Q714" s="2"/>
      <c r="R714" s="26"/>
      <c r="S714" s="21">
        <v>18.7163</v>
      </c>
      <c r="T714" s="2"/>
      <c r="U714" s="2" t="s">
        <v>35</v>
      </c>
      <c r="V714" s="2" t="s">
        <v>36</v>
      </c>
      <c r="W714" s="2" t="s">
        <v>912</v>
      </c>
      <c r="X714" s="2" t="s">
        <v>839</v>
      </c>
      <c r="Y714" s="2"/>
      <c r="AA714" s="2"/>
    </row>
    <row r="715" spans="1:27" ht="14.25" customHeight="1">
      <c r="A715" s="1">
        <v>2819</v>
      </c>
      <c r="B715" s="2">
        <v>1</v>
      </c>
      <c r="C715" s="1" t="s">
        <v>868</v>
      </c>
      <c r="D715" s="1" t="s">
        <v>461</v>
      </c>
      <c r="E715" s="1">
        <v>2019</v>
      </c>
      <c r="F715" s="1" t="s">
        <v>869</v>
      </c>
      <c r="G715" s="1" t="s">
        <v>870</v>
      </c>
      <c r="H715" s="8" t="str">
        <f>HYPERLINK("https://doi.org/"&amp;G715)</f>
        <v>https://doi.org/10.1016/j.jag.2019.01.020</v>
      </c>
      <c r="I715" s="1" t="s">
        <v>871</v>
      </c>
      <c r="J715" s="1" t="s">
        <v>809</v>
      </c>
      <c r="K715" s="2">
        <v>184</v>
      </c>
      <c r="L715" s="2"/>
      <c r="M715" s="2" t="s">
        <v>898</v>
      </c>
      <c r="N715" s="9">
        <f>S715*Unit_conversion!$C$5</f>
        <v>0.42582047290303132</v>
      </c>
      <c r="O715" s="2"/>
      <c r="P715" s="2"/>
      <c r="Q715" s="2"/>
      <c r="R715" s="26"/>
      <c r="S715" s="21">
        <v>12.093400000000001</v>
      </c>
      <c r="T715" s="2"/>
      <c r="U715" s="2" t="s">
        <v>35</v>
      </c>
      <c r="V715" s="2" t="s">
        <v>36</v>
      </c>
      <c r="W715" s="2" t="s">
        <v>912</v>
      </c>
      <c r="X715" s="2" t="s">
        <v>839</v>
      </c>
      <c r="Y715" s="2"/>
      <c r="AA715" s="2"/>
    </row>
    <row r="716" spans="1:27" ht="14.25" customHeight="1">
      <c r="A716" s="1">
        <v>2819</v>
      </c>
      <c r="B716" s="2">
        <v>1</v>
      </c>
      <c r="C716" s="1" t="s">
        <v>868</v>
      </c>
      <c r="D716" s="1" t="s">
        <v>461</v>
      </c>
      <c r="E716" s="1">
        <v>2019</v>
      </c>
      <c r="F716" s="1" t="s">
        <v>869</v>
      </c>
      <c r="G716" s="1" t="s">
        <v>870</v>
      </c>
      <c r="H716" s="8" t="str">
        <f>HYPERLINK("https://doi.org/"&amp;G716)</f>
        <v>https://doi.org/10.1016/j.jag.2019.01.020</v>
      </c>
      <c r="I716" s="1" t="s">
        <v>871</v>
      </c>
      <c r="J716" s="1" t="s">
        <v>809</v>
      </c>
      <c r="K716" s="2">
        <v>184</v>
      </c>
      <c r="L716" s="2"/>
      <c r="M716" s="2" t="s">
        <v>905</v>
      </c>
      <c r="N716" s="9">
        <f>S716*Unit_conversion!$C$5</f>
        <v>0.56897775676711038</v>
      </c>
      <c r="O716" s="2"/>
      <c r="P716" s="2"/>
      <c r="Q716" s="2"/>
      <c r="R716" s="26"/>
      <c r="S716" s="21">
        <v>16.159099999999999</v>
      </c>
      <c r="T716" s="2"/>
      <c r="U716" s="2" t="s">
        <v>35</v>
      </c>
      <c r="V716" s="2" t="s">
        <v>910</v>
      </c>
      <c r="W716" s="2" t="s">
        <v>912</v>
      </c>
      <c r="X716" s="2" t="s">
        <v>839</v>
      </c>
      <c r="Y716" s="2"/>
      <c r="AA716" s="2"/>
    </row>
    <row r="717" spans="1:27" ht="14.25" customHeight="1">
      <c r="A717" s="1">
        <v>2819</v>
      </c>
      <c r="B717" s="2">
        <v>1</v>
      </c>
      <c r="C717" s="1" t="s">
        <v>868</v>
      </c>
      <c r="D717" s="1" t="s">
        <v>461</v>
      </c>
      <c r="E717" s="1">
        <v>2019</v>
      </c>
      <c r="F717" s="1" t="s">
        <v>869</v>
      </c>
      <c r="G717" s="1" t="s">
        <v>870</v>
      </c>
      <c r="H717" s="8" t="str">
        <f>HYPERLINK("https://doi.org/"&amp;G717)</f>
        <v>https://doi.org/10.1016/j.jag.2019.01.020</v>
      </c>
      <c r="I717" s="1" t="s">
        <v>871</v>
      </c>
      <c r="J717" s="1" t="s">
        <v>809</v>
      </c>
      <c r="K717" s="2">
        <v>184</v>
      </c>
      <c r="L717" s="2"/>
      <c r="M717" s="2" t="s">
        <v>907</v>
      </c>
      <c r="N717" s="9">
        <f>S717*Unit_conversion!$C$5</f>
        <v>0.5187633773198902</v>
      </c>
      <c r="O717" s="2"/>
      <c r="P717" s="2"/>
      <c r="Q717" s="2"/>
      <c r="R717" s="26"/>
      <c r="S717" s="21">
        <v>14.733000000000001</v>
      </c>
      <c r="T717" s="2"/>
      <c r="U717" s="2" t="s">
        <v>35</v>
      </c>
      <c r="V717" s="2" t="s">
        <v>910</v>
      </c>
      <c r="W717" s="2" t="s">
        <v>912</v>
      </c>
      <c r="X717" s="2" t="s">
        <v>839</v>
      </c>
      <c r="Y717" s="2"/>
      <c r="AA717" s="2"/>
    </row>
    <row r="718" spans="1:27" ht="14.25" customHeight="1">
      <c r="A718" s="1">
        <v>2819</v>
      </c>
      <c r="B718" s="2">
        <v>1</v>
      </c>
      <c r="C718" s="1" t="s">
        <v>868</v>
      </c>
      <c r="D718" s="1" t="s">
        <v>461</v>
      </c>
      <c r="E718" s="1">
        <v>2019</v>
      </c>
      <c r="F718" s="1" t="s">
        <v>869</v>
      </c>
      <c r="G718" s="1" t="s">
        <v>870</v>
      </c>
      <c r="H718" s="8" t="str">
        <f>HYPERLINK("https://doi.org/"&amp;G718)</f>
        <v>https://doi.org/10.1016/j.jag.2019.01.020</v>
      </c>
      <c r="I718" s="1" t="s">
        <v>871</v>
      </c>
      <c r="J718" s="1" t="s">
        <v>809</v>
      </c>
      <c r="K718" s="2">
        <v>184</v>
      </c>
      <c r="L718" s="2"/>
      <c r="M718" s="2" t="s">
        <v>890</v>
      </c>
      <c r="N718" s="9">
        <f>S718*Unit_conversion!$C$5</f>
        <v>0.5772840270928935</v>
      </c>
      <c r="O718" s="2"/>
      <c r="P718" s="2"/>
      <c r="Q718" s="2"/>
      <c r="R718" s="26"/>
      <c r="S718" s="21">
        <v>16.395</v>
      </c>
      <c r="T718" s="2"/>
      <c r="U718" s="2" t="s">
        <v>35</v>
      </c>
      <c r="V718" s="2" t="s">
        <v>910</v>
      </c>
      <c r="W718" s="2" t="s">
        <v>912</v>
      </c>
      <c r="X718" s="2" t="s">
        <v>839</v>
      </c>
      <c r="Y718" s="2"/>
      <c r="AA718" s="2"/>
    </row>
    <row r="719" spans="1:27" ht="14.25" customHeight="1">
      <c r="A719" s="1">
        <v>2819</v>
      </c>
      <c r="B719" s="2">
        <v>1</v>
      </c>
      <c r="C719" s="1" t="s">
        <v>868</v>
      </c>
      <c r="D719" s="1" t="s">
        <v>461</v>
      </c>
      <c r="E719" s="1">
        <v>2019</v>
      </c>
      <c r="F719" s="1" t="s">
        <v>869</v>
      </c>
      <c r="G719" s="1" t="s">
        <v>870</v>
      </c>
      <c r="H719" s="8" t="str">
        <f>HYPERLINK("https://doi.org/"&amp;G719)</f>
        <v>https://doi.org/10.1016/j.jag.2019.01.020</v>
      </c>
      <c r="I719" s="1" t="s">
        <v>871</v>
      </c>
      <c r="J719" s="1" t="s">
        <v>809</v>
      </c>
      <c r="K719" s="2">
        <v>184</v>
      </c>
      <c r="L719" s="2"/>
      <c r="M719" s="2" t="s">
        <v>898</v>
      </c>
      <c r="N719" s="9">
        <f>S719*Unit_conversion!$C$5</f>
        <v>0.5772840270928935</v>
      </c>
      <c r="O719" s="2"/>
      <c r="P719" s="2"/>
      <c r="Q719" s="2"/>
      <c r="R719" s="26"/>
      <c r="S719" s="21">
        <v>16.395</v>
      </c>
      <c r="T719" s="2"/>
      <c r="U719" s="2" t="s">
        <v>35</v>
      </c>
      <c r="V719" s="2" t="s">
        <v>910</v>
      </c>
      <c r="W719" s="2" t="s">
        <v>912</v>
      </c>
      <c r="X719" s="2" t="s">
        <v>839</v>
      </c>
      <c r="Y719" s="2"/>
      <c r="AA719" s="2"/>
    </row>
    <row r="720" spans="1:27" ht="14.25" customHeight="1">
      <c r="A720" s="1">
        <v>2819</v>
      </c>
      <c r="B720" s="2">
        <v>1</v>
      </c>
      <c r="C720" s="1" t="s">
        <v>868</v>
      </c>
      <c r="D720" s="1" t="s">
        <v>461</v>
      </c>
      <c r="E720" s="1">
        <v>2019</v>
      </c>
      <c r="F720" s="1" t="s">
        <v>869</v>
      </c>
      <c r="G720" s="1" t="s">
        <v>870</v>
      </c>
      <c r="H720" s="8" t="str">
        <f>HYPERLINK("https://doi.org/"&amp;G720)</f>
        <v>https://doi.org/10.1016/j.jag.2019.01.020</v>
      </c>
      <c r="I720" s="1" t="s">
        <v>871</v>
      </c>
      <c r="J720" s="1" t="s">
        <v>809</v>
      </c>
      <c r="K720" s="2">
        <v>184</v>
      </c>
      <c r="L720" s="2"/>
      <c r="M720" s="2" t="s">
        <v>905</v>
      </c>
      <c r="N720" s="9">
        <f>S720*Unit_conversion!$C$5</f>
        <v>1.1925888710479342</v>
      </c>
      <c r="O720" s="2"/>
      <c r="P720" s="2"/>
      <c r="Q720" s="2"/>
      <c r="R720" s="26"/>
      <c r="S720" s="21">
        <v>33.869799999999998</v>
      </c>
      <c r="T720" s="2"/>
      <c r="U720" s="2" t="s">
        <v>35</v>
      </c>
      <c r="V720" s="2" t="s">
        <v>911</v>
      </c>
      <c r="W720" s="2" t="s">
        <v>912</v>
      </c>
      <c r="X720" s="2" t="s">
        <v>839</v>
      </c>
      <c r="Y720" s="2"/>
      <c r="AA720" s="2"/>
    </row>
    <row r="721" spans="1:27" ht="14.25" customHeight="1">
      <c r="A721" s="1">
        <v>2819</v>
      </c>
      <c r="B721" s="2">
        <v>1</v>
      </c>
      <c r="C721" s="1" t="s">
        <v>868</v>
      </c>
      <c r="D721" s="1" t="s">
        <v>461</v>
      </c>
      <c r="E721" s="1">
        <v>2019</v>
      </c>
      <c r="F721" s="1" t="s">
        <v>869</v>
      </c>
      <c r="G721" s="1" t="s">
        <v>870</v>
      </c>
      <c r="H721" s="8" t="str">
        <f>HYPERLINK("https://doi.org/"&amp;G721)</f>
        <v>https://doi.org/10.1016/j.jag.2019.01.020</v>
      </c>
      <c r="I721" s="1" t="s">
        <v>871</v>
      </c>
      <c r="J721" s="1" t="s">
        <v>809</v>
      </c>
      <c r="K721" s="2">
        <v>184</v>
      </c>
      <c r="L721" s="2"/>
      <c r="M721" s="2" t="s">
        <v>907</v>
      </c>
      <c r="N721" s="9">
        <f>S721*Unit_conversion!$C$5</f>
        <v>0.58488959890454739</v>
      </c>
      <c r="O721" s="2"/>
      <c r="P721" s="2"/>
      <c r="Q721" s="2"/>
      <c r="R721" s="26"/>
      <c r="S721" s="21">
        <v>16.611000000000001</v>
      </c>
      <c r="T721" s="2"/>
      <c r="U721" s="2" t="s">
        <v>35</v>
      </c>
      <c r="V721" s="2" t="s">
        <v>911</v>
      </c>
      <c r="W721" s="2" t="s">
        <v>912</v>
      </c>
      <c r="X721" s="2" t="s">
        <v>839</v>
      </c>
      <c r="Y721" s="2"/>
      <c r="AA721" s="2"/>
    </row>
    <row r="722" spans="1:27" ht="14.25" customHeight="1">
      <c r="A722" s="1">
        <v>2819</v>
      </c>
      <c r="B722" s="2">
        <v>1</v>
      </c>
      <c r="C722" s="1" t="s">
        <v>868</v>
      </c>
      <c r="D722" s="1" t="s">
        <v>461</v>
      </c>
      <c r="E722" s="1">
        <v>2019</v>
      </c>
      <c r="F722" s="1" t="s">
        <v>869</v>
      </c>
      <c r="G722" s="1" t="s">
        <v>870</v>
      </c>
      <c r="H722" s="8" t="str">
        <f>HYPERLINK("https://doi.org/"&amp;G722)</f>
        <v>https://doi.org/10.1016/j.jag.2019.01.020</v>
      </c>
      <c r="I722" s="1" t="s">
        <v>871</v>
      </c>
      <c r="J722" s="1" t="s">
        <v>809</v>
      </c>
      <c r="K722" s="2">
        <v>184</v>
      </c>
      <c r="L722" s="2"/>
      <c r="M722" s="2" t="s">
        <v>890</v>
      </c>
      <c r="N722" s="9">
        <f>S722*Unit_conversion!$C$5</f>
        <v>0.63501242980218287</v>
      </c>
      <c r="O722" s="2"/>
      <c r="P722" s="2"/>
      <c r="Q722" s="2"/>
      <c r="R722" s="26"/>
      <c r="S722" s="21">
        <v>18.034500000000001</v>
      </c>
      <c r="T722" s="2"/>
      <c r="U722" s="2" t="s">
        <v>35</v>
      </c>
      <c r="V722" s="2" t="s">
        <v>911</v>
      </c>
      <c r="W722" s="2" t="s">
        <v>912</v>
      </c>
      <c r="X722" s="2" t="s">
        <v>839</v>
      </c>
      <c r="Y722" s="2"/>
      <c r="AA722" s="2"/>
    </row>
    <row r="723" spans="1:27" ht="14.25" customHeight="1">
      <c r="A723" s="1">
        <v>2819</v>
      </c>
      <c r="B723" s="2">
        <v>1</v>
      </c>
      <c r="C723" s="1" t="s">
        <v>868</v>
      </c>
      <c r="D723" s="1" t="s">
        <v>461</v>
      </c>
      <c r="E723" s="1">
        <v>2019</v>
      </c>
      <c r="F723" s="1" t="s">
        <v>869</v>
      </c>
      <c r="G723" s="1" t="s">
        <v>870</v>
      </c>
      <c r="H723" s="8" t="str">
        <f>HYPERLINK("https://doi.org/"&amp;G723)</f>
        <v>https://doi.org/10.1016/j.jag.2019.01.020</v>
      </c>
      <c r="I723" s="1" t="s">
        <v>871</v>
      </c>
      <c r="J723" s="1" t="s">
        <v>809</v>
      </c>
      <c r="K723" s="2">
        <v>184</v>
      </c>
      <c r="L723" s="2"/>
      <c r="M723" s="2" t="s">
        <v>898</v>
      </c>
      <c r="N723" s="9">
        <f>S723*Unit_conversion!$C$5</f>
        <v>0.40393332735616072</v>
      </c>
      <c r="O723" s="2"/>
      <c r="P723" s="2"/>
      <c r="Q723" s="2"/>
      <c r="R723" s="26"/>
      <c r="S723" s="21">
        <v>11.4718</v>
      </c>
      <c r="T723" s="2"/>
      <c r="U723" s="2" t="s">
        <v>35</v>
      </c>
      <c r="V723" s="2" t="s">
        <v>911</v>
      </c>
      <c r="W723" s="2" t="s">
        <v>912</v>
      </c>
      <c r="X723" s="2" t="s">
        <v>839</v>
      </c>
      <c r="Y723" s="2"/>
      <c r="AA723" s="2"/>
    </row>
    <row r="724" spans="1:27" ht="14.25" customHeight="1">
      <c r="A724" s="1">
        <v>2819</v>
      </c>
      <c r="B724" s="2">
        <v>1</v>
      </c>
      <c r="C724" s="1" t="s">
        <v>868</v>
      </c>
      <c r="D724" s="1" t="s">
        <v>461</v>
      </c>
      <c r="E724" s="1">
        <v>2019</v>
      </c>
      <c r="F724" s="1" t="s">
        <v>869</v>
      </c>
      <c r="G724" s="1" t="s">
        <v>870</v>
      </c>
      <c r="H724" s="8" t="str">
        <f>HYPERLINK("https://doi.org/"&amp;G724)</f>
        <v>https://doi.org/10.1016/j.jag.2019.01.020</v>
      </c>
      <c r="I724" s="1" t="s">
        <v>871</v>
      </c>
      <c r="J724" s="1" t="s">
        <v>809</v>
      </c>
      <c r="K724" s="2">
        <v>184</v>
      </c>
      <c r="L724" s="2"/>
      <c r="M724" s="2" t="s">
        <v>905</v>
      </c>
      <c r="N724" s="9">
        <f>S724*Unit_conversion!$C$5</f>
        <v>1.0405408145799544</v>
      </c>
      <c r="O724" s="2"/>
      <c r="P724" s="2"/>
      <c r="Q724" s="2"/>
      <c r="R724" s="26"/>
      <c r="S724" s="21">
        <v>29.551600000000001</v>
      </c>
      <c r="T724" s="2"/>
      <c r="U724" s="2" t="s">
        <v>35</v>
      </c>
      <c r="V724" s="2" t="s">
        <v>913</v>
      </c>
      <c r="W724" s="2" t="s">
        <v>912</v>
      </c>
      <c r="X724" s="2" t="s">
        <v>839</v>
      </c>
      <c r="Y724" s="2"/>
      <c r="AA724" s="2"/>
    </row>
    <row r="725" spans="1:27" ht="14.25" customHeight="1">
      <c r="A725" s="1">
        <v>2819</v>
      </c>
      <c r="B725" s="2">
        <v>1</v>
      </c>
      <c r="C725" s="1" t="s">
        <v>868</v>
      </c>
      <c r="D725" s="1" t="s">
        <v>461</v>
      </c>
      <c r="E725" s="1">
        <v>2019</v>
      </c>
      <c r="F725" s="1" t="s">
        <v>869</v>
      </c>
      <c r="G725" s="1" t="s">
        <v>870</v>
      </c>
      <c r="H725" s="8" t="str">
        <f>HYPERLINK("https://doi.org/"&amp;G725)</f>
        <v>https://doi.org/10.1016/j.jag.2019.01.020</v>
      </c>
      <c r="I725" s="1" t="s">
        <v>871</v>
      </c>
      <c r="J725" s="1" t="s">
        <v>809</v>
      </c>
      <c r="K725" s="2">
        <v>184</v>
      </c>
      <c r="L725" s="2"/>
      <c r="M725" s="2" t="s">
        <v>907</v>
      </c>
      <c r="N725" s="9">
        <f>S725*Unit_conversion!$C$5</f>
        <v>1.01971351954943</v>
      </c>
      <c r="O725" s="2"/>
      <c r="P725" s="2"/>
      <c r="Q725" s="2"/>
      <c r="R725" s="26"/>
      <c r="S725" s="21">
        <v>28.960100000000001</v>
      </c>
      <c r="T725" s="2"/>
      <c r="U725" s="2" t="s">
        <v>35</v>
      </c>
      <c r="V725" s="2" t="s">
        <v>913</v>
      </c>
      <c r="W725" s="2" t="s">
        <v>912</v>
      </c>
      <c r="X725" s="2" t="s">
        <v>839</v>
      </c>
      <c r="Y725" s="2"/>
      <c r="AA725" s="2"/>
    </row>
    <row r="726" spans="1:27" ht="14.25" customHeight="1">
      <c r="A726" s="1">
        <v>2819</v>
      </c>
      <c r="B726" s="2">
        <v>1</v>
      </c>
      <c r="C726" s="1" t="s">
        <v>868</v>
      </c>
      <c r="D726" s="1" t="s">
        <v>461</v>
      </c>
      <c r="E726" s="1">
        <v>2019</v>
      </c>
      <c r="F726" s="1" t="s">
        <v>869</v>
      </c>
      <c r="G726" s="1" t="s">
        <v>870</v>
      </c>
      <c r="H726" s="8" t="str">
        <f>HYPERLINK("https://doi.org/"&amp;G726)</f>
        <v>https://doi.org/10.1016/j.jag.2019.01.020</v>
      </c>
      <c r="I726" s="1" t="s">
        <v>871</v>
      </c>
      <c r="J726" s="1" t="s">
        <v>809</v>
      </c>
      <c r="K726" s="2">
        <v>184</v>
      </c>
      <c r="L726" s="2"/>
      <c r="M726" s="2" t="s">
        <v>890</v>
      </c>
      <c r="N726" s="9">
        <f>S726*Unit_conversion!$C$5</f>
        <v>1.2421095941771474</v>
      </c>
      <c r="O726" s="2"/>
      <c r="P726" s="2"/>
      <c r="Q726" s="2"/>
      <c r="R726" s="26"/>
      <c r="S726" s="21">
        <v>35.276200000000003</v>
      </c>
      <c r="T726" s="2"/>
      <c r="U726" s="2" t="s">
        <v>35</v>
      </c>
      <c r="V726" s="2" t="s">
        <v>913</v>
      </c>
      <c r="W726" s="2" t="s">
        <v>912</v>
      </c>
      <c r="X726" s="2" t="s">
        <v>839</v>
      </c>
      <c r="Y726" s="2"/>
      <c r="AA726" s="2"/>
    </row>
    <row r="727" spans="1:27" ht="14.25" customHeight="1">
      <c r="A727" s="1">
        <v>2819</v>
      </c>
      <c r="B727" s="2">
        <v>1</v>
      </c>
      <c r="C727" s="1" t="s">
        <v>868</v>
      </c>
      <c r="D727" s="1" t="s">
        <v>461</v>
      </c>
      <c r="E727" s="1">
        <v>2019</v>
      </c>
      <c r="F727" s="1" t="s">
        <v>869</v>
      </c>
      <c r="G727" s="1" t="s">
        <v>870</v>
      </c>
      <c r="H727" s="8" t="str">
        <f>HYPERLINK("https://doi.org/"&amp;G727)</f>
        <v>https://doi.org/10.1016/j.jag.2019.01.020</v>
      </c>
      <c r="I727" s="1" t="s">
        <v>871</v>
      </c>
      <c r="J727" s="1" t="s">
        <v>809</v>
      </c>
      <c r="K727" s="2">
        <v>184</v>
      </c>
      <c r="L727" s="2"/>
      <c r="M727" s="2" t="s">
        <v>898</v>
      </c>
      <c r="N727" s="9">
        <f>S727*Unit_conversion!$C$5</f>
        <v>0.80656384842976969</v>
      </c>
      <c r="O727" s="2"/>
      <c r="P727" s="2"/>
      <c r="Q727" s="2"/>
      <c r="R727" s="26"/>
      <c r="S727" s="21">
        <v>22.906600000000001</v>
      </c>
      <c r="T727" s="2"/>
      <c r="U727" s="2" t="s">
        <v>35</v>
      </c>
      <c r="V727" s="2" t="s">
        <v>913</v>
      </c>
      <c r="W727" s="2" t="s">
        <v>912</v>
      </c>
      <c r="X727" s="2" t="s">
        <v>839</v>
      </c>
      <c r="Y727" s="2"/>
      <c r="AA727" s="2"/>
    </row>
    <row r="728" spans="1:27" ht="14.25" customHeight="1">
      <c r="A728" s="1">
        <v>2763</v>
      </c>
      <c r="B728" s="2">
        <v>1</v>
      </c>
      <c r="C728" s="1" t="s">
        <v>914</v>
      </c>
      <c r="D728" s="1" t="s">
        <v>915</v>
      </c>
      <c r="E728" s="1">
        <v>2019</v>
      </c>
      <c r="F728" s="1" t="s">
        <v>916</v>
      </c>
      <c r="G728" s="1" t="s">
        <v>917</v>
      </c>
      <c r="H728" s="8" t="str">
        <f>HYPERLINK("https://doi.org/"&amp;G728)</f>
        <v>https://doi.org/10.1016/j.jag.2019.04.009</v>
      </c>
      <c r="I728" s="1" t="s">
        <v>918</v>
      </c>
      <c r="J728" s="1" t="s">
        <v>809</v>
      </c>
      <c r="K728" s="2">
        <v>5</v>
      </c>
      <c r="M728" s="2" t="s">
        <v>47</v>
      </c>
      <c r="N728" s="16">
        <v>1.02</v>
      </c>
      <c r="O728" s="2"/>
      <c r="R728" s="10"/>
      <c r="S728" s="2"/>
      <c r="T728" s="2"/>
      <c r="U728" s="2" t="s">
        <v>35</v>
      </c>
      <c r="W728" s="2" t="s">
        <v>919</v>
      </c>
      <c r="X728" s="2" t="s">
        <v>839</v>
      </c>
      <c r="Z728" s="2"/>
    </row>
    <row r="729" spans="1:27" ht="14.25" customHeight="1">
      <c r="A729" s="1">
        <v>2763</v>
      </c>
      <c r="B729" s="2">
        <v>1</v>
      </c>
      <c r="C729" s="1" t="s">
        <v>914</v>
      </c>
      <c r="D729" s="1" t="s">
        <v>915</v>
      </c>
      <c r="E729" s="1">
        <v>2019</v>
      </c>
      <c r="F729" s="1" t="s">
        <v>916</v>
      </c>
      <c r="G729" s="1" t="s">
        <v>917</v>
      </c>
      <c r="H729" s="8" t="str">
        <f>HYPERLINK("https://doi.org/"&amp;G729)</f>
        <v>https://doi.org/10.1016/j.jag.2019.04.009</v>
      </c>
      <c r="I729" s="1" t="s">
        <v>918</v>
      </c>
      <c r="J729" s="1" t="s">
        <v>809</v>
      </c>
      <c r="K729" s="2">
        <v>5</v>
      </c>
      <c r="M729" s="2" t="s">
        <v>920</v>
      </c>
      <c r="N729" s="16">
        <v>1.25</v>
      </c>
      <c r="O729" s="2"/>
      <c r="R729" s="10"/>
      <c r="S729" s="2"/>
      <c r="T729" s="2"/>
      <c r="U729" s="2" t="s">
        <v>35</v>
      </c>
      <c r="W729" s="2" t="s">
        <v>919</v>
      </c>
      <c r="X729" s="2" t="s">
        <v>839</v>
      </c>
      <c r="Z729" s="2"/>
    </row>
    <row r="730" spans="1:27" ht="14.25" customHeight="1">
      <c r="A730" s="1">
        <v>2763</v>
      </c>
      <c r="B730" s="2">
        <v>1</v>
      </c>
      <c r="C730" s="1" t="s">
        <v>914</v>
      </c>
      <c r="D730" s="1" t="s">
        <v>915</v>
      </c>
      <c r="E730" s="1">
        <v>2019</v>
      </c>
      <c r="F730" s="1" t="s">
        <v>916</v>
      </c>
      <c r="G730" s="1" t="s">
        <v>917</v>
      </c>
      <c r="H730" s="8" t="str">
        <f>HYPERLINK("https://doi.org/"&amp;G730)</f>
        <v>https://doi.org/10.1016/j.jag.2019.04.009</v>
      </c>
      <c r="I730" s="1" t="s">
        <v>918</v>
      </c>
      <c r="J730" s="1" t="s">
        <v>809</v>
      </c>
      <c r="K730" s="2">
        <v>5</v>
      </c>
      <c r="M730" s="2" t="s">
        <v>189</v>
      </c>
      <c r="N730" s="16">
        <v>1.03</v>
      </c>
      <c r="O730" s="2"/>
      <c r="R730" s="10"/>
      <c r="S730" s="2"/>
      <c r="T730" s="2"/>
      <c r="U730" s="2" t="s">
        <v>35</v>
      </c>
      <c r="W730" s="2" t="s">
        <v>919</v>
      </c>
      <c r="X730" s="2" t="s">
        <v>839</v>
      </c>
      <c r="Z730" s="2"/>
    </row>
    <row r="731" spans="1:27" ht="14.25" customHeight="1">
      <c r="A731" s="1">
        <v>2763</v>
      </c>
      <c r="B731" s="2">
        <v>1</v>
      </c>
      <c r="C731" s="1" t="s">
        <v>914</v>
      </c>
      <c r="D731" s="1" t="s">
        <v>915</v>
      </c>
      <c r="E731" s="1">
        <v>2019</v>
      </c>
      <c r="F731" s="1" t="s">
        <v>916</v>
      </c>
      <c r="G731" s="1" t="s">
        <v>917</v>
      </c>
      <c r="H731" s="8" t="str">
        <f>HYPERLINK("https://doi.org/"&amp;G731)</f>
        <v>https://doi.org/10.1016/j.jag.2019.04.009</v>
      </c>
      <c r="I731" s="1" t="s">
        <v>918</v>
      </c>
      <c r="J731" s="1" t="s">
        <v>809</v>
      </c>
      <c r="K731" s="2">
        <v>5</v>
      </c>
      <c r="M731" s="2" t="s">
        <v>921</v>
      </c>
      <c r="N731" s="16">
        <v>0.92</v>
      </c>
      <c r="O731" s="2"/>
      <c r="R731" s="10"/>
      <c r="S731" s="2"/>
      <c r="T731" s="2"/>
      <c r="U731" s="2" t="s">
        <v>35</v>
      </c>
      <c r="W731" s="2" t="s">
        <v>919</v>
      </c>
      <c r="X731" s="2" t="s">
        <v>839</v>
      </c>
      <c r="Z731" s="2"/>
    </row>
    <row r="732" spans="1:27" ht="14.25" customHeight="1">
      <c r="A732" s="1">
        <v>2763</v>
      </c>
      <c r="B732" s="2">
        <v>1</v>
      </c>
      <c r="C732" s="1" t="s">
        <v>914</v>
      </c>
      <c r="D732" s="1" t="s">
        <v>915</v>
      </c>
      <c r="E732" s="1">
        <v>2019</v>
      </c>
      <c r="F732" s="1" t="s">
        <v>916</v>
      </c>
      <c r="G732" s="1" t="s">
        <v>917</v>
      </c>
      <c r="H732" s="8" t="str">
        <f>HYPERLINK("https://doi.org/"&amp;G732)</f>
        <v>https://doi.org/10.1016/j.jag.2019.04.009</v>
      </c>
      <c r="I732" s="1" t="s">
        <v>918</v>
      </c>
      <c r="J732" s="1" t="s">
        <v>809</v>
      </c>
      <c r="K732" s="2">
        <v>5</v>
      </c>
      <c r="M732" s="2" t="s">
        <v>922</v>
      </c>
      <c r="N732" s="16">
        <v>0.91</v>
      </c>
      <c r="O732" s="2"/>
      <c r="R732" s="10"/>
      <c r="S732" s="2"/>
      <c r="T732" s="2"/>
      <c r="U732" s="2" t="s">
        <v>35</v>
      </c>
      <c r="W732" s="2" t="s">
        <v>919</v>
      </c>
      <c r="X732" s="2" t="s">
        <v>839</v>
      </c>
      <c r="Z732" s="2"/>
    </row>
    <row r="733" spans="1:27" ht="14.25" customHeight="1">
      <c r="A733" s="1">
        <v>2763</v>
      </c>
      <c r="B733" s="2">
        <v>1</v>
      </c>
      <c r="C733" s="1" t="s">
        <v>914</v>
      </c>
      <c r="D733" s="1" t="s">
        <v>915</v>
      </c>
      <c r="E733" s="1">
        <v>2019</v>
      </c>
      <c r="F733" s="1" t="s">
        <v>916</v>
      </c>
      <c r="G733" s="1" t="s">
        <v>917</v>
      </c>
      <c r="H733" s="8" t="str">
        <f>HYPERLINK("https://doi.org/"&amp;G733)</f>
        <v>https://doi.org/10.1016/j.jag.2019.04.009</v>
      </c>
      <c r="I733" s="1" t="s">
        <v>918</v>
      </c>
      <c r="J733" s="1" t="s">
        <v>809</v>
      </c>
      <c r="K733" s="2">
        <v>5</v>
      </c>
      <c r="M733" s="2" t="s">
        <v>47</v>
      </c>
      <c r="N733" s="16">
        <v>0.93</v>
      </c>
      <c r="O733" s="2"/>
      <c r="R733" s="10"/>
      <c r="S733" s="2"/>
      <c r="T733" s="2"/>
      <c r="U733" s="2" t="s">
        <v>35</v>
      </c>
      <c r="W733" s="2" t="s">
        <v>923</v>
      </c>
      <c r="X733" s="2" t="s">
        <v>839</v>
      </c>
      <c r="Z733" s="2"/>
    </row>
    <row r="734" spans="1:27" ht="14.25" customHeight="1">
      <c r="A734" s="1">
        <v>2763</v>
      </c>
      <c r="B734" s="2">
        <v>1</v>
      </c>
      <c r="C734" s="1" t="s">
        <v>914</v>
      </c>
      <c r="D734" s="1" t="s">
        <v>915</v>
      </c>
      <c r="E734" s="1">
        <v>2019</v>
      </c>
      <c r="F734" s="1" t="s">
        <v>916</v>
      </c>
      <c r="G734" s="1" t="s">
        <v>917</v>
      </c>
      <c r="H734" s="8" t="str">
        <f>HYPERLINK("https://doi.org/"&amp;G734)</f>
        <v>https://doi.org/10.1016/j.jag.2019.04.009</v>
      </c>
      <c r="I734" s="1" t="s">
        <v>918</v>
      </c>
      <c r="J734" s="1" t="s">
        <v>809</v>
      </c>
      <c r="K734" s="2">
        <v>5</v>
      </c>
      <c r="M734" s="2" t="s">
        <v>920</v>
      </c>
      <c r="N734" s="16">
        <v>1.06</v>
      </c>
      <c r="O734" s="2"/>
      <c r="R734" s="10"/>
      <c r="S734" s="2"/>
      <c r="T734" s="2"/>
      <c r="U734" s="2" t="s">
        <v>35</v>
      </c>
      <c r="W734" s="2" t="s">
        <v>923</v>
      </c>
      <c r="X734" s="2" t="s">
        <v>839</v>
      </c>
      <c r="Z734" s="2"/>
    </row>
    <row r="735" spans="1:27" ht="14.25" customHeight="1">
      <c r="A735" s="1">
        <v>2763</v>
      </c>
      <c r="B735" s="2">
        <v>1</v>
      </c>
      <c r="C735" s="1" t="s">
        <v>914</v>
      </c>
      <c r="D735" s="1" t="s">
        <v>915</v>
      </c>
      <c r="E735" s="1">
        <v>2019</v>
      </c>
      <c r="F735" s="1" t="s">
        <v>916</v>
      </c>
      <c r="G735" s="1" t="s">
        <v>917</v>
      </c>
      <c r="H735" s="8" t="str">
        <f>HYPERLINK("https://doi.org/"&amp;G735)</f>
        <v>https://doi.org/10.1016/j.jag.2019.04.009</v>
      </c>
      <c r="I735" s="1" t="s">
        <v>918</v>
      </c>
      <c r="J735" s="1" t="s">
        <v>809</v>
      </c>
      <c r="K735" s="2">
        <v>5</v>
      </c>
      <c r="M735" s="2" t="s">
        <v>189</v>
      </c>
      <c r="N735" s="16">
        <v>0.95</v>
      </c>
      <c r="O735" s="2"/>
      <c r="R735" s="10"/>
      <c r="S735" s="2"/>
      <c r="T735" s="2"/>
      <c r="U735" s="2" t="s">
        <v>35</v>
      </c>
      <c r="W735" s="2" t="s">
        <v>923</v>
      </c>
      <c r="X735" s="2" t="s">
        <v>839</v>
      </c>
      <c r="Z735" s="2"/>
    </row>
    <row r="736" spans="1:27" ht="14.25" customHeight="1">
      <c r="A736" s="1">
        <v>2763</v>
      </c>
      <c r="B736" s="2">
        <v>1</v>
      </c>
      <c r="C736" s="1" t="s">
        <v>914</v>
      </c>
      <c r="D736" s="1" t="s">
        <v>915</v>
      </c>
      <c r="E736" s="1">
        <v>2019</v>
      </c>
      <c r="F736" s="1" t="s">
        <v>916</v>
      </c>
      <c r="G736" s="1" t="s">
        <v>917</v>
      </c>
      <c r="H736" s="8" t="str">
        <f>HYPERLINK("https://doi.org/"&amp;G736)</f>
        <v>https://doi.org/10.1016/j.jag.2019.04.009</v>
      </c>
      <c r="I736" s="1" t="s">
        <v>918</v>
      </c>
      <c r="J736" s="1" t="s">
        <v>809</v>
      </c>
      <c r="K736" s="2">
        <v>5</v>
      </c>
      <c r="M736" s="2" t="s">
        <v>921</v>
      </c>
      <c r="N736" s="16">
        <v>0.97</v>
      </c>
      <c r="O736" s="2"/>
      <c r="R736" s="10"/>
      <c r="S736" s="2"/>
      <c r="T736" s="2"/>
      <c r="U736" s="2" t="s">
        <v>35</v>
      </c>
      <c r="W736" s="2" t="s">
        <v>923</v>
      </c>
      <c r="X736" s="2" t="s">
        <v>839</v>
      </c>
      <c r="Z736" s="2"/>
    </row>
    <row r="737" spans="1:26" ht="14.25" customHeight="1">
      <c r="A737" s="1">
        <v>2763</v>
      </c>
      <c r="B737" s="2">
        <v>1</v>
      </c>
      <c r="C737" s="1" t="s">
        <v>914</v>
      </c>
      <c r="D737" s="1" t="s">
        <v>915</v>
      </c>
      <c r="E737" s="1">
        <v>2019</v>
      </c>
      <c r="F737" s="1" t="s">
        <v>916</v>
      </c>
      <c r="G737" s="1" t="s">
        <v>917</v>
      </c>
      <c r="H737" s="8" t="str">
        <f>HYPERLINK("https://doi.org/"&amp;G737)</f>
        <v>https://doi.org/10.1016/j.jag.2019.04.009</v>
      </c>
      <c r="I737" s="1" t="s">
        <v>918</v>
      </c>
      <c r="J737" s="1" t="s">
        <v>809</v>
      </c>
      <c r="K737" s="2">
        <v>5</v>
      </c>
      <c r="M737" s="2" t="s">
        <v>922</v>
      </c>
      <c r="N737" s="16">
        <v>1.4</v>
      </c>
      <c r="O737" s="2"/>
      <c r="R737" s="10"/>
      <c r="S737" s="2"/>
      <c r="T737" s="2"/>
      <c r="U737" s="2" t="s">
        <v>35</v>
      </c>
      <c r="W737" s="2" t="s">
        <v>923</v>
      </c>
      <c r="X737" s="2" t="s">
        <v>839</v>
      </c>
      <c r="Z737" s="2"/>
    </row>
    <row r="738" spans="1:26" ht="14.25" customHeight="1">
      <c r="A738" s="1">
        <v>2763</v>
      </c>
      <c r="B738" s="2">
        <v>1</v>
      </c>
      <c r="C738" s="1" t="s">
        <v>914</v>
      </c>
      <c r="D738" s="1" t="s">
        <v>915</v>
      </c>
      <c r="E738" s="1">
        <v>2019</v>
      </c>
      <c r="F738" s="1" t="s">
        <v>916</v>
      </c>
      <c r="G738" s="1" t="s">
        <v>917</v>
      </c>
      <c r="H738" s="8" t="str">
        <f>HYPERLINK("https://doi.org/"&amp;G738)</f>
        <v>https://doi.org/10.1016/j.jag.2019.04.009</v>
      </c>
      <c r="I738" s="1" t="s">
        <v>918</v>
      </c>
      <c r="J738" s="1" t="s">
        <v>809</v>
      </c>
      <c r="K738" s="2">
        <v>5</v>
      </c>
      <c r="M738" s="2" t="s">
        <v>47</v>
      </c>
      <c r="N738" s="16">
        <v>0.55000000000000004</v>
      </c>
      <c r="O738" s="2"/>
      <c r="R738" s="10"/>
      <c r="S738" s="2"/>
      <c r="T738" s="2"/>
      <c r="U738" s="2" t="s">
        <v>35</v>
      </c>
      <c r="W738" s="2" t="s">
        <v>924</v>
      </c>
      <c r="X738" s="2" t="s">
        <v>839</v>
      </c>
      <c r="Z738" s="2"/>
    </row>
    <row r="739" spans="1:26" ht="14.25" customHeight="1">
      <c r="A739" s="1">
        <v>2763</v>
      </c>
      <c r="B739" s="2">
        <v>1</v>
      </c>
      <c r="C739" s="1" t="s">
        <v>914</v>
      </c>
      <c r="D739" s="1" t="s">
        <v>915</v>
      </c>
      <c r="E739" s="1">
        <v>2019</v>
      </c>
      <c r="F739" s="1" t="s">
        <v>916</v>
      </c>
      <c r="G739" s="1" t="s">
        <v>917</v>
      </c>
      <c r="H739" s="8" t="str">
        <f>HYPERLINK("https://doi.org/"&amp;G739)</f>
        <v>https://doi.org/10.1016/j.jag.2019.04.009</v>
      </c>
      <c r="I739" s="1" t="s">
        <v>918</v>
      </c>
      <c r="J739" s="1" t="s">
        <v>809</v>
      </c>
      <c r="K739" s="2">
        <v>5</v>
      </c>
      <c r="M739" s="2" t="s">
        <v>920</v>
      </c>
      <c r="N739" s="16">
        <v>0.76</v>
      </c>
      <c r="O739" s="2"/>
      <c r="R739" s="10"/>
      <c r="S739" s="2"/>
      <c r="T739" s="2"/>
      <c r="U739" s="2" t="s">
        <v>35</v>
      </c>
      <c r="W739" s="2" t="s">
        <v>924</v>
      </c>
      <c r="X739" s="2" t="s">
        <v>839</v>
      </c>
      <c r="Z739" s="2"/>
    </row>
    <row r="740" spans="1:26" ht="14.25" customHeight="1">
      <c r="A740" s="1">
        <v>2763</v>
      </c>
      <c r="B740" s="2">
        <v>1</v>
      </c>
      <c r="C740" s="1" t="s">
        <v>914</v>
      </c>
      <c r="D740" s="1" t="s">
        <v>915</v>
      </c>
      <c r="E740" s="1">
        <v>2019</v>
      </c>
      <c r="F740" s="1" t="s">
        <v>916</v>
      </c>
      <c r="G740" s="1" t="s">
        <v>917</v>
      </c>
      <c r="H740" s="8" t="str">
        <f>HYPERLINK("https://doi.org/"&amp;G740)</f>
        <v>https://doi.org/10.1016/j.jag.2019.04.009</v>
      </c>
      <c r="I740" s="1" t="s">
        <v>918</v>
      </c>
      <c r="J740" s="1" t="s">
        <v>809</v>
      </c>
      <c r="K740" s="2">
        <v>5</v>
      </c>
      <c r="M740" s="2" t="s">
        <v>189</v>
      </c>
      <c r="N740" s="16">
        <v>0.6</v>
      </c>
      <c r="O740" s="2"/>
      <c r="R740" s="10"/>
      <c r="S740" s="2"/>
      <c r="T740" s="2"/>
      <c r="U740" s="2" t="s">
        <v>35</v>
      </c>
      <c r="W740" s="2" t="s">
        <v>924</v>
      </c>
      <c r="X740" s="2" t="s">
        <v>839</v>
      </c>
      <c r="Z740" s="2"/>
    </row>
    <row r="741" spans="1:26" ht="14.25" customHeight="1">
      <c r="A741" s="1">
        <v>2763</v>
      </c>
      <c r="B741" s="2">
        <v>1</v>
      </c>
      <c r="C741" s="1" t="s">
        <v>914</v>
      </c>
      <c r="D741" s="1" t="s">
        <v>915</v>
      </c>
      <c r="E741" s="1">
        <v>2019</v>
      </c>
      <c r="F741" s="1" t="s">
        <v>916</v>
      </c>
      <c r="G741" s="1" t="s">
        <v>917</v>
      </c>
      <c r="H741" s="8" t="str">
        <f>HYPERLINK("https://doi.org/"&amp;G741)</f>
        <v>https://doi.org/10.1016/j.jag.2019.04.009</v>
      </c>
      <c r="I741" s="1" t="s">
        <v>918</v>
      </c>
      <c r="J741" s="1" t="s">
        <v>809</v>
      </c>
      <c r="K741" s="2">
        <v>5</v>
      </c>
      <c r="M741" s="2" t="s">
        <v>921</v>
      </c>
      <c r="N741" s="16">
        <v>0.72</v>
      </c>
      <c r="O741" s="2"/>
      <c r="R741" s="10"/>
      <c r="S741" s="2"/>
      <c r="T741" s="2"/>
      <c r="U741" s="2" t="s">
        <v>35</v>
      </c>
      <c r="W741" s="2" t="s">
        <v>924</v>
      </c>
      <c r="X741" s="2" t="s">
        <v>839</v>
      </c>
      <c r="Z741" s="2"/>
    </row>
    <row r="742" spans="1:26" ht="14.25" customHeight="1">
      <c r="A742" s="1">
        <v>2763</v>
      </c>
      <c r="B742" s="2">
        <v>1</v>
      </c>
      <c r="C742" s="1" t="s">
        <v>914</v>
      </c>
      <c r="D742" s="1" t="s">
        <v>915</v>
      </c>
      <c r="E742" s="1">
        <v>2019</v>
      </c>
      <c r="F742" s="1" t="s">
        <v>916</v>
      </c>
      <c r="G742" s="1" t="s">
        <v>917</v>
      </c>
      <c r="H742" s="8" t="str">
        <f>HYPERLINK("https://doi.org/"&amp;G742)</f>
        <v>https://doi.org/10.1016/j.jag.2019.04.009</v>
      </c>
      <c r="I742" s="1" t="s">
        <v>918</v>
      </c>
      <c r="J742" s="1" t="s">
        <v>809</v>
      </c>
      <c r="K742" s="2">
        <v>5</v>
      </c>
      <c r="M742" s="2" t="s">
        <v>922</v>
      </c>
      <c r="N742" s="16">
        <v>1.5</v>
      </c>
      <c r="O742" s="2"/>
      <c r="R742" s="10"/>
      <c r="S742" s="2"/>
      <c r="T742" s="2"/>
      <c r="U742" s="2" t="s">
        <v>35</v>
      </c>
      <c r="W742" s="2" t="s">
        <v>924</v>
      </c>
      <c r="X742" s="2" t="s">
        <v>839</v>
      </c>
      <c r="Z742" s="2"/>
    </row>
    <row r="743" spans="1:26" ht="14.25" customHeight="1">
      <c r="A743" s="1">
        <v>2763</v>
      </c>
      <c r="B743" s="2">
        <v>1</v>
      </c>
      <c r="C743" s="1" t="s">
        <v>914</v>
      </c>
      <c r="D743" s="1" t="s">
        <v>915</v>
      </c>
      <c r="E743" s="1">
        <v>2019</v>
      </c>
      <c r="F743" s="1" t="s">
        <v>916</v>
      </c>
      <c r="G743" s="1" t="s">
        <v>917</v>
      </c>
      <c r="H743" s="8" t="str">
        <f>HYPERLINK("https://doi.org/"&amp;G743)</f>
        <v>https://doi.org/10.1016/j.jag.2019.04.009</v>
      </c>
      <c r="I743" s="1" t="s">
        <v>918</v>
      </c>
      <c r="J743" s="1" t="s">
        <v>809</v>
      </c>
      <c r="K743" s="2">
        <v>5</v>
      </c>
      <c r="M743" s="2" t="s">
        <v>925</v>
      </c>
      <c r="N743" s="16">
        <v>1.51</v>
      </c>
      <c r="O743" s="2"/>
      <c r="R743" s="10"/>
      <c r="S743" s="2"/>
      <c r="T743" s="2"/>
      <c r="U743" s="2" t="s">
        <v>35</v>
      </c>
      <c r="W743" s="2" t="s">
        <v>919</v>
      </c>
      <c r="X743" s="2" t="s">
        <v>839</v>
      </c>
      <c r="Z743" s="2"/>
    </row>
    <row r="744" spans="1:26" ht="14.25" customHeight="1">
      <c r="A744" s="1">
        <v>2763</v>
      </c>
      <c r="B744" s="2">
        <v>1</v>
      </c>
      <c r="C744" s="1" t="s">
        <v>914</v>
      </c>
      <c r="D744" s="1" t="s">
        <v>915</v>
      </c>
      <c r="E744" s="1">
        <v>2019</v>
      </c>
      <c r="F744" s="1" t="s">
        <v>916</v>
      </c>
      <c r="G744" s="1" t="s">
        <v>917</v>
      </c>
      <c r="H744" s="8" t="str">
        <f>HYPERLINK("https://doi.org/"&amp;G744)</f>
        <v>https://doi.org/10.1016/j.jag.2019.04.009</v>
      </c>
      <c r="I744" s="1" t="s">
        <v>918</v>
      </c>
      <c r="J744" s="1" t="s">
        <v>809</v>
      </c>
      <c r="K744" s="2">
        <v>5</v>
      </c>
      <c r="M744" s="2" t="s">
        <v>926</v>
      </c>
      <c r="N744" s="16">
        <v>1.19</v>
      </c>
      <c r="O744" s="2"/>
      <c r="R744" s="10"/>
      <c r="S744" s="2"/>
      <c r="T744" s="2"/>
      <c r="U744" s="2" t="s">
        <v>35</v>
      </c>
      <c r="W744" s="2" t="s">
        <v>919</v>
      </c>
      <c r="X744" s="2" t="s">
        <v>839</v>
      </c>
      <c r="Z744" s="2"/>
    </row>
    <row r="745" spans="1:26" ht="14.25" customHeight="1">
      <c r="A745" s="1">
        <v>2763</v>
      </c>
      <c r="B745" s="2">
        <v>1</v>
      </c>
      <c r="C745" s="1" t="s">
        <v>914</v>
      </c>
      <c r="D745" s="1" t="s">
        <v>915</v>
      </c>
      <c r="E745" s="1">
        <v>2019</v>
      </c>
      <c r="F745" s="1" t="s">
        <v>916</v>
      </c>
      <c r="G745" s="1" t="s">
        <v>917</v>
      </c>
      <c r="H745" s="8" t="str">
        <f>HYPERLINK("https://doi.org/"&amp;G745)</f>
        <v>https://doi.org/10.1016/j.jag.2019.04.009</v>
      </c>
      <c r="I745" s="1" t="s">
        <v>918</v>
      </c>
      <c r="J745" s="1" t="s">
        <v>809</v>
      </c>
      <c r="K745" s="2">
        <v>5</v>
      </c>
      <c r="M745" s="2" t="s">
        <v>927</v>
      </c>
      <c r="N745" s="16">
        <v>1.7</v>
      </c>
      <c r="O745" s="2"/>
      <c r="R745" s="10"/>
      <c r="S745" s="2"/>
      <c r="T745" s="2"/>
      <c r="U745" s="2" t="s">
        <v>35</v>
      </c>
      <c r="W745" s="2" t="s">
        <v>919</v>
      </c>
      <c r="X745" s="2" t="s">
        <v>839</v>
      </c>
      <c r="Z745" s="2"/>
    </row>
    <row r="746" spans="1:26" ht="14.25" customHeight="1">
      <c r="A746" s="1">
        <v>2763</v>
      </c>
      <c r="B746" s="2">
        <v>1</v>
      </c>
      <c r="C746" s="1" t="s">
        <v>914</v>
      </c>
      <c r="D746" s="1" t="s">
        <v>915</v>
      </c>
      <c r="E746" s="1">
        <v>2019</v>
      </c>
      <c r="F746" s="1" t="s">
        <v>916</v>
      </c>
      <c r="G746" s="1" t="s">
        <v>917</v>
      </c>
      <c r="H746" s="8" t="str">
        <f>HYPERLINK("https://doi.org/"&amp;G746)</f>
        <v>https://doi.org/10.1016/j.jag.2019.04.009</v>
      </c>
      <c r="I746" s="1" t="s">
        <v>918</v>
      </c>
      <c r="J746" s="1" t="s">
        <v>809</v>
      </c>
      <c r="K746" s="2">
        <v>5</v>
      </c>
      <c r="M746" s="2" t="s">
        <v>928</v>
      </c>
      <c r="N746" s="16">
        <v>1</v>
      </c>
      <c r="O746" s="2"/>
      <c r="R746" s="10"/>
      <c r="S746" s="2"/>
      <c r="T746" s="2"/>
      <c r="U746" s="2" t="s">
        <v>35</v>
      </c>
      <c r="W746" s="2" t="s">
        <v>919</v>
      </c>
      <c r="X746" s="2" t="s">
        <v>839</v>
      </c>
      <c r="Z746" s="2"/>
    </row>
    <row r="747" spans="1:26" ht="14.25" customHeight="1">
      <c r="A747" s="1">
        <v>2763</v>
      </c>
      <c r="B747" s="2">
        <v>1</v>
      </c>
      <c r="C747" s="1" t="s">
        <v>914</v>
      </c>
      <c r="D747" s="1" t="s">
        <v>915</v>
      </c>
      <c r="E747" s="1">
        <v>2019</v>
      </c>
      <c r="F747" s="1" t="s">
        <v>916</v>
      </c>
      <c r="G747" s="1" t="s">
        <v>917</v>
      </c>
      <c r="H747" s="8" t="str">
        <f>HYPERLINK("https://doi.org/"&amp;G747)</f>
        <v>https://doi.org/10.1016/j.jag.2019.04.009</v>
      </c>
      <c r="I747" s="1" t="s">
        <v>918</v>
      </c>
      <c r="J747" s="1" t="s">
        <v>809</v>
      </c>
      <c r="K747" s="2">
        <v>5</v>
      </c>
      <c r="M747" s="2" t="s">
        <v>929</v>
      </c>
      <c r="N747" s="16">
        <v>1.18</v>
      </c>
      <c r="O747" s="2"/>
      <c r="R747" s="10"/>
      <c r="S747" s="2"/>
      <c r="T747" s="2"/>
      <c r="U747" s="2" t="s">
        <v>35</v>
      </c>
      <c r="W747" s="2" t="s">
        <v>919</v>
      </c>
      <c r="X747" s="2" t="s">
        <v>839</v>
      </c>
      <c r="Z747" s="2"/>
    </row>
    <row r="748" spans="1:26" ht="14.25" customHeight="1">
      <c r="A748" s="1">
        <v>2763</v>
      </c>
      <c r="B748" s="2">
        <v>1</v>
      </c>
      <c r="C748" s="1" t="s">
        <v>914</v>
      </c>
      <c r="D748" s="1" t="s">
        <v>915</v>
      </c>
      <c r="E748" s="1">
        <v>2019</v>
      </c>
      <c r="F748" s="1" t="s">
        <v>916</v>
      </c>
      <c r="G748" s="1" t="s">
        <v>917</v>
      </c>
      <c r="H748" s="8" t="str">
        <f>HYPERLINK("https://doi.org/"&amp;G748)</f>
        <v>https://doi.org/10.1016/j.jag.2019.04.009</v>
      </c>
      <c r="I748" s="1" t="s">
        <v>918</v>
      </c>
      <c r="J748" s="1" t="s">
        <v>809</v>
      </c>
      <c r="K748" s="2">
        <v>5</v>
      </c>
      <c r="M748" s="2" t="s">
        <v>930</v>
      </c>
      <c r="N748" s="16">
        <v>1.25</v>
      </c>
      <c r="O748" s="2"/>
      <c r="R748" s="10"/>
      <c r="S748" s="2"/>
      <c r="T748" s="2"/>
      <c r="U748" s="2" t="s">
        <v>35</v>
      </c>
      <c r="W748" s="2" t="s">
        <v>919</v>
      </c>
      <c r="X748" s="2" t="s">
        <v>839</v>
      </c>
      <c r="Z748" s="2"/>
    </row>
    <row r="749" spans="1:26" ht="14.25" customHeight="1">
      <c r="A749" s="1">
        <v>2763</v>
      </c>
      <c r="B749" s="2">
        <v>1</v>
      </c>
      <c r="C749" s="1" t="s">
        <v>914</v>
      </c>
      <c r="D749" s="1" t="s">
        <v>915</v>
      </c>
      <c r="E749" s="1">
        <v>2019</v>
      </c>
      <c r="F749" s="1" t="s">
        <v>916</v>
      </c>
      <c r="G749" s="1" t="s">
        <v>917</v>
      </c>
      <c r="H749" s="8" t="str">
        <f>HYPERLINK("https://doi.org/"&amp;G749)</f>
        <v>https://doi.org/10.1016/j.jag.2019.04.009</v>
      </c>
      <c r="I749" s="1" t="s">
        <v>918</v>
      </c>
      <c r="J749" s="1" t="s">
        <v>809</v>
      </c>
      <c r="K749" s="2">
        <v>5</v>
      </c>
      <c r="M749" s="2" t="s">
        <v>931</v>
      </c>
      <c r="N749" s="16">
        <v>1.39</v>
      </c>
      <c r="O749" s="2"/>
      <c r="R749" s="10"/>
      <c r="S749" s="2"/>
      <c r="T749" s="2"/>
      <c r="U749" s="2" t="s">
        <v>35</v>
      </c>
      <c r="W749" s="2" t="s">
        <v>919</v>
      </c>
      <c r="X749" s="2" t="s">
        <v>839</v>
      </c>
      <c r="Z749" s="2"/>
    </row>
    <row r="750" spans="1:26" ht="14.25" customHeight="1">
      <c r="A750" s="1">
        <v>2763</v>
      </c>
      <c r="B750" s="2">
        <v>1</v>
      </c>
      <c r="C750" s="1" t="s">
        <v>914</v>
      </c>
      <c r="D750" s="1" t="s">
        <v>915</v>
      </c>
      <c r="E750" s="1">
        <v>2019</v>
      </c>
      <c r="F750" s="1" t="s">
        <v>916</v>
      </c>
      <c r="G750" s="1" t="s">
        <v>917</v>
      </c>
      <c r="H750" s="8" t="str">
        <f>HYPERLINK("https://doi.org/"&amp;G750)</f>
        <v>https://doi.org/10.1016/j.jag.2019.04.009</v>
      </c>
      <c r="I750" s="1" t="s">
        <v>918</v>
      </c>
      <c r="J750" s="1" t="s">
        <v>809</v>
      </c>
      <c r="K750" s="2">
        <v>5</v>
      </c>
      <c r="M750" s="2" t="s">
        <v>932</v>
      </c>
      <c r="N750" s="16">
        <v>1.1399999999999999</v>
      </c>
      <c r="O750" s="2"/>
      <c r="R750" s="10"/>
      <c r="S750" s="2"/>
      <c r="T750" s="2"/>
      <c r="U750" s="2" t="s">
        <v>35</v>
      </c>
      <c r="W750" s="2" t="s">
        <v>919</v>
      </c>
      <c r="X750" s="2" t="s">
        <v>839</v>
      </c>
      <c r="Z750" s="2"/>
    </row>
    <row r="751" spans="1:26" ht="14.25" customHeight="1">
      <c r="A751" s="1">
        <v>2763</v>
      </c>
      <c r="B751" s="2">
        <v>1</v>
      </c>
      <c r="C751" s="1" t="s">
        <v>914</v>
      </c>
      <c r="D751" s="1" t="s">
        <v>915</v>
      </c>
      <c r="E751" s="1">
        <v>2019</v>
      </c>
      <c r="F751" s="1" t="s">
        <v>916</v>
      </c>
      <c r="G751" s="1" t="s">
        <v>917</v>
      </c>
      <c r="H751" s="8" t="str">
        <f>HYPERLINK("https://doi.org/"&amp;G751)</f>
        <v>https://doi.org/10.1016/j.jag.2019.04.009</v>
      </c>
      <c r="I751" s="1" t="s">
        <v>918</v>
      </c>
      <c r="J751" s="1" t="s">
        <v>809</v>
      </c>
      <c r="K751" s="2">
        <v>5</v>
      </c>
      <c r="M751" s="2" t="s">
        <v>933</v>
      </c>
      <c r="N751" s="16">
        <v>1.33</v>
      </c>
      <c r="O751" s="2"/>
      <c r="R751" s="10"/>
      <c r="S751" s="2"/>
      <c r="T751" s="2"/>
      <c r="U751" s="2" t="s">
        <v>35</v>
      </c>
      <c r="W751" s="2" t="s">
        <v>919</v>
      </c>
      <c r="X751" s="2" t="s">
        <v>839</v>
      </c>
      <c r="Z751" s="2"/>
    </row>
    <row r="752" spans="1:26" ht="14.25" customHeight="1">
      <c r="A752" s="1">
        <v>2763</v>
      </c>
      <c r="B752" s="2">
        <v>1</v>
      </c>
      <c r="C752" s="1" t="s">
        <v>914</v>
      </c>
      <c r="D752" s="1" t="s">
        <v>915</v>
      </c>
      <c r="E752" s="1">
        <v>2019</v>
      </c>
      <c r="F752" s="1" t="s">
        <v>916</v>
      </c>
      <c r="G752" s="1" t="s">
        <v>917</v>
      </c>
      <c r="H752" s="8" t="str">
        <f>HYPERLINK("https://doi.org/"&amp;G752)</f>
        <v>https://doi.org/10.1016/j.jag.2019.04.009</v>
      </c>
      <c r="I752" s="1" t="s">
        <v>918</v>
      </c>
      <c r="J752" s="1" t="s">
        <v>809</v>
      </c>
      <c r="K752" s="2">
        <v>5</v>
      </c>
      <c r="M752" s="2" t="s">
        <v>934</v>
      </c>
      <c r="N752" s="16">
        <v>1.1299999999999999</v>
      </c>
      <c r="O752" s="2"/>
      <c r="R752" s="10"/>
      <c r="S752" s="2"/>
      <c r="T752" s="2"/>
      <c r="U752" s="2" t="s">
        <v>35</v>
      </c>
      <c r="W752" s="2" t="s">
        <v>919</v>
      </c>
      <c r="X752" s="2" t="s">
        <v>839</v>
      </c>
      <c r="Z752" s="2"/>
    </row>
    <row r="753" spans="1:26" ht="14.25" customHeight="1">
      <c r="A753" s="1">
        <v>2763</v>
      </c>
      <c r="B753" s="2">
        <v>1</v>
      </c>
      <c r="C753" s="1" t="s">
        <v>914</v>
      </c>
      <c r="D753" s="1" t="s">
        <v>915</v>
      </c>
      <c r="E753" s="1">
        <v>2019</v>
      </c>
      <c r="F753" s="1" t="s">
        <v>916</v>
      </c>
      <c r="G753" s="1" t="s">
        <v>917</v>
      </c>
      <c r="H753" s="8" t="str">
        <f>HYPERLINK("https://doi.org/"&amp;G753)</f>
        <v>https://doi.org/10.1016/j.jag.2019.04.009</v>
      </c>
      <c r="I753" s="1" t="s">
        <v>918</v>
      </c>
      <c r="J753" s="1" t="s">
        <v>809</v>
      </c>
      <c r="K753" s="2">
        <v>5</v>
      </c>
      <c r="M753" s="2" t="s">
        <v>935</v>
      </c>
      <c r="N753" s="16">
        <v>1.1000000000000001</v>
      </c>
      <c r="O753" s="2"/>
      <c r="R753" s="10"/>
      <c r="S753" s="2"/>
      <c r="T753" s="2"/>
      <c r="U753" s="2" t="s">
        <v>35</v>
      </c>
      <c r="W753" s="2" t="s">
        <v>919</v>
      </c>
      <c r="X753" s="2" t="s">
        <v>839</v>
      </c>
      <c r="Z753" s="2"/>
    </row>
    <row r="754" spans="1:26" ht="14.25" customHeight="1">
      <c r="A754" s="1">
        <v>2763</v>
      </c>
      <c r="B754" s="2">
        <v>1</v>
      </c>
      <c r="C754" s="1" t="s">
        <v>914</v>
      </c>
      <c r="D754" s="1" t="s">
        <v>915</v>
      </c>
      <c r="E754" s="1">
        <v>2019</v>
      </c>
      <c r="F754" s="1" t="s">
        <v>916</v>
      </c>
      <c r="G754" s="1" t="s">
        <v>917</v>
      </c>
      <c r="H754" s="8" t="str">
        <f>HYPERLINK("https://doi.org/"&amp;G754)</f>
        <v>https://doi.org/10.1016/j.jag.2019.04.009</v>
      </c>
      <c r="I754" s="1" t="s">
        <v>918</v>
      </c>
      <c r="J754" s="1" t="s">
        <v>809</v>
      </c>
      <c r="K754" s="2">
        <v>5</v>
      </c>
      <c r="M754" s="2" t="s">
        <v>936</v>
      </c>
      <c r="N754" s="16">
        <v>1.33</v>
      </c>
      <c r="O754" s="2"/>
      <c r="R754" s="10"/>
      <c r="S754" s="2"/>
      <c r="T754" s="2"/>
      <c r="U754" s="2" t="s">
        <v>35</v>
      </c>
      <c r="W754" s="2" t="s">
        <v>919</v>
      </c>
      <c r="X754" s="2" t="s">
        <v>839</v>
      </c>
      <c r="Z754" s="2"/>
    </row>
    <row r="755" spans="1:26" ht="14.25" customHeight="1">
      <c r="A755" s="1">
        <v>2763</v>
      </c>
      <c r="B755" s="2">
        <v>1</v>
      </c>
      <c r="C755" s="1" t="s">
        <v>914</v>
      </c>
      <c r="D755" s="1" t="s">
        <v>915</v>
      </c>
      <c r="E755" s="1">
        <v>2019</v>
      </c>
      <c r="F755" s="1" t="s">
        <v>916</v>
      </c>
      <c r="G755" s="1" t="s">
        <v>917</v>
      </c>
      <c r="H755" s="8" t="str">
        <f>HYPERLINK("https://doi.org/"&amp;G755)</f>
        <v>https://doi.org/10.1016/j.jag.2019.04.009</v>
      </c>
      <c r="I755" s="1" t="s">
        <v>918</v>
      </c>
      <c r="J755" s="1" t="s">
        <v>809</v>
      </c>
      <c r="K755" s="2">
        <v>5</v>
      </c>
      <c r="M755" s="2" t="s">
        <v>925</v>
      </c>
      <c r="N755" s="16">
        <v>1.39</v>
      </c>
      <c r="O755" s="2"/>
      <c r="R755" s="10"/>
      <c r="S755" s="2"/>
      <c r="T755" s="2"/>
      <c r="U755" s="2" t="s">
        <v>35</v>
      </c>
      <c r="W755" s="2" t="s">
        <v>923</v>
      </c>
      <c r="X755" s="2" t="s">
        <v>839</v>
      </c>
      <c r="Z755" s="2"/>
    </row>
    <row r="756" spans="1:26" ht="14.25" customHeight="1">
      <c r="A756" s="1">
        <v>2763</v>
      </c>
      <c r="B756" s="2">
        <v>1</v>
      </c>
      <c r="C756" s="1" t="s">
        <v>914</v>
      </c>
      <c r="D756" s="1" t="s">
        <v>915</v>
      </c>
      <c r="E756" s="1">
        <v>2019</v>
      </c>
      <c r="F756" s="1" t="s">
        <v>916</v>
      </c>
      <c r="G756" s="1" t="s">
        <v>917</v>
      </c>
      <c r="H756" s="8" t="str">
        <f>HYPERLINK("https://doi.org/"&amp;G756)</f>
        <v>https://doi.org/10.1016/j.jag.2019.04.009</v>
      </c>
      <c r="I756" s="1" t="s">
        <v>918</v>
      </c>
      <c r="J756" s="1" t="s">
        <v>809</v>
      </c>
      <c r="K756" s="2">
        <v>5</v>
      </c>
      <c r="M756" s="2" t="s">
        <v>926</v>
      </c>
      <c r="N756" s="16">
        <v>1.24</v>
      </c>
      <c r="O756" s="2"/>
      <c r="R756" s="10"/>
      <c r="S756" s="2"/>
      <c r="T756" s="2"/>
      <c r="U756" s="2" t="s">
        <v>35</v>
      </c>
      <c r="W756" s="2" t="s">
        <v>923</v>
      </c>
      <c r="X756" s="2" t="s">
        <v>839</v>
      </c>
      <c r="Z756" s="2"/>
    </row>
    <row r="757" spans="1:26" ht="14.25" customHeight="1">
      <c r="A757" s="1">
        <v>2763</v>
      </c>
      <c r="B757" s="2">
        <v>1</v>
      </c>
      <c r="C757" s="1" t="s">
        <v>914</v>
      </c>
      <c r="D757" s="1" t="s">
        <v>915</v>
      </c>
      <c r="E757" s="1">
        <v>2019</v>
      </c>
      <c r="F757" s="1" t="s">
        <v>916</v>
      </c>
      <c r="G757" s="1" t="s">
        <v>917</v>
      </c>
      <c r="H757" s="8" t="str">
        <f>HYPERLINK("https://doi.org/"&amp;G757)</f>
        <v>https://doi.org/10.1016/j.jag.2019.04.009</v>
      </c>
      <c r="I757" s="1" t="s">
        <v>918</v>
      </c>
      <c r="J757" s="1" t="s">
        <v>809</v>
      </c>
      <c r="K757" s="2">
        <v>5</v>
      </c>
      <c r="M757" s="2" t="s">
        <v>927</v>
      </c>
      <c r="N757" s="16">
        <v>1.52</v>
      </c>
      <c r="O757" s="2"/>
      <c r="R757" s="10"/>
      <c r="S757" s="2"/>
      <c r="T757" s="2"/>
      <c r="U757" s="2" t="s">
        <v>35</v>
      </c>
      <c r="W757" s="2" t="s">
        <v>923</v>
      </c>
      <c r="X757" s="2" t="s">
        <v>839</v>
      </c>
      <c r="Z757" s="2"/>
    </row>
    <row r="758" spans="1:26" ht="14.25" customHeight="1">
      <c r="A758" s="1">
        <v>2763</v>
      </c>
      <c r="B758" s="2">
        <v>1</v>
      </c>
      <c r="C758" s="1" t="s">
        <v>914</v>
      </c>
      <c r="D758" s="1" t="s">
        <v>915</v>
      </c>
      <c r="E758" s="1">
        <v>2019</v>
      </c>
      <c r="F758" s="1" t="s">
        <v>916</v>
      </c>
      <c r="G758" s="1" t="s">
        <v>917</v>
      </c>
      <c r="H758" s="8" t="str">
        <f>HYPERLINK("https://doi.org/"&amp;G758)</f>
        <v>https://doi.org/10.1016/j.jag.2019.04.009</v>
      </c>
      <c r="I758" s="1" t="s">
        <v>918</v>
      </c>
      <c r="J758" s="1" t="s">
        <v>809</v>
      </c>
      <c r="K758" s="2">
        <v>5</v>
      </c>
      <c r="M758" s="2" t="s">
        <v>928</v>
      </c>
      <c r="N758" s="16">
        <v>1.4</v>
      </c>
      <c r="O758" s="2"/>
      <c r="R758" s="10"/>
      <c r="S758" s="2"/>
      <c r="T758" s="2"/>
      <c r="U758" s="2" t="s">
        <v>35</v>
      </c>
      <c r="W758" s="2" t="s">
        <v>923</v>
      </c>
      <c r="X758" s="2" t="s">
        <v>839</v>
      </c>
      <c r="Z758" s="2"/>
    </row>
    <row r="759" spans="1:26" ht="14.25" customHeight="1">
      <c r="A759" s="1">
        <v>2763</v>
      </c>
      <c r="B759" s="2">
        <v>1</v>
      </c>
      <c r="C759" s="1" t="s">
        <v>914</v>
      </c>
      <c r="D759" s="1" t="s">
        <v>915</v>
      </c>
      <c r="E759" s="1">
        <v>2019</v>
      </c>
      <c r="F759" s="1" t="s">
        <v>916</v>
      </c>
      <c r="G759" s="1" t="s">
        <v>917</v>
      </c>
      <c r="H759" s="8" t="str">
        <f>HYPERLINK("https://doi.org/"&amp;G759)</f>
        <v>https://doi.org/10.1016/j.jag.2019.04.009</v>
      </c>
      <c r="I759" s="1" t="s">
        <v>918</v>
      </c>
      <c r="J759" s="1" t="s">
        <v>809</v>
      </c>
      <c r="K759" s="2">
        <v>5</v>
      </c>
      <c r="M759" s="2" t="s">
        <v>929</v>
      </c>
      <c r="N759" s="16">
        <v>1.26</v>
      </c>
      <c r="O759" s="2"/>
      <c r="R759" s="10"/>
      <c r="S759" s="2"/>
      <c r="T759" s="2"/>
      <c r="U759" s="2" t="s">
        <v>35</v>
      </c>
      <c r="W759" s="2" t="s">
        <v>923</v>
      </c>
      <c r="X759" s="2" t="s">
        <v>839</v>
      </c>
      <c r="Z759" s="2"/>
    </row>
    <row r="760" spans="1:26" ht="14.25" customHeight="1">
      <c r="A760" s="1">
        <v>2763</v>
      </c>
      <c r="B760" s="2">
        <v>1</v>
      </c>
      <c r="C760" s="1" t="s">
        <v>914</v>
      </c>
      <c r="D760" s="1" t="s">
        <v>915</v>
      </c>
      <c r="E760" s="1">
        <v>2019</v>
      </c>
      <c r="F760" s="1" t="s">
        <v>916</v>
      </c>
      <c r="G760" s="1" t="s">
        <v>917</v>
      </c>
      <c r="H760" s="8" t="str">
        <f>HYPERLINK("https://doi.org/"&amp;G760)</f>
        <v>https://doi.org/10.1016/j.jag.2019.04.009</v>
      </c>
      <c r="I760" s="1" t="s">
        <v>918</v>
      </c>
      <c r="J760" s="1" t="s">
        <v>809</v>
      </c>
      <c r="K760" s="2">
        <v>5</v>
      </c>
      <c r="M760" s="2" t="s">
        <v>930</v>
      </c>
      <c r="N760" s="16">
        <v>1.28</v>
      </c>
      <c r="O760" s="2"/>
      <c r="R760" s="10"/>
      <c r="S760" s="2"/>
      <c r="T760" s="2"/>
      <c r="U760" s="2" t="s">
        <v>35</v>
      </c>
      <c r="W760" s="2" t="s">
        <v>923</v>
      </c>
      <c r="X760" s="2" t="s">
        <v>839</v>
      </c>
      <c r="Z760" s="2"/>
    </row>
    <row r="761" spans="1:26" ht="14.25" customHeight="1">
      <c r="A761" s="1">
        <v>2763</v>
      </c>
      <c r="B761" s="2">
        <v>1</v>
      </c>
      <c r="C761" s="1" t="s">
        <v>914</v>
      </c>
      <c r="D761" s="1" t="s">
        <v>915</v>
      </c>
      <c r="E761" s="1">
        <v>2019</v>
      </c>
      <c r="F761" s="1" t="s">
        <v>916</v>
      </c>
      <c r="G761" s="1" t="s">
        <v>917</v>
      </c>
      <c r="H761" s="8" t="str">
        <f>HYPERLINK("https://doi.org/"&amp;G761)</f>
        <v>https://doi.org/10.1016/j.jag.2019.04.009</v>
      </c>
      <c r="I761" s="1" t="s">
        <v>918</v>
      </c>
      <c r="J761" s="1" t="s">
        <v>809</v>
      </c>
      <c r="K761" s="2">
        <v>5</v>
      </c>
      <c r="M761" s="2" t="s">
        <v>931</v>
      </c>
      <c r="N761" s="16">
        <v>1.39</v>
      </c>
      <c r="O761" s="2"/>
      <c r="R761" s="10"/>
      <c r="S761" s="2"/>
      <c r="T761" s="2"/>
      <c r="U761" s="2" t="s">
        <v>35</v>
      </c>
      <c r="W761" s="2" t="s">
        <v>923</v>
      </c>
      <c r="X761" s="2" t="s">
        <v>839</v>
      </c>
      <c r="Z761" s="2"/>
    </row>
    <row r="762" spans="1:26" ht="14.25" customHeight="1">
      <c r="A762" s="1">
        <v>2763</v>
      </c>
      <c r="B762" s="2">
        <v>1</v>
      </c>
      <c r="C762" s="1" t="s">
        <v>914</v>
      </c>
      <c r="D762" s="1" t="s">
        <v>915</v>
      </c>
      <c r="E762" s="1">
        <v>2019</v>
      </c>
      <c r="F762" s="1" t="s">
        <v>916</v>
      </c>
      <c r="G762" s="1" t="s">
        <v>917</v>
      </c>
      <c r="H762" s="8" t="str">
        <f>HYPERLINK("https://doi.org/"&amp;G762)</f>
        <v>https://doi.org/10.1016/j.jag.2019.04.009</v>
      </c>
      <c r="I762" s="1" t="s">
        <v>918</v>
      </c>
      <c r="J762" s="1" t="s">
        <v>809</v>
      </c>
      <c r="K762" s="2">
        <v>5</v>
      </c>
      <c r="M762" s="2" t="s">
        <v>932</v>
      </c>
      <c r="N762" s="16">
        <v>1.38</v>
      </c>
      <c r="O762" s="2"/>
      <c r="R762" s="10"/>
      <c r="S762" s="2"/>
      <c r="T762" s="2"/>
      <c r="U762" s="2" t="s">
        <v>35</v>
      </c>
      <c r="W762" s="2" t="s">
        <v>923</v>
      </c>
      <c r="X762" s="2" t="s">
        <v>839</v>
      </c>
      <c r="Z762" s="2"/>
    </row>
    <row r="763" spans="1:26" ht="14.25" customHeight="1">
      <c r="A763" s="1">
        <v>2763</v>
      </c>
      <c r="B763" s="2">
        <v>1</v>
      </c>
      <c r="C763" s="1" t="s">
        <v>914</v>
      </c>
      <c r="D763" s="1" t="s">
        <v>915</v>
      </c>
      <c r="E763" s="1">
        <v>2019</v>
      </c>
      <c r="F763" s="1" t="s">
        <v>916</v>
      </c>
      <c r="G763" s="1" t="s">
        <v>917</v>
      </c>
      <c r="H763" s="8" t="str">
        <f>HYPERLINK("https://doi.org/"&amp;G763)</f>
        <v>https://doi.org/10.1016/j.jag.2019.04.009</v>
      </c>
      <c r="I763" s="1" t="s">
        <v>918</v>
      </c>
      <c r="J763" s="1" t="s">
        <v>809</v>
      </c>
      <c r="K763" s="2">
        <v>5</v>
      </c>
      <c r="M763" s="2" t="s">
        <v>933</v>
      </c>
      <c r="N763" s="16">
        <v>1.36</v>
      </c>
      <c r="O763" s="2"/>
      <c r="R763" s="10"/>
      <c r="S763" s="2"/>
      <c r="T763" s="2"/>
      <c r="U763" s="2" t="s">
        <v>35</v>
      </c>
      <c r="W763" s="2" t="s">
        <v>923</v>
      </c>
      <c r="X763" s="2" t="s">
        <v>839</v>
      </c>
      <c r="Z763" s="2"/>
    </row>
    <row r="764" spans="1:26" ht="14.25" customHeight="1">
      <c r="A764" s="1">
        <v>2763</v>
      </c>
      <c r="B764" s="2">
        <v>1</v>
      </c>
      <c r="C764" s="1" t="s">
        <v>914</v>
      </c>
      <c r="D764" s="1" t="s">
        <v>915</v>
      </c>
      <c r="E764" s="1">
        <v>2019</v>
      </c>
      <c r="F764" s="1" t="s">
        <v>916</v>
      </c>
      <c r="G764" s="1" t="s">
        <v>917</v>
      </c>
      <c r="H764" s="8" t="str">
        <f>HYPERLINK("https://doi.org/"&amp;G764)</f>
        <v>https://doi.org/10.1016/j.jag.2019.04.009</v>
      </c>
      <c r="I764" s="1" t="s">
        <v>918</v>
      </c>
      <c r="J764" s="1" t="s">
        <v>809</v>
      </c>
      <c r="K764" s="2">
        <v>5</v>
      </c>
      <c r="M764" s="2" t="s">
        <v>934</v>
      </c>
      <c r="N764" s="16">
        <v>1.24</v>
      </c>
      <c r="O764" s="2"/>
      <c r="R764" s="10"/>
      <c r="S764" s="2"/>
      <c r="T764" s="2"/>
      <c r="U764" s="2" t="s">
        <v>35</v>
      </c>
      <c r="W764" s="2" t="s">
        <v>923</v>
      </c>
      <c r="X764" s="2" t="s">
        <v>839</v>
      </c>
      <c r="Z764" s="2"/>
    </row>
    <row r="765" spans="1:26" ht="14.25" customHeight="1">
      <c r="A765" s="1">
        <v>2763</v>
      </c>
      <c r="B765" s="2">
        <v>1</v>
      </c>
      <c r="C765" s="1" t="s">
        <v>914</v>
      </c>
      <c r="D765" s="1" t="s">
        <v>915</v>
      </c>
      <c r="E765" s="1">
        <v>2019</v>
      </c>
      <c r="F765" s="1" t="s">
        <v>916</v>
      </c>
      <c r="G765" s="1" t="s">
        <v>917</v>
      </c>
      <c r="H765" s="8" t="str">
        <f>HYPERLINK("https://doi.org/"&amp;G765)</f>
        <v>https://doi.org/10.1016/j.jag.2019.04.009</v>
      </c>
      <c r="I765" s="1" t="s">
        <v>918</v>
      </c>
      <c r="J765" s="1" t="s">
        <v>809</v>
      </c>
      <c r="K765" s="2">
        <v>5</v>
      </c>
      <c r="M765" s="2" t="s">
        <v>935</v>
      </c>
      <c r="N765" s="16">
        <v>1.43</v>
      </c>
      <c r="O765" s="2"/>
      <c r="R765" s="10"/>
      <c r="S765" s="2"/>
      <c r="T765" s="2"/>
      <c r="U765" s="2" t="s">
        <v>35</v>
      </c>
      <c r="W765" s="2" t="s">
        <v>923</v>
      </c>
      <c r="X765" s="2" t="s">
        <v>839</v>
      </c>
      <c r="Z765" s="2"/>
    </row>
    <row r="766" spans="1:26" ht="14.25" customHeight="1">
      <c r="A766" s="1">
        <v>2763</v>
      </c>
      <c r="B766" s="2">
        <v>1</v>
      </c>
      <c r="C766" s="1" t="s">
        <v>914</v>
      </c>
      <c r="D766" s="1" t="s">
        <v>915</v>
      </c>
      <c r="E766" s="1">
        <v>2019</v>
      </c>
      <c r="F766" s="1" t="s">
        <v>916</v>
      </c>
      <c r="G766" s="1" t="s">
        <v>917</v>
      </c>
      <c r="H766" s="8" t="str">
        <f>HYPERLINK("https://doi.org/"&amp;G766)</f>
        <v>https://doi.org/10.1016/j.jag.2019.04.009</v>
      </c>
      <c r="I766" s="1" t="s">
        <v>918</v>
      </c>
      <c r="J766" s="1" t="s">
        <v>809</v>
      </c>
      <c r="K766" s="2">
        <v>5</v>
      </c>
      <c r="M766" s="2" t="s">
        <v>936</v>
      </c>
      <c r="N766" s="16">
        <v>1.71</v>
      </c>
      <c r="O766" s="2"/>
      <c r="R766" s="10"/>
      <c r="S766" s="2"/>
      <c r="T766" s="2"/>
      <c r="U766" s="2" t="s">
        <v>35</v>
      </c>
      <c r="W766" s="2" t="s">
        <v>923</v>
      </c>
      <c r="X766" s="2" t="s">
        <v>839</v>
      </c>
      <c r="Z766" s="2"/>
    </row>
    <row r="767" spans="1:26" ht="14.25" customHeight="1">
      <c r="A767" s="1">
        <v>2763</v>
      </c>
      <c r="B767" s="2">
        <v>1</v>
      </c>
      <c r="C767" s="1" t="s">
        <v>914</v>
      </c>
      <c r="D767" s="1" t="s">
        <v>915</v>
      </c>
      <c r="E767" s="1">
        <v>2019</v>
      </c>
      <c r="F767" s="1" t="s">
        <v>916</v>
      </c>
      <c r="G767" s="1" t="s">
        <v>917</v>
      </c>
      <c r="H767" s="8" t="str">
        <f>HYPERLINK("https://doi.org/"&amp;G767)</f>
        <v>https://doi.org/10.1016/j.jag.2019.04.009</v>
      </c>
      <c r="I767" s="1" t="s">
        <v>918</v>
      </c>
      <c r="J767" s="1" t="s">
        <v>809</v>
      </c>
      <c r="K767" s="2">
        <v>5</v>
      </c>
      <c r="M767" s="2" t="s">
        <v>925</v>
      </c>
      <c r="N767" s="16">
        <v>1.27</v>
      </c>
      <c r="O767" s="2"/>
      <c r="R767" s="10"/>
      <c r="S767" s="2"/>
      <c r="T767" s="2"/>
      <c r="U767" s="2" t="s">
        <v>35</v>
      </c>
      <c r="W767" s="2" t="s">
        <v>924</v>
      </c>
      <c r="X767" s="2" t="s">
        <v>839</v>
      </c>
      <c r="Z767" s="2"/>
    </row>
    <row r="768" spans="1:26" ht="14.25" customHeight="1">
      <c r="A768" s="1">
        <v>2763</v>
      </c>
      <c r="B768" s="2">
        <v>1</v>
      </c>
      <c r="C768" s="1" t="s">
        <v>914</v>
      </c>
      <c r="D768" s="1" t="s">
        <v>915</v>
      </c>
      <c r="E768" s="1">
        <v>2019</v>
      </c>
      <c r="F768" s="1" t="s">
        <v>916</v>
      </c>
      <c r="G768" s="1" t="s">
        <v>917</v>
      </c>
      <c r="H768" s="8" t="str">
        <f>HYPERLINK("https://doi.org/"&amp;G768)</f>
        <v>https://doi.org/10.1016/j.jag.2019.04.009</v>
      </c>
      <c r="I768" s="1" t="s">
        <v>918</v>
      </c>
      <c r="J768" s="1" t="s">
        <v>809</v>
      </c>
      <c r="K768" s="2">
        <v>5</v>
      </c>
      <c r="M768" s="2" t="s">
        <v>926</v>
      </c>
      <c r="N768" s="16">
        <v>1.1200000000000001</v>
      </c>
      <c r="O768" s="2"/>
      <c r="R768" s="10"/>
      <c r="S768" s="2"/>
      <c r="T768" s="2"/>
      <c r="U768" s="2" t="s">
        <v>35</v>
      </c>
      <c r="W768" s="2" t="s">
        <v>924</v>
      </c>
      <c r="X768" s="2" t="s">
        <v>839</v>
      </c>
      <c r="Z768" s="2"/>
    </row>
    <row r="769" spans="1:27" ht="14.25" customHeight="1">
      <c r="A769" s="1">
        <v>2763</v>
      </c>
      <c r="B769" s="2">
        <v>1</v>
      </c>
      <c r="C769" s="1" t="s">
        <v>914</v>
      </c>
      <c r="D769" s="1" t="s">
        <v>915</v>
      </c>
      <c r="E769" s="1">
        <v>2019</v>
      </c>
      <c r="F769" s="1" t="s">
        <v>916</v>
      </c>
      <c r="G769" s="1" t="s">
        <v>917</v>
      </c>
      <c r="H769" s="8" t="str">
        <f>HYPERLINK("https://doi.org/"&amp;G769)</f>
        <v>https://doi.org/10.1016/j.jag.2019.04.009</v>
      </c>
      <c r="I769" s="1" t="s">
        <v>918</v>
      </c>
      <c r="J769" s="1" t="s">
        <v>809</v>
      </c>
      <c r="K769" s="2">
        <v>5</v>
      </c>
      <c r="M769" s="2" t="s">
        <v>927</v>
      </c>
      <c r="N769" s="16">
        <v>1.37</v>
      </c>
      <c r="O769" s="2"/>
      <c r="R769" s="10"/>
      <c r="S769" s="2"/>
      <c r="T769" s="2"/>
      <c r="U769" s="2" t="s">
        <v>35</v>
      </c>
      <c r="W769" s="2" t="s">
        <v>924</v>
      </c>
      <c r="X769" s="2" t="s">
        <v>839</v>
      </c>
      <c r="Z769" s="2"/>
    </row>
    <row r="770" spans="1:27" ht="14.25" customHeight="1">
      <c r="A770" s="1">
        <v>2763</v>
      </c>
      <c r="B770" s="2">
        <v>1</v>
      </c>
      <c r="C770" s="1" t="s">
        <v>914</v>
      </c>
      <c r="D770" s="1" t="s">
        <v>915</v>
      </c>
      <c r="E770" s="1">
        <v>2019</v>
      </c>
      <c r="F770" s="1" t="s">
        <v>916</v>
      </c>
      <c r="G770" s="1" t="s">
        <v>917</v>
      </c>
      <c r="H770" s="8" t="str">
        <f>HYPERLINK("https://doi.org/"&amp;G770)</f>
        <v>https://doi.org/10.1016/j.jag.2019.04.009</v>
      </c>
      <c r="I770" s="1" t="s">
        <v>918</v>
      </c>
      <c r="J770" s="1" t="s">
        <v>809</v>
      </c>
      <c r="K770" s="2">
        <v>5</v>
      </c>
      <c r="M770" s="2" t="s">
        <v>928</v>
      </c>
      <c r="N770" s="16">
        <v>1.3</v>
      </c>
      <c r="O770" s="2"/>
      <c r="R770" s="10"/>
      <c r="S770" s="2"/>
      <c r="T770" s="2"/>
      <c r="U770" s="2" t="s">
        <v>35</v>
      </c>
      <c r="W770" s="2" t="s">
        <v>924</v>
      </c>
      <c r="X770" s="2" t="s">
        <v>839</v>
      </c>
      <c r="Z770" s="2"/>
    </row>
    <row r="771" spans="1:27" ht="14.25" customHeight="1">
      <c r="A771" s="1">
        <v>2763</v>
      </c>
      <c r="B771" s="2">
        <v>1</v>
      </c>
      <c r="C771" s="1" t="s">
        <v>914</v>
      </c>
      <c r="D771" s="1" t="s">
        <v>915</v>
      </c>
      <c r="E771" s="1">
        <v>2019</v>
      </c>
      <c r="F771" s="1" t="s">
        <v>916</v>
      </c>
      <c r="G771" s="1" t="s">
        <v>917</v>
      </c>
      <c r="H771" s="8" t="str">
        <f>HYPERLINK("https://doi.org/"&amp;G771)</f>
        <v>https://doi.org/10.1016/j.jag.2019.04.009</v>
      </c>
      <c r="I771" s="1" t="s">
        <v>918</v>
      </c>
      <c r="J771" s="1" t="s">
        <v>809</v>
      </c>
      <c r="K771" s="2">
        <v>5</v>
      </c>
      <c r="M771" s="2" t="s">
        <v>929</v>
      </c>
      <c r="N771" s="16">
        <v>1.21</v>
      </c>
      <c r="O771" s="2"/>
      <c r="R771" s="10"/>
      <c r="S771" s="2"/>
      <c r="T771" s="2"/>
      <c r="U771" s="2" t="s">
        <v>35</v>
      </c>
      <c r="W771" s="2" t="s">
        <v>924</v>
      </c>
      <c r="X771" s="2" t="s">
        <v>839</v>
      </c>
      <c r="Z771" s="2"/>
    </row>
    <row r="772" spans="1:27" ht="14.25" customHeight="1">
      <c r="A772" s="1">
        <v>2763</v>
      </c>
      <c r="B772" s="2">
        <v>1</v>
      </c>
      <c r="C772" s="1" t="s">
        <v>914</v>
      </c>
      <c r="D772" s="1" t="s">
        <v>915</v>
      </c>
      <c r="E772" s="1">
        <v>2019</v>
      </c>
      <c r="F772" s="1" t="s">
        <v>916</v>
      </c>
      <c r="G772" s="1" t="s">
        <v>917</v>
      </c>
      <c r="H772" s="8" t="str">
        <f>HYPERLINK("https://doi.org/"&amp;G772)</f>
        <v>https://doi.org/10.1016/j.jag.2019.04.009</v>
      </c>
      <c r="I772" s="1" t="s">
        <v>918</v>
      </c>
      <c r="J772" s="1" t="s">
        <v>809</v>
      </c>
      <c r="K772" s="2">
        <v>5</v>
      </c>
      <c r="M772" s="2" t="s">
        <v>930</v>
      </c>
      <c r="N772" s="16">
        <v>1.25</v>
      </c>
      <c r="O772" s="2"/>
      <c r="R772" s="10"/>
      <c r="S772" s="2"/>
      <c r="T772" s="2"/>
      <c r="U772" s="2" t="s">
        <v>35</v>
      </c>
      <c r="W772" s="2" t="s">
        <v>924</v>
      </c>
      <c r="X772" s="2" t="s">
        <v>839</v>
      </c>
      <c r="Z772" s="2"/>
    </row>
    <row r="773" spans="1:27" ht="14.25" customHeight="1">
      <c r="A773" s="1">
        <v>2763</v>
      </c>
      <c r="B773" s="2">
        <v>1</v>
      </c>
      <c r="C773" s="1" t="s">
        <v>914</v>
      </c>
      <c r="D773" s="1" t="s">
        <v>915</v>
      </c>
      <c r="E773" s="1">
        <v>2019</v>
      </c>
      <c r="F773" s="1" t="s">
        <v>916</v>
      </c>
      <c r="G773" s="1" t="s">
        <v>917</v>
      </c>
      <c r="H773" s="8" t="str">
        <f>HYPERLINK("https://doi.org/"&amp;G773)</f>
        <v>https://doi.org/10.1016/j.jag.2019.04.009</v>
      </c>
      <c r="I773" s="1" t="s">
        <v>918</v>
      </c>
      <c r="J773" s="1" t="s">
        <v>809</v>
      </c>
      <c r="K773" s="2">
        <v>5</v>
      </c>
      <c r="M773" s="2" t="s">
        <v>931</v>
      </c>
      <c r="N773" s="16">
        <v>1.26</v>
      </c>
      <c r="O773" s="2"/>
      <c r="R773" s="10"/>
      <c r="S773" s="2"/>
      <c r="T773" s="2"/>
      <c r="U773" s="2" t="s">
        <v>35</v>
      </c>
      <c r="W773" s="2" t="s">
        <v>924</v>
      </c>
      <c r="X773" s="2" t="s">
        <v>839</v>
      </c>
      <c r="Z773" s="2"/>
    </row>
    <row r="774" spans="1:27" ht="14.25" customHeight="1">
      <c r="A774" s="1">
        <v>2763</v>
      </c>
      <c r="B774" s="2">
        <v>1</v>
      </c>
      <c r="C774" s="1" t="s">
        <v>914</v>
      </c>
      <c r="D774" s="1" t="s">
        <v>915</v>
      </c>
      <c r="E774" s="1">
        <v>2019</v>
      </c>
      <c r="F774" s="1" t="s">
        <v>916</v>
      </c>
      <c r="G774" s="1" t="s">
        <v>917</v>
      </c>
      <c r="H774" s="8" t="str">
        <f>HYPERLINK("https://doi.org/"&amp;G774)</f>
        <v>https://doi.org/10.1016/j.jag.2019.04.009</v>
      </c>
      <c r="I774" s="1" t="s">
        <v>918</v>
      </c>
      <c r="J774" s="1" t="s">
        <v>809</v>
      </c>
      <c r="K774" s="2">
        <v>5</v>
      </c>
      <c r="M774" s="2" t="s">
        <v>932</v>
      </c>
      <c r="N774" s="16">
        <v>1.29</v>
      </c>
      <c r="O774" s="2"/>
      <c r="R774" s="10"/>
      <c r="S774" s="2"/>
      <c r="T774" s="2"/>
      <c r="U774" s="2" t="s">
        <v>35</v>
      </c>
      <c r="W774" s="2" t="s">
        <v>924</v>
      </c>
      <c r="X774" s="2" t="s">
        <v>839</v>
      </c>
      <c r="Z774" s="2"/>
    </row>
    <row r="775" spans="1:27" ht="14.25" customHeight="1">
      <c r="A775" s="1">
        <v>2763</v>
      </c>
      <c r="B775" s="2">
        <v>1</v>
      </c>
      <c r="C775" s="1" t="s">
        <v>914</v>
      </c>
      <c r="D775" s="1" t="s">
        <v>915</v>
      </c>
      <c r="E775" s="1">
        <v>2019</v>
      </c>
      <c r="F775" s="1" t="s">
        <v>916</v>
      </c>
      <c r="G775" s="1" t="s">
        <v>917</v>
      </c>
      <c r="H775" s="8" t="str">
        <f>HYPERLINK("https://doi.org/"&amp;G775)</f>
        <v>https://doi.org/10.1016/j.jag.2019.04.009</v>
      </c>
      <c r="I775" s="1" t="s">
        <v>918</v>
      </c>
      <c r="J775" s="1" t="s">
        <v>809</v>
      </c>
      <c r="K775" s="2">
        <v>5</v>
      </c>
      <c r="M775" s="2" t="s">
        <v>933</v>
      </c>
      <c r="N775" s="16">
        <v>1.19</v>
      </c>
      <c r="O775" s="2"/>
      <c r="R775" s="10"/>
      <c r="S775" s="2"/>
      <c r="T775" s="2"/>
      <c r="U775" s="2" t="s">
        <v>35</v>
      </c>
      <c r="W775" s="2" t="s">
        <v>924</v>
      </c>
      <c r="X775" s="2" t="s">
        <v>839</v>
      </c>
      <c r="Z775" s="2"/>
    </row>
    <row r="776" spans="1:27" ht="14.25" customHeight="1">
      <c r="A776" s="1">
        <v>2763</v>
      </c>
      <c r="B776" s="2">
        <v>1</v>
      </c>
      <c r="C776" s="1" t="s">
        <v>914</v>
      </c>
      <c r="D776" s="1" t="s">
        <v>915</v>
      </c>
      <c r="E776" s="1">
        <v>2019</v>
      </c>
      <c r="F776" s="1" t="s">
        <v>916</v>
      </c>
      <c r="G776" s="1" t="s">
        <v>917</v>
      </c>
      <c r="H776" s="8" t="str">
        <f>HYPERLINK("https://doi.org/"&amp;G776)</f>
        <v>https://doi.org/10.1016/j.jag.2019.04.009</v>
      </c>
      <c r="I776" s="1" t="s">
        <v>918</v>
      </c>
      <c r="J776" s="1" t="s">
        <v>809</v>
      </c>
      <c r="K776" s="2">
        <v>5</v>
      </c>
      <c r="M776" s="2" t="s">
        <v>934</v>
      </c>
      <c r="N776" s="16">
        <v>1.19</v>
      </c>
      <c r="O776" s="2"/>
      <c r="R776" s="10"/>
      <c r="S776" s="2"/>
      <c r="T776" s="2"/>
      <c r="U776" s="2" t="s">
        <v>35</v>
      </c>
      <c r="W776" s="2" t="s">
        <v>924</v>
      </c>
      <c r="X776" s="2" t="s">
        <v>839</v>
      </c>
      <c r="Z776" s="2"/>
    </row>
    <row r="777" spans="1:27" ht="14.25" customHeight="1">
      <c r="A777" s="1">
        <v>2763</v>
      </c>
      <c r="B777" s="2">
        <v>1</v>
      </c>
      <c r="C777" s="1" t="s">
        <v>914</v>
      </c>
      <c r="D777" s="1" t="s">
        <v>915</v>
      </c>
      <c r="E777" s="1">
        <v>2019</v>
      </c>
      <c r="F777" s="1" t="s">
        <v>916</v>
      </c>
      <c r="G777" s="1" t="s">
        <v>917</v>
      </c>
      <c r="H777" s="8" t="str">
        <f>HYPERLINK("https://doi.org/"&amp;G777)</f>
        <v>https://doi.org/10.1016/j.jag.2019.04.009</v>
      </c>
      <c r="I777" s="1" t="s">
        <v>918</v>
      </c>
      <c r="J777" s="1" t="s">
        <v>809</v>
      </c>
      <c r="K777" s="2">
        <v>5</v>
      </c>
      <c r="M777" s="2" t="s">
        <v>935</v>
      </c>
      <c r="N777" s="16">
        <v>1.45</v>
      </c>
      <c r="O777" s="2"/>
      <c r="R777" s="10"/>
      <c r="S777" s="2"/>
      <c r="T777" s="2"/>
      <c r="U777" s="2" t="s">
        <v>35</v>
      </c>
      <c r="W777" s="2" t="s">
        <v>924</v>
      </c>
      <c r="X777" s="2" t="s">
        <v>839</v>
      </c>
      <c r="Z777" s="2"/>
    </row>
    <row r="778" spans="1:27" ht="14.25" customHeight="1">
      <c r="A778" s="1">
        <v>2763</v>
      </c>
      <c r="B778" s="2">
        <v>1</v>
      </c>
      <c r="C778" s="1" t="s">
        <v>914</v>
      </c>
      <c r="D778" s="1" t="s">
        <v>915</v>
      </c>
      <c r="E778" s="1">
        <v>2019</v>
      </c>
      <c r="F778" s="1" t="s">
        <v>916</v>
      </c>
      <c r="G778" s="1" t="s">
        <v>917</v>
      </c>
      <c r="H778" s="8" t="str">
        <f>HYPERLINK("https://doi.org/"&amp;G778)</f>
        <v>https://doi.org/10.1016/j.jag.2019.04.009</v>
      </c>
      <c r="I778" s="1" t="s">
        <v>918</v>
      </c>
      <c r="J778" s="1" t="s">
        <v>809</v>
      </c>
      <c r="K778" s="2">
        <v>5</v>
      </c>
      <c r="M778" s="2" t="s">
        <v>936</v>
      </c>
      <c r="N778" s="16">
        <v>1.73</v>
      </c>
      <c r="O778" s="2"/>
      <c r="R778" s="10"/>
      <c r="S778" s="2"/>
      <c r="T778" s="2"/>
      <c r="U778" s="2" t="s">
        <v>35</v>
      </c>
      <c r="W778" s="2" t="s">
        <v>924</v>
      </c>
      <c r="X778" s="2" t="s">
        <v>839</v>
      </c>
      <c r="Z778" s="2"/>
    </row>
    <row r="779" spans="1:27" ht="14.25" customHeight="1">
      <c r="A779" s="1">
        <v>2524</v>
      </c>
      <c r="B779" s="2">
        <v>1</v>
      </c>
      <c r="C779" s="1" t="s">
        <v>937</v>
      </c>
      <c r="D779" s="1" t="s">
        <v>938</v>
      </c>
      <c r="E779" s="1">
        <v>2020</v>
      </c>
      <c r="F779" s="1" t="s">
        <v>939</v>
      </c>
      <c r="G779" s="1" t="s">
        <v>940</v>
      </c>
      <c r="H779" s="8" t="str">
        <f>HYPERLINK("https://doi.org/"&amp;G779)</f>
        <v>https://doi.org/10.1016/j.jag.2019.101982</v>
      </c>
      <c r="I779" s="1" t="s">
        <v>941</v>
      </c>
      <c r="J779" s="1" t="s">
        <v>809</v>
      </c>
      <c r="K779" s="2">
        <v>1</v>
      </c>
      <c r="M779" s="2" t="s">
        <v>207</v>
      </c>
      <c r="N779" s="16">
        <v>1.43</v>
      </c>
      <c r="O779" s="2"/>
      <c r="R779" s="10"/>
      <c r="S779" s="2"/>
      <c r="T779" s="2"/>
      <c r="U779" s="2" t="s">
        <v>35</v>
      </c>
      <c r="W779" s="2" t="s">
        <v>924</v>
      </c>
      <c r="X779" s="2" t="s">
        <v>839</v>
      </c>
      <c r="Z779" s="2"/>
    </row>
    <row r="780" spans="1:27" ht="14.25" customHeight="1">
      <c r="A780" s="1">
        <v>2524</v>
      </c>
      <c r="B780" s="2">
        <v>1</v>
      </c>
      <c r="C780" s="1" t="s">
        <v>937</v>
      </c>
      <c r="D780" s="1" t="s">
        <v>938</v>
      </c>
      <c r="E780" s="1">
        <v>2020</v>
      </c>
      <c r="F780" s="1" t="s">
        <v>939</v>
      </c>
      <c r="G780" s="1" t="s">
        <v>940</v>
      </c>
      <c r="H780" s="8" t="str">
        <f>HYPERLINK("https://doi.org/"&amp;G780)</f>
        <v>https://doi.org/10.1016/j.jag.2019.101982</v>
      </c>
      <c r="I780" s="1" t="s">
        <v>941</v>
      </c>
      <c r="J780" s="1" t="s">
        <v>809</v>
      </c>
      <c r="K780" s="2">
        <v>1</v>
      </c>
      <c r="M780" s="2" t="s">
        <v>592</v>
      </c>
      <c r="N780" s="16">
        <v>0.61</v>
      </c>
      <c r="O780" s="2"/>
      <c r="R780" s="10"/>
      <c r="S780" s="2"/>
      <c r="T780" s="2"/>
      <c r="U780" s="2" t="s">
        <v>35</v>
      </c>
      <c r="W780" s="2" t="s">
        <v>924</v>
      </c>
      <c r="X780" s="2" t="s">
        <v>839</v>
      </c>
    </row>
    <row r="781" spans="1:27" ht="14.25" customHeight="1">
      <c r="A781" s="1">
        <v>1502</v>
      </c>
      <c r="B781" s="2">
        <v>1</v>
      </c>
      <c r="C781" s="1" t="s">
        <v>942</v>
      </c>
      <c r="D781" s="1" t="s">
        <v>943</v>
      </c>
      <c r="E781" s="1">
        <v>2014</v>
      </c>
      <c r="F781" s="1" t="s">
        <v>944</v>
      </c>
      <c r="G781" s="1" t="s">
        <v>945</v>
      </c>
      <c r="H781" s="8" t="str">
        <f>HYPERLINK("https://doi.org/"&amp;G781)</f>
        <v>https://doi.org/10.1016/j.jaridenv.2014.06.007</v>
      </c>
      <c r="I781" s="1" t="s">
        <v>946</v>
      </c>
      <c r="J781" s="1" t="s">
        <v>947</v>
      </c>
      <c r="K781" s="2">
        <v>5</v>
      </c>
      <c r="M781" s="27" t="s">
        <v>948</v>
      </c>
      <c r="N781" s="16">
        <v>0.56999999999999995</v>
      </c>
      <c r="O781" s="2"/>
      <c r="R781" s="10"/>
      <c r="S781" s="2"/>
      <c r="T781" s="2"/>
      <c r="U781" s="2" t="s">
        <v>949</v>
      </c>
      <c r="W781" s="28" t="s">
        <v>950</v>
      </c>
      <c r="X781" s="2" t="s">
        <v>839</v>
      </c>
    </row>
    <row r="782" spans="1:27" ht="14.25" customHeight="1">
      <c r="A782" s="1">
        <v>1502</v>
      </c>
      <c r="B782" s="2">
        <v>1</v>
      </c>
      <c r="C782" s="1" t="s">
        <v>942</v>
      </c>
      <c r="D782" s="1" t="s">
        <v>943</v>
      </c>
      <c r="E782" s="1">
        <v>2014</v>
      </c>
      <c r="F782" s="1" t="s">
        <v>944</v>
      </c>
      <c r="G782" s="1" t="s">
        <v>945</v>
      </c>
      <c r="H782" s="8" t="str">
        <f>HYPERLINK("https://doi.org/"&amp;G782)</f>
        <v>https://doi.org/10.1016/j.jaridenv.2014.06.007</v>
      </c>
      <c r="I782" s="1" t="s">
        <v>946</v>
      </c>
      <c r="J782" s="1" t="s">
        <v>947</v>
      </c>
      <c r="K782" s="2">
        <v>5</v>
      </c>
      <c r="M782" s="2" t="s">
        <v>951</v>
      </c>
      <c r="N782" s="16">
        <v>0.47</v>
      </c>
      <c r="O782" s="2"/>
      <c r="R782" s="10"/>
      <c r="S782" s="2"/>
      <c r="T782" s="2"/>
      <c r="U782" s="2" t="s">
        <v>949</v>
      </c>
      <c r="W782" s="2"/>
      <c r="X782" s="2" t="s">
        <v>839</v>
      </c>
      <c r="Y782" s="2"/>
      <c r="AA782" s="2"/>
    </row>
    <row r="783" spans="1:27" ht="14.25" customHeight="1">
      <c r="A783" s="1">
        <v>1502</v>
      </c>
      <c r="B783" s="2">
        <v>1</v>
      </c>
      <c r="C783" s="1" t="s">
        <v>942</v>
      </c>
      <c r="D783" s="1" t="s">
        <v>943</v>
      </c>
      <c r="E783" s="1">
        <v>2014</v>
      </c>
      <c r="F783" s="1" t="s">
        <v>944</v>
      </c>
      <c r="G783" s="1" t="s">
        <v>945</v>
      </c>
      <c r="H783" s="8" t="str">
        <f>HYPERLINK("https://doi.org/"&amp;G783)</f>
        <v>https://doi.org/10.1016/j.jaridenv.2014.06.007</v>
      </c>
      <c r="I783" s="1" t="s">
        <v>946</v>
      </c>
      <c r="J783" s="1" t="s">
        <v>947</v>
      </c>
      <c r="K783" s="2">
        <v>5</v>
      </c>
      <c r="M783" s="2" t="s">
        <v>952</v>
      </c>
      <c r="N783" s="16">
        <v>0.62</v>
      </c>
      <c r="O783" s="2"/>
      <c r="R783" s="10"/>
      <c r="S783" s="2"/>
      <c r="T783" s="2"/>
      <c r="U783" s="2" t="s">
        <v>949</v>
      </c>
      <c r="W783" s="2"/>
      <c r="X783" s="2" t="s">
        <v>839</v>
      </c>
      <c r="Y783" s="2"/>
    </row>
    <row r="784" spans="1:27" ht="14.25" customHeight="1">
      <c r="A784" s="1">
        <v>1502</v>
      </c>
      <c r="B784" s="2">
        <v>1</v>
      </c>
      <c r="C784" s="1" t="s">
        <v>942</v>
      </c>
      <c r="D784" s="1" t="s">
        <v>943</v>
      </c>
      <c r="E784" s="1">
        <v>2014</v>
      </c>
      <c r="F784" s="1" t="s">
        <v>944</v>
      </c>
      <c r="G784" s="1" t="s">
        <v>945</v>
      </c>
      <c r="H784" s="8" t="str">
        <f>HYPERLINK("https://doi.org/"&amp;G784)</f>
        <v>https://doi.org/10.1016/j.jaridenv.2014.06.007</v>
      </c>
      <c r="I784" s="1" t="s">
        <v>946</v>
      </c>
      <c r="J784" s="1" t="s">
        <v>947</v>
      </c>
      <c r="K784" s="2">
        <v>3</v>
      </c>
      <c r="M784" s="27" t="s">
        <v>948</v>
      </c>
      <c r="N784" s="16">
        <v>0.37</v>
      </c>
      <c r="O784" s="2"/>
      <c r="R784" s="10"/>
      <c r="S784" s="2"/>
      <c r="T784" s="2"/>
      <c r="U784" s="2" t="s">
        <v>949</v>
      </c>
      <c r="W784" s="2" t="s">
        <v>953</v>
      </c>
      <c r="X784" s="2" t="s">
        <v>839</v>
      </c>
      <c r="Y784" s="2"/>
      <c r="AA784" s="2"/>
    </row>
    <row r="785" spans="1:27" ht="14.25" customHeight="1">
      <c r="A785" s="1">
        <v>1502</v>
      </c>
      <c r="B785" s="2">
        <v>1</v>
      </c>
      <c r="C785" s="1" t="s">
        <v>942</v>
      </c>
      <c r="D785" s="1" t="s">
        <v>943</v>
      </c>
      <c r="E785" s="1">
        <v>2014</v>
      </c>
      <c r="F785" s="1" t="s">
        <v>944</v>
      </c>
      <c r="G785" s="1" t="s">
        <v>945</v>
      </c>
      <c r="H785" s="8" t="str">
        <f>HYPERLINK("https://doi.org/"&amp;G785)</f>
        <v>https://doi.org/10.1016/j.jaridenv.2014.06.007</v>
      </c>
      <c r="I785" s="1" t="s">
        <v>946</v>
      </c>
      <c r="J785" s="1" t="s">
        <v>947</v>
      </c>
      <c r="K785" s="2">
        <v>3</v>
      </c>
      <c r="M785" s="2" t="s">
        <v>951</v>
      </c>
      <c r="N785" s="16">
        <v>0.37</v>
      </c>
      <c r="O785" s="2"/>
      <c r="R785" s="10"/>
      <c r="S785" s="2"/>
      <c r="T785" s="2"/>
      <c r="U785" s="2" t="s">
        <v>949</v>
      </c>
      <c r="W785" s="2" t="s">
        <v>953</v>
      </c>
      <c r="X785" s="2" t="s">
        <v>839</v>
      </c>
      <c r="Y785" s="2"/>
      <c r="AA785" s="2"/>
    </row>
    <row r="786" spans="1:27" ht="14.25" customHeight="1">
      <c r="A786" s="1">
        <v>1502</v>
      </c>
      <c r="B786" s="2">
        <v>1</v>
      </c>
      <c r="C786" s="1" t="s">
        <v>942</v>
      </c>
      <c r="D786" s="1" t="s">
        <v>943</v>
      </c>
      <c r="E786" s="1">
        <v>2014</v>
      </c>
      <c r="F786" s="1" t="s">
        <v>944</v>
      </c>
      <c r="G786" s="1" t="s">
        <v>945</v>
      </c>
      <c r="H786" s="8" t="str">
        <f>HYPERLINK("https://doi.org/"&amp;G786)</f>
        <v>https://doi.org/10.1016/j.jaridenv.2014.06.007</v>
      </c>
      <c r="I786" s="1" t="s">
        <v>946</v>
      </c>
      <c r="J786" s="1" t="s">
        <v>947</v>
      </c>
      <c r="K786" s="2">
        <v>3</v>
      </c>
      <c r="M786" s="2" t="s">
        <v>952</v>
      </c>
      <c r="N786" s="16">
        <v>0.66</v>
      </c>
      <c r="O786" s="2"/>
      <c r="R786" s="10"/>
      <c r="S786" s="2"/>
      <c r="T786" s="2"/>
      <c r="U786" s="2" t="s">
        <v>949</v>
      </c>
      <c r="W786" s="2" t="s">
        <v>953</v>
      </c>
      <c r="X786" s="2" t="s">
        <v>839</v>
      </c>
      <c r="Y786" s="2"/>
    </row>
    <row r="787" spans="1:27" ht="14.25" customHeight="1">
      <c r="A787" s="1">
        <v>1502</v>
      </c>
      <c r="B787" s="2">
        <v>1</v>
      </c>
      <c r="C787" s="1" t="s">
        <v>942</v>
      </c>
      <c r="D787" s="1" t="s">
        <v>943</v>
      </c>
      <c r="E787" s="1">
        <v>2014</v>
      </c>
      <c r="F787" s="1" t="s">
        <v>944</v>
      </c>
      <c r="G787" s="1" t="s">
        <v>945</v>
      </c>
      <c r="H787" s="8" t="str">
        <f>HYPERLINK("https://doi.org/"&amp;G787)</f>
        <v>https://doi.org/10.1016/j.jaridenv.2014.06.007</v>
      </c>
      <c r="I787" s="1" t="s">
        <v>946</v>
      </c>
      <c r="J787" s="1" t="s">
        <v>947</v>
      </c>
      <c r="K787" s="2">
        <v>2</v>
      </c>
      <c r="M787" s="27" t="s">
        <v>948</v>
      </c>
      <c r="N787" s="16">
        <v>0.4</v>
      </c>
      <c r="O787" s="2"/>
      <c r="R787" s="10"/>
      <c r="S787" s="2"/>
      <c r="T787" s="2"/>
      <c r="U787" s="2" t="s">
        <v>949</v>
      </c>
      <c r="W787" s="2" t="s">
        <v>954</v>
      </c>
      <c r="X787" s="2" t="s">
        <v>839</v>
      </c>
      <c r="Y787" s="2"/>
      <c r="AA787" s="2"/>
    </row>
    <row r="788" spans="1:27" ht="14.25" customHeight="1">
      <c r="A788" s="1">
        <v>1502</v>
      </c>
      <c r="B788" s="2">
        <v>1</v>
      </c>
      <c r="C788" s="1" t="s">
        <v>942</v>
      </c>
      <c r="D788" s="1" t="s">
        <v>943</v>
      </c>
      <c r="E788" s="1">
        <v>2014</v>
      </c>
      <c r="F788" s="1" t="s">
        <v>944</v>
      </c>
      <c r="G788" s="1" t="s">
        <v>945</v>
      </c>
      <c r="H788" s="8" t="str">
        <f>HYPERLINK("https://doi.org/"&amp;G788)</f>
        <v>https://doi.org/10.1016/j.jaridenv.2014.06.007</v>
      </c>
      <c r="I788" s="1" t="s">
        <v>946</v>
      </c>
      <c r="J788" s="1" t="s">
        <v>947</v>
      </c>
      <c r="K788" s="2">
        <v>2</v>
      </c>
      <c r="M788" s="2" t="s">
        <v>951</v>
      </c>
      <c r="N788" s="16">
        <v>0.37</v>
      </c>
      <c r="O788" s="2"/>
      <c r="R788" s="10"/>
      <c r="S788" s="2"/>
      <c r="T788" s="2"/>
      <c r="U788" s="2" t="s">
        <v>949</v>
      </c>
      <c r="W788" s="2" t="s">
        <v>954</v>
      </c>
      <c r="X788" s="2" t="s">
        <v>839</v>
      </c>
      <c r="Y788" s="2"/>
      <c r="AA788" s="2"/>
    </row>
    <row r="789" spans="1:27" ht="14.25" customHeight="1">
      <c r="A789" s="1">
        <v>1502</v>
      </c>
      <c r="B789" s="2">
        <v>1</v>
      </c>
      <c r="C789" s="1" t="s">
        <v>942</v>
      </c>
      <c r="D789" s="1" t="s">
        <v>943</v>
      </c>
      <c r="E789" s="1">
        <v>2014</v>
      </c>
      <c r="F789" s="1" t="s">
        <v>944</v>
      </c>
      <c r="G789" s="1" t="s">
        <v>945</v>
      </c>
      <c r="H789" s="8" t="str">
        <f>HYPERLINK("https://doi.org/"&amp;G789)</f>
        <v>https://doi.org/10.1016/j.jaridenv.2014.06.007</v>
      </c>
      <c r="I789" s="1" t="s">
        <v>946</v>
      </c>
      <c r="J789" s="1" t="s">
        <v>947</v>
      </c>
      <c r="K789" s="2">
        <v>2</v>
      </c>
      <c r="M789" s="2" t="s">
        <v>952</v>
      </c>
      <c r="N789" s="16">
        <v>0.31</v>
      </c>
      <c r="O789" s="2"/>
      <c r="R789" s="10"/>
      <c r="S789" s="2"/>
      <c r="T789" s="2"/>
      <c r="U789" s="2" t="s">
        <v>949</v>
      </c>
      <c r="W789" s="2" t="s">
        <v>954</v>
      </c>
      <c r="X789" s="2" t="s">
        <v>839</v>
      </c>
      <c r="Y789" s="2"/>
      <c r="AA789" s="2"/>
    </row>
    <row r="790" spans="1:27" ht="14.25" customHeight="1">
      <c r="A790" s="1">
        <v>1502</v>
      </c>
      <c r="B790" s="2">
        <v>1</v>
      </c>
      <c r="C790" s="1" t="s">
        <v>942</v>
      </c>
      <c r="D790" s="1" t="s">
        <v>943</v>
      </c>
      <c r="E790" s="1">
        <v>2014</v>
      </c>
      <c r="F790" s="1" t="s">
        <v>944</v>
      </c>
      <c r="G790" s="1" t="s">
        <v>945</v>
      </c>
      <c r="H790" s="8" t="str">
        <f>HYPERLINK("https://doi.org/"&amp;G790)</f>
        <v>https://doi.org/10.1016/j.jaridenv.2014.06.007</v>
      </c>
      <c r="I790" s="1" t="s">
        <v>946</v>
      </c>
      <c r="J790" s="1" t="s">
        <v>947</v>
      </c>
      <c r="K790" s="2">
        <v>1</v>
      </c>
      <c r="M790" s="27" t="s">
        <v>948</v>
      </c>
      <c r="N790" s="16">
        <v>0.59</v>
      </c>
      <c r="O790" s="2"/>
      <c r="R790" s="10"/>
      <c r="S790" s="2"/>
      <c r="T790" s="2"/>
      <c r="U790" s="2" t="s">
        <v>949</v>
      </c>
      <c r="W790" s="2"/>
      <c r="X790" s="2" t="s">
        <v>839</v>
      </c>
      <c r="Y790" s="2"/>
    </row>
    <row r="791" spans="1:27" ht="14.25" customHeight="1">
      <c r="A791" s="1">
        <v>1502</v>
      </c>
      <c r="B791" s="2">
        <v>1</v>
      </c>
      <c r="C791" s="1" t="s">
        <v>942</v>
      </c>
      <c r="D791" s="1" t="s">
        <v>943</v>
      </c>
      <c r="E791" s="1">
        <v>2014</v>
      </c>
      <c r="F791" s="1" t="s">
        <v>944</v>
      </c>
      <c r="G791" s="1" t="s">
        <v>945</v>
      </c>
      <c r="H791" s="8" t="str">
        <f>HYPERLINK("https://doi.org/"&amp;G791)</f>
        <v>https://doi.org/10.1016/j.jaridenv.2014.06.007</v>
      </c>
      <c r="I791" s="1" t="s">
        <v>946</v>
      </c>
      <c r="J791" s="1" t="s">
        <v>947</v>
      </c>
      <c r="K791" s="2">
        <v>1</v>
      </c>
      <c r="M791" s="27" t="s">
        <v>948</v>
      </c>
      <c r="N791" s="16">
        <v>0.48</v>
      </c>
      <c r="O791" s="2"/>
      <c r="R791" s="10"/>
      <c r="S791" s="2"/>
      <c r="T791" s="2"/>
      <c r="U791" s="2" t="s">
        <v>949</v>
      </c>
      <c r="W791" s="2"/>
      <c r="X791" s="2" t="s">
        <v>839</v>
      </c>
      <c r="Y791" s="2"/>
      <c r="AA791" s="2"/>
    </row>
    <row r="792" spans="1:27" ht="14.25" customHeight="1">
      <c r="A792" s="1">
        <v>1502</v>
      </c>
      <c r="B792" s="2">
        <v>1</v>
      </c>
      <c r="C792" s="1" t="s">
        <v>942</v>
      </c>
      <c r="D792" s="1" t="s">
        <v>943</v>
      </c>
      <c r="E792" s="1">
        <v>2014</v>
      </c>
      <c r="F792" s="1" t="s">
        <v>944</v>
      </c>
      <c r="G792" s="1" t="s">
        <v>945</v>
      </c>
      <c r="H792" s="8" t="str">
        <f>HYPERLINK("https://doi.org/"&amp;G792)</f>
        <v>https://doi.org/10.1016/j.jaridenv.2014.06.007</v>
      </c>
      <c r="I792" s="1" t="s">
        <v>946</v>
      </c>
      <c r="J792" s="1" t="s">
        <v>947</v>
      </c>
      <c r="K792" s="2">
        <v>1</v>
      </c>
      <c r="M792" s="27" t="s">
        <v>948</v>
      </c>
      <c r="N792" s="16">
        <v>0.57999999999999996</v>
      </c>
      <c r="O792" s="2"/>
      <c r="R792" s="10"/>
      <c r="S792" s="2"/>
      <c r="T792" s="2"/>
      <c r="U792" s="2" t="s">
        <v>949</v>
      </c>
      <c r="W792" s="2"/>
      <c r="X792" s="2" t="s">
        <v>839</v>
      </c>
      <c r="Y792" s="2"/>
    </row>
    <row r="793" spans="1:27" ht="14.25" customHeight="1">
      <c r="A793" s="1">
        <v>1502</v>
      </c>
      <c r="B793" s="2">
        <v>1</v>
      </c>
      <c r="C793" s="1" t="s">
        <v>942</v>
      </c>
      <c r="D793" s="1" t="s">
        <v>943</v>
      </c>
      <c r="E793" s="1">
        <v>2014</v>
      </c>
      <c r="F793" s="1" t="s">
        <v>944</v>
      </c>
      <c r="G793" s="1" t="s">
        <v>945</v>
      </c>
      <c r="H793" s="8" t="str">
        <f>HYPERLINK("https://doi.org/"&amp;G793)</f>
        <v>https://doi.org/10.1016/j.jaridenv.2014.06.007</v>
      </c>
      <c r="I793" s="1" t="s">
        <v>946</v>
      </c>
      <c r="J793" s="1" t="s">
        <v>947</v>
      </c>
      <c r="K793" s="2">
        <v>1</v>
      </c>
      <c r="M793" s="27" t="s">
        <v>948</v>
      </c>
      <c r="N793" s="16">
        <v>0.66</v>
      </c>
      <c r="O793" s="2"/>
      <c r="R793" s="10"/>
      <c r="S793" s="2"/>
      <c r="T793" s="2"/>
      <c r="U793" s="2" t="s">
        <v>949</v>
      </c>
      <c r="W793" s="2"/>
      <c r="X793" s="2" t="s">
        <v>839</v>
      </c>
      <c r="Y793" s="2"/>
    </row>
    <row r="794" spans="1:27" ht="14.25" customHeight="1">
      <c r="A794" s="1">
        <v>1502</v>
      </c>
      <c r="B794" s="2">
        <v>1</v>
      </c>
      <c r="C794" s="1" t="s">
        <v>942</v>
      </c>
      <c r="D794" s="1" t="s">
        <v>943</v>
      </c>
      <c r="E794" s="1">
        <v>2014</v>
      </c>
      <c r="F794" s="1" t="s">
        <v>944</v>
      </c>
      <c r="G794" s="1" t="s">
        <v>945</v>
      </c>
      <c r="H794" s="8" t="str">
        <f>HYPERLINK("https://doi.org/"&amp;G794)</f>
        <v>https://doi.org/10.1016/j.jaridenv.2014.06.007</v>
      </c>
      <c r="I794" s="1" t="s">
        <v>946</v>
      </c>
      <c r="J794" s="1" t="s">
        <v>947</v>
      </c>
      <c r="K794" s="2">
        <v>1</v>
      </c>
      <c r="M794" s="27" t="s">
        <v>948</v>
      </c>
      <c r="N794" s="16">
        <v>0.78</v>
      </c>
      <c r="O794" s="2"/>
      <c r="R794" s="10"/>
      <c r="S794" s="2"/>
      <c r="T794" s="2"/>
      <c r="U794" s="2" t="s">
        <v>949</v>
      </c>
      <c r="W794" s="2"/>
      <c r="X794" s="2" t="s">
        <v>839</v>
      </c>
      <c r="Y794" s="2"/>
    </row>
    <row r="795" spans="1:27" ht="14.25" customHeight="1">
      <c r="A795" s="1">
        <v>1502</v>
      </c>
      <c r="B795" s="2">
        <v>1</v>
      </c>
      <c r="C795" s="1" t="s">
        <v>942</v>
      </c>
      <c r="D795" s="1" t="s">
        <v>943</v>
      </c>
      <c r="E795" s="1">
        <v>2014</v>
      </c>
      <c r="F795" s="1" t="s">
        <v>944</v>
      </c>
      <c r="G795" s="1" t="s">
        <v>945</v>
      </c>
      <c r="H795" s="8" t="str">
        <f>HYPERLINK("https://doi.org/"&amp;G795)</f>
        <v>https://doi.org/10.1016/j.jaridenv.2014.06.007</v>
      </c>
      <c r="I795" s="1" t="s">
        <v>946</v>
      </c>
      <c r="J795" s="1" t="s">
        <v>947</v>
      </c>
      <c r="K795" s="2">
        <v>5</v>
      </c>
      <c r="M795" s="27" t="s">
        <v>948</v>
      </c>
      <c r="N795" s="16">
        <v>0.62</v>
      </c>
      <c r="O795" s="2"/>
      <c r="R795" s="10"/>
      <c r="S795" s="2"/>
      <c r="T795" s="2"/>
      <c r="U795" s="2" t="s">
        <v>949</v>
      </c>
      <c r="W795" s="2"/>
      <c r="X795" s="2" t="s">
        <v>839</v>
      </c>
      <c r="Y795" s="2"/>
    </row>
    <row r="796" spans="1:27" ht="14.25" customHeight="1">
      <c r="A796" s="1">
        <v>1502</v>
      </c>
      <c r="B796" s="2">
        <v>1</v>
      </c>
      <c r="C796" s="1" t="s">
        <v>942</v>
      </c>
      <c r="D796" s="1" t="s">
        <v>943</v>
      </c>
      <c r="E796" s="1">
        <v>2014</v>
      </c>
      <c r="F796" s="1" t="s">
        <v>944</v>
      </c>
      <c r="G796" s="1" t="s">
        <v>945</v>
      </c>
      <c r="H796" s="8" t="str">
        <f>HYPERLINK("https://doi.org/"&amp;G796)</f>
        <v>https://doi.org/10.1016/j.jaridenv.2014.06.007</v>
      </c>
      <c r="I796" s="1" t="s">
        <v>946</v>
      </c>
      <c r="J796" s="1" t="s">
        <v>947</v>
      </c>
      <c r="K796" s="2">
        <v>1</v>
      </c>
      <c r="M796" s="2" t="s">
        <v>951</v>
      </c>
      <c r="N796" s="16">
        <v>0.47</v>
      </c>
      <c r="O796" s="2"/>
      <c r="R796" s="10"/>
      <c r="S796" s="2"/>
      <c r="T796" s="2"/>
      <c r="U796" s="2" t="s">
        <v>949</v>
      </c>
      <c r="W796" s="2"/>
      <c r="X796" s="2" t="s">
        <v>839</v>
      </c>
      <c r="Y796" s="2"/>
      <c r="AA796" s="2"/>
    </row>
    <row r="797" spans="1:27" ht="14.25" customHeight="1">
      <c r="A797" s="1">
        <v>1502</v>
      </c>
      <c r="B797" s="2">
        <v>1</v>
      </c>
      <c r="C797" s="1" t="s">
        <v>942</v>
      </c>
      <c r="D797" s="1" t="s">
        <v>943</v>
      </c>
      <c r="E797" s="1">
        <v>2014</v>
      </c>
      <c r="F797" s="1" t="s">
        <v>944</v>
      </c>
      <c r="G797" s="1" t="s">
        <v>945</v>
      </c>
      <c r="H797" s="8" t="str">
        <f>HYPERLINK("https://doi.org/"&amp;G797)</f>
        <v>https://doi.org/10.1016/j.jaridenv.2014.06.007</v>
      </c>
      <c r="I797" s="1" t="s">
        <v>946</v>
      </c>
      <c r="J797" s="1" t="s">
        <v>947</v>
      </c>
      <c r="K797" s="2">
        <v>1</v>
      </c>
      <c r="M797" s="2" t="s">
        <v>951</v>
      </c>
      <c r="N797" s="16">
        <v>0.46</v>
      </c>
      <c r="O797" s="2"/>
      <c r="R797" s="10"/>
      <c r="S797" s="2"/>
      <c r="T797" s="2"/>
      <c r="U797" s="2" t="s">
        <v>949</v>
      </c>
      <c r="W797" s="2"/>
      <c r="X797" s="2" t="s">
        <v>839</v>
      </c>
      <c r="Y797" s="2"/>
      <c r="AA797" s="2"/>
    </row>
    <row r="798" spans="1:27" ht="14.25" customHeight="1">
      <c r="A798" s="1">
        <v>1502</v>
      </c>
      <c r="B798" s="2">
        <v>1</v>
      </c>
      <c r="C798" s="1" t="s">
        <v>942</v>
      </c>
      <c r="D798" s="1" t="s">
        <v>943</v>
      </c>
      <c r="E798" s="1">
        <v>2014</v>
      </c>
      <c r="F798" s="1" t="s">
        <v>944</v>
      </c>
      <c r="G798" s="1" t="s">
        <v>945</v>
      </c>
      <c r="H798" s="8" t="str">
        <f>HYPERLINK("https://doi.org/"&amp;G798)</f>
        <v>https://doi.org/10.1016/j.jaridenv.2014.06.007</v>
      </c>
      <c r="I798" s="1" t="s">
        <v>946</v>
      </c>
      <c r="J798" s="1" t="s">
        <v>947</v>
      </c>
      <c r="K798" s="2">
        <v>1</v>
      </c>
      <c r="M798" s="2" t="s">
        <v>951</v>
      </c>
      <c r="N798" s="16">
        <v>0.53</v>
      </c>
      <c r="O798" s="2"/>
      <c r="R798" s="10"/>
      <c r="S798" s="2"/>
      <c r="T798" s="2"/>
      <c r="U798" s="2" t="s">
        <v>949</v>
      </c>
      <c r="W798" s="2"/>
      <c r="X798" s="2" t="s">
        <v>839</v>
      </c>
      <c r="Y798" s="2"/>
    </row>
    <row r="799" spans="1:27" ht="14.25" customHeight="1">
      <c r="A799" s="1">
        <v>1502</v>
      </c>
      <c r="B799" s="2">
        <v>1</v>
      </c>
      <c r="C799" s="1" t="s">
        <v>942</v>
      </c>
      <c r="D799" s="1" t="s">
        <v>943</v>
      </c>
      <c r="E799" s="1">
        <v>2014</v>
      </c>
      <c r="F799" s="1" t="s">
        <v>944</v>
      </c>
      <c r="G799" s="1" t="s">
        <v>945</v>
      </c>
      <c r="H799" s="8" t="str">
        <f>HYPERLINK("https://doi.org/"&amp;G799)</f>
        <v>https://doi.org/10.1016/j.jaridenv.2014.06.007</v>
      </c>
      <c r="I799" s="1" t="s">
        <v>946</v>
      </c>
      <c r="J799" s="1" t="s">
        <v>947</v>
      </c>
      <c r="K799" s="2">
        <v>1</v>
      </c>
      <c r="M799" s="2" t="s">
        <v>951</v>
      </c>
      <c r="N799" s="16">
        <v>0.71</v>
      </c>
      <c r="O799" s="2"/>
      <c r="R799" s="10"/>
      <c r="S799" s="2"/>
      <c r="T799" s="2"/>
      <c r="U799" s="2" t="s">
        <v>949</v>
      </c>
      <c r="W799" s="2"/>
      <c r="X799" s="2" t="s">
        <v>839</v>
      </c>
      <c r="Y799" s="2"/>
    </row>
    <row r="800" spans="1:27" ht="14.25" customHeight="1">
      <c r="A800" s="1">
        <v>1502</v>
      </c>
      <c r="B800" s="2">
        <v>1</v>
      </c>
      <c r="C800" s="1" t="s">
        <v>942</v>
      </c>
      <c r="D800" s="1" t="s">
        <v>943</v>
      </c>
      <c r="E800" s="1">
        <v>2014</v>
      </c>
      <c r="F800" s="1" t="s">
        <v>944</v>
      </c>
      <c r="G800" s="1" t="s">
        <v>945</v>
      </c>
      <c r="H800" s="8" t="str">
        <f>HYPERLINK("https://doi.org/"&amp;G800)</f>
        <v>https://doi.org/10.1016/j.jaridenv.2014.06.007</v>
      </c>
      <c r="I800" s="1" t="s">
        <v>946</v>
      </c>
      <c r="J800" s="1" t="s">
        <v>947</v>
      </c>
      <c r="K800" s="2">
        <v>1</v>
      </c>
      <c r="M800" s="2" t="s">
        <v>951</v>
      </c>
      <c r="N800" s="16">
        <v>0.89</v>
      </c>
      <c r="O800" s="2"/>
      <c r="R800" s="10"/>
      <c r="S800" s="2"/>
      <c r="T800" s="2"/>
      <c r="U800" s="2" t="s">
        <v>949</v>
      </c>
      <c r="W800" s="2"/>
      <c r="X800" s="2" t="s">
        <v>839</v>
      </c>
      <c r="Y800" s="2"/>
    </row>
    <row r="801" spans="1:27" ht="14.25" customHeight="1">
      <c r="A801" s="1">
        <v>1502</v>
      </c>
      <c r="B801" s="2">
        <v>1</v>
      </c>
      <c r="C801" s="1" t="s">
        <v>942</v>
      </c>
      <c r="D801" s="1" t="s">
        <v>943</v>
      </c>
      <c r="E801" s="1">
        <v>2014</v>
      </c>
      <c r="F801" s="1" t="s">
        <v>944</v>
      </c>
      <c r="G801" s="1" t="s">
        <v>945</v>
      </c>
      <c r="H801" s="8" t="str">
        <f>HYPERLINK("https://doi.org/"&amp;G801)</f>
        <v>https://doi.org/10.1016/j.jaridenv.2014.06.007</v>
      </c>
      <c r="I801" s="1" t="s">
        <v>946</v>
      </c>
      <c r="J801" s="1" t="s">
        <v>947</v>
      </c>
      <c r="K801" s="2">
        <v>5</v>
      </c>
      <c r="M801" s="2" t="s">
        <v>951</v>
      </c>
      <c r="N801" s="16">
        <v>0.63</v>
      </c>
      <c r="O801" s="2"/>
      <c r="R801" s="10"/>
      <c r="S801" s="2"/>
      <c r="T801" s="2"/>
      <c r="U801" s="2" t="s">
        <v>949</v>
      </c>
      <c r="W801" s="2"/>
      <c r="X801" s="2" t="s">
        <v>839</v>
      </c>
      <c r="Y801" s="2"/>
    </row>
    <row r="802" spans="1:27" ht="14.25" customHeight="1">
      <c r="A802" s="1">
        <v>1502</v>
      </c>
      <c r="B802" s="2">
        <v>1</v>
      </c>
      <c r="C802" s="1" t="s">
        <v>942</v>
      </c>
      <c r="D802" s="1" t="s">
        <v>943</v>
      </c>
      <c r="E802" s="1">
        <v>2014</v>
      </c>
      <c r="F802" s="1" t="s">
        <v>944</v>
      </c>
      <c r="G802" s="1" t="s">
        <v>945</v>
      </c>
      <c r="H802" s="8" t="str">
        <f>HYPERLINK("https://doi.org/"&amp;G802)</f>
        <v>https://doi.org/10.1016/j.jaridenv.2014.06.007</v>
      </c>
      <c r="I802" s="1" t="s">
        <v>946</v>
      </c>
      <c r="J802" s="1" t="s">
        <v>947</v>
      </c>
      <c r="K802" s="2">
        <v>1</v>
      </c>
      <c r="M802" s="2" t="s">
        <v>952</v>
      </c>
      <c r="N802" s="16">
        <v>0.65</v>
      </c>
      <c r="O802" s="2"/>
      <c r="R802" s="10"/>
      <c r="S802" s="2"/>
      <c r="T802" s="2"/>
      <c r="U802" s="2" t="s">
        <v>949</v>
      </c>
      <c r="W802" s="2"/>
      <c r="X802" s="2" t="s">
        <v>839</v>
      </c>
      <c r="Y802" s="2"/>
    </row>
    <row r="803" spans="1:27" ht="14.25" customHeight="1">
      <c r="A803" s="1">
        <v>1502</v>
      </c>
      <c r="B803" s="2">
        <v>1</v>
      </c>
      <c r="C803" s="1" t="s">
        <v>942</v>
      </c>
      <c r="D803" s="1" t="s">
        <v>943</v>
      </c>
      <c r="E803" s="1">
        <v>2014</v>
      </c>
      <c r="F803" s="1" t="s">
        <v>944</v>
      </c>
      <c r="G803" s="1" t="s">
        <v>945</v>
      </c>
      <c r="H803" s="8" t="str">
        <f>HYPERLINK("https://doi.org/"&amp;G803)</f>
        <v>https://doi.org/10.1016/j.jaridenv.2014.06.007</v>
      </c>
      <c r="I803" s="1" t="s">
        <v>946</v>
      </c>
      <c r="J803" s="1" t="s">
        <v>947</v>
      </c>
      <c r="K803" s="2">
        <v>1</v>
      </c>
      <c r="M803" s="2" t="s">
        <v>952</v>
      </c>
      <c r="N803" s="16">
        <v>0.52</v>
      </c>
      <c r="O803" s="2"/>
      <c r="R803" s="10"/>
      <c r="S803" s="2"/>
      <c r="T803" s="2"/>
      <c r="U803" s="2" t="s">
        <v>949</v>
      </c>
      <c r="W803" s="2"/>
      <c r="X803" s="2" t="s">
        <v>839</v>
      </c>
      <c r="Y803" s="2"/>
    </row>
    <row r="804" spans="1:27" ht="14.25" customHeight="1">
      <c r="A804" s="1">
        <v>1502</v>
      </c>
      <c r="B804" s="2">
        <v>1</v>
      </c>
      <c r="C804" s="1" t="s">
        <v>942</v>
      </c>
      <c r="D804" s="1" t="s">
        <v>943</v>
      </c>
      <c r="E804" s="1">
        <v>2014</v>
      </c>
      <c r="F804" s="1" t="s">
        <v>944</v>
      </c>
      <c r="G804" s="1" t="s">
        <v>945</v>
      </c>
      <c r="H804" s="8" t="str">
        <f>HYPERLINK("https://doi.org/"&amp;G804)</f>
        <v>https://doi.org/10.1016/j.jaridenv.2014.06.007</v>
      </c>
      <c r="I804" s="1" t="s">
        <v>946</v>
      </c>
      <c r="J804" s="1" t="s">
        <v>947</v>
      </c>
      <c r="K804" s="2">
        <v>1</v>
      </c>
      <c r="M804" s="2" t="s">
        <v>952</v>
      </c>
      <c r="N804" s="16">
        <v>0.7</v>
      </c>
      <c r="O804" s="2"/>
      <c r="R804" s="10"/>
      <c r="S804" s="2"/>
      <c r="T804" s="2"/>
      <c r="U804" s="2" t="s">
        <v>949</v>
      </c>
      <c r="W804" s="2"/>
      <c r="X804" s="2" t="s">
        <v>839</v>
      </c>
      <c r="Y804" s="2"/>
    </row>
    <row r="805" spans="1:27" ht="14.25" customHeight="1">
      <c r="A805" s="1">
        <v>1502</v>
      </c>
      <c r="B805" s="2">
        <v>1</v>
      </c>
      <c r="C805" s="1" t="s">
        <v>942</v>
      </c>
      <c r="D805" s="1" t="s">
        <v>943</v>
      </c>
      <c r="E805" s="1">
        <v>2014</v>
      </c>
      <c r="F805" s="1" t="s">
        <v>944</v>
      </c>
      <c r="G805" s="1" t="s">
        <v>945</v>
      </c>
      <c r="H805" s="8" t="str">
        <f>HYPERLINK("https://doi.org/"&amp;G805)</f>
        <v>https://doi.org/10.1016/j.jaridenv.2014.06.007</v>
      </c>
      <c r="I805" s="1" t="s">
        <v>946</v>
      </c>
      <c r="J805" s="1" t="s">
        <v>947</v>
      </c>
      <c r="K805" s="2">
        <v>1</v>
      </c>
      <c r="M805" s="2" t="s">
        <v>952</v>
      </c>
      <c r="N805" s="16">
        <v>0.49</v>
      </c>
      <c r="O805" s="2"/>
      <c r="R805" s="10"/>
      <c r="S805" s="2"/>
      <c r="T805" s="2"/>
      <c r="U805" s="2" t="s">
        <v>949</v>
      </c>
      <c r="W805" s="2"/>
      <c r="X805" s="2" t="s">
        <v>839</v>
      </c>
      <c r="Y805" s="2"/>
      <c r="AA805" s="2"/>
    </row>
    <row r="806" spans="1:27" ht="14.25" customHeight="1">
      <c r="A806" s="1">
        <v>1502</v>
      </c>
      <c r="B806" s="2">
        <v>1</v>
      </c>
      <c r="C806" s="1" t="s">
        <v>942</v>
      </c>
      <c r="D806" s="1" t="s">
        <v>943</v>
      </c>
      <c r="E806" s="1">
        <v>2014</v>
      </c>
      <c r="F806" s="1" t="s">
        <v>944</v>
      </c>
      <c r="G806" s="1" t="s">
        <v>945</v>
      </c>
      <c r="H806" s="8" t="str">
        <f>HYPERLINK("https://doi.org/"&amp;G806)</f>
        <v>https://doi.org/10.1016/j.jaridenv.2014.06.007</v>
      </c>
      <c r="I806" s="1" t="s">
        <v>946</v>
      </c>
      <c r="J806" s="1" t="s">
        <v>947</v>
      </c>
      <c r="K806" s="2">
        <v>1</v>
      </c>
      <c r="M806" s="2" t="s">
        <v>952</v>
      </c>
      <c r="N806" s="16">
        <v>0.48</v>
      </c>
      <c r="O806" s="2"/>
      <c r="R806" s="10"/>
      <c r="S806" s="2"/>
      <c r="T806" s="2"/>
      <c r="U806" s="2" t="s">
        <v>949</v>
      </c>
      <c r="W806" s="2"/>
      <c r="X806" s="2" t="s">
        <v>839</v>
      </c>
      <c r="Y806" s="2"/>
      <c r="AA806" s="2"/>
    </row>
    <row r="807" spans="1:27" ht="14.25" customHeight="1">
      <c r="A807" s="1">
        <v>1502</v>
      </c>
      <c r="B807" s="2">
        <v>1</v>
      </c>
      <c r="C807" s="1" t="s">
        <v>942</v>
      </c>
      <c r="D807" s="1" t="s">
        <v>943</v>
      </c>
      <c r="E807" s="1">
        <v>2014</v>
      </c>
      <c r="F807" s="1" t="s">
        <v>944</v>
      </c>
      <c r="G807" s="1" t="s">
        <v>945</v>
      </c>
      <c r="H807" s="8" t="str">
        <f>HYPERLINK("https://doi.org/"&amp;G807)</f>
        <v>https://doi.org/10.1016/j.jaridenv.2014.06.007</v>
      </c>
      <c r="I807" s="1" t="s">
        <v>946</v>
      </c>
      <c r="J807" s="1" t="s">
        <v>947</v>
      </c>
      <c r="K807" s="2">
        <v>5</v>
      </c>
      <c r="M807" s="2" t="s">
        <v>952</v>
      </c>
      <c r="N807" s="16">
        <v>0.57999999999999996</v>
      </c>
      <c r="O807" s="2"/>
      <c r="R807" s="10"/>
      <c r="S807" s="2"/>
      <c r="T807" s="2"/>
      <c r="U807" s="2" t="s">
        <v>949</v>
      </c>
      <c r="W807" s="2"/>
      <c r="X807" s="2" t="s">
        <v>839</v>
      </c>
      <c r="Y807" s="2"/>
    </row>
    <row r="808" spans="1:27" ht="14.25" customHeight="1">
      <c r="A808" s="1">
        <v>1502</v>
      </c>
      <c r="B808" s="2">
        <v>1</v>
      </c>
      <c r="C808" s="1" t="s">
        <v>942</v>
      </c>
      <c r="D808" s="1" t="s">
        <v>943</v>
      </c>
      <c r="E808" s="1">
        <v>2014</v>
      </c>
      <c r="F808" s="1" t="s">
        <v>944</v>
      </c>
      <c r="G808" s="1" t="s">
        <v>945</v>
      </c>
      <c r="H808" s="8" t="str">
        <f>HYPERLINK("https://doi.org/"&amp;G808)</f>
        <v>https://doi.org/10.1016/j.jaridenv.2014.06.007</v>
      </c>
      <c r="I808" s="1" t="s">
        <v>946</v>
      </c>
      <c r="J808" s="1" t="s">
        <v>947</v>
      </c>
      <c r="K808" s="2">
        <v>1</v>
      </c>
      <c r="M808" s="27" t="s">
        <v>948</v>
      </c>
      <c r="N808" s="16">
        <v>0.49</v>
      </c>
      <c r="O808" s="2"/>
      <c r="R808" s="10"/>
      <c r="S808" s="2"/>
      <c r="T808" s="2"/>
      <c r="U808" s="2" t="s">
        <v>949</v>
      </c>
      <c r="W808" s="2" t="s">
        <v>953</v>
      </c>
      <c r="X808" s="2" t="s">
        <v>839</v>
      </c>
      <c r="Y808" s="2"/>
      <c r="AA808" s="2"/>
    </row>
    <row r="809" spans="1:27" ht="14.25" customHeight="1">
      <c r="A809" s="1">
        <v>1502</v>
      </c>
      <c r="B809" s="2">
        <v>1</v>
      </c>
      <c r="C809" s="1" t="s">
        <v>942</v>
      </c>
      <c r="D809" s="1" t="s">
        <v>943</v>
      </c>
      <c r="E809" s="1">
        <v>2014</v>
      </c>
      <c r="F809" s="1" t="s">
        <v>944</v>
      </c>
      <c r="G809" s="1" t="s">
        <v>945</v>
      </c>
      <c r="H809" s="8" t="str">
        <f>HYPERLINK("https://doi.org/"&amp;G809)</f>
        <v>https://doi.org/10.1016/j.jaridenv.2014.06.007</v>
      </c>
      <c r="I809" s="1" t="s">
        <v>946</v>
      </c>
      <c r="J809" s="1" t="s">
        <v>947</v>
      </c>
      <c r="K809" s="2">
        <v>1</v>
      </c>
      <c r="M809" s="27" t="s">
        <v>948</v>
      </c>
      <c r="N809" s="16">
        <v>0.35</v>
      </c>
      <c r="O809" s="2"/>
      <c r="R809" s="10"/>
      <c r="S809" s="2"/>
      <c r="T809" s="2"/>
      <c r="U809" s="2" t="s">
        <v>949</v>
      </c>
      <c r="W809" s="2" t="s">
        <v>953</v>
      </c>
      <c r="X809" s="2" t="s">
        <v>839</v>
      </c>
      <c r="Y809" s="2"/>
      <c r="AA809" s="2"/>
    </row>
    <row r="810" spans="1:27" ht="14.25" customHeight="1">
      <c r="A810" s="1">
        <v>1502</v>
      </c>
      <c r="B810" s="2">
        <v>1</v>
      </c>
      <c r="C810" s="1" t="s">
        <v>942</v>
      </c>
      <c r="D810" s="1" t="s">
        <v>943</v>
      </c>
      <c r="E810" s="1">
        <v>2014</v>
      </c>
      <c r="F810" s="1" t="s">
        <v>944</v>
      </c>
      <c r="G810" s="1" t="s">
        <v>945</v>
      </c>
      <c r="H810" s="8" t="str">
        <f>HYPERLINK("https://doi.org/"&amp;G810)</f>
        <v>https://doi.org/10.1016/j.jaridenv.2014.06.007</v>
      </c>
      <c r="I810" s="1" t="s">
        <v>946</v>
      </c>
      <c r="J810" s="1" t="s">
        <v>947</v>
      </c>
      <c r="K810" s="2">
        <v>1</v>
      </c>
      <c r="M810" s="27" t="s">
        <v>948</v>
      </c>
      <c r="N810" s="16">
        <v>0.48</v>
      </c>
      <c r="O810" s="2"/>
      <c r="R810" s="10"/>
      <c r="S810" s="2"/>
      <c r="T810" s="2"/>
      <c r="U810" s="2" t="s">
        <v>949</v>
      </c>
      <c r="W810" s="2" t="s">
        <v>953</v>
      </c>
      <c r="X810" s="2" t="s">
        <v>839</v>
      </c>
      <c r="Y810" s="2"/>
      <c r="AA810" s="2"/>
    </row>
    <row r="811" spans="1:27" ht="14.25" customHeight="1">
      <c r="A811" s="1">
        <v>1502</v>
      </c>
      <c r="B811" s="2">
        <v>1</v>
      </c>
      <c r="C811" s="1" t="s">
        <v>942</v>
      </c>
      <c r="D811" s="1" t="s">
        <v>943</v>
      </c>
      <c r="E811" s="1">
        <v>2014</v>
      </c>
      <c r="F811" s="1" t="s">
        <v>944</v>
      </c>
      <c r="G811" s="1" t="s">
        <v>945</v>
      </c>
      <c r="H811" s="8" t="str">
        <f>HYPERLINK("https://doi.org/"&amp;G811)</f>
        <v>https://doi.org/10.1016/j.jaridenv.2014.06.007</v>
      </c>
      <c r="I811" s="1" t="s">
        <v>946</v>
      </c>
      <c r="J811" s="1" t="s">
        <v>947</v>
      </c>
      <c r="K811" s="2">
        <v>3</v>
      </c>
      <c r="M811" s="27" t="s">
        <v>948</v>
      </c>
      <c r="N811" s="16">
        <v>0.44</v>
      </c>
      <c r="O811" s="2"/>
      <c r="R811" s="10"/>
      <c r="S811" s="2"/>
      <c r="T811" s="2"/>
      <c r="U811" s="2" t="s">
        <v>949</v>
      </c>
      <c r="W811" s="2" t="s">
        <v>953</v>
      </c>
      <c r="X811" s="2" t="s">
        <v>839</v>
      </c>
      <c r="Y811" s="2"/>
      <c r="AA811" s="2"/>
    </row>
    <row r="812" spans="1:27" ht="14.25" customHeight="1">
      <c r="A812" s="1">
        <v>1502</v>
      </c>
      <c r="B812" s="2">
        <v>1</v>
      </c>
      <c r="C812" s="1" t="s">
        <v>942</v>
      </c>
      <c r="D812" s="1" t="s">
        <v>943</v>
      </c>
      <c r="E812" s="1">
        <v>2014</v>
      </c>
      <c r="F812" s="1" t="s">
        <v>944</v>
      </c>
      <c r="G812" s="1" t="s">
        <v>945</v>
      </c>
      <c r="H812" s="8" t="str">
        <f>HYPERLINK("https://doi.org/"&amp;G812)</f>
        <v>https://doi.org/10.1016/j.jaridenv.2014.06.007</v>
      </c>
      <c r="I812" s="1" t="s">
        <v>946</v>
      </c>
      <c r="J812" s="1" t="s">
        <v>947</v>
      </c>
      <c r="K812" s="2">
        <v>1</v>
      </c>
      <c r="M812" s="2" t="s">
        <v>951</v>
      </c>
      <c r="N812" s="16">
        <v>0.38</v>
      </c>
      <c r="O812" s="2"/>
      <c r="R812" s="10"/>
      <c r="S812" s="2"/>
      <c r="T812" s="2"/>
      <c r="U812" s="2" t="s">
        <v>949</v>
      </c>
      <c r="W812" s="2" t="s">
        <v>953</v>
      </c>
      <c r="X812" s="2" t="s">
        <v>839</v>
      </c>
      <c r="Y812" s="2"/>
      <c r="AA812" s="2"/>
    </row>
    <row r="813" spans="1:27" ht="14.25" customHeight="1">
      <c r="A813" s="1">
        <v>1502</v>
      </c>
      <c r="B813" s="2">
        <v>1</v>
      </c>
      <c r="C813" s="1" t="s">
        <v>942</v>
      </c>
      <c r="D813" s="1" t="s">
        <v>943</v>
      </c>
      <c r="E813" s="1">
        <v>2014</v>
      </c>
      <c r="F813" s="1" t="s">
        <v>944</v>
      </c>
      <c r="G813" s="1" t="s">
        <v>945</v>
      </c>
      <c r="H813" s="8" t="str">
        <f>HYPERLINK("https://doi.org/"&amp;G813)</f>
        <v>https://doi.org/10.1016/j.jaridenv.2014.06.007</v>
      </c>
      <c r="I813" s="1" t="s">
        <v>946</v>
      </c>
      <c r="J813" s="1" t="s">
        <v>947</v>
      </c>
      <c r="K813" s="2">
        <v>1</v>
      </c>
      <c r="M813" s="2" t="s">
        <v>951</v>
      </c>
      <c r="N813" s="16">
        <v>0.35</v>
      </c>
      <c r="O813" s="2"/>
      <c r="R813" s="10"/>
      <c r="S813" s="2"/>
      <c r="T813" s="2"/>
      <c r="U813" s="2" t="s">
        <v>949</v>
      </c>
      <c r="W813" s="2" t="s">
        <v>953</v>
      </c>
      <c r="X813" s="2" t="s">
        <v>839</v>
      </c>
      <c r="Y813" s="2"/>
      <c r="AA813" s="2"/>
    </row>
    <row r="814" spans="1:27" ht="14.25" customHeight="1">
      <c r="A814" s="1">
        <v>1502</v>
      </c>
      <c r="B814" s="2">
        <v>1</v>
      </c>
      <c r="C814" s="1" t="s">
        <v>942</v>
      </c>
      <c r="D814" s="1" t="s">
        <v>943</v>
      </c>
      <c r="E814" s="1">
        <v>2014</v>
      </c>
      <c r="F814" s="1" t="s">
        <v>944</v>
      </c>
      <c r="G814" s="1" t="s">
        <v>945</v>
      </c>
      <c r="H814" s="8" t="str">
        <f>HYPERLINK("https://doi.org/"&amp;G814)</f>
        <v>https://doi.org/10.1016/j.jaridenv.2014.06.007</v>
      </c>
      <c r="I814" s="1" t="s">
        <v>946</v>
      </c>
      <c r="J814" s="1" t="s">
        <v>947</v>
      </c>
      <c r="K814" s="2">
        <v>1</v>
      </c>
      <c r="M814" s="2" t="s">
        <v>951</v>
      </c>
      <c r="N814" s="16">
        <v>0.46</v>
      </c>
      <c r="O814" s="2"/>
      <c r="R814" s="10"/>
      <c r="S814" s="2"/>
      <c r="T814" s="2"/>
      <c r="U814" s="2" t="s">
        <v>949</v>
      </c>
      <c r="W814" s="2" t="s">
        <v>953</v>
      </c>
      <c r="X814" s="2" t="s">
        <v>839</v>
      </c>
      <c r="Y814" s="2"/>
      <c r="AA814" s="2"/>
    </row>
    <row r="815" spans="1:27" ht="14.25" customHeight="1">
      <c r="A815" s="1">
        <v>1502</v>
      </c>
      <c r="B815" s="2">
        <v>1</v>
      </c>
      <c r="C815" s="1" t="s">
        <v>942</v>
      </c>
      <c r="D815" s="1" t="s">
        <v>943</v>
      </c>
      <c r="E815" s="1">
        <v>2014</v>
      </c>
      <c r="F815" s="1" t="s">
        <v>944</v>
      </c>
      <c r="G815" s="1" t="s">
        <v>945</v>
      </c>
      <c r="H815" s="8" t="str">
        <f>HYPERLINK("https://doi.org/"&amp;G815)</f>
        <v>https://doi.org/10.1016/j.jaridenv.2014.06.007</v>
      </c>
      <c r="I815" s="1" t="s">
        <v>946</v>
      </c>
      <c r="J815" s="1" t="s">
        <v>947</v>
      </c>
      <c r="K815" s="2">
        <v>3</v>
      </c>
      <c r="M815" s="2" t="s">
        <v>951</v>
      </c>
      <c r="N815" s="16">
        <v>0.4</v>
      </c>
      <c r="O815" s="2"/>
      <c r="R815" s="10"/>
      <c r="S815" s="2"/>
      <c r="T815" s="2"/>
      <c r="U815" s="2" t="s">
        <v>949</v>
      </c>
      <c r="W815" s="2" t="s">
        <v>953</v>
      </c>
      <c r="X815" s="2" t="s">
        <v>839</v>
      </c>
      <c r="Y815" s="2"/>
      <c r="AA815" s="2"/>
    </row>
    <row r="816" spans="1:27" ht="14.25" customHeight="1">
      <c r="A816" s="1">
        <v>1502</v>
      </c>
      <c r="B816" s="2">
        <v>1</v>
      </c>
      <c r="C816" s="1" t="s">
        <v>942</v>
      </c>
      <c r="D816" s="1" t="s">
        <v>943</v>
      </c>
      <c r="E816" s="1">
        <v>2014</v>
      </c>
      <c r="F816" s="1" t="s">
        <v>944</v>
      </c>
      <c r="G816" s="1" t="s">
        <v>945</v>
      </c>
      <c r="H816" s="8" t="str">
        <f>HYPERLINK("https://doi.org/"&amp;G816)</f>
        <v>https://doi.org/10.1016/j.jaridenv.2014.06.007</v>
      </c>
      <c r="I816" s="1" t="s">
        <v>946</v>
      </c>
      <c r="J816" s="1" t="s">
        <v>947</v>
      </c>
      <c r="K816" s="2">
        <v>1</v>
      </c>
      <c r="M816" s="2" t="s">
        <v>952</v>
      </c>
      <c r="N816" s="16">
        <v>0.62</v>
      </c>
      <c r="O816" s="2"/>
      <c r="R816" s="10"/>
      <c r="S816" s="2"/>
      <c r="T816" s="2"/>
      <c r="U816" s="2" t="s">
        <v>949</v>
      </c>
      <c r="W816" s="2" t="s">
        <v>953</v>
      </c>
      <c r="X816" s="2" t="s">
        <v>839</v>
      </c>
      <c r="Y816" s="2"/>
    </row>
    <row r="817" spans="1:27" ht="14.25" customHeight="1">
      <c r="A817" s="1">
        <v>1502</v>
      </c>
      <c r="B817" s="2">
        <v>1</v>
      </c>
      <c r="C817" s="1" t="s">
        <v>942</v>
      </c>
      <c r="D817" s="1" t="s">
        <v>943</v>
      </c>
      <c r="E817" s="1">
        <v>2014</v>
      </c>
      <c r="F817" s="1" t="s">
        <v>944</v>
      </c>
      <c r="G817" s="1" t="s">
        <v>945</v>
      </c>
      <c r="H817" s="8" t="str">
        <f>HYPERLINK("https://doi.org/"&amp;G817)</f>
        <v>https://doi.org/10.1016/j.jaridenv.2014.06.007</v>
      </c>
      <c r="I817" s="1" t="s">
        <v>946</v>
      </c>
      <c r="J817" s="1" t="s">
        <v>947</v>
      </c>
      <c r="K817" s="2">
        <v>1</v>
      </c>
      <c r="M817" s="2" t="s">
        <v>952</v>
      </c>
      <c r="N817" s="16">
        <v>0.49</v>
      </c>
      <c r="O817" s="2"/>
      <c r="R817" s="10"/>
      <c r="S817" s="2"/>
      <c r="T817" s="2"/>
      <c r="U817" s="2" t="s">
        <v>949</v>
      </c>
      <c r="W817" s="2" t="s">
        <v>953</v>
      </c>
      <c r="X817" s="2" t="s">
        <v>839</v>
      </c>
      <c r="Y817" s="2"/>
      <c r="AA817" s="2"/>
    </row>
    <row r="818" spans="1:27" ht="14.25" customHeight="1">
      <c r="A818" s="1">
        <v>1502</v>
      </c>
      <c r="B818" s="2">
        <v>1</v>
      </c>
      <c r="C818" s="1" t="s">
        <v>942</v>
      </c>
      <c r="D818" s="1" t="s">
        <v>943</v>
      </c>
      <c r="E818" s="1">
        <v>2014</v>
      </c>
      <c r="F818" s="1" t="s">
        <v>944</v>
      </c>
      <c r="G818" s="1" t="s">
        <v>945</v>
      </c>
      <c r="H818" s="8" t="str">
        <f>HYPERLINK("https://doi.org/"&amp;G818)</f>
        <v>https://doi.org/10.1016/j.jaridenv.2014.06.007</v>
      </c>
      <c r="I818" s="1" t="s">
        <v>946</v>
      </c>
      <c r="J818" s="1" t="s">
        <v>947</v>
      </c>
      <c r="K818" s="2">
        <v>1</v>
      </c>
      <c r="M818" s="2" t="s">
        <v>952</v>
      </c>
      <c r="N818" s="16">
        <v>0.68</v>
      </c>
      <c r="O818" s="2"/>
      <c r="R818" s="10"/>
      <c r="S818" s="2"/>
      <c r="T818" s="2"/>
      <c r="U818" s="2" t="s">
        <v>949</v>
      </c>
      <c r="W818" s="2" t="s">
        <v>953</v>
      </c>
      <c r="X818" s="2" t="s">
        <v>839</v>
      </c>
      <c r="Y818" s="2"/>
    </row>
    <row r="819" spans="1:27" ht="14.25" customHeight="1">
      <c r="A819" s="1">
        <v>1502</v>
      </c>
      <c r="B819" s="2">
        <v>1</v>
      </c>
      <c r="C819" s="1" t="s">
        <v>942</v>
      </c>
      <c r="D819" s="1" t="s">
        <v>943</v>
      </c>
      <c r="E819" s="1">
        <v>2014</v>
      </c>
      <c r="F819" s="1" t="s">
        <v>944</v>
      </c>
      <c r="G819" s="1" t="s">
        <v>945</v>
      </c>
      <c r="H819" s="8" t="str">
        <f>HYPERLINK("https://doi.org/"&amp;G819)</f>
        <v>https://doi.org/10.1016/j.jaridenv.2014.06.007</v>
      </c>
      <c r="I819" s="1" t="s">
        <v>946</v>
      </c>
      <c r="J819" s="1" t="s">
        <v>947</v>
      </c>
      <c r="K819" s="2">
        <v>3</v>
      </c>
      <c r="M819" s="2" t="s">
        <v>952</v>
      </c>
      <c r="N819" s="16">
        <v>0.6</v>
      </c>
      <c r="O819" s="2"/>
      <c r="R819" s="10"/>
      <c r="S819" s="2"/>
      <c r="T819" s="2"/>
      <c r="U819" s="2" t="s">
        <v>949</v>
      </c>
      <c r="W819" s="2" t="s">
        <v>954</v>
      </c>
      <c r="X819" s="2" t="s">
        <v>839</v>
      </c>
      <c r="Y819" s="2"/>
    </row>
    <row r="820" spans="1:27" ht="14.25" customHeight="1">
      <c r="A820" s="1">
        <v>1502</v>
      </c>
      <c r="B820" s="2">
        <v>1</v>
      </c>
      <c r="C820" s="1" t="s">
        <v>942</v>
      </c>
      <c r="D820" s="1" t="s">
        <v>943</v>
      </c>
      <c r="E820" s="1">
        <v>2014</v>
      </c>
      <c r="F820" s="1" t="s">
        <v>944</v>
      </c>
      <c r="G820" s="1" t="s">
        <v>945</v>
      </c>
      <c r="H820" s="8" t="str">
        <f>HYPERLINK("https://doi.org/"&amp;G820)</f>
        <v>https://doi.org/10.1016/j.jaridenv.2014.06.007</v>
      </c>
      <c r="I820" s="1" t="s">
        <v>946</v>
      </c>
      <c r="J820" s="1" t="s">
        <v>947</v>
      </c>
      <c r="K820" s="2">
        <v>1</v>
      </c>
      <c r="M820" s="27" t="s">
        <v>948</v>
      </c>
      <c r="N820" s="16">
        <v>0.38</v>
      </c>
      <c r="O820" s="2"/>
      <c r="R820" s="10"/>
      <c r="S820" s="2"/>
      <c r="T820" s="2"/>
      <c r="U820" s="2" t="s">
        <v>949</v>
      </c>
      <c r="W820" s="2" t="s">
        <v>954</v>
      </c>
      <c r="X820" s="2" t="s">
        <v>839</v>
      </c>
      <c r="Y820" s="2"/>
      <c r="AA820" s="2"/>
    </row>
    <row r="821" spans="1:27" ht="14.25" customHeight="1">
      <c r="A821" s="1">
        <v>1502</v>
      </c>
      <c r="B821" s="2">
        <v>1</v>
      </c>
      <c r="C821" s="1" t="s">
        <v>942</v>
      </c>
      <c r="D821" s="1" t="s">
        <v>943</v>
      </c>
      <c r="E821" s="1">
        <v>2014</v>
      </c>
      <c r="F821" s="1" t="s">
        <v>944</v>
      </c>
      <c r="G821" s="1" t="s">
        <v>945</v>
      </c>
      <c r="H821" s="8" t="str">
        <f>HYPERLINK("https://doi.org/"&amp;G821)</f>
        <v>https://doi.org/10.1016/j.jaridenv.2014.06.007</v>
      </c>
      <c r="I821" s="1" t="s">
        <v>946</v>
      </c>
      <c r="J821" s="1" t="s">
        <v>947</v>
      </c>
      <c r="K821" s="2">
        <v>1</v>
      </c>
      <c r="M821" s="27" t="s">
        <v>948</v>
      </c>
      <c r="N821" s="16">
        <v>0.33</v>
      </c>
      <c r="O821" s="2"/>
      <c r="R821" s="10"/>
      <c r="S821" s="2"/>
      <c r="T821" s="2"/>
      <c r="U821" s="2" t="s">
        <v>949</v>
      </c>
      <c r="W821" s="2" t="s">
        <v>954</v>
      </c>
      <c r="X821" s="2" t="s">
        <v>839</v>
      </c>
      <c r="Y821" s="2"/>
      <c r="AA821" s="2"/>
    </row>
    <row r="822" spans="1:27" ht="14.25" customHeight="1">
      <c r="A822" s="1">
        <v>1502</v>
      </c>
      <c r="B822" s="2">
        <v>1</v>
      </c>
      <c r="C822" s="1" t="s">
        <v>942</v>
      </c>
      <c r="D822" s="1" t="s">
        <v>943</v>
      </c>
      <c r="E822" s="1">
        <v>2014</v>
      </c>
      <c r="F822" s="1" t="s">
        <v>944</v>
      </c>
      <c r="G822" s="1" t="s">
        <v>945</v>
      </c>
      <c r="H822" s="8" t="str">
        <f>HYPERLINK("https://doi.org/"&amp;G822)</f>
        <v>https://doi.org/10.1016/j.jaridenv.2014.06.007</v>
      </c>
      <c r="I822" s="1" t="s">
        <v>946</v>
      </c>
      <c r="J822" s="1" t="s">
        <v>947</v>
      </c>
      <c r="K822" s="2">
        <v>2</v>
      </c>
      <c r="M822" s="27" t="s">
        <v>948</v>
      </c>
      <c r="N822" s="16">
        <v>0.36</v>
      </c>
      <c r="O822" s="2"/>
      <c r="R822" s="10"/>
      <c r="S822" s="2"/>
      <c r="T822" s="2"/>
      <c r="U822" s="2" t="s">
        <v>949</v>
      </c>
      <c r="W822" s="2" t="s">
        <v>954</v>
      </c>
      <c r="X822" s="2" t="s">
        <v>839</v>
      </c>
      <c r="Y822" s="2"/>
      <c r="AA822" s="2"/>
    </row>
    <row r="823" spans="1:27" ht="14.25" customHeight="1">
      <c r="A823" s="1">
        <v>1502</v>
      </c>
      <c r="B823" s="2">
        <v>1</v>
      </c>
      <c r="C823" s="1" t="s">
        <v>942</v>
      </c>
      <c r="D823" s="1" t="s">
        <v>943</v>
      </c>
      <c r="E823" s="1">
        <v>2014</v>
      </c>
      <c r="F823" s="1" t="s">
        <v>944</v>
      </c>
      <c r="G823" s="1" t="s">
        <v>945</v>
      </c>
      <c r="H823" s="8" t="str">
        <f>HYPERLINK("https://doi.org/"&amp;G823)</f>
        <v>https://doi.org/10.1016/j.jaridenv.2014.06.007</v>
      </c>
      <c r="I823" s="1" t="s">
        <v>946</v>
      </c>
      <c r="J823" s="1" t="s">
        <v>947</v>
      </c>
      <c r="K823" s="2">
        <v>1</v>
      </c>
      <c r="M823" s="2" t="s">
        <v>951</v>
      </c>
      <c r="N823" s="16">
        <v>0.4</v>
      </c>
      <c r="O823" s="2"/>
      <c r="R823" s="10"/>
      <c r="S823" s="2"/>
      <c r="T823" s="2"/>
      <c r="U823" s="2" t="s">
        <v>949</v>
      </c>
      <c r="W823" s="2" t="s">
        <v>954</v>
      </c>
      <c r="X823" s="2" t="s">
        <v>839</v>
      </c>
      <c r="Y823" s="2"/>
      <c r="AA823" s="2"/>
    </row>
    <row r="824" spans="1:27" ht="14.25" customHeight="1">
      <c r="A824" s="1">
        <v>1502</v>
      </c>
      <c r="B824" s="2">
        <v>1</v>
      </c>
      <c r="C824" s="1" t="s">
        <v>942</v>
      </c>
      <c r="D824" s="1" t="s">
        <v>943</v>
      </c>
      <c r="E824" s="1">
        <v>2014</v>
      </c>
      <c r="F824" s="1" t="s">
        <v>944</v>
      </c>
      <c r="G824" s="1" t="s">
        <v>945</v>
      </c>
      <c r="H824" s="8" t="str">
        <f>HYPERLINK("https://doi.org/"&amp;G824)</f>
        <v>https://doi.org/10.1016/j.jaridenv.2014.06.007</v>
      </c>
      <c r="I824" s="1" t="s">
        <v>946</v>
      </c>
      <c r="J824" s="1" t="s">
        <v>947</v>
      </c>
      <c r="K824" s="2">
        <v>1</v>
      </c>
      <c r="M824" s="2" t="s">
        <v>951</v>
      </c>
      <c r="N824" s="16">
        <v>0.52</v>
      </c>
      <c r="O824" s="2"/>
      <c r="R824" s="10"/>
      <c r="S824" s="2"/>
      <c r="T824" s="2"/>
      <c r="U824" s="2" t="s">
        <v>949</v>
      </c>
      <c r="W824" s="2" t="s">
        <v>954</v>
      </c>
      <c r="X824" s="2" t="s">
        <v>839</v>
      </c>
      <c r="Y824" s="2"/>
    </row>
    <row r="825" spans="1:27" ht="14.25" customHeight="1">
      <c r="A825" s="1">
        <v>1502</v>
      </c>
      <c r="B825" s="2">
        <v>1</v>
      </c>
      <c r="C825" s="1" t="s">
        <v>942</v>
      </c>
      <c r="D825" s="1" t="s">
        <v>943</v>
      </c>
      <c r="E825" s="1">
        <v>2014</v>
      </c>
      <c r="F825" s="1" t="s">
        <v>944</v>
      </c>
      <c r="G825" s="1" t="s">
        <v>945</v>
      </c>
      <c r="H825" s="8" t="str">
        <f>HYPERLINK("https://doi.org/"&amp;G825)</f>
        <v>https://doi.org/10.1016/j.jaridenv.2014.06.007</v>
      </c>
      <c r="I825" s="1" t="s">
        <v>946</v>
      </c>
      <c r="J825" s="1" t="s">
        <v>947</v>
      </c>
      <c r="K825" s="2">
        <v>2</v>
      </c>
      <c r="M825" s="2" t="s">
        <v>951</v>
      </c>
      <c r="N825" s="16">
        <v>0.46</v>
      </c>
      <c r="O825" s="2"/>
      <c r="R825" s="10"/>
      <c r="S825" s="2"/>
      <c r="T825" s="2"/>
      <c r="U825" s="2" t="s">
        <v>949</v>
      </c>
      <c r="W825" s="2" t="s">
        <v>954</v>
      </c>
      <c r="X825" s="2" t="s">
        <v>839</v>
      </c>
      <c r="Y825" s="2"/>
      <c r="AA825" s="2"/>
    </row>
    <row r="826" spans="1:27" ht="14.25" customHeight="1">
      <c r="A826" s="1">
        <v>1502</v>
      </c>
      <c r="B826" s="2">
        <v>1</v>
      </c>
      <c r="C826" s="1" t="s">
        <v>942</v>
      </c>
      <c r="D826" s="1" t="s">
        <v>943</v>
      </c>
      <c r="E826" s="1">
        <v>2014</v>
      </c>
      <c r="F826" s="1" t="s">
        <v>944</v>
      </c>
      <c r="G826" s="1" t="s">
        <v>945</v>
      </c>
      <c r="H826" s="8" t="str">
        <f>HYPERLINK("https://doi.org/"&amp;G826)</f>
        <v>https://doi.org/10.1016/j.jaridenv.2014.06.007</v>
      </c>
      <c r="I826" s="1" t="s">
        <v>946</v>
      </c>
      <c r="J826" s="1" t="s">
        <v>947</v>
      </c>
      <c r="K826" s="2">
        <v>1</v>
      </c>
      <c r="M826" s="2" t="s">
        <v>952</v>
      </c>
      <c r="N826" s="16">
        <v>0.22</v>
      </c>
      <c r="O826" s="2"/>
      <c r="R826" s="10"/>
      <c r="S826" s="2"/>
      <c r="T826" s="2"/>
      <c r="U826" s="2" t="s">
        <v>949</v>
      </c>
      <c r="W826" s="2" t="s">
        <v>954</v>
      </c>
      <c r="X826" s="2" t="s">
        <v>839</v>
      </c>
      <c r="Y826" s="2"/>
      <c r="AA826" s="2"/>
    </row>
    <row r="827" spans="1:27" ht="14.25" customHeight="1">
      <c r="A827" s="1">
        <v>1502</v>
      </c>
      <c r="B827" s="2">
        <v>1</v>
      </c>
      <c r="C827" s="1" t="s">
        <v>942</v>
      </c>
      <c r="D827" s="1" t="s">
        <v>943</v>
      </c>
      <c r="E827" s="1">
        <v>2014</v>
      </c>
      <c r="F827" s="1" t="s">
        <v>944</v>
      </c>
      <c r="G827" s="1" t="s">
        <v>945</v>
      </c>
      <c r="H827" s="8" t="str">
        <f>HYPERLINK("https://doi.org/"&amp;G827)</f>
        <v>https://doi.org/10.1016/j.jaridenv.2014.06.007</v>
      </c>
      <c r="I827" s="1" t="s">
        <v>946</v>
      </c>
      <c r="J827" s="1" t="s">
        <v>947</v>
      </c>
      <c r="K827" s="2">
        <v>1</v>
      </c>
      <c r="M827" s="2" t="s">
        <v>952</v>
      </c>
      <c r="N827" s="16">
        <v>0.24</v>
      </c>
      <c r="O827" s="2"/>
      <c r="R827" s="10"/>
      <c r="S827" s="2"/>
      <c r="T827" s="2"/>
      <c r="U827" s="2" t="s">
        <v>949</v>
      </c>
      <c r="W827" s="2" t="s">
        <v>954</v>
      </c>
      <c r="X827" s="2" t="s">
        <v>839</v>
      </c>
      <c r="Y827" s="2"/>
      <c r="AA827" s="2"/>
    </row>
    <row r="828" spans="1:27" ht="14.25" customHeight="1">
      <c r="A828" s="1">
        <v>1502</v>
      </c>
      <c r="B828" s="2">
        <v>1</v>
      </c>
      <c r="C828" s="1" t="s">
        <v>942</v>
      </c>
      <c r="D828" s="1" t="s">
        <v>943</v>
      </c>
      <c r="E828" s="1">
        <v>2014</v>
      </c>
      <c r="F828" s="1" t="s">
        <v>944</v>
      </c>
      <c r="G828" s="1" t="s">
        <v>945</v>
      </c>
      <c r="H828" s="8" t="str">
        <f>HYPERLINK("https://doi.org/"&amp;G828)</f>
        <v>https://doi.org/10.1016/j.jaridenv.2014.06.007</v>
      </c>
      <c r="I828" s="1" t="s">
        <v>946</v>
      </c>
      <c r="J828" s="1" t="s">
        <v>947</v>
      </c>
      <c r="K828" s="2">
        <v>2</v>
      </c>
      <c r="M828" s="2" t="s">
        <v>952</v>
      </c>
      <c r="N828" s="16">
        <v>0.23</v>
      </c>
      <c r="O828" s="2"/>
      <c r="R828" s="10"/>
      <c r="S828" s="2"/>
      <c r="T828" s="2"/>
      <c r="U828" s="2" t="s">
        <v>949</v>
      </c>
      <c r="W828" s="2" t="s">
        <v>954</v>
      </c>
      <c r="X828" s="2" t="s">
        <v>839</v>
      </c>
      <c r="Y828" s="2"/>
      <c r="AA828" s="2"/>
    </row>
    <row r="829" spans="1:27" ht="14.25" customHeight="1">
      <c r="A829" s="1">
        <v>3376</v>
      </c>
      <c r="B829" s="2">
        <v>1</v>
      </c>
      <c r="C829" s="1" t="s">
        <v>955</v>
      </c>
      <c r="D829" s="1" t="s">
        <v>956</v>
      </c>
      <c r="E829" s="1">
        <v>2017</v>
      </c>
      <c r="F829" s="1" t="s">
        <v>957</v>
      </c>
      <c r="G829" s="1" t="s">
        <v>958</v>
      </c>
      <c r="H829" s="8" t="str">
        <f>HYPERLINK("https://doi.org/"&amp;G829)</f>
        <v>https://doi.org/10.1016/j.jaridenv.2017.07.014</v>
      </c>
      <c r="I829" s="1" t="s">
        <v>959</v>
      </c>
      <c r="J829" s="1" t="s">
        <v>947</v>
      </c>
      <c r="K829" s="2">
        <v>1</v>
      </c>
      <c r="M829" s="2" t="s">
        <v>960</v>
      </c>
      <c r="N829" s="16">
        <v>1.88</v>
      </c>
      <c r="O829" s="2"/>
      <c r="R829" s="10"/>
      <c r="S829" s="2"/>
      <c r="T829" s="2"/>
      <c r="U829" s="2" t="s">
        <v>35</v>
      </c>
      <c r="W829" s="2" t="s">
        <v>961</v>
      </c>
      <c r="X829" s="2" t="s">
        <v>839</v>
      </c>
    </row>
    <row r="830" spans="1:27" ht="14.25" customHeight="1">
      <c r="A830" s="1">
        <v>3376</v>
      </c>
      <c r="B830" s="2">
        <v>1</v>
      </c>
      <c r="C830" s="1" t="s">
        <v>955</v>
      </c>
      <c r="D830" s="1" t="s">
        <v>956</v>
      </c>
      <c r="E830" s="1">
        <v>2017</v>
      </c>
      <c r="F830" s="1" t="s">
        <v>957</v>
      </c>
      <c r="G830" s="1" t="s">
        <v>958</v>
      </c>
      <c r="H830" s="8" t="str">
        <f>HYPERLINK("https://doi.org/"&amp;G830)</f>
        <v>https://doi.org/10.1016/j.jaridenv.2017.07.014</v>
      </c>
      <c r="I830" s="1" t="s">
        <v>959</v>
      </c>
      <c r="J830" s="1" t="s">
        <v>947</v>
      </c>
      <c r="K830" s="2">
        <v>1</v>
      </c>
      <c r="L830" s="2"/>
      <c r="M830" s="2" t="s">
        <v>962</v>
      </c>
      <c r="N830" s="16">
        <v>2.57</v>
      </c>
      <c r="O830" s="2"/>
      <c r="Q830" s="2"/>
      <c r="R830" s="10"/>
      <c r="S830" s="2"/>
      <c r="U830" s="2" t="s">
        <v>35</v>
      </c>
      <c r="V830" s="2"/>
      <c r="W830" s="2" t="s">
        <v>961</v>
      </c>
      <c r="X830" s="2" t="s">
        <v>839</v>
      </c>
    </row>
    <row r="831" spans="1:27" ht="14.25" customHeight="1">
      <c r="A831" s="1">
        <v>3376</v>
      </c>
      <c r="B831" s="2">
        <v>1</v>
      </c>
      <c r="C831" s="1" t="s">
        <v>955</v>
      </c>
      <c r="D831" s="1" t="s">
        <v>956</v>
      </c>
      <c r="E831" s="1">
        <v>2017</v>
      </c>
      <c r="F831" s="1" t="s">
        <v>957</v>
      </c>
      <c r="G831" s="1" t="s">
        <v>958</v>
      </c>
      <c r="H831" s="8" t="str">
        <f>HYPERLINK("https://doi.org/"&amp;G831)</f>
        <v>https://doi.org/10.1016/j.jaridenv.2017.07.014</v>
      </c>
      <c r="I831" s="1" t="s">
        <v>959</v>
      </c>
      <c r="J831" s="1" t="s">
        <v>947</v>
      </c>
      <c r="K831" s="2">
        <v>1</v>
      </c>
      <c r="L831" s="2"/>
      <c r="M831" s="2" t="s">
        <v>960</v>
      </c>
      <c r="N831" s="16">
        <v>1.1000000000000001</v>
      </c>
      <c r="O831" s="2"/>
      <c r="Q831" s="2"/>
      <c r="R831" s="10"/>
      <c r="S831" s="2"/>
      <c r="U831" s="2" t="s">
        <v>35</v>
      </c>
      <c r="V831" s="2"/>
      <c r="W831" s="2" t="s">
        <v>963</v>
      </c>
      <c r="X831" s="2" t="s">
        <v>839</v>
      </c>
    </row>
    <row r="832" spans="1:27" ht="14.25" customHeight="1">
      <c r="A832" s="1">
        <v>3376</v>
      </c>
      <c r="B832" s="2">
        <v>1</v>
      </c>
      <c r="C832" s="1" t="s">
        <v>955</v>
      </c>
      <c r="D832" s="1" t="s">
        <v>956</v>
      </c>
      <c r="E832" s="1">
        <v>2017</v>
      </c>
      <c r="F832" s="1" t="s">
        <v>957</v>
      </c>
      <c r="G832" s="1" t="s">
        <v>958</v>
      </c>
      <c r="H832" s="8" t="str">
        <f>HYPERLINK("https://doi.org/"&amp;G832)</f>
        <v>https://doi.org/10.1016/j.jaridenv.2017.07.014</v>
      </c>
      <c r="I832" s="1" t="s">
        <v>959</v>
      </c>
      <c r="J832" s="1" t="s">
        <v>947</v>
      </c>
      <c r="K832" s="2">
        <v>1</v>
      </c>
      <c r="L832" s="2"/>
      <c r="M832" s="2" t="s">
        <v>962</v>
      </c>
      <c r="N832" s="16">
        <v>2.39</v>
      </c>
      <c r="O832" s="2"/>
      <c r="Q832" s="2"/>
      <c r="R832" s="10"/>
      <c r="S832" s="2"/>
      <c r="U832" s="2" t="s">
        <v>35</v>
      </c>
      <c r="V832" s="2"/>
      <c r="W832" s="2" t="s">
        <v>963</v>
      </c>
      <c r="X832" s="2" t="s">
        <v>839</v>
      </c>
    </row>
    <row r="833" spans="1:27" ht="14.25" customHeight="1">
      <c r="A833" s="1">
        <v>4191</v>
      </c>
      <c r="B833" s="2">
        <v>1</v>
      </c>
      <c r="C833" s="1" t="s">
        <v>964</v>
      </c>
      <c r="D833" s="1" t="s">
        <v>965</v>
      </c>
      <c r="E833" s="1">
        <v>2021</v>
      </c>
      <c r="F833" s="1" t="s">
        <v>966</v>
      </c>
      <c r="G833" s="1" t="s">
        <v>967</v>
      </c>
      <c r="H833" s="8" t="str">
        <f>HYPERLINK("https://doi.org/"&amp;G833)</f>
        <v>https://doi.org/10.1016/j.jaridenv.2021.104466</v>
      </c>
      <c r="I833" s="1" t="s">
        <v>968</v>
      </c>
      <c r="J833" s="1" t="s">
        <v>947</v>
      </c>
      <c r="K833" s="2">
        <v>1</v>
      </c>
      <c r="L833" s="2"/>
      <c r="M833" s="2" t="s">
        <v>969</v>
      </c>
      <c r="N833" s="9">
        <f>S833*Unit_conversion!$C$5</f>
        <v>3.9894041030573244</v>
      </c>
      <c r="O833" s="2"/>
      <c r="P833" s="2"/>
      <c r="Q833" s="2"/>
      <c r="R833" s="10"/>
      <c r="S833" s="2">
        <v>113.3</v>
      </c>
      <c r="U833" s="16" t="s">
        <v>26</v>
      </c>
      <c r="V833" s="2" t="s">
        <v>29</v>
      </c>
      <c r="W833" s="2" t="s">
        <v>562</v>
      </c>
      <c r="X833" s="2" t="s">
        <v>839</v>
      </c>
    </row>
    <row r="834" spans="1:27" ht="14.25" customHeight="1">
      <c r="A834" s="3">
        <v>4191</v>
      </c>
      <c r="B834" s="2">
        <v>1</v>
      </c>
      <c r="C834" s="1" t="s">
        <v>964</v>
      </c>
      <c r="D834" s="1" t="s">
        <v>965</v>
      </c>
      <c r="E834" s="1">
        <v>2021</v>
      </c>
      <c r="F834" s="1" t="s">
        <v>966</v>
      </c>
      <c r="G834" s="1" t="s">
        <v>967</v>
      </c>
      <c r="H834" s="8" t="str">
        <f>HYPERLINK("https://doi.org/"&amp;G834)</f>
        <v>https://doi.org/10.1016/j.jaridenv.2021.104466</v>
      </c>
      <c r="I834" s="1" t="s">
        <v>968</v>
      </c>
      <c r="J834" s="1" t="s">
        <v>947</v>
      </c>
      <c r="K834" s="2">
        <v>1</v>
      </c>
      <c r="L834" s="2"/>
      <c r="M834" s="2" t="s">
        <v>969</v>
      </c>
      <c r="N834" s="9">
        <f>S834*Unit_conversion!$C$5</f>
        <v>3.5844778260479755</v>
      </c>
      <c r="O834" s="2"/>
      <c r="P834" s="2"/>
      <c r="Q834" s="2"/>
      <c r="R834" s="10"/>
      <c r="S834" s="2">
        <v>101.8</v>
      </c>
      <c r="U834" s="16" t="s">
        <v>26</v>
      </c>
      <c r="V834" s="2" t="s">
        <v>29</v>
      </c>
      <c r="W834" s="2" t="s">
        <v>970</v>
      </c>
      <c r="X834" s="2" t="s">
        <v>839</v>
      </c>
    </row>
    <row r="835" spans="1:27" ht="14.25" customHeight="1">
      <c r="A835" s="1">
        <v>4191</v>
      </c>
      <c r="B835" s="2">
        <v>1</v>
      </c>
      <c r="C835" s="1" t="s">
        <v>964</v>
      </c>
      <c r="D835" s="1" t="s">
        <v>965</v>
      </c>
      <c r="E835" s="1">
        <v>2021</v>
      </c>
      <c r="F835" s="1" t="s">
        <v>966</v>
      </c>
      <c r="G835" s="1" t="s">
        <v>967</v>
      </c>
      <c r="H835" s="8" t="str">
        <f>HYPERLINK("https://doi.org/"&amp;G835)</f>
        <v>https://doi.org/10.1016/j.jaridenv.2021.104466</v>
      </c>
      <c r="I835" s="1" t="s">
        <v>968</v>
      </c>
      <c r="J835" s="1" t="s">
        <v>947</v>
      </c>
      <c r="K835" s="2">
        <v>1</v>
      </c>
      <c r="L835" s="2"/>
      <c r="M835" s="2" t="s">
        <v>969</v>
      </c>
      <c r="N835" s="16">
        <v>1.84</v>
      </c>
      <c r="O835" s="16"/>
      <c r="Q835" s="16"/>
      <c r="R835" s="10"/>
      <c r="S835" s="16"/>
      <c r="T835" s="3"/>
      <c r="U835" s="16" t="s">
        <v>35</v>
      </c>
      <c r="V835" s="16" t="s">
        <v>29</v>
      </c>
      <c r="W835" s="16" t="s">
        <v>562</v>
      </c>
      <c r="X835" s="16" t="s">
        <v>839</v>
      </c>
      <c r="Y835" s="16" t="s">
        <v>971</v>
      </c>
      <c r="Z835" s="3"/>
    </row>
    <row r="836" spans="1:27" ht="14.25" customHeight="1">
      <c r="A836" s="1">
        <v>4191</v>
      </c>
      <c r="B836" s="2">
        <v>1</v>
      </c>
      <c r="C836" s="1" t="s">
        <v>964</v>
      </c>
      <c r="D836" s="1" t="s">
        <v>965</v>
      </c>
      <c r="E836" s="1">
        <v>2021</v>
      </c>
      <c r="F836" s="1" t="s">
        <v>966</v>
      </c>
      <c r="G836" s="1" t="s">
        <v>967</v>
      </c>
      <c r="H836" s="8" t="str">
        <f>HYPERLINK("https://doi.org/"&amp;G836)</f>
        <v>https://doi.org/10.1016/j.jaridenv.2021.104466</v>
      </c>
      <c r="I836" s="1" t="s">
        <v>968</v>
      </c>
      <c r="J836" s="1" t="s">
        <v>947</v>
      </c>
      <c r="K836" s="2">
        <v>1</v>
      </c>
      <c r="L836" s="2"/>
      <c r="M836" s="2" t="s">
        <v>969</v>
      </c>
      <c r="N836" s="16">
        <v>1.71</v>
      </c>
      <c r="O836" s="16"/>
      <c r="Q836" s="16"/>
      <c r="R836" s="10"/>
      <c r="S836" s="16"/>
      <c r="T836" s="3"/>
      <c r="U836" s="16" t="s">
        <v>35</v>
      </c>
      <c r="V836" s="16" t="s">
        <v>29</v>
      </c>
      <c r="W836" s="16" t="s">
        <v>970</v>
      </c>
      <c r="X836" s="16" t="s">
        <v>839</v>
      </c>
      <c r="Y836" s="3"/>
      <c r="Z836" s="3"/>
    </row>
    <row r="837" spans="1:27" ht="14.25" customHeight="1">
      <c r="A837" s="1">
        <v>4191</v>
      </c>
      <c r="B837" s="2">
        <v>1</v>
      </c>
      <c r="C837" s="1" t="s">
        <v>964</v>
      </c>
      <c r="D837" s="1" t="s">
        <v>965</v>
      </c>
      <c r="E837" s="1">
        <v>2021</v>
      </c>
      <c r="F837" s="1" t="s">
        <v>966</v>
      </c>
      <c r="G837" s="1" t="s">
        <v>967</v>
      </c>
      <c r="H837" s="8" t="str">
        <f>HYPERLINK("https://doi.org/"&amp;G837)</f>
        <v>https://doi.org/10.1016/j.jaridenv.2021.104466</v>
      </c>
      <c r="I837" s="1" t="s">
        <v>968</v>
      </c>
      <c r="J837" s="1" t="s">
        <v>947</v>
      </c>
      <c r="K837" s="2">
        <v>1</v>
      </c>
      <c r="L837" s="2"/>
      <c r="M837" s="2" t="s">
        <v>597</v>
      </c>
      <c r="N837" s="16">
        <v>1.37</v>
      </c>
      <c r="O837" s="16"/>
      <c r="Q837" s="16"/>
      <c r="R837" s="10"/>
      <c r="S837" s="16"/>
      <c r="T837" s="3"/>
      <c r="U837" s="16" t="s">
        <v>35</v>
      </c>
      <c r="V837" s="16" t="s">
        <v>29</v>
      </c>
      <c r="W837" s="16" t="s">
        <v>562</v>
      </c>
      <c r="X837" s="16" t="s">
        <v>839</v>
      </c>
      <c r="Y837" s="3"/>
      <c r="Z837" s="3"/>
    </row>
    <row r="838" spans="1:27" ht="14.25" customHeight="1">
      <c r="A838" s="1">
        <v>4191</v>
      </c>
      <c r="B838" s="2">
        <v>1</v>
      </c>
      <c r="C838" s="1" t="s">
        <v>964</v>
      </c>
      <c r="D838" s="1" t="s">
        <v>965</v>
      </c>
      <c r="E838" s="1">
        <v>2021</v>
      </c>
      <c r="F838" s="1" t="s">
        <v>966</v>
      </c>
      <c r="G838" s="1" t="s">
        <v>967</v>
      </c>
      <c r="H838" s="8" t="str">
        <f>HYPERLINK("https://doi.org/"&amp;G838)</f>
        <v>https://doi.org/10.1016/j.jaridenv.2021.104466</v>
      </c>
      <c r="I838" s="1" t="s">
        <v>968</v>
      </c>
      <c r="J838" s="1" t="s">
        <v>947</v>
      </c>
      <c r="K838" s="2">
        <v>1</v>
      </c>
      <c r="L838" s="2"/>
      <c r="M838" s="2" t="s">
        <v>597</v>
      </c>
      <c r="N838" s="16">
        <v>1.57</v>
      </c>
      <c r="O838" s="16"/>
      <c r="Q838" s="16"/>
      <c r="R838" s="10"/>
      <c r="S838" s="16"/>
      <c r="T838" s="3"/>
      <c r="U838" s="16" t="s">
        <v>35</v>
      </c>
      <c r="V838" s="16" t="s">
        <v>29</v>
      </c>
      <c r="W838" s="16" t="s">
        <v>970</v>
      </c>
      <c r="X838" s="16" t="s">
        <v>839</v>
      </c>
      <c r="Y838" s="3"/>
      <c r="Z838" s="3"/>
    </row>
    <row r="839" spans="1:27" ht="14.25" customHeight="1">
      <c r="A839" s="1">
        <v>4191</v>
      </c>
      <c r="B839" s="2">
        <v>1</v>
      </c>
      <c r="C839" s="1" t="s">
        <v>964</v>
      </c>
      <c r="D839" s="1" t="s">
        <v>965</v>
      </c>
      <c r="E839" s="1">
        <v>2021</v>
      </c>
      <c r="F839" s="1" t="s">
        <v>966</v>
      </c>
      <c r="G839" s="1" t="s">
        <v>967</v>
      </c>
      <c r="H839" s="8" t="str">
        <f>HYPERLINK("https://doi.org/"&amp;G839)</f>
        <v>https://doi.org/10.1016/j.jaridenv.2021.104466</v>
      </c>
      <c r="I839" s="1" t="s">
        <v>968</v>
      </c>
      <c r="J839" s="1" t="s">
        <v>947</v>
      </c>
      <c r="K839" s="2">
        <v>1</v>
      </c>
      <c r="L839" s="2"/>
      <c r="M839" s="2" t="s">
        <v>972</v>
      </c>
      <c r="N839" s="16">
        <v>3.11</v>
      </c>
      <c r="O839" s="16"/>
      <c r="Q839" s="16"/>
      <c r="R839" s="10"/>
      <c r="S839" s="16"/>
      <c r="T839" s="3"/>
      <c r="U839" s="16" t="s">
        <v>35</v>
      </c>
      <c r="V839" s="16" t="s">
        <v>29</v>
      </c>
      <c r="W839" s="16" t="s">
        <v>562</v>
      </c>
      <c r="X839" s="16" t="s">
        <v>839</v>
      </c>
      <c r="Y839" s="3"/>
      <c r="Z839" s="3"/>
    </row>
    <row r="840" spans="1:27" ht="14.25" customHeight="1">
      <c r="A840" s="1">
        <v>4191</v>
      </c>
      <c r="B840" s="2">
        <v>1</v>
      </c>
      <c r="C840" s="1" t="s">
        <v>964</v>
      </c>
      <c r="D840" s="1" t="s">
        <v>965</v>
      </c>
      <c r="E840" s="1">
        <v>2021</v>
      </c>
      <c r="F840" s="1" t="s">
        <v>966</v>
      </c>
      <c r="G840" s="1" t="s">
        <v>967</v>
      </c>
      <c r="H840" s="8" t="str">
        <f>HYPERLINK("https://doi.org/"&amp;G840)</f>
        <v>https://doi.org/10.1016/j.jaridenv.2021.104466</v>
      </c>
      <c r="I840" s="1" t="s">
        <v>968</v>
      </c>
      <c r="J840" s="1" t="s">
        <v>947</v>
      </c>
      <c r="K840" s="2">
        <v>1</v>
      </c>
      <c r="L840" s="2"/>
      <c r="M840" s="2" t="s">
        <v>972</v>
      </c>
      <c r="N840" s="16">
        <v>3.24</v>
      </c>
      <c r="O840" s="16"/>
      <c r="Q840" s="16"/>
      <c r="R840" s="10"/>
      <c r="S840" s="16"/>
      <c r="T840" s="3"/>
      <c r="U840" s="16" t="s">
        <v>35</v>
      </c>
      <c r="V840" s="16" t="s">
        <v>29</v>
      </c>
      <c r="W840" s="16" t="s">
        <v>970</v>
      </c>
      <c r="X840" s="16" t="s">
        <v>839</v>
      </c>
      <c r="Y840" s="3"/>
      <c r="Z840" s="3"/>
    </row>
    <row r="841" spans="1:27" ht="14.25" customHeight="1">
      <c r="A841" s="1">
        <v>4191</v>
      </c>
      <c r="B841" s="2">
        <v>1</v>
      </c>
      <c r="C841" s="1" t="s">
        <v>964</v>
      </c>
      <c r="D841" s="1" t="s">
        <v>965</v>
      </c>
      <c r="E841" s="1">
        <v>2021</v>
      </c>
      <c r="F841" s="1" t="s">
        <v>966</v>
      </c>
      <c r="G841" s="1" t="s">
        <v>967</v>
      </c>
      <c r="H841" s="8" t="str">
        <f>HYPERLINK("https://doi.org/"&amp;G841)</f>
        <v>https://doi.org/10.1016/j.jaridenv.2021.104466</v>
      </c>
      <c r="I841" s="1" t="s">
        <v>968</v>
      </c>
      <c r="J841" s="1" t="s">
        <v>947</v>
      </c>
      <c r="K841" s="2">
        <v>1</v>
      </c>
      <c r="L841" s="2"/>
      <c r="M841" s="2" t="s">
        <v>973</v>
      </c>
      <c r="N841" s="16">
        <v>3.85</v>
      </c>
      <c r="O841" s="16"/>
      <c r="Q841" s="16"/>
      <c r="R841" s="10"/>
      <c r="S841" s="16"/>
      <c r="T841" s="3"/>
      <c r="U841" s="16" t="s">
        <v>35</v>
      </c>
      <c r="V841" s="16" t="s">
        <v>29</v>
      </c>
      <c r="W841" s="16" t="s">
        <v>562</v>
      </c>
      <c r="X841" s="16" t="s">
        <v>839</v>
      </c>
      <c r="Y841" s="3"/>
      <c r="Z841" s="3"/>
    </row>
    <row r="842" spans="1:27" ht="14.25" customHeight="1">
      <c r="A842" s="1">
        <v>4191</v>
      </c>
      <c r="B842" s="2">
        <v>1</v>
      </c>
      <c r="C842" s="1" t="s">
        <v>964</v>
      </c>
      <c r="D842" s="1" t="s">
        <v>965</v>
      </c>
      <c r="E842" s="1">
        <v>2021</v>
      </c>
      <c r="F842" s="1" t="s">
        <v>966</v>
      </c>
      <c r="G842" s="1" t="s">
        <v>967</v>
      </c>
      <c r="H842" s="8" t="str">
        <f>HYPERLINK("https://doi.org/"&amp;G842)</f>
        <v>https://doi.org/10.1016/j.jaridenv.2021.104466</v>
      </c>
      <c r="I842" s="1" t="s">
        <v>968</v>
      </c>
      <c r="J842" s="1" t="s">
        <v>947</v>
      </c>
      <c r="K842" s="2">
        <v>1</v>
      </c>
      <c r="L842" s="2"/>
      <c r="M842" s="2" t="s">
        <v>973</v>
      </c>
      <c r="N842" s="16">
        <v>3.93</v>
      </c>
      <c r="O842" s="16"/>
      <c r="Q842" s="16"/>
      <c r="R842" s="10"/>
      <c r="S842" s="16"/>
      <c r="T842" s="3"/>
      <c r="U842" s="16" t="s">
        <v>35</v>
      </c>
      <c r="V842" s="16" t="s">
        <v>29</v>
      </c>
      <c r="W842" s="16" t="s">
        <v>970</v>
      </c>
      <c r="X842" s="16" t="s">
        <v>839</v>
      </c>
      <c r="Y842" s="3"/>
      <c r="Z842" s="3"/>
    </row>
    <row r="843" spans="1:27" ht="14.25" customHeight="1">
      <c r="A843" s="1">
        <v>4191</v>
      </c>
      <c r="B843" s="2">
        <v>1</v>
      </c>
      <c r="C843" s="1" t="s">
        <v>964</v>
      </c>
      <c r="D843" s="1" t="s">
        <v>965</v>
      </c>
      <c r="E843" s="1">
        <v>2021</v>
      </c>
      <c r="F843" s="1" t="s">
        <v>966</v>
      </c>
      <c r="G843" s="1" t="s">
        <v>967</v>
      </c>
      <c r="H843" s="8" t="str">
        <f>HYPERLINK("https://doi.org/"&amp;G843)</f>
        <v>https://doi.org/10.1016/j.jaridenv.2021.104466</v>
      </c>
      <c r="I843" s="1" t="s">
        <v>968</v>
      </c>
      <c r="J843" s="1" t="s">
        <v>947</v>
      </c>
      <c r="K843" s="2">
        <v>1</v>
      </c>
      <c r="L843" s="2"/>
      <c r="M843" s="2" t="s">
        <v>459</v>
      </c>
      <c r="N843" s="16">
        <v>3.99</v>
      </c>
      <c r="O843" s="16"/>
      <c r="Q843" s="16"/>
      <c r="R843" s="10"/>
      <c r="S843" s="16"/>
      <c r="T843" s="3"/>
      <c r="U843" s="16" t="s">
        <v>35</v>
      </c>
      <c r="V843" s="16" t="s">
        <v>29</v>
      </c>
      <c r="W843" s="16" t="s">
        <v>562</v>
      </c>
      <c r="X843" s="16" t="s">
        <v>839</v>
      </c>
      <c r="Y843" s="3"/>
      <c r="Z843" s="3"/>
    </row>
    <row r="844" spans="1:27" ht="14.25" customHeight="1">
      <c r="A844" s="1">
        <v>4191</v>
      </c>
      <c r="B844" s="2">
        <v>1</v>
      </c>
      <c r="C844" s="1" t="s">
        <v>964</v>
      </c>
      <c r="D844" s="1" t="s">
        <v>965</v>
      </c>
      <c r="E844" s="1">
        <v>2021</v>
      </c>
      <c r="F844" s="1" t="s">
        <v>966</v>
      </c>
      <c r="G844" s="1" t="s">
        <v>967</v>
      </c>
      <c r="H844" s="8" t="str">
        <f>HYPERLINK("https://doi.org/"&amp;G844)</f>
        <v>https://doi.org/10.1016/j.jaridenv.2021.104466</v>
      </c>
      <c r="I844" s="1" t="s">
        <v>968</v>
      </c>
      <c r="J844" s="1" t="s">
        <v>947</v>
      </c>
      <c r="K844" s="2">
        <v>1</v>
      </c>
      <c r="L844" s="2"/>
      <c r="M844" s="2" t="s">
        <v>459</v>
      </c>
      <c r="N844" s="16">
        <v>4.12</v>
      </c>
      <c r="O844" s="16"/>
      <c r="Q844" s="16"/>
      <c r="R844" s="10"/>
      <c r="S844" s="16"/>
      <c r="T844" s="3"/>
      <c r="U844" s="16" t="s">
        <v>35</v>
      </c>
      <c r="V844" s="16" t="s">
        <v>29</v>
      </c>
      <c r="W844" s="16" t="s">
        <v>970</v>
      </c>
      <c r="X844" s="16" t="s">
        <v>839</v>
      </c>
      <c r="Y844" s="3"/>
      <c r="Z844" s="3"/>
    </row>
    <row r="845" spans="1:27" ht="14.25" customHeight="1">
      <c r="A845" s="1">
        <v>4191</v>
      </c>
      <c r="B845" s="2">
        <v>1</v>
      </c>
      <c r="C845" s="1" t="s">
        <v>964</v>
      </c>
      <c r="D845" s="1" t="s">
        <v>965</v>
      </c>
      <c r="E845" s="1">
        <v>2021</v>
      </c>
      <c r="F845" s="1" t="s">
        <v>966</v>
      </c>
      <c r="G845" s="1" t="s">
        <v>967</v>
      </c>
      <c r="H845" s="8" t="str">
        <f>HYPERLINK("https://doi.org/"&amp;G845)</f>
        <v>https://doi.org/10.1016/j.jaridenv.2021.104466</v>
      </c>
      <c r="I845" s="1" t="s">
        <v>968</v>
      </c>
      <c r="J845" s="1" t="s">
        <v>947</v>
      </c>
      <c r="K845" s="2">
        <v>1</v>
      </c>
      <c r="L845" s="2"/>
      <c r="M845" s="2" t="s">
        <v>974</v>
      </c>
      <c r="N845" s="16">
        <v>3.88</v>
      </c>
      <c r="O845" s="16"/>
      <c r="Q845" s="16"/>
      <c r="R845" s="10"/>
      <c r="S845" s="16"/>
      <c r="T845" s="3"/>
      <c r="U845" s="16" t="s">
        <v>35</v>
      </c>
      <c r="V845" s="16" t="s">
        <v>29</v>
      </c>
      <c r="W845" s="16" t="s">
        <v>562</v>
      </c>
      <c r="X845" s="16" t="s">
        <v>839</v>
      </c>
      <c r="Y845" s="3"/>
      <c r="Z845" s="3"/>
    </row>
    <row r="846" spans="1:27" ht="14.25" customHeight="1">
      <c r="A846" s="1">
        <v>4191</v>
      </c>
      <c r="B846" s="2">
        <v>1</v>
      </c>
      <c r="C846" s="1" t="s">
        <v>964</v>
      </c>
      <c r="D846" s="1" t="s">
        <v>965</v>
      </c>
      <c r="E846" s="1">
        <v>2021</v>
      </c>
      <c r="F846" s="1" t="s">
        <v>966</v>
      </c>
      <c r="G846" s="1" t="s">
        <v>967</v>
      </c>
      <c r="H846" s="8" t="str">
        <f>HYPERLINK("https://doi.org/"&amp;G846)</f>
        <v>https://doi.org/10.1016/j.jaridenv.2021.104466</v>
      </c>
      <c r="I846" s="1" t="s">
        <v>968</v>
      </c>
      <c r="J846" s="1" t="s">
        <v>947</v>
      </c>
      <c r="K846" s="2">
        <v>1</v>
      </c>
      <c r="L846" s="2"/>
      <c r="M846" s="2" t="s">
        <v>974</v>
      </c>
      <c r="N846" s="16">
        <v>4</v>
      </c>
      <c r="O846" s="16"/>
      <c r="Q846" s="16"/>
      <c r="R846" s="10"/>
      <c r="S846" s="16"/>
      <c r="T846" s="3"/>
      <c r="U846" s="16" t="s">
        <v>35</v>
      </c>
      <c r="V846" s="16" t="s">
        <v>29</v>
      </c>
      <c r="W846" s="16" t="s">
        <v>970</v>
      </c>
      <c r="X846" s="16" t="s">
        <v>839</v>
      </c>
      <c r="Y846" s="3"/>
      <c r="Z846" s="3"/>
    </row>
    <row r="847" spans="1:27" ht="14.25" customHeight="1">
      <c r="A847" s="1">
        <v>4088</v>
      </c>
      <c r="B847" s="2">
        <v>1</v>
      </c>
      <c r="C847" s="1" t="s">
        <v>975</v>
      </c>
      <c r="D847" s="1" t="s">
        <v>976</v>
      </c>
      <c r="E847" s="1">
        <v>2021</v>
      </c>
      <c r="F847" s="1" t="s">
        <v>977</v>
      </c>
      <c r="G847" s="1" t="s">
        <v>978</v>
      </c>
      <c r="H847" s="8" t="str">
        <f>HYPERLINK("https://doi.org/"&amp;G847)</f>
        <v>https://doi.org/10.1016/j.jaridenv.2021.104513</v>
      </c>
      <c r="I847" s="1" t="s">
        <v>979</v>
      </c>
      <c r="J847" s="1" t="s">
        <v>947</v>
      </c>
      <c r="K847" s="2">
        <v>1</v>
      </c>
      <c r="L847" s="2">
        <v>741</v>
      </c>
      <c r="M847" s="2" t="s">
        <v>980</v>
      </c>
      <c r="N847" s="16">
        <v>0.25</v>
      </c>
      <c r="O847" s="2"/>
      <c r="Q847" s="2"/>
      <c r="R847" s="10"/>
      <c r="S847" s="2"/>
      <c r="T847" s="2"/>
      <c r="U847" s="2" t="s">
        <v>35</v>
      </c>
      <c r="V847" s="2" t="s">
        <v>981</v>
      </c>
      <c r="W847" s="2" t="s">
        <v>419</v>
      </c>
      <c r="X847" s="2" t="s">
        <v>839</v>
      </c>
      <c r="Y847" s="2" t="s">
        <v>982</v>
      </c>
      <c r="Z847" s="2"/>
      <c r="AA847" s="2"/>
    </row>
    <row r="848" spans="1:27" ht="14.25" customHeight="1">
      <c r="A848" s="1">
        <v>4088</v>
      </c>
      <c r="B848" s="2">
        <v>1</v>
      </c>
      <c r="C848" s="1" t="s">
        <v>975</v>
      </c>
      <c r="D848" s="1" t="s">
        <v>976</v>
      </c>
      <c r="E848" s="1">
        <v>2021</v>
      </c>
      <c r="F848" s="1" t="s">
        <v>977</v>
      </c>
      <c r="G848" s="1" t="s">
        <v>978</v>
      </c>
      <c r="H848" s="8" t="str">
        <f>HYPERLINK("https://doi.org/"&amp;G848)</f>
        <v>https://doi.org/10.1016/j.jaridenv.2021.104513</v>
      </c>
      <c r="I848" s="1" t="s">
        <v>979</v>
      </c>
      <c r="J848" s="1" t="s">
        <v>947</v>
      </c>
      <c r="K848" s="2">
        <v>1</v>
      </c>
      <c r="L848" s="2">
        <v>741</v>
      </c>
      <c r="M848" s="2" t="s">
        <v>980</v>
      </c>
      <c r="N848" s="16">
        <v>0.67</v>
      </c>
      <c r="O848" s="2"/>
      <c r="Q848" s="2"/>
      <c r="R848" s="10"/>
      <c r="S848" s="2"/>
      <c r="T848" s="2"/>
      <c r="U848" s="2" t="s">
        <v>35</v>
      </c>
      <c r="V848" s="2" t="s">
        <v>981</v>
      </c>
      <c r="W848" s="2" t="s">
        <v>419</v>
      </c>
      <c r="X848" s="2" t="s">
        <v>839</v>
      </c>
      <c r="Y848" s="2" t="s">
        <v>893</v>
      </c>
      <c r="Z848" s="2"/>
    </row>
    <row r="849" spans="1:27" ht="14.25" customHeight="1">
      <c r="A849" s="1">
        <v>4088</v>
      </c>
      <c r="B849" s="2">
        <v>1</v>
      </c>
      <c r="C849" s="1" t="s">
        <v>975</v>
      </c>
      <c r="D849" s="1" t="s">
        <v>976</v>
      </c>
      <c r="E849" s="1">
        <v>2021</v>
      </c>
      <c r="F849" s="1" t="s">
        <v>977</v>
      </c>
      <c r="G849" s="1" t="s">
        <v>978</v>
      </c>
      <c r="H849" s="8" t="str">
        <f>HYPERLINK("https://doi.org/"&amp;G849)</f>
        <v>https://doi.org/10.1016/j.jaridenv.2021.104513</v>
      </c>
      <c r="I849" s="1" t="s">
        <v>979</v>
      </c>
      <c r="J849" s="1" t="s">
        <v>947</v>
      </c>
      <c r="K849" s="2">
        <v>1</v>
      </c>
      <c r="L849" s="2">
        <v>741</v>
      </c>
      <c r="M849" s="2" t="s">
        <v>980</v>
      </c>
      <c r="N849" s="16">
        <v>0.99</v>
      </c>
      <c r="O849" s="2"/>
      <c r="Q849" s="2"/>
      <c r="R849" s="10"/>
      <c r="S849" s="2"/>
      <c r="T849" s="2"/>
      <c r="U849" s="2" t="s">
        <v>35</v>
      </c>
      <c r="V849" s="2" t="s">
        <v>981</v>
      </c>
      <c r="W849" s="2" t="s">
        <v>419</v>
      </c>
      <c r="X849" s="2" t="s">
        <v>839</v>
      </c>
      <c r="Y849" s="2" t="s">
        <v>983</v>
      </c>
      <c r="Z849" s="2"/>
    </row>
    <row r="850" spans="1:27" ht="14.25" customHeight="1">
      <c r="A850" s="1">
        <v>4088</v>
      </c>
      <c r="B850" s="2">
        <v>1</v>
      </c>
      <c r="C850" s="1" t="s">
        <v>975</v>
      </c>
      <c r="D850" s="1" t="s">
        <v>976</v>
      </c>
      <c r="E850" s="1">
        <v>2021</v>
      </c>
      <c r="F850" s="1" t="s">
        <v>977</v>
      </c>
      <c r="G850" s="1" t="s">
        <v>978</v>
      </c>
      <c r="H850" s="8" t="str">
        <f>HYPERLINK("https://doi.org/"&amp;G850)</f>
        <v>https://doi.org/10.1016/j.jaridenv.2021.104513</v>
      </c>
      <c r="I850" s="1" t="s">
        <v>979</v>
      </c>
      <c r="J850" s="1" t="s">
        <v>947</v>
      </c>
      <c r="K850" s="2">
        <v>1</v>
      </c>
      <c r="L850" s="2">
        <v>851</v>
      </c>
      <c r="M850" s="2" t="s">
        <v>980</v>
      </c>
      <c r="N850" s="16">
        <v>0.28999999999999998</v>
      </c>
      <c r="O850" s="2"/>
      <c r="Q850" s="2"/>
      <c r="R850" s="10"/>
      <c r="S850" s="2"/>
      <c r="T850" s="2"/>
      <c r="U850" s="2" t="s">
        <v>35</v>
      </c>
      <c r="V850" s="2" t="s">
        <v>981</v>
      </c>
      <c r="W850" s="2" t="s">
        <v>421</v>
      </c>
      <c r="X850" s="2" t="s">
        <v>839</v>
      </c>
      <c r="Y850" s="2" t="s">
        <v>982</v>
      </c>
      <c r="Z850" s="2"/>
      <c r="AA850" s="2"/>
    </row>
    <row r="851" spans="1:27" ht="14.25" customHeight="1">
      <c r="A851" s="1">
        <v>4088</v>
      </c>
      <c r="B851" s="2">
        <v>1</v>
      </c>
      <c r="C851" s="1" t="s">
        <v>975</v>
      </c>
      <c r="D851" s="1" t="s">
        <v>976</v>
      </c>
      <c r="E851" s="1">
        <v>2021</v>
      </c>
      <c r="F851" s="1" t="s">
        <v>977</v>
      </c>
      <c r="G851" s="1" t="s">
        <v>978</v>
      </c>
      <c r="H851" s="8" t="str">
        <f>HYPERLINK("https://doi.org/"&amp;G851)</f>
        <v>https://doi.org/10.1016/j.jaridenv.2021.104513</v>
      </c>
      <c r="I851" s="1" t="s">
        <v>979</v>
      </c>
      <c r="J851" s="1" t="s">
        <v>947</v>
      </c>
      <c r="K851" s="2">
        <v>1</v>
      </c>
      <c r="L851" s="2">
        <v>851</v>
      </c>
      <c r="M851" s="2" t="s">
        <v>980</v>
      </c>
      <c r="N851" s="16">
        <v>0.79</v>
      </c>
      <c r="O851" s="2"/>
      <c r="Q851" s="2"/>
      <c r="R851" s="10"/>
      <c r="S851" s="2"/>
      <c r="T851" s="2"/>
      <c r="U851" s="2" t="s">
        <v>35</v>
      </c>
      <c r="V851" s="2" t="s">
        <v>981</v>
      </c>
      <c r="W851" s="2" t="s">
        <v>421</v>
      </c>
      <c r="X851" s="2" t="s">
        <v>839</v>
      </c>
      <c r="Y851" s="2" t="s">
        <v>893</v>
      </c>
      <c r="Z851" s="2"/>
    </row>
    <row r="852" spans="1:27" ht="14.25" customHeight="1">
      <c r="A852" s="1">
        <v>4088</v>
      </c>
      <c r="B852" s="2">
        <v>1</v>
      </c>
      <c r="C852" s="1" t="s">
        <v>975</v>
      </c>
      <c r="D852" s="1" t="s">
        <v>976</v>
      </c>
      <c r="E852" s="1">
        <v>2021</v>
      </c>
      <c r="F852" s="1" t="s">
        <v>977</v>
      </c>
      <c r="G852" s="1" t="s">
        <v>978</v>
      </c>
      <c r="H852" s="8" t="str">
        <f>HYPERLINK("https://doi.org/"&amp;G852)</f>
        <v>https://doi.org/10.1016/j.jaridenv.2021.104513</v>
      </c>
      <c r="I852" s="1" t="s">
        <v>979</v>
      </c>
      <c r="J852" s="1" t="s">
        <v>947</v>
      </c>
      <c r="K852" s="2">
        <v>1</v>
      </c>
      <c r="L852" s="2">
        <v>851</v>
      </c>
      <c r="M852" s="2" t="s">
        <v>980</v>
      </c>
      <c r="N852" s="16">
        <v>1.03</v>
      </c>
      <c r="O852" s="2"/>
      <c r="Q852" s="2"/>
      <c r="R852" s="10"/>
      <c r="S852" s="2"/>
      <c r="T852" s="2"/>
      <c r="U852" s="2" t="s">
        <v>35</v>
      </c>
      <c r="V852" s="2" t="s">
        <v>981</v>
      </c>
      <c r="W852" s="2" t="s">
        <v>421</v>
      </c>
      <c r="X852" s="2" t="s">
        <v>839</v>
      </c>
      <c r="Y852" s="2" t="s">
        <v>983</v>
      </c>
      <c r="Z852" s="2"/>
    </row>
    <row r="853" spans="1:27" ht="14.25" customHeight="1">
      <c r="A853" s="1">
        <v>4088</v>
      </c>
      <c r="B853" s="2">
        <v>1</v>
      </c>
      <c r="C853" s="1" t="s">
        <v>975</v>
      </c>
      <c r="D853" s="1" t="s">
        <v>976</v>
      </c>
      <c r="E853" s="1">
        <v>2021</v>
      </c>
      <c r="F853" s="1" t="s">
        <v>977</v>
      </c>
      <c r="G853" s="1" t="s">
        <v>978</v>
      </c>
      <c r="H853" s="8" t="str">
        <f>HYPERLINK("https://doi.org/"&amp;G853)</f>
        <v>https://doi.org/10.1016/j.jaridenv.2021.104513</v>
      </c>
      <c r="I853" s="1" t="s">
        <v>979</v>
      </c>
      <c r="J853" s="1" t="s">
        <v>947</v>
      </c>
      <c r="K853" s="2">
        <v>1</v>
      </c>
      <c r="L853" s="2">
        <v>787</v>
      </c>
      <c r="M853" s="2" t="s">
        <v>980</v>
      </c>
      <c r="N853" s="16">
        <v>0.31</v>
      </c>
      <c r="O853" s="2"/>
      <c r="Q853" s="2"/>
      <c r="R853" s="10"/>
      <c r="S853" s="2"/>
      <c r="T853" s="2"/>
      <c r="U853" s="2" t="s">
        <v>35</v>
      </c>
      <c r="V853" s="2" t="s">
        <v>984</v>
      </c>
      <c r="W853" s="2" t="s">
        <v>422</v>
      </c>
      <c r="X853" s="2" t="s">
        <v>839</v>
      </c>
      <c r="Y853" s="2" t="s">
        <v>982</v>
      </c>
      <c r="Z853" s="2"/>
      <c r="AA853" s="2"/>
    </row>
    <row r="854" spans="1:27" ht="14.25" customHeight="1">
      <c r="A854" s="1">
        <v>4088</v>
      </c>
      <c r="B854" s="2">
        <v>1</v>
      </c>
      <c r="C854" s="1" t="s">
        <v>975</v>
      </c>
      <c r="D854" s="1" t="s">
        <v>976</v>
      </c>
      <c r="E854" s="1">
        <v>2021</v>
      </c>
      <c r="F854" s="1" t="s">
        <v>977</v>
      </c>
      <c r="G854" s="1" t="s">
        <v>978</v>
      </c>
      <c r="H854" s="8" t="str">
        <f>HYPERLINK("https://doi.org/"&amp;G854)</f>
        <v>https://doi.org/10.1016/j.jaridenv.2021.104513</v>
      </c>
      <c r="I854" s="1" t="s">
        <v>979</v>
      </c>
      <c r="J854" s="1" t="s">
        <v>947</v>
      </c>
      <c r="K854" s="2">
        <v>1</v>
      </c>
      <c r="L854" s="2">
        <v>787</v>
      </c>
      <c r="M854" s="2" t="s">
        <v>980</v>
      </c>
      <c r="N854" s="16">
        <v>0.9</v>
      </c>
      <c r="O854" s="2"/>
      <c r="Q854" s="2"/>
      <c r="R854" s="10"/>
      <c r="S854" s="2"/>
      <c r="T854" s="2"/>
      <c r="U854" s="2" t="s">
        <v>35</v>
      </c>
      <c r="V854" s="2" t="s">
        <v>984</v>
      </c>
      <c r="W854" s="2" t="s">
        <v>422</v>
      </c>
      <c r="X854" s="2" t="s">
        <v>839</v>
      </c>
      <c r="Y854" s="2" t="s">
        <v>893</v>
      </c>
      <c r="Z854" s="2"/>
    </row>
    <row r="855" spans="1:27" ht="14.25" customHeight="1">
      <c r="A855" s="1">
        <v>4088</v>
      </c>
      <c r="B855" s="2">
        <v>1</v>
      </c>
      <c r="C855" s="1" t="s">
        <v>975</v>
      </c>
      <c r="D855" s="1" t="s">
        <v>976</v>
      </c>
      <c r="E855" s="1">
        <v>2021</v>
      </c>
      <c r="F855" s="1" t="s">
        <v>977</v>
      </c>
      <c r="G855" s="1" t="s">
        <v>978</v>
      </c>
      <c r="H855" s="8" t="str">
        <f>HYPERLINK("https://doi.org/"&amp;G855)</f>
        <v>https://doi.org/10.1016/j.jaridenv.2021.104513</v>
      </c>
      <c r="I855" s="1" t="s">
        <v>979</v>
      </c>
      <c r="J855" s="1" t="s">
        <v>947</v>
      </c>
      <c r="K855" s="2">
        <v>1</v>
      </c>
      <c r="L855" s="2">
        <v>787</v>
      </c>
      <c r="M855" s="2" t="s">
        <v>980</v>
      </c>
      <c r="N855" s="16">
        <v>1.08</v>
      </c>
      <c r="O855" s="2"/>
      <c r="Q855" s="2"/>
      <c r="R855" s="10"/>
      <c r="S855" s="2"/>
      <c r="T855" s="2"/>
      <c r="U855" s="2" t="s">
        <v>35</v>
      </c>
      <c r="V855" s="2" t="s">
        <v>984</v>
      </c>
      <c r="W855" s="2" t="s">
        <v>422</v>
      </c>
      <c r="X855" s="2" t="s">
        <v>839</v>
      </c>
      <c r="Y855" s="2" t="s">
        <v>983</v>
      </c>
      <c r="Z855" s="2"/>
    </row>
    <row r="856" spans="1:27" ht="14.25" customHeight="1">
      <c r="A856" s="1">
        <v>4088</v>
      </c>
      <c r="B856" s="2">
        <v>1</v>
      </c>
      <c r="C856" s="1" t="s">
        <v>975</v>
      </c>
      <c r="D856" s="1" t="s">
        <v>976</v>
      </c>
      <c r="E856" s="1">
        <v>2021</v>
      </c>
      <c r="F856" s="1" t="s">
        <v>977</v>
      </c>
      <c r="G856" s="1" t="s">
        <v>978</v>
      </c>
      <c r="H856" s="8" t="str">
        <f>HYPERLINK("https://doi.org/"&amp;G856)</f>
        <v>https://doi.org/10.1016/j.jaridenv.2021.104513</v>
      </c>
      <c r="I856" s="1" t="s">
        <v>979</v>
      </c>
      <c r="J856" s="1" t="s">
        <v>947</v>
      </c>
      <c r="K856" s="2">
        <v>1</v>
      </c>
      <c r="L856" s="2">
        <v>787</v>
      </c>
      <c r="M856" s="2" t="s">
        <v>980</v>
      </c>
      <c r="N856" s="16">
        <v>0.99</v>
      </c>
      <c r="O856" s="2"/>
      <c r="Q856" s="2"/>
      <c r="R856" s="10"/>
      <c r="S856" s="2"/>
      <c r="T856" s="2"/>
      <c r="U856" s="2" t="s">
        <v>35</v>
      </c>
      <c r="V856" s="2" t="s">
        <v>981</v>
      </c>
      <c r="W856" s="2" t="s">
        <v>419</v>
      </c>
      <c r="X856" s="2" t="s">
        <v>839</v>
      </c>
      <c r="Y856" s="2" t="s">
        <v>985</v>
      </c>
      <c r="Z856" s="2" t="s">
        <v>983</v>
      </c>
    </row>
    <row r="857" spans="1:27" ht="14.25" customHeight="1">
      <c r="A857" s="1">
        <v>4088</v>
      </c>
      <c r="B857" s="2">
        <v>1</v>
      </c>
      <c r="C857" s="1" t="s">
        <v>975</v>
      </c>
      <c r="D857" s="1" t="s">
        <v>976</v>
      </c>
      <c r="E857" s="1">
        <v>2021</v>
      </c>
      <c r="F857" s="1" t="s">
        <v>977</v>
      </c>
      <c r="G857" s="1" t="s">
        <v>978</v>
      </c>
      <c r="H857" s="8" t="str">
        <f>HYPERLINK("https://doi.org/"&amp;G857)</f>
        <v>https://doi.org/10.1016/j.jaridenv.2021.104513</v>
      </c>
      <c r="I857" s="1" t="s">
        <v>979</v>
      </c>
      <c r="J857" s="1" t="s">
        <v>947</v>
      </c>
      <c r="K857" s="2">
        <v>1</v>
      </c>
      <c r="L857" s="2">
        <v>787</v>
      </c>
      <c r="M857" s="2" t="s">
        <v>980</v>
      </c>
      <c r="N857" s="16">
        <v>1.03</v>
      </c>
      <c r="O857" s="2"/>
      <c r="Q857" s="2"/>
      <c r="R857" s="10"/>
      <c r="S857" s="2"/>
      <c r="T857" s="2"/>
      <c r="U857" s="2" t="s">
        <v>35</v>
      </c>
      <c r="V857" s="2" t="s">
        <v>981</v>
      </c>
      <c r="W857" s="2" t="s">
        <v>421</v>
      </c>
      <c r="X857" s="2" t="s">
        <v>839</v>
      </c>
      <c r="Y857" s="2" t="s">
        <v>985</v>
      </c>
      <c r="Z857" s="2" t="s">
        <v>983</v>
      </c>
    </row>
    <row r="858" spans="1:27" ht="14.25" customHeight="1">
      <c r="A858" s="1">
        <v>4088</v>
      </c>
      <c r="B858" s="2">
        <v>1</v>
      </c>
      <c r="C858" s="1" t="s">
        <v>975</v>
      </c>
      <c r="D858" s="1" t="s">
        <v>976</v>
      </c>
      <c r="E858" s="1">
        <v>2021</v>
      </c>
      <c r="F858" s="1" t="s">
        <v>977</v>
      </c>
      <c r="G858" s="1" t="s">
        <v>978</v>
      </c>
      <c r="H858" s="8" t="str">
        <f>HYPERLINK("https://doi.org/"&amp;G858)</f>
        <v>https://doi.org/10.1016/j.jaridenv.2021.104513</v>
      </c>
      <c r="I858" s="1" t="s">
        <v>979</v>
      </c>
      <c r="J858" s="1" t="s">
        <v>947</v>
      </c>
      <c r="K858" s="2">
        <v>1</v>
      </c>
      <c r="L858" s="2">
        <v>787</v>
      </c>
      <c r="M858" s="2" t="s">
        <v>980</v>
      </c>
      <c r="N858" s="16">
        <v>1.08</v>
      </c>
      <c r="O858" s="2"/>
      <c r="Q858" s="2"/>
      <c r="R858" s="10"/>
      <c r="S858" s="2"/>
      <c r="T858" s="2"/>
      <c r="U858" s="2" t="s">
        <v>35</v>
      </c>
      <c r="V858" s="2" t="s">
        <v>984</v>
      </c>
      <c r="W858" s="2" t="s">
        <v>422</v>
      </c>
      <c r="X858" s="2" t="s">
        <v>839</v>
      </c>
      <c r="Y858" s="2" t="s">
        <v>985</v>
      </c>
      <c r="Z858" s="2" t="s">
        <v>983</v>
      </c>
    </row>
    <row r="859" spans="1:27" ht="14.25" customHeight="1">
      <c r="A859" s="1">
        <v>4088</v>
      </c>
      <c r="B859" s="2">
        <v>1</v>
      </c>
      <c r="C859" s="1" t="s">
        <v>975</v>
      </c>
      <c r="D859" s="1" t="s">
        <v>976</v>
      </c>
      <c r="E859" s="1">
        <v>2021</v>
      </c>
      <c r="F859" s="1" t="s">
        <v>977</v>
      </c>
      <c r="G859" s="1" t="s">
        <v>978</v>
      </c>
      <c r="H859" s="8" t="str">
        <f>HYPERLINK("https://doi.org/"&amp;G859)</f>
        <v>https://doi.org/10.1016/j.jaridenv.2021.104513</v>
      </c>
      <c r="I859" s="1" t="s">
        <v>979</v>
      </c>
      <c r="J859" s="1" t="s">
        <v>947</v>
      </c>
      <c r="K859" s="2">
        <v>1</v>
      </c>
      <c r="L859" s="2">
        <v>787</v>
      </c>
      <c r="M859" s="2" t="s">
        <v>980</v>
      </c>
      <c r="N859" s="16">
        <v>1.24</v>
      </c>
      <c r="O859" s="2"/>
      <c r="Q859" s="2"/>
      <c r="R859" s="10"/>
      <c r="S859" s="2"/>
      <c r="T859" s="2"/>
      <c r="U859" s="2" t="s">
        <v>35</v>
      </c>
      <c r="V859" s="2" t="s">
        <v>981</v>
      </c>
      <c r="W859" s="2" t="s">
        <v>419</v>
      </c>
      <c r="X859" s="2" t="s">
        <v>839</v>
      </c>
      <c r="Y859" s="2" t="s">
        <v>986</v>
      </c>
      <c r="Z859" s="2" t="s">
        <v>983</v>
      </c>
    </row>
    <row r="860" spans="1:27" ht="14.25" customHeight="1">
      <c r="A860" s="1">
        <v>4088</v>
      </c>
      <c r="B860" s="2">
        <v>1</v>
      </c>
      <c r="C860" s="1" t="s">
        <v>975</v>
      </c>
      <c r="D860" s="1" t="s">
        <v>976</v>
      </c>
      <c r="E860" s="1">
        <v>2021</v>
      </c>
      <c r="F860" s="1" t="s">
        <v>977</v>
      </c>
      <c r="G860" s="1" t="s">
        <v>978</v>
      </c>
      <c r="H860" s="8" t="str">
        <f>HYPERLINK("https://doi.org/"&amp;G860)</f>
        <v>https://doi.org/10.1016/j.jaridenv.2021.104513</v>
      </c>
      <c r="I860" s="1" t="s">
        <v>979</v>
      </c>
      <c r="J860" s="1" t="s">
        <v>947</v>
      </c>
      <c r="K860" s="2">
        <v>1</v>
      </c>
      <c r="L860" s="2">
        <v>787</v>
      </c>
      <c r="M860" s="2" t="s">
        <v>980</v>
      </c>
      <c r="N860" s="16">
        <v>1.1399999999999999</v>
      </c>
      <c r="O860" s="2"/>
      <c r="Q860" s="2"/>
      <c r="R860" s="10"/>
      <c r="S860" s="2"/>
      <c r="T860" s="2"/>
      <c r="U860" s="2" t="s">
        <v>35</v>
      </c>
      <c r="V860" s="2" t="s">
        <v>981</v>
      </c>
      <c r="W860" s="2" t="s">
        <v>421</v>
      </c>
      <c r="X860" s="2" t="s">
        <v>839</v>
      </c>
      <c r="Y860" s="2" t="s">
        <v>986</v>
      </c>
      <c r="Z860" s="2" t="s">
        <v>983</v>
      </c>
    </row>
    <row r="861" spans="1:27" ht="14.25" customHeight="1">
      <c r="A861" s="1">
        <v>4088</v>
      </c>
      <c r="B861" s="2">
        <v>1</v>
      </c>
      <c r="C861" s="1" t="s">
        <v>975</v>
      </c>
      <c r="D861" s="1" t="s">
        <v>976</v>
      </c>
      <c r="E861" s="1">
        <v>2021</v>
      </c>
      <c r="F861" s="1" t="s">
        <v>977</v>
      </c>
      <c r="G861" s="1" t="s">
        <v>978</v>
      </c>
      <c r="H861" s="8" t="str">
        <f>HYPERLINK("https://doi.org/"&amp;G861)</f>
        <v>https://doi.org/10.1016/j.jaridenv.2021.104513</v>
      </c>
      <c r="I861" s="1" t="s">
        <v>979</v>
      </c>
      <c r="J861" s="1" t="s">
        <v>947</v>
      </c>
      <c r="K861" s="2">
        <v>1</v>
      </c>
      <c r="L861" s="2">
        <v>787</v>
      </c>
      <c r="M861" s="2" t="s">
        <v>980</v>
      </c>
      <c r="N861" s="16">
        <v>1.22</v>
      </c>
      <c r="O861" s="2"/>
      <c r="Q861" s="2"/>
      <c r="R861" s="10"/>
      <c r="S861" s="2"/>
      <c r="T861" s="2"/>
      <c r="U861" s="2" t="s">
        <v>35</v>
      </c>
      <c r="V861" s="2" t="s">
        <v>984</v>
      </c>
      <c r="W861" s="2" t="s">
        <v>422</v>
      </c>
      <c r="X861" s="2" t="s">
        <v>839</v>
      </c>
      <c r="Y861" s="2" t="s">
        <v>986</v>
      </c>
      <c r="Z861" s="2" t="s">
        <v>983</v>
      </c>
    </row>
    <row r="862" spans="1:27" ht="14.25" customHeight="1">
      <c r="A862" s="1">
        <v>4088</v>
      </c>
      <c r="B862" s="2">
        <v>1</v>
      </c>
      <c r="C862" s="1" t="s">
        <v>975</v>
      </c>
      <c r="D862" s="1" t="s">
        <v>976</v>
      </c>
      <c r="E862" s="1">
        <v>2021</v>
      </c>
      <c r="F862" s="1" t="s">
        <v>977</v>
      </c>
      <c r="G862" s="1" t="s">
        <v>978</v>
      </c>
      <c r="H862" s="8" t="str">
        <f>HYPERLINK("https://doi.org/"&amp;G862)</f>
        <v>https://doi.org/10.1016/j.jaridenv.2021.104513</v>
      </c>
      <c r="I862" s="1" t="s">
        <v>979</v>
      </c>
      <c r="J862" s="1" t="s">
        <v>947</v>
      </c>
      <c r="K862" s="2">
        <v>1</v>
      </c>
      <c r="L862" s="2">
        <v>787</v>
      </c>
      <c r="M862" s="2" t="s">
        <v>980</v>
      </c>
      <c r="N862" s="16">
        <v>1.4</v>
      </c>
      <c r="O862" s="2"/>
      <c r="Q862" s="2"/>
      <c r="R862" s="10"/>
      <c r="S862" s="2"/>
      <c r="T862" s="2"/>
      <c r="U862" s="2" t="s">
        <v>35</v>
      </c>
      <c r="V862" s="2" t="s">
        <v>981</v>
      </c>
      <c r="W862" s="2" t="s">
        <v>419</v>
      </c>
      <c r="X862" s="2" t="s">
        <v>839</v>
      </c>
      <c r="Y862" s="2" t="s">
        <v>987</v>
      </c>
      <c r="Z862" s="2" t="s">
        <v>983</v>
      </c>
    </row>
    <row r="863" spans="1:27" ht="14.25" customHeight="1">
      <c r="A863" s="1">
        <v>4088</v>
      </c>
      <c r="B863" s="2">
        <v>1</v>
      </c>
      <c r="C863" s="1" t="s">
        <v>975</v>
      </c>
      <c r="D863" s="1" t="s">
        <v>976</v>
      </c>
      <c r="E863" s="1">
        <v>2021</v>
      </c>
      <c r="F863" s="1" t="s">
        <v>977</v>
      </c>
      <c r="G863" s="1" t="s">
        <v>978</v>
      </c>
      <c r="H863" s="8" t="str">
        <f>HYPERLINK("https://doi.org/"&amp;G863)</f>
        <v>https://doi.org/10.1016/j.jaridenv.2021.104513</v>
      </c>
      <c r="I863" s="1" t="s">
        <v>979</v>
      </c>
      <c r="J863" s="1" t="s">
        <v>947</v>
      </c>
      <c r="K863" s="2">
        <v>1</v>
      </c>
      <c r="L863" s="2">
        <v>787</v>
      </c>
      <c r="M863" s="2" t="s">
        <v>980</v>
      </c>
      <c r="N863" s="16">
        <v>1.24</v>
      </c>
      <c r="O863" s="2"/>
      <c r="Q863" s="2"/>
      <c r="R863" s="10"/>
      <c r="S863" s="2"/>
      <c r="T863" s="2"/>
      <c r="U863" s="2" t="s">
        <v>35</v>
      </c>
      <c r="V863" s="2" t="s">
        <v>981</v>
      </c>
      <c r="W863" s="2" t="s">
        <v>421</v>
      </c>
      <c r="X863" s="2" t="s">
        <v>839</v>
      </c>
      <c r="Y863" s="2" t="s">
        <v>987</v>
      </c>
      <c r="Z863" s="2" t="s">
        <v>983</v>
      </c>
    </row>
    <row r="864" spans="1:27" ht="14.25" customHeight="1">
      <c r="A864" s="1">
        <v>4088</v>
      </c>
      <c r="B864" s="2">
        <v>1</v>
      </c>
      <c r="C864" s="1" t="s">
        <v>975</v>
      </c>
      <c r="D864" s="1" t="s">
        <v>976</v>
      </c>
      <c r="E864" s="1">
        <v>2021</v>
      </c>
      <c r="F864" s="1" t="s">
        <v>977</v>
      </c>
      <c r="G864" s="1" t="s">
        <v>978</v>
      </c>
      <c r="H864" s="8" t="str">
        <f>HYPERLINK("https://doi.org/"&amp;G864)</f>
        <v>https://doi.org/10.1016/j.jaridenv.2021.104513</v>
      </c>
      <c r="I864" s="1" t="s">
        <v>979</v>
      </c>
      <c r="J864" s="1" t="s">
        <v>947</v>
      </c>
      <c r="K864" s="2">
        <v>1</v>
      </c>
      <c r="L864" s="2">
        <v>787</v>
      </c>
      <c r="M864" s="2" t="s">
        <v>980</v>
      </c>
      <c r="N864" s="16">
        <v>1.24</v>
      </c>
      <c r="O864" s="2"/>
      <c r="Q864" s="2"/>
      <c r="R864" s="10"/>
      <c r="S864" s="2"/>
      <c r="T864" s="2"/>
      <c r="U864" s="2" t="s">
        <v>35</v>
      </c>
      <c r="V864" s="2" t="s">
        <v>984</v>
      </c>
      <c r="W864" s="2" t="s">
        <v>422</v>
      </c>
      <c r="X864" s="2" t="s">
        <v>839</v>
      </c>
      <c r="Y864" s="2" t="s">
        <v>987</v>
      </c>
      <c r="Z864" s="2" t="s">
        <v>983</v>
      </c>
    </row>
    <row r="865" spans="1:27" ht="14.25" customHeight="1">
      <c r="A865" s="1">
        <v>4088</v>
      </c>
      <c r="B865" s="2">
        <v>1</v>
      </c>
      <c r="C865" s="1" t="s">
        <v>975</v>
      </c>
      <c r="D865" s="1" t="s">
        <v>976</v>
      </c>
      <c r="E865" s="1">
        <v>2021</v>
      </c>
      <c r="F865" s="1" t="s">
        <v>977</v>
      </c>
      <c r="G865" s="1" t="s">
        <v>978</v>
      </c>
      <c r="H865" s="8" t="str">
        <f>HYPERLINK("https://doi.org/"&amp;G865)</f>
        <v>https://doi.org/10.1016/j.jaridenv.2021.104513</v>
      </c>
      <c r="I865" s="1" t="s">
        <v>979</v>
      </c>
      <c r="J865" s="1" t="s">
        <v>947</v>
      </c>
      <c r="K865" s="2">
        <v>1</v>
      </c>
      <c r="L865" s="2">
        <v>2379</v>
      </c>
      <c r="M865" s="2" t="s">
        <v>988</v>
      </c>
      <c r="N865" s="25">
        <v>2.04</v>
      </c>
      <c r="O865" s="21"/>
      <c r="Q865" s="2"/>
      <c r="R865" s="10"/>
      <c r="S865" s="2"/>
      <c r="T865" s="2"/>
      <c r="U865" s="2" t="s">
        <v>35</v>
      </c>
      <c r="V865" s="2" t="s">
        <v>981</v>
      </c>
      <c r="W865" s="2" t="s">
        <v>419</v>
      </c>
      <c r="X865" s="2" t="s">
        <v>839</v>
      </c>
      <c r="Y865" s="2"/>
      <c r="Z865" s="2"/>
    </row>
    <row r="866" spans="1:27" ht="14.25" customHeight="1">
      <c r="A866" s="1">
        <v>4088</v>
      </c>
      <c r="B866" s="2">
        <v>1</v>
      </c>
      <c r="C866" s="1" t="s">
        <v>975</v>
      </c>
      <c r="D866" s="1" t="s">
        <v>976</v>
      </c>
      <c r="E866" s="1">
        <v>2021</v>
      </c>
      <c r="F866" s="1" t="s">
        <v>977</v>
      </c>
      <c r="G866" s="1" t="s">
        <v>978</v>
      </c>
      <c r="H866" s="8" t="str">
        <f>HYPERLINK("https://doi.org/"&amp;G866)</f>
        <v>https://doi.org/10.1016/j.jaridenv.2021.104513</v>
      </c>
      <c r="I866" s="1" t="s">
        <v>979</v>
      </c>
      <c r="J866" s="1" t="s">
        <v>947</v>
      </c>
      <c r="K866" s="2">
        <v>1</v>
      </c>
      <c r="L866" s="2">
        <v>2379</v>
      </c>
      <c r="M866" s="2" t="s">
        <v>988</v>
      </c>
      <c r="N866" s="25">
        <v>1.22</v>
      </c>
      <c r="O866" s="21"/>
      <c r="Q866" s="2"/>
      <c r="R866" s="10"/>
      <c r="S866" s="2"/>
      <c r="T866" s="2"/>
      <c r="U866" s="2" t="s">
        <v>35</v>
      </c>
      <c r="V866" s="2" t="s">
        <v>981</v>
      </c>
      <c r="W866" s="2" t="s">
        <v>421</v>
      </c>
      <c r="X866" s="2" t="s">
        <v>839</v>
      </c>
      <c r="Y866" s="2"/>
      <c r="Z866" s="2"/>
    </row>
    <row r="867" spans="1:27" ht="14.25" customHeight="1">
      <c r="A867" s="1">
        <v>4088</v>
      </c>
      <c r="B867" s="2">
        <v>1</v>
      </c>
      <c r="C867" s="1" t="s">
        <v>975</v>
      </c>
      <c r="D867" s="1" t="s">
        <v>976</v>
      </c>
      <c r="E867" s="1">
        <v>2021</v>
      </c>
      <c r="F867" s="1" t="s">
        <v>977</v>
      </c>
      <c r="G867" s="1" t="s">
        <v>978</v>
      </c>
      <c r="H867" s="8" t="str">
        <f>HYPERLINK("https://doi.org/"&amp;G867)</f>
        <v>https://doi.org/10.1016/j.jaridenv.2021.104513</v>
      </c>
      <c r="I867" s="1" t="s">
        <v>979</v>
      </c>
      <c r="J867" s="1" t="s">
        <v>947</v>
      </c>
      <c r="K867" s="2">
        <v>1</v>
      </c>
      <c r="L867" s="2">
        <v>2379</v>
      </c>
      <c r="M867" s="2" t="s">
        <v>988</v>
      </c>
      <c r="N867" s="25">
        <v>1.28</v>
      </c>
      <c r="O867" s="21"/>
      <c r="Q867" s="2"/>
      <c r="R867" s="10"/>
      <c r="S867" s="2"/>
      <c r="T867" s="2"/>
      <c r="U867" s="2" t="s">
        <v>35</v>
      </c>
      <c r="V867" s="2" t="s">
        <v>984</v>
      </c>
      <c r="W867" s="2" t="s">
        <v>422</v>
      </c>
      <c r="X867" s="2" t="s">
        <v>839</v>
      </c>
      <c r="Y867" s="2"/>
      <c r="Z867" s="2"/>
    </row>
    <row r="868" spans="1:27" ht="14.25" customHeight="1">
      <c r="A868" s="1">
        <v>4088</v>
      </c>
      <c r="B868" s="2">
        <v>1</v>
      </c>
      <c r="C868" s="1" t="s">
        <v>975</v>
      </c>
      <c r="D868" s="1" t="s">
        <v>976</v>
      </c>
      <c r="E868" s="1">
        <v>2021</v>
      </c>
      <c r="F868" s="1" t="s">
        <v>977</v>
      </c>
      <c r="G868" s="1" t="s">
        <v>978</v>
      </c>
      <c r="H868" s="8" t="str">
        <f>HYPERLINK("https://doi.org/"&amp;G868)</f>
        <v>https://doi.org/10.1016/j.jaridenv.2021.104513</v>
      </c>
      <c r="I868" s="1" t="s">
        <v>979</v>
      </c>
      <c r="J868" s="1" t="s">
        <v>947</v>
      </c>
      <c r="K868" s="2">
        <v>1</v>
      </c>
      <c r="L868" s="2">
        <v>2379</v>
      </c>
      <c r="M868" s="2" t="s">
        <v>980</v>
      </c>
      <c r="N868" s="25">
        <v>0.38</v>
      </c>
      <c r="O868" s="21"/>
      <c r="Q868" s="2"/>
      <c r="R868" s="10"/>
      <c r="S868" s="2"/>
      <c r="T868" s="2"/>
      <c r="U868" s="2" t="s">
        <v>35</v>
      </c>
      <c r="V868" s="2" t="s">
        <v>981</v>
      </c>
      <c r="W868" s="2" t="s">
        <v>419</v>
      </c>
      <c r="X868" s="2" t="s">
        <v>839</v>
      </c>
      <c r="Y868" s="2" t="s">
        <v>985</v>
      </c>
      <c r="Z868" s="2"/>
      <c r="AA868" s="2"/>
    </row>
    <row r="869" spans="1:27" ht="14.25" customHeight="1">
      <c r="A869" s="1">
        <v>4088</v>
      </c>
      <c r="B869" s="2">
        <v>1</v>
      </c>
      <c r="C869" s="1" t="s">
        <v>975</v>
      </c>
      <c r="D869" s="1" t="s">
        <v>976</v>
      </c>
      <c r="E869" s="1">
        <v>2021</v>
      </c>
      <c r="F869" s="1" t="s">
        <v>977</v>
      </c>
      <c r="G869" s="1" t="s">
        <v>978</v>
      </c>
      <c r="H869" s="8" t="str">
        <f>HYPERLINK("https://doi.org/"&amp;G869)</f>
        <v>https://doi.org/10.1016/j.jaridenv.2021.104513</v>
      </c>
      <c r="I869" s="1" t="s">
        <v>979</v>
      </c>
      <c r="J869" s="1" t="s">
        <v>947</v>
      </c>
      <c r="K869" s="2">
        <v>1</v>
      </c>
      <c r="L869" s="2">
        <v>2379</v>
      </c>
      <c r="M869" s="2" t="s">
        <v>980</v>
      </c>
      <c r="N869" s="25">
        <v>0.28999999999999998</v>
      </c>
      <c r="O869" s="21"/>
      <c r="Q869" s="2"/>
      <c r="R869" s="10"/>
      <c r="S869" s="2"/>
      <c r="T869" s="2"/>
      <c r="U869" s="2" t="s">
        <v>35</v>
      </c>
      <c r="V869" s="2" t="s">
        <v>981</v>
      </c>
      <c r="W869" s="2" t="s">
        <v>421</v>
      </c>
      <c r="X869" s="2" t="s">
        <v>839</v>
      </c>
      <c r="Y869" s="2" t="s">
        <v>985</v>
      </c>
      <c r="Z869" s="2"/>
      <c r="AA869" s="2"/>
    </row>
    <row r="870" spans="1:27" ht="14.25" customHeight="1">
      <c r="A870" s="1">
        <v>4088</v>
      </c>
      <c r="B870" s="2">
        <v>1</v>
      </c>
      <c r="C870" s="1" t="s">
        <v>975</v>
      </c>
      <c r="D870" s="1" t="s">
        <v>976</v>
      </c>
      <c r="E870" s="1">
        <v>2021</v>
      </c>
      <c r="F870" s="1" t="s">
        <v>977</v>
      </c>
      <c r="G870" s="1" t="s">
        <v>978</v>
      </c>
      <c r="H870" s="8" t="str">
        <f>HYPERLINK("https://doi.org/"&amp;G870)</f>
        <v>https://doi.org/10.1016/j.jaridenv.2021.104513</v>
      </c>
      <c r="I870" s="1" t="s">
        <v>979</v>
      </c>
      <c r="J870" s="1" t="s">
        <v>947</v>
      </c>
      <c r="K870" s="2">
        <v>1</v>
      </c>
      <c r="L870" s="2">
        <v>2379</v>
      </c>
      <c r="M870" s="2" t="s">
        <v>980</v>
      </c>
      <c r="N870" s="25">
        <v>0.37</v>
      </c>
      <c r="O870" s="21"/>
      <c r="Q870" s="2"/>
      <c r="R870" s="10"/>
      <c r="S870" s="2"/>
      <c r="T870" s="2"/>
      <c r="U870" s="2" t="s">
        <v>35</v>
      </c>
      <c r="V870" s="2" t="s">
        <v>984</v>
      </c>
      <c r="W870" s="2" t="s">
        <v>422</v>
      </c>
      <c r="X870" s="2" t="s">
        <v>839</v>
      </c>
      <c r="Y870" s="2" t="s">
        <v>985</v>
      </c>
      <c r="Z870" s="2"/>
      <c r="AA870" s="2"/>
    </row>
    <row r="871" spans="1:27" ht="14.25" customHeight="1">
      <c r="A871" s="1">
        <v>4088</v>
      </c>
      <c r="B871" s="2">
        <v>1</v>
      </c>
      <c r="C871" s="1" t="s">
        <v>975</v>
      </c>
      <c r="D871" s="1" t="s">
        <v>976</v>
      </c>
      <c r="E871" s="1">
        <v>2021</v>
      </c>
      <c r="F871" s="1" t="s">
        <v>977</v>
      </c>
      <c r="G871" s="1" t="s">
        <v>978</v>
      </c>
      <c r="H871" s="8" t="str">
        <f>HYPERLINK("https://doi.org/"&amp;G871)</f>
        <v>https://doi.org/10.1016/j.jaridenv.2021.104513</v>
      </c>
      <c r="I871" s="1" t="s">
        <v>979</v>
      </c>
      <c r="J871" s="1" t="s">
        <v>947</v>
      </c>
      <c r="K871" s="2">
        <v>1</v>
      </c>
      <c r="L871" s="2">
        <v>2379</v>
      </c>
      <c r="M871" s="2" t="s">
        <v>980</v>
      </c>
      <c r="N871" s="25">
        <v>0.5</v>
      </c>
      <c r="O871" s="21"/>
      <c r="Q871" s="2"/>
      <c r="R871" s="10"/>
      <c r="S871" s="2"/>
      <c r="T871" s="2"/>
      <c r="U871" s="2" t="s">
        <v>35</v>
      </c>
      <c r="V871" s="2" t="s">
        <v>981</v>
      </c>
      <c r="W871" s="2" t="s">
        <v>419</v>
      </c>
      <c r="X871" s="2" t="s">
        <v>839</v>
      </c>
      <c r="Y871" s="2" t="s">
        <v>986</v>
      </c>
      <c r="Z871" s="2"/>
    </row>
    <row r="872" spans="1:27" ht="14.25" customHeight="1">
      <c r="A872" s="1">
        <v>4088</v>
      </c>
      <c r="B872" s="2">
        <v>1</v>
      </c>
      <c r="C872" s="1" t="s">
        <v>975</v>
      </c>
      <c r="D872" s="1" t="s">
        <v>976</v>
      </c>
      <c r="E872" s="1">
        <v>2021</v>
      </c>
      <c r="F872" s="1" t="s">
        <v>977</v>
      </c>
      <c r="G872" s="1" t="s">
        <v>978</v>
      </c>
      <c r="H872" s="8" t="str">
        <f>HYPERLINK("https://doi.org/"&amp;G872)</f>
        <v>https://doi.org/10.1016/j.jaridenv.2021.104513</v>
      </c>
      <c r="I872" s="1" t="s">
        <v>979</v>
      </c>
      <c r="J872" s="1" t="s">
        <v>947</v>
      </c>
      <c r="K872" s="2">
        <v>1</v>
      </c>
      <c r="L872" s="2">
        <v>2379</v>
      </c>
      <c r="M872" s="2" t="s">
        <v>980</v>
      </c>
      <c r="N872" s="25">
        <v>0.42</v>
      </c>
      <c r="O872" s="21"/>
      <c r="Q872" s="2"/>
      <c r="R872" s="10"/>
      <c r="S872" s="2"/>
      <c r="T872" s="2"/>
      <c r="U872" s="2" t="s">
        <v>35</v>
      </c>
      <c r="V872" s="2" t="s">
        <v>981</v>
      </c>
      <c r="W872" s="2" t="s">
        <v>421</v>
      </c>
      <c r="X872" s="2" t="s">
        <v>839</v>
      </c>
      <c r="Y872" s="2" t="s">
        <v>986</v>
      </c>
      <c r="Z872" s="2"/>
      <c r="AA872" s="2"/>
    </row>
    <row r="873" spans="1:27" ht="14.25" customHeight="1">
      <c r="A873" s="1">
        <v>4088</v>
      </c>
      <c r="B873" s="2">
        <v>1</v>
      </c>
      <c r="C873" s="1" t="s">
        <v>975</v>
      </c>
      <c r="D873" s="1" t="s">
        <v>976</v>
      </c>
      <c r="E873" s="1">
        <v>2021</v>
      </c>
      <c r="F873" s="1" t="s">
        <v>977</v>
      </c>
      <c r="G873" s="1" t="s">
        <v>978</v>
      </c>
      <c r="H873" s="8" t="str">
        <f>HYPERLINK("https://doi.org/"&amp;G873)</f>
        <v>https://doi.org/10.1016/j.jaridenv.2021.104513</v>
      </c>
      <c r="I873" s="1" t="s">
        <v>979</v>
      </c>
      <c r="J873" s="1" t="s">
        <v>947</v>
      </c>
      <c r="K873" s="2">
        <v>1</v>
      </c>
      <c r="L873" s="2">
        <v>2379</v>
      </c>
      <c r="M873" s="2" t="s">
        <v>980</v>
      </c>
      <c r="N873" s="25">
        <v>0.56999999999999995</v>
      </c>
      <c r="O873" s="21"/>
      <c r="Q873" s="2"/>
      <c r="R873" s="10"/>
      <c r="S873" s="2"/>
      <c r="T873" s="2"/>
      <c r="U873" s="2" t="s">
        <v>35</v>
      </c>
      <c r="V873" s="2" t="s">
        <v>984</v>
      </c>
      <c r="W873" s="2" t="s">
        <v>422</v>
      </c>
      <c r="X873" s="2" t="s">
        <v>839</v>
      </c>
      <c r="Y873" s="2" t="s">
        <v>986</v>
      </c>
      <c r="Z873" s="2"/>
    </row>
    <row r="874" spans="1:27" ht="14.25" customHeight="1">
      <c r="A874" s="1">
        <v>4088</v>
      </c>
      <c r="B874" s="2">
        <v>1</v>
      </c>
      <c r="C874" s="1" t="s">
        <v>975</v>
      </c>
      <c r="D874" s="1" t="s">
        <v>976</v>
      </c>
      <c r="E874" s="1">
        <v>2021</v>
      </c>
      <c r="F874" s="1" t="s">
        <v>977</v>
      </c>
      <c r="G874" s="1" t="s">
        <v>978</v>
      </c>
      <c r="H874" s="8" t="str">
        <f>HYPERLINK("https://doi.org/"&amp;G874)</f>
        <v>https://doi.org/10.1016/j.jaridenv.2021.104513</v>
      </c>
      <c r="I874" s="1" t="s">
        <v>979</v>
      </c>
      <c r="J874" s="1" t="s">
        <v>947</v>
      </c>
      <c r="K874" s="2">
        <v>1</v>
      </c>
      <c r="L874" s="2">
        <v>2379</v>
      </c>
      <c r="M874" s="2" t="s">
        <v>980</v>
      </c>
      <c r="N874" s="25">
        <v>0.56000000000000005</v>
      </c>
      <c r="O874" s="21"/>
      <c r="Q874" s="2"/>
      <c r="R874" s="10"/>
      <c r="S874" s="2"/>
      <c r="T874" s="2"/>
      <c r="U874" s="2" t="s">
        <v>35</v>
      </c>
      <c r="V874" s="2" t="s">
        <v>981</v>
      </c>
      <c r="W874" s="2" t="s">
        <v>419</v>
      </c>
      <c r="X874" s="2" t="s">
        <v>839</v>
      </c>
      <c r="Y874" s="2" t="s">
        <v>987</v>
      </c>
      <c r="Z874" s="2"/>
    </row>
    <row r="875" spans="1:27" ht="14.25" customHeight="1">
      <c r="A875" s="1">
        <v>4088</v>
      </c>
      <c r="B875" s="2">
        <v>1</v>
      </c>
      <c r="C875" s="1" t="s">
        <v>975</v>
      </c>
      <c r="D875" s="1" t="s">
        <v>976</v>
      </c>
      <c r="E875" s="1">
        <v>2021</v>
      </c>
      <c r="F875" s="1" t="s">
        <v>977</v>
      </c>
      <c r="G875" s="1" t="s">
        <v>978</v>
      </c>
      <c r="H875" s="8" t="str">
        <f>HYPERLINK("https://doi.org/"&amp;G875)</f>
        <v>https://doi.org/10.1016/j.jaridenv.2021.104513</v>
      </c>
      <c r="I875" s="1" t="s">
        <v>979</v>
      </c>
      <c r="J875" s="1" t="s">
        <v>947</v>
      </c>
      <c r="K875" s="2">
        <v>1</v>
      </c>
      <c r="L875" s="2">
        <v>2379</v>
      </c>
      <c r="M875" s="2" t="s">
        <v>980</v>
      </c>
      <c r="N875" s="25">
        <v>0.44</v>
      </c>
      <c r="O875" s="21"/>
      <c r="Q875" s="2"/>
      <c r="R875" s="10"/>
      <c r="S875" s="2"/>
      <c r="T875" s="2"/>
      <c r="U875" s="2" t="s">
        <v>35</v>
      </c>
      <c r="V875" s="2" t="s">
        <v>981</v>
      </c>
      <c r="W875" s="2" t="s">
        <v>421</v>
      </c>
      <c r="X875" s="2" t="s">
        <v>839</v>
      </c>
      <c r="Y875" s="2" t="s">
        <v>987</v>
      </c>
      <c r="Z875" s="2"/>
      <c r="AA875" s="2"/>
    </row>
    <row r="876" spans="1:27" ht="14.25" customHeight="1">
      <c r="A876" s="1">
        <v>4088</v>
      </c>
      <c r="B876" s="2">
        <v>1</v>
      </c>
      <c r="C876" s="1" t="s">
        <v>975</v>
      </c>
      <c r="D876" s="1" t="s">
        <v>976</v>
      </c>
      <c r="E876" s="1">
        <v>2021</v>
      </c>
      <c r="F876" s="1" t="s">
        <v>977</v>
      </c>
      <c r="G876" s="1" t="s">
        <v>978</v>
      </c>
      <c r="H876" s="8" t="str">
        <f>HYPERLINK("https://doi.org/"&amp;G876)</f>
        <v>https://doi.org/10.1016/j.jaridenv.2021.104513</v>
      </c>
      <c r="I876" s="1" t="s">
        <v>979</v>
      </c>
      <c r="J876" s="1" t="s">
        <v>947</v>
      </c>
      <c r="K876" s="2">
        <v>1</v>
      </c>
      <c r="L876" s="2">
        <v>2379</v>
      </c>
      <c r="M876" s="2" t="s">
        <v>980</v>
      </c>
      <c r="N876" s="25">
        <v>0.65</v>
      </c>
      <c r="O876" s="21"/>
      <c r="Q876" s="2"/>
      <c r="R876" s="10"/>
      <c r="S876" s="2"/>
      <c r="T876" s="2"/>
      <c r="U876" s="2" t="s">
        <v>35</v>
      </c>
      <c r="V876" s="2" t="s">
        <v>984</v>
      </c>
      <c r="W876" s="2" t="s">
        <v>422</v>
      </c>
      <c r="X876" s="2" t="s">
        <v>839</v>
      </c>
      <c r="Y876" s="2" t="s">
        <v>987</v>
      </c>
      <c r="Z876" s="2"/>
    </row>
    <row r="877" spans="1:27" ht="14.25" customHeight="1">
      <c r="A877" s="1">
        <v>3486</v>
      </c>
      <c r="B877" s="2">
        <v>1</v>
      </c>
      <c r="C877" s="1" t="s">
        <v>989</v>
      </c>
      <c r="D877" s="1" t="s">
        <v>392</v>
      </c>
      <c r="E877" s="1">
        <v>2017</v>
      </c>
      <c r="F877" s="1" t="s">
        <v>990</v>
      </c>
      <c r="G877" s="1" t="s">
        <v>991</v>
      </c>
      <c r="H877" s="8" t="str">
        <f>HYPERLINK("https://doi.org/"&amp;G877)</f>
        <v>https://doi.org/10.1016/j.jclepro.2016.09.022</v>
      </c>
      <c r="I877" s="1" t="s">
        <v>992</v>
      </c>
      <c r="J877" s="1" t="s">
        <v>993</v>
      </c>
      <c r="K877" s="2">
        <v>1</v>
      </c>
      <c r="M877" s="2" t="s">
        <v>189</v>
      </c>
      <c r="N877" s="25">
        <v>0.92</v>
      </c>
      <c r="O877" s="21"/>
      <c r="R877" s="10"/>
      <c r="S877" s="2"/>
      <c r="T877" s="2"/>
      <c r="U877" s="2" t="s">
        <v>35</v>
      </c>
      <c r="V877" s="2" t="s">
        <v>29</v>
      </c>
      <c r="W877" s="2" t="s">
        <v>379</v>
      </c>
      <c r="X877" s="2" t="s">
        <v>839</v>
      </c>
    </row>
    <row r="878" spans="1:27" ht="14.25" customHeight="1">
      <c r="A878" s="1">
        <v>3486</v>
      </c>
      <c r="B878" s="2">
        <v>1</v>
      </c>
      <c r="C878" s="1" t="s">
        <v>989</v>
      </c>
      <c r="D878" s="1" t="s">
        <v>392</v>
      </c>
      <c r="E878" s="1">
        <v>2017</v>
      </c>
      <c r="F878" s="1" t="s">
        <v>990</v>
      </c>
      <c r="G878" s="1" t="s">
        <v>991</v>
      </c>
      <c r="H878" s="8" t="str">
        <f>HYPERLINK("https://doi.org/"&amp;G878)</f>
        <v>https://doi.org/10.1016/j.jclepro.2016.09.022</v>
      </c>
      <c r="I878" s="1" t="s">
        <v>992</v>
      </c>
      <c r="J878" s="1" t="s">
        <v>993</v>
      </c>
      <c r="K878" s="2">
        <v>1</v>
      </c>
      <c r="M878" s="2" t="s">
        <v>189</v>
      </c>
      <c r="N878" s="25">
        <v>1.53</v>
      </c>
      <c r="O878" s="21"/>
      <c r="R878" s="10"/>
      <c r="S878" s="2"/>
      <c r="T878" s="2"/>
      <c r="U878" s="2" t="s">
        <v>35</v>
      </c>
      <c r="V878" s="2" t="s">
        <v>27</v>
      </c>
      <c r="W878" s="2" t="s">
        <v>326</v>
      </c>
      <c r="X878" s="2" t="s">
        <v>839</v>
      </c>
      <c r="Y878" s="2"/>
      <c r="Z878" s="2" t="s">
        <v>216</v>
      </c>
    </row>
    <row r="879" spans="1:27" ht="14.25" customHeight="1">
      <c r="A879" s="1">
        <v>3486</v>
      </c>
      <c r="B879" s="2">
        <v>1</v>
      </c>
      <c r="C879" s="1" t="s">
        <v>989</v>
      </c>
      <c r="D879" s="1" t="s">
        <v>392</v>
      </c>
      <c r="E879" s="1">
        <v>2017</v>
      </c>
      <c r="F879" s="1" t="s">
        <v>990</v>
      </c>
      <c r="G879" s="1" t="s">
        <v>991</v>
      </c>
      <c r="H879" s="8" t="str">
        <f>HYPERLINK("https://doi.org/"&amp;G879)</f>
        <v>https://doi.org/10.1016/j.jclepro.2016.09.022</v>
      </c>
      <c r="I879" s="1" t="s">
        <v>992</v>
      </c>
      <c r="J879" s="1" t="s">
        <v>993</v>
      </c>
      <c r="K879" s="2">
        <v>1</v>
      </c>
      <c r="M879" s="2" t="s">
        <v>189</v>
      </c>
      <c r="N879" s="9">
        <f t="shared" ref="N879:N890" si="32">Z879/30</f>
        <v>0.54033333333333333</v>
      </c>
      <c r="O879" s="15"/>
      <c r="R879" s="10"/>
      <c r="S879" s="2"/>
      <c r="T879" s="2"/>
      <c r="U879" s="2" t="s">
        <v>35</v>
      </c>
      <c r="V879" s="2" t="s">
        <v>29</v>
      </c>
      <c r="W879" s="2" t="s">
        <v>379</v>
      </c>
      <c r="X879" s="2" t="s">
        <v>839</v>
      </c>
      <c r="Y879" s="2" t="s">
        <v>994</v>
      </c>
      <c r="Z879" s="2">
        <v>16.21</v>
      </c>
    </row>
    <row r="880" spans="1:27" ht="14.25" customHeight="1">
      <c r="A880" s="1">
        <v>3486</v>
      </c>
      <c r="B880" s="2">
        <v>1</v>
      </c>
      <c r="C880" s="1" t="s">
        <v>989</v>
      </c>
      <c r="D880" s="1" t="s">
        <v>392</v>
      </c>
      <c r="E880" s="1">
        <v>2017</v>
      </c>
      <c r="F880" s="1" t="s">
        <v>990</v>
      </c>
      <c r="G880" s="1" t="s">
        <v>991</v>
      </c>
      <c r="H880" s="8" t="str">
        <f>HYPERLINK("https://doi.org/"&amp;G880)</f>
        <v>https://doi.org/10.1016/j.jclepro.2016.09.022</v>
      </c>
      <c r="I880" s="1" t="s">
        <v>992</v>
      </c>
      <c r="J880" s="1" t="s">
        <v>993</v>
      </c>
      <c r="K880" s="2">
        <v>1</v>
      </c>
      <c r="M880" s="2" t="s">
        <v>189</v>
      </c>
      <c r="N880" s="9">
        <f t="shared" si="32"/>
        <v>0.60699999999999998</v>
      </c>
      <c r="O880" s="15"/>
      <c r="R880" s="10"/>
      <c r="S880" s="2"/>
      <c r="T880" s="2"/>
      <c r="U880" s="2" t="s">
        <v>35</v>
      </c>
      <c r="V880" s="2" t="s">
        <v>29</v>
      </c>
      <c r="W880" s="2" t="s">
        <v>379</v>
      </c>
      <c r="X880" s="2" t="s">
        <v>839</v>
      </c>
      <c r="Y880" s="2" t="s">
        <v>995</v>
      </c>
      <c r="Z880" s="2">
        <v>18.21</v>
      </c>
    </row>
    <row r="881" spans="1:32" ht="14.25" customHeight="1">
      <c r="A881" s="1">
        <v>3486</v>
      </c>
      <c r="B881" s="2">
        <v>1</v>
      </c>
      <c r="C881" s="1" t="s">
        <v>989</v>
      </c>
      <c r="D881" s="1" t="s">
        <v>392</v>
      </c>
      <c r="E881" s="1">
        <v>2017</v>
      </c>
      <c r="F881" s="1" t="s">
        <v>990</v>
      </c>
      <c r="G881" s="1" t="s">
        <v>991</v>
      </c>
      <c r="H881" s="8" t="str">
        <f>HYPERLINK("https://doi.org/"&amp;G881)</f>
        <v>https://doi.org/10.1016/j.jclepro.2016.09.022</v>
      </c>
      <c r="I881" s="1" t="s">
        <v>992</v>
      </c>
      <c r="J881" s="1" t="s">
        <v>993</v>
      </c>
      <c r="K881" s="2">
        <v>1</v>
      </c>
      <c r="M881" s="2" t="s">
        <v>189</v>
      </c>
      <c r="N881" s="9">
        <f t="shared" si="32"/>
        <v>0.91166666666666674</v>
      </c>
      <c r="O881" s="15"/>
      <c r="R881" s="10"/>
      <c r="S881" s="2"/>
      <c r="T881" s="2"/>
      <c r="U881" s="2" t="s">
        <v>35</v>
      </c>
      <c r="V881" s="2" t="s">
        <v>29</v>
      </c>
      <c r="W881" s="2" t="s">
        <v>379</v>
      </c>
      <c r="X881" s="2" t="s">
        <v>839</v>
      </c>
      <c r="Y881" s="2" t="s">
        <v>996</v>
      </c>
      <c r="Z881" s="2">
        <v>27.35</v>
      </c>
    </row>
    <row r="882" spans="1:32" ht="14.25" customHeight="1">
      <c r="A882" s="1">
        <v>3486</v>
      </c>
      <c r="B882" s="2">
        <v>1</v>
      </c>
      <c r="C882" s="1" t="s">
        <v>989</v>
      </c>
      <c r="D882" s="1" t="s">
        <v>392</v>
      </c>
      <c r="E882" s="1">
        <v>2017</v>
      </c>
      <c r="F882" s="1" t="s">
        <v>990</v>
      </c>
      <c r="G882" s="1" t="s">
        <v>991</v>
      </c>
      <c r="H882" s="8" t="str">
        <f>HYPERLINK("https://doi.org/"&amp;G882)</f>
        <v>https://doi.org/10.1016/j.jclepro.2016.09.022</v>
      </c>
      <c r="I882" s="1" t="s">
        <v>992</v>
      </c>
      <c r="J882" s="1" t="s">
        <v>993</v>
      </c>
      <c r="K882" s="2">
        <v>1</v>
      </c>
      <c r="M882" s="2" t="s">
        <v>189</v>
      </c>
      <c r="N882" s="9">
        <f t="shared" si="32"/>
        <v>0.84833333333333327</v>
      </c>
      <c r="O882" s="15"/>
      <c r="R882" s="10"/>
      <c r="S882" s="2"/>
      <c r="T882" s="2"/>
      <c r="U882" s="2" t="s">
        <v>35</v>
      </c>
      <c r="V882" s="2" t="s">
        <v>27</v>
      </c>
      <c r="W882" s="2" t="s">
        <v>326</v>
      </c>
      <c r="X882" s="2" t="s">
        <v>839</v>
      </c>
      <c r="Y882" s="2" t="s">
        <v>994</v>
      </c>
      <c r="Z882" s="2">
        <v>25.45</v>
      </c>
    </row>
    <row r="883" spans="1:32" ht="14.25" customHeight="1">
      <c r="A883" s="1">
        <v>3486</v>
      </c>
      <c r="B883" s="2">
        <v>1</v>
      </c>
      <c r="C883" s="1" t="s">
        <v>989</v>
      </c>
      <c r="D883" s="1" t="s">
        <v>392</v>
      </c>
      <c r="E883" s="1">
        <v>2017</v>
      </c>
      <c r="F883" s="1" t="s">
        <v>990</v>
      </c>
      <c r="G883" s="1" t="s">
        <v>991</v>
      </c>
      <c r="H883" s="8" t="str">
        <f>HYPERLINK("https://doi.org/"&amp;G883)</f>
        <v>https://doi.org/10.1016/j.jclepro.2016.09.022</v>
      </c>
      <c r="I883" s="1" t="s">
        <v>992</v>
      </c>
      <c r="J883" s="1" t="s">
        <v>993</v>
      </c>
      <c r="K883" s="2">
        <v>1</v>
      </c>
      <c r="M883" s="2" t="s">
        <v>189</v>
      </c>
      <c r="N883" s="9">
        <f t="shared" si="32"/>
        <v>0.39499999999999996</v>
      </c>
      <c r="O883" s="15"/>
      <c r="R883" s="10"/>
      <c r="S883" s="2"/>
      <c r="T883" s="2"/>
      <c r="U883" s="2" t="s">
        <v>35</v>
      </c>
      <c r="V883" s="2" t="s">
        <v>27</v>
      </c>
      <c r="W883" s="2" t="s">
        <v>326</v>
      </c>
      <c r="X883" s="2" t="s">
        <v>839</v>
      </c>
      <c r="Y883" s="2" t="s">
        <v>995</v>
      </c>
      <c r="Z883" s="2">
        <v>11.85</v>
      </c>
      <c r="AA883" s="2"/>
    </row>
    <row r="884" spans="1:32" ht="14.25" customHeight="1">
      <c r="A884" s="1">
        <v>3486</v>
      </c>
      <c r="B884" s="2">
        <v>1</v>
      </c>
      <c r="C884" s="1" t="s">
        <v>989</v>
      </c>
      <c r="D884" s="1" t="s">
        <v>392</v>
      </c>
      <c r="E884" s="1">
        <v>2017</v>
      </c>
      <c r="F884" s="1" t="s">
        <v>990</v>
      </c>
      <c r="G884" s="1" t="s">
        <v>991</v>
      </c>
      <c r="H884" s="8" t="str">
        <f>HYPERLINK("https://doi.org/"&amp;G884)</f>
        <v>https://doi.org/10.1016/j.jclepro.2016.09.022</v>
      </c>
      <c r="I884" s="1" t="s">
        <v>992</v>
      </c>
      <c r="J884" s="1" t="s">
        <v>993</v>
      </c>
      <c r="K884" s="2">
        <v>1</v>
      </c>
      <c r="M884" s="2" t="s">
        <v>189</v>
      </c>
      <c r="N884" s="9">
        <f t="shared" si="32"/>
        <v>1.135</v>
      </c>
      <c r="O884" s="15"/>
      <c r="R884" s="10"/>
      <c r="S884" s="2"/>
      <c r="T884" s="2"/>
      <c r="U884" s="2" t="s">
        <v>35</v>
      </c>
      <c r="V884" s="2" t="s">
        <v>27</v>
      </c>
      <c r="W884" s="2" t="s">
        <v>326</v>
      </c>
      <c r="X884" s="2" t="s">
        <v>839</v>
      </c>
      <c r="Y884" s="2" t="s">
        <v>996</v>
      </c>
      <c r="Z884" s="2">
        <v>34.049999999999997</v>
      </c>
    </row>
    <row r="885" spans="1:32" ht="14.25" customHeight="1">
      <c r="A885" s="1">
        <v>3486</v>
      </c>
      <c r="B885" s="2">
        <v>1</v>
      </c>
      <c r="C885" s="1" t="s">
        <v>989</v>
      </c>
      <c r="D885" s="1" t="s">
        <v>392</v>
      </c>
      <c r="E885" s="1">
        <v>2017</v>
      </c>
      <c r="F885" s="1" t="s">
        <v>990</v>
      </c>
      <c r="G885" s="1" t="s">
        <v>991</v>
      </c>
      <c r="H885" s="8" t="str">
        <f>HYPERLINK("https://doi.org/"&amp;G885)</f>
        <v>https://doi.org/10.1016/j.jclepro.2016.09.022</v>
      </c>
      <c r="I885" s="1" t="s">
        <v>992</v>
      </c>
      <c r="J885" s="1" t="s">
        <v>993</v>
      </c>
      <c r="K885" s="2">
        <v>1</v>
      </c>
      <c r="M885" s="2" t="s">
        <v>592</v>
      </c>
      <c r="N885" s="9">
        <f t="shared" si="32"/>
        <v>0.68599999999999994</v>
      </c>
      <c r="O885" s="15"/>
      <c r="R885" s="10"/>
      <c r="S885" s="2"/>
      <c r="T885" s="2"/>
      <c r="U885" s="2" t="s">
        <v>35</v>
      </c>
      <c r="V885" s="2" t="s">
        <v>29</v>
      </c>
      <c r="W885" s="2" t="s">
        <v>379</v>
      </c>
      <c r="X885" s="2" t="s">
        <v>839</v>
      </c>
      <c r="Y885" s="2" t="s">
        <v>994</v>
      </c>
      <c r="Z885" s="2">
        <v>20.58</v>
      </c>
    </row>
    <row r="886" spans="1:32" ht="14.25" customHeight="1">
      <c r="A886" s="1">
        <v>3486</v>
      </c>
      <c r="B886" s="2">
        <v>1</v>
      </c>
      <c r="C886" s="1" t="s">
        <v>989</v>
      </c>
      <c r="D886" s="1" t="s">
        <v>392</v>
      </c>
      <c r="E886" s="1">
        <v>2017</v>
      </c>
      <c r="F886" s="1" t="s">
        <v>990</v>
      </c>
      <c r="G886" s="1" t="s">
        <v>991</v>
      </c>
      <c r="H886" s="8" t="str">
        <f>HYPERLINK("https://doi.org/"&amp;G886)</f>
        <v>https://doi.org/10.1016/j.jclepro.2016.09.022</v>
      </c>
      <c r="I886" s="1" t="s">
        <v>992</v>
      </c>
      <c r="J886" s="1" t="s">
        <v>993</v>
      </c>
      <c r="K886" s="2">
        <v>1</v>
      </c>
      <c r="M886" s="2" t="s">
        <v>592</v>
      </c>
      <c r="N886" s="9">
        <f t="shared" si="32"/>
        <v>1.1956666666666667</v>
      </c>
      <c r="O886" s="15"/>
      <c r="R886" s="10"/>
      <c r="S886" s="2"/>
      <c r="T886" s="2"/>
      <c r="U886" s="2" t="s">
        <v>35</v>
      </c>
      <c r="V886" s="2" t="s">
        <v>29</v>
      </c>
      <c r="W886" s="2" t="s">
        <v>379</v>
      </c>
      <c r="X886" s="2" t="s">
        <v>839</v>
      </c>
      <c r="Y886" s="2" t="s">
        <v>995</v>
      </c>
      <c r="Z886" s="2">
        <v>35.869999999999997</v>
      </c>
    </row>
    <row r="887" spans="1:32" ht="14.25" customHeight="1">
      <c r="A887" s="1">
        <v>3486</v>
      </c>
      <c r="B887" s="2">
        <v>1</v>
      </c>
      <c r="C887" s="1" t="s">
        <v>989</v>
      </c>
      <c r="D887" s="1" t="s">
        <v>392</v>
      </c>
      <c r="E887" s="1">
        <v>2017</v>
      </c>
      <c r="F887" s="1" t="s">
        <v>990</v>
      </c>
      <c r="G887" s="1" t="s">
        <v>991</v>
      </c>
      <c r="H887" s="8" t="str">
        <f>HYPERLINK("https://doi.org/"&amp;G887)</f>
        <v>https://doi.org/10.1016/j.jclepro.2016.09.022</v>
      </c>
      <c r="I887" s="1" t="s">
        <v>992</v>
      </c>
      <c r="J887" s="1" t="s">
        <v>993</v>
      </c>
      <c r="K887" s="2">
        <v>1</v>
      </c>
      <c r="M887" s="2" t="s">
        <v>592</v>
      </c>
      <c r="N887" s="9">
        <f t="shared" si="32"/>
        <v>1.4866666666666668</v>
      </c>
      <c r="O887" s="15"/>
      <c r="R887" s="10"/>
      <c r="S887" s="2"/>
      <c r="T887" s="2"/>
      <c r="U887" s="2" t="s">
        <v>35</v>
      </c>
      <c r="V887" s="2" t="s">
        <v>29</v>
      </c>
      <c r="W887" s="2" t="s">
        <v>379</v>
      </c>
      <c r="X887" s="2" t="s">
        <v>839</v>
      </c>
      <c r="Y887" s="2" t="s">
        <v>996</v>
      </c>
      <c r="Z887" s="2">
        <v>44.6</v>
      </c>
    </row>
    <row r="888" spans="1:32" ht="14.25" customHeight="1">
      <c r="A888" s="1">
        <v>3486</v>
      </c>
      <c r="B888" s="2">
        <v>1</v>
      </c>
      <c r="C888" s="1" t="s">
        <v>989</v>
      </c>
      <c r="D888" s="1" t="s">
        <v>392</v>
      </c>
      <c r="E888" s="1">
        <v>2017</v>
      </c>
      <c r="F888" s="1" t="s">
        <v>990</v>
      </c>
      <c r="G888" s="1" t="s">
        <v>991</v>
      </c>
      <c r="H888" s="8" t="str">
        <f>HYPERLINK("https://doi.org/"&amp;G888)</f>
        <v>https://doi.org/10.1016/j.jclepro.2016.09.022</v>
      </c>
      <c r="I888" s="1" t="s">
        <v>992</v>
      </c>
      <c r="J888" s="1" t="s">
        <v>993</v>
      </c>
      <c r="K888" s="2">
        <v>1</v>
      </c>
      <c r="M888" s="2" t="s">
        <v>592</v>
      </c>
      <c r="N888" s="9">
        <f t="shared" si="32"/>
        <v>1.4303333333333332</v>
      </c>
      <c r="O888" s="15"/>
      <c r="R888" s="10"/>
      <c r="S888" s="2"/>
      <c r="T888" s="2"/>
      <c r="U888" s="2" t="s">
        <v>35</v>
      </c>
      <c r="V888" s="2" t="s">
        <v>27</v>
      </c>
      <c r="W888" s="2" t="s">
        <v>326</v>
      </c>
      <c r="X888" s="2" t="s">
        <v>839</v>
      </c>
      <c r="Y888" s="2" t="s">
        <v>994</v>
      </c>
      <c r="Z888" s="2">
        <v>42.91</v>
      </c>
    </row>
    <row r="889" spans="1:32" ht="14.25" customHeight="1">
      <c r="A889" s="1">
        <v>3486</v>
      </c>
      <c r="B889" s="2">
        <v>1</v>
      </c>
      <c r="C889" s="1" t="s">
        <v>989</v>
      </c>
      <c r="D889" s="1" t="s">
        <v>392</v>
      </c>
      <c r="E889" s="1">
        <v>2017</v>
      </c>
      <c r="F889" s="1" t="s">
        <v>990</v>
      </c>
      <c r="G889" s="1" t="s">
        <v>991</v>
      </c>
      <c r="H889" s="8" t="str">
        <f>HYPERLINK("https://doi.org/"&amp;G889)</f>
        <v>https://doi.org/10.1016/j.jclepro.2016.09.022</v>
      </c>
      <c r="I889" s="1" t="s">
        <v>992</v>
      </c>
      <c r="J889" s="1" t="s">
        <v>993</v>
      </c>
      <c r="K889" s="2">
        <v>1</v>
      </c>
      <c r="M889" s="2" t="s">
        <v>592</v>
      </c>
      <c r="N889" s="9">
        <f t="shared" si="32"/>
        <v>0.61366666666666669</v>
      </c>
      <c r="O889" s="15"/>
      <c r="R889" s="10"/>
      <c r="S889" s="2"/>
      <c r="T889" s="2"/>
      <c r="U889" s="2" t="s">
        <v>35</v>
      </c>
      <c r="V889" s="2" t="s">
        <v>27</v>
      </c>
      <c r="W889" s="2" t="s">
        <v>326</v>
      </c>
      <c r="X889" s="2" t="s">
        <v>839</v>
      </c>
      <c r="Y889" s="2" t="s">
        <v>995</v>
      </c>
      <c r="Z889" s="2">
        <v>18.41</v>
      </c>
    </row>
    <row r="890" spans="1:32" ht="14.25" customHeight="1">
      <c r="A890" s="1">
        <v>3486</v>
      </c>
      <c r="B890" s="2">
        <v>1</v>
      </c>
      <c r="C890" s="1" t="s">
        <v>989</v>
      </c>
      <c r="D890" s="1" t="s">
        <v>392</v>
      </c>
      <c r="E890" s="1">
        <v>2017</v>
      </c>
      <c r="F890" s="1" t="s">
        <v>990</v>
      </c>
      <c r="G890" s="1" t="s">
        <v>991</v>
      </c>
      <c r="H890" s="8" t="str">
        <f>HYPERLINK("https://doi.org/"&amp;G890)</f>
        <v>https://doi.org/10.1016/j.jclepro.2016.09.022</v>
      </c>
      <c r="I890" s="1" t="s">
        <v>992</v>
      </c>
      <c r="J890" s="1" t="s">
        <v>993</v>
      </c>
      <c r="K890" s="2">
        <v>1</v>
      </c>
      <c r="M890" s="2" t="s">
        <v>592</v>
      </c>
      <c r="N890" s="9">
        <f t="shared" si="32"/>
        <v>0.89700000000000002</v>
      </c>
      <c r="O890" s="15"/>
      <c r="R890" s="10"/>
      <c r="S890" s="2"/>
      <c r="T890" s="2"/>
      <c r="U890" s="2" t="s">
        <v>35</v>
      </c>
      <c r="V890" s="2" t="s">
        <v>27</v>
      </c>
      <c r="W890" s="2" t="s">
        <v>326</v>
      </c>
      <c r="X890" s="2" t="s">
        <v>839</v>
      </c>
      <c r="Y890" s="2" t="s">
        <v>996</v>
      </c>
      <c r="Z890" s="2">
        <v>26.91</v>
      </c>
    </row>
    <row r="891" spans="1:32" ht="14.25" customHeight="1">
      <c r="A891" s="1">
        <v>1867</v>
      </c>
      <c r="B891" s="2">
        <v>1</v>
      </c>
      <c r="C891" s="1" t="s">
        <v>997</v>
      </c>
      <c r="D891" s="1" t="s">
        <v>998</v>
      </c>
      <c r="E891" s="1">
        <v>2012</v>
      </c>
      <c r="F891" s="1" t="s">
        <v>999</v>
      </c>
      <c r="G891" s="1" t="s">
        <v>1000</v>
      </c>
      <c r="H891" s="8" t="str">
        <f>HYPERLINK("https://doi.org/"&amp;G891)</f>
        <v>https://doi.org/10.1016/j.jhydrol.2012.05.042</v>
      </c>
      <c r="I891" s="1" t="s">
        <v>1001</v>
      </c>
      <c r="J891" s="1" t="s">
        <v>1002</v>
      </c>
      <c r="K891" s="2">
        <v>1</v>
      </c>
      <c r="M891" s="2" t="s">
        <v>207</v>
      </c>
      <c r="N891" s="25">
        <v>0.41</v>
      </c>
      <c r="O891" s="21"/>
      <c r="R891" s="10"/>
      <c r="S891" s="2"/>
      <c r="T891" s="2"/>
      <c r="U891" s="2" t="s">
        <v>35</v>
      </c>
      <c r="W891" s="2"/>
      <c r="X891" s="2" t="s">
        <v>839</v>
      </c>
      <c r="Y891" s="2" t="s">
        <v>1003</v>
      </c>
      <c r="Z891" s="2"/>
      <c r="AA891" s="2"/>
    </row>
    <row r="892" spans="1:32" ht="14.25" customHeight="1">
      <c r="A892" s="1">
        <v>1867</v>
      </c>
      <c r="B892" s="2">
        <v>1</v>
      </c>
      <c r="C892" s="1" t="s">
        <v>997</v>
      </c>
      <c r="D892" s="1" t="s">
        <v>998</v>
      </c>
      <c r="E892" s="1">
        <v>2012</v>
      </c>
      <c r="F892" s="1" t="s">
        <v>999</v>
      </c>
      <c r="G892" s="1" t="s">
        <v>1000</v>
      </c>
      <c r="H892" s="8" t="str">
        <f>HYPERLINK("https://doi.org/"&amp;G892)</f>
        <v>https://doi.org/10.1016/j.jhydrol.2012.05.042</v>
      </c>
      <c r="I892" s="1" t="s">
        <v>1001</v>
      </c>
      <c r="J892" s="1" t="s">
        <v>1002</v>
      </c>
      <c r="K892" s="2">
        <v>1</v>
      </c>
      <c r="M892" s="2" t="s">
        <v>207</v>
      </c>
      <c r="N892" s="25">
        <v>0.34</v>
      </c>
      <c r="O892" s="21"/>
      <c r="R892" s="10"/>
      <c r="S892" s="2"/>
      <c r="T892" s="2"/>
      <c r="U892" s="2" t="s">
        <v>35</v>
      </c>
      <c r="W892" s="2"/>
      <c r="X892" s="2" t="s">
        <v>839</v>
      </c>
      <c r="Y892" s="2" t="s">
        <v>1004</v>
      </c>
      <c r="Z892" s="2"/>
      <c r="AA892" s="2"/>
    </row>
    <row r="893" spans="1:32" ht="14.25" customHeight="1">
      <c r="A893" s="1">
        <v>1867</v>
      </c>
      <c r="B893" s="2">
        <v>1</v>
      </c>
      <c r="C893" s="1" t="s">
        <v>997</v>
      </c>
      <c r="D893" s="1" t="s">
        <v>998</v>
      </c>
      <c r="E893" s="1">
        <v>2012</v>
      </c>
      <c r="F893" s="1" t="s">
        <v>999</v>
      </c>
      <c r="G893" s="1" t="s">
        <v>1000</v>
      </c>
      <c r="H893" s="8" t="str">
        <f>HYPERLINK("https://doi.org/"&amp;G893)</f>
        <v>https://doi.org/10.1016/j.jhydrol.2012.05.042</v>
      </c>
      <c r="I893" s="1" t="s">
        <v>1001</v>
      </c>
      <c r="J893" s="1" t="s">
        <v>1002</v>
      </c>
      <c r="K893" s="2">
        <v>1</v>
      </c>
      <c r="M893" s="2" t="s">
        <v>207</v>
      </c>
      <c r="N893" s="25">
        <v>0.31</v>
      </c>
      <c r="O893" s="21"/>
      <c r="R893" s="10"/>
      <c r="S893" s="2"/>
      <c r="T893" s="2"/>
      <c r="U893" s="2" t="s">
        <v>35</v>
      </c>
      <c r="W893" s="2"/>
      <c r="X893" s="2" t="s">
        <v>839</v>
      </c>
      <c r="Y893" s="2" t="s">
        <v>1005</v>
      </c>
      <c r="Z893" s="2"/>
      <c r="AA893" s="2"/>
    </row>
    <row r="894" spans="1:32" ht="14.25" customHeight="1">
      <c r="A894" s="22">
        <v>2144</v>
      </c>
      <c r="B894" s="23">
        <v>0</v>
      </c>
      <c r="C894" s="22" t="s">
        <v>1006</v>
      </c>
      <c r="D894" s="22" t="s">
        <v>1007</v>
      </c>
      <c r="E894" s="22">
        <v>2013</v>
      </c>
      <c r="F894" s="22" t="s">
        <v>1008</v>
      </c>
      <c r="G894" s="22" t="s">
        <v>1009</v>
      </c>
      <c r="H894" s="24" t="str">
        <f>HYPERLINK("https://doi.org/"&amp;G894)</f>
        <v>https://doi.org/10.1016/j.jhydrol.2013.02.025</v>
      </c>
      <c r="I894" s="22"/>
      <c r="J894" s="22" t="s">
        <v>1010</v>
      </c>
      <c r="K894" s="22"/>
      <c r="L894" s="22"/>
      <c r="M894" s="23"/>
      <c r="N894" s="9"/>
      <c r="O894" s="29"/>
      <c r="P894" s="29"/>
      <c r="Q894" s="22"/>
      <c r="R894" s="10"/>
      <c r="S894" s="23"/>
      <c r="T894" s="23"/>
      <c r="U894" s="22"/>
      <c r="V894" s="22"/>
      <c r="W894" s="23"/>
      <c r="X894" s="23" t="s">
        <v>839</v>
      </c>
      <c r="Y894" s="23" t="s">
        <v>1011</v>
      </c>
      <c r="Z894" s="23"/>
      <c r="AA894" s="22"/>
      <c r="AB894" s="22"/>
      <c r="AC894" s="22"/>
      <c r="AD894" s="22"/>
      <c r="AE894" s="22"/>
      <c r="AF894" s="22"/>
    </row>
    <row r="895" spans="1:32" ht="14.25" customHeight="1">
      <c r="A895" s="1">
        <v>1697</v>
      </c>
      <c r="B895" s="2">
        <v>1</v>
      </c>
      <c r="C895" s="1" t="s">
        <v>1012</v>
      </c>
      <c r="D895" s="1" t="s">
        <v>1013</v>
      </c>
      <c r="E895" s="1">
        <v>2013</v>
      </c>
      <c r="F895" s="1" t="s">
        <v>1014</v>
      </c>
      <c r="G895" s="1" t="s">
        <v>1015</v>
      </c>
      <c r="H895" s="8" t="str">
        <f>HYPERLINK("https://doi.org/"&amp;G895)</f>
        <v>https://doi.org/10.1016/j.jhydrol.2013.04.033</v>
      </c>
      <c r="I895" s="1" t="s">
        <v>1016</v>
      </c>
      <c r="J895" s="1" t="s">
        <v>1002</v>
      </c>
      <c r="K895" s="2">
        <v>1</v>
      </c>
      <c r="M895" s="2" t="s">
        <v>1017</v>
      </c>
      <c r="N895" s="21">
        <v>0.5</v>
      </c>
      <c r="O895" s="21"/>
      <c r="R895" s="10"/>
      <c r="S895" s="2"/>
      <c r="T895" s="2"/>
      <c r="U895" s="2" t="s">
        <v>35</v>
      </c>
      <c r="W895" s="2"/>
      <c r="X895" s="2" t="s">
        <v>839</v>
      </c>
      <c r="Y895" s="2"/>
      <c r="Z895" s="2"/>
    </row>
    <row r="896" spans="1:32" ht="12.75" customHeight="1">
      <c r="A896" s="1">
        <v>1697</v>
      </c>
      <c r="B896" s="2">
        <v>1</v>
      </c>
      <c r="C896" s="1" t="s">
        <v>1012</v>
      </c>
      <c r="D896" s="1" t="s">
        <v>1013</v>
      </c>
      <c r="E896" s="1">
        <v>2013</v>
      </c>
      <c r="F896" s="1" t="s">
        <v>1014</v>
      </c>
      <c r="G896" s="1" t="s">
        <v>1015</v>
      </c>
      <c r="H896" s="8" t="str">
        <f>HYPERLINK("https://doi.org/"&amp;G896)</f>
        <v>https://doi.org/10.1016/j.jhydrol.2013.04.033</v>
      </c>
      <c r="I896" s="1" t="s">
        <v>1016</v>
      </c>
      <c r="J896" s="1" t="s">
        <v>1002</v>
      </c>
      <c r="K896" s="2">
        <v>1</v>
      </c>
      <c r="M896" s="2" t="s">
        <v>1017</v>
      </c>
      <c r="N896" s="25">
        <f>P896/R896</f>
        <v>0.43285714285714283</v>
      </c>
      <c r="O896" s="21"/>
      <c r="P896" s="2">
        <v>3.03</v>
      </c>
      <c r="Q896" s="2"/>
      <c r="R896" s="10">
        <v>7</v>
      </c>
      <c r="S896" s="2"/>
      <c r="T896" s="2"/>
      <c r="U896" s="2" t="s">
        <v>95</v>
      </c>
      <c r="V896" s="2"/>
      <c r="W896" s="2"/>
      <c r="X896" s="2" t="s">
        <v>839</v>
      </c>
      <c r="Y896" s="2" t="s">
        <v>97</v>
      </c>
      <c r="Z896" s="30" t="s">
        <v>1018</v>
      </c>
      <c r="AA896" s="2"/>
    </row>
    <row r="897" spans="1:27" ht="14.25" customHeight="1">
      <c r="A897" s="1">
        <v>1382</v>
      </c>
      <c r="B897" s="12">
        <v>1</v>
      </c>
      <c r="C897" s="1" t="s">
        <v>1019</v>
      </c>
      <c r="D897" s="1" t="s">
        <v>1020</v>
      </c>
      <c r="E897" s="1">
        <v>2014</v>
      </c>
      <c r="F897" s="1" t="s">
        <v>1021</v>
      </c>
      <c r="G897" s="1" t="s">
        <v>1022</v>
      </c>
      <c r="H897" s="8" t="str">
        <f>HYPERLINK("https://doi.org/"&amp;G897)</f>
        <v>https://doi.org/10.1016/j.jhydrol.2014.06.046</v>
      </c>
      <c r="I897" s="1" t="s">
        <v>1023</v>
      </c>
      <c r="J897" s="1" t="s">
        <v>1002</v>
      </c>
      <c r="K897" s="2">
        <v>2</v>
      </c>
      <c r="M897" s="2" t="s">
        <v>972</v>
      </c>
      <c r="N897" s="21">
        <f>P897/30</f>
        <v>0.95</v>
      </c>
      <c r="O897" s="21"/>
      <c r="P897" s="2">
        <v>28.5</v>
      </c>
      <c r="Q897" s="2"/>
      <c r="R897" s="10">
        <v>30</v>
      </c>
      <c r="S897" s="2"/>
      <c r="T897" s="2"/>
      <c r="U897" s="2" t="s">
        <v>45</v>
      </c>
      <c r="W897" s="2" t="s">
        <v>1024</v>
      </c>
      <c r="X897" s="2" t="s">
        <v>839</v>
      </c>
      <c r="Y897" s="2" t="s">
        <v>216</v>
      </c>
    </row>
    <row r="898" spans="1:27" ht="14.25" customHeight="1">
      <c r="A898" s="1">
        <v>1382</v>
      </c>
      <c r="B898" s="12">
        <v>1</v>
      </c>
      <c r="C898" s="1" t="s">
        <v>1019</v>
      </c>
      <c r="D898" s="1" t="s">
        <v>1020</v>
      </c>
      <c r="E898" s="1">
        <v>2014</v>
      </c>
      <c r="F898" s="1" t="s">
        <v>1021</v>
      </c>
      <c r="G898" s="1" t="s">
        <v>1022</v>
      </c>
      <c r="H898" s="8" t="str">
        <f>HYPERLINK("https://doi.org/"&amp;G898)</f>
        <v>https://doi.org/10.1016/j.jhydrol.2014.06.046</v>
      </c>
      <c r="I898" s="1" t="s">
        <v>1023</v>
      </c>
      <c r="J898" s="1" t="s">
        <v>1002</v>
      </c>
      <c r="K898" s="2">
        <v>2</v>
      </c>
      <c r="M898" s="2" t="s">
        <v>1025</v>
      </c>
      <c r="N898" s="25">
        <f t="shared" ref="N898:N901" si="33">P898/R898</f>
        <v>0.43</v>
      </c>
      <c r="O898" s="21"/>
      <c r="P898" s="2">
        <v>12.9</v>
      </c>
      <c r="Q898" s="2"/>
      <c r="R898" s="10">
        <v>30</v>
      </c>
      <c r="S898" s="2"/>
      <c r="T898" s="2"/>
      <c r="U898" s="2" t="s">
        <v>45</v>
      </c>
      <c r="W898" s="2" t="s">
        <v>1024</v>
      </c>
      <c r="X898" s="2" t="s">
        <v>839</v>
      </c>
      <c r="Y898" s="2" t="s">
        <v>216</v>
      </c>
      <c r="AA898" s="2"/>
    </row>
    <row r="899" spans="1:27" ht="14.25" customHeight="1">
      <c r="A899" s="1">
        <v>1382</v>
      </c>
      <c r="B899" s="12">
        <v>1</v>
      </c>
      <c r="C899" s="1" t="s">
        <v>1019</v>
      </c>
      <c r="D899" s="1" t="s">
        <v>1020</v>
      </c>
      <c r="E899" s="1">
        <v>2014</v>
      </c>
      <c r="F899" s="1" t="s">
        <v>1021</v>
      </c>
      <c r="G899" s="1" t="s">
        <v>1022</v>
      </c>
      <c r="H899" s="8" t="str">
        <f>HYPERLINK("https://doi.org/"&amp;G899)</f>
        <v>https://doi.org/10.1016/j.jhydrol.2014.06.046</v>
      </c>
      <c r="I899" s="1" t="s">
        <v>1023</v>
      </c>
      <c r="J899" s="1" t="s">
        <v>1002</v>
      </c>
      <c r="K899" s="2">
        <v>2</v>
      </c>
      <c r="M899" s="2" t="s">
        <v>1026</v>
      </c>
      <c r="N899" s="25">
        <f t="shared" si="33"/>
        <v>0.37</v>
      </c>
      <c r="O899" s="21"/>
      <c r="P899" s="2">
        <v>11.1</v>
      </c>
      <c r="Q899" s="2"/>
      <c r="R899" s="10">
        <v>30</v>
      </c>
      <c r="S899" s="2"/>
      <c r="T899" s="2"/>
      <c r="U899" s="2" t="s">
        <v>45</v>
      </c>
      <c r="W899" s="2" t="s">
        <v>1024</v>
      </c>
      <c r="X899" s="2" t="s">
        <v>839</v>
      </c>
      <c r="Y899" s="2" t="s">
        <v>216</v>
      </c>
      <c r="AA899" s="2"/>
    </row>
    <row r="900" spans="1:27" ht="14.25" customHeight="1">
      <c r="A900" s="1">
        <v>1382</v>
      </c>
      <c r="B900" s="12">
        <v>1</v>
      </c>
      <c r="C900" s="1" t="s">
        <v>1019</v>
      </c>
      <c r="D900" s="1" t="s">
        <v>1020</v>
      </c>
      <c r="E900" s="1">
        <v>2014</v>
      </c>
      <c r="F900" s="1" t="s">
        <v>1021</v>
      </c>
      <c r="G900" s="1" t="s">
        <v>1022</v>
      </c>
      <c r="H900" s="8" t="str">
        <f>HYPERLINK("https://doi.org/"&amp;G900)</f>
        <v>https://doi.org/10.1016/j.jhydrol.2014.06.046</v>
      </c>
      <c r="I900" s="1" t="s">
        <v>1023</v>
      </c>
      <c r="J900" s="1" t="s">
        <v>1002</v>
      </c>
      <c r="K900" s="2">
        <v>2</v>
      </c>
      <c r="M900" s="2" t="s">
        <v>1027</v>
      </c>
      <c r="N900" s="25">
        <f t="shared" si="33"/>
        <v>0.36333333333333334</v>
      </c>
      <c r="O900" s="21"/>
      <c r="P900" s="2">
        <v>10.9</v>
      </c>
      <c r="Q900" s="2"/>
      <c r="R900" s="10">
        <v>30</v>
      </c>
      <c r="S900" s="2"/>
      <c r="T900" s="2"/>
      <c r="U900" s="2" t="s">
        <v>45</v>
      </c>
      <c r="W900" s="2" t="s">
        <v>1024</v>
      </c>
      <c r="X900" s="2" t="s">
        <v>839</v>
      </c>
      <c r="Y900" s="2" t="s">
        <v>216</v>
      </c>
      <c r="AA900" s="2"/>
    </row>
    <row r="901" spans="1:27" ht="14.25" customHeight="1">
      <c r="A901" s="1">
        <v>1382</v>
      </c>
      <c r="B901" s="12">
        <v>1</v>
      </c>
      <c r="C901" s="1" t="s">
        <v>1019</v>
      </c>
      <c r="D901" s="1" t="s">
        <v>1020</v>
      </c>
      <c r="E901" s="1">
        <v>2014</v>
      </c>
      <c r="F901" s="1" t="s">
        <v>1021</v>
      </c>
      <c r="G901" s="1" t="s">
        <v>1022</v>
      </c>
      <c r="H901" s="8" t="str">
        <f>HYPERLINK("https://doi.org/"&amp;G901)</f>
        <v>https://doi.org/10.1016/j.jhydrol.2014.06.046</v>
      </c>
      <c r="I901" s="1" t="s">
        <v>1023</v>
      </c>
      <c r="J901" s="1" t="s">
        <v>1002</v>
      </c>
      <c r="K901" s="2">
        <v>2</v>
      </c>
      <c r="M901" s="2" t="s">
        <v>1028</v>
      </c>
      <c r="N901" s="25">
        <f t="shared" si="33"/>
        <v>0.38333333333333336</v>
      </c>
      <c r="O901" s="21"/>
      <c r="P901" s="2">
        <v>11.5</v>
      </c>
      <c r="Q901" s="2"/>
      <c r="R901" s="10">
        <v>30</v>
      </c>
      <c r="S901" s="2"/>
      <c r="T901" s="2"/>
      <c r="U901" s="2" t="s">
        <v>45</v>
      </c>
      <c r="W901" s="2" t="s">
        <v>1024</v>
      </c>
      <c r="X901" s="2" t="s">
        <v>839</v>
      </c>
      <c r="Y901" s="2" t="s">
        <v>216</v>
      </c>
      <c r="AA901" s="2"/>
    </row>
    <row r="902" spans="1:27" ht="14.25" customHeight="1">
      <c r="A902" s="1">
        <v>1382</v>
      </c>
      <c r="B902" s="12">
        <v>1</v>
      </c>
      <c r="C902" s="1" t="s">
        <v>1019</v>
      </c>
      <c r="D902" s="1" t="s">
        <v>1020</v>
      </c>
      <c r="E902" s="1">
        <v>2014</v>
      </c>
      <c r="F902" s="1" t="s">
        <v>1021</v>
      </c>
      <c r="G902" s="1" t="s">
        <v>1022</v>
      </c>
      <c r="H902" s="8" t="str">
        <f>HYPERLINK("https://doi.org/"&amp;G902)</f>
        <v>https://doi.org/10.1016/j.jhydrol.2014.06.046</v>
      </c>
      <c r="I902" s="1" t="s">
        <v>1023</v>
      </c>
      <c r="J902" s="1" t="s">
        <v>1002</v>
      </c>
      <c r="K902" s="2">
        <v>1</v>
      </c>
      <c r="M902" s="2" t="s">
        <v>972</v>
      </c>
      <c r="N902" s="25">
        <f>P902/30</f>
        <v>1.0933333333333333</v>
      </c>
      <c r="O902" s="21"/>
      <c r="P902" s="2">
        <v>32.799999999999997</v>
      </c>
      <c r="Q902" s="2"/>
      <c r="R902" s="10">
        <v>30</v>
      </c>
      <c r="S902" s="2"/>
      <c r="T902" s="2"/>
      <c r="U902" s="2" t="s">
        <v>45</v>
      </c>
      <c r="W902" s="2" t="s">
        <v>1029</v>
      </c>
      <c r="X902" s="2" t="s">
        <v>839</v>
      </c>
      <c r="Y902" s="2" t="s">
        <v>216</v>
      </c>
    </row>
    <row r="903" spans="1:27" ht="14.25" customHeight="1">
      <c r="A903" s="1">
        <v>1382</v>
      </c>
      <c r="B903" s="12">
        <v>1</v>
      </c>
      <c r="C903" s="1" t="s">
        <v>1019</v>
      </c>
      <c r="D903" s="1" t="s">
        <v>1020</v>
      </c>
      <c r="E903" s="1">
        <v>2014</v>
      </c>
      <c r="F903" s="1" t="s">
        <v>1021</v>
      </c>
      <c r="G903" s="1" t="s">
        <v>1022</v>
      </c>
      <c r="H903" s="8" t="str">
        <f>HYPERLINK("https://doi.org/"&amp;G903)</f>
        <v>https://doi.org/10.1016/j.jhydrol.2014.06.046</v>
      </c>
      <c r="I903" s="1" t="s">
        <v>1023</v>
      </c>
      <c r="J903" s="1" t="s">
        <v>1002</v>
      </c>
      <c r="K903" s="2">
        <v>1</v>
      </c>
      <c r="M903" s="2" t="s">
        <v>1025</v>
      </c>
      <c r="N903" s="25">
        <f t="shared" ref="N903:N906" si="34">P903/R903</f>
        <v>0.47666666666666668</v>
      </c>
      <c r="O903" s="21"/>
      <c r="P903" s="2">
        <v>14.3</v>
      </c>
      <c r="Q903" s="2"/>
      <c r="R903" s="10">
        <v>30</v>
      </c>
      <c r="S903" s="2"/>
      <c r="T903" s="2"/>
      <c r="U903" s="2" t="s">
        <v>45</v>
      </c>
      <c r="W903" s="2" t="s">
        <v>1029</v>
      </c>
      <c r="X903" s="2" t="s">
        <v>839</v>
      </c>
      <c r="Y903" s="2" t="s">
        <v>216</v>
      </c>
      <c r="AA903" s="2"/>
    </row>
    <row r="904" spans="1:27" ht="14.25" customHeight="1">
      <c r="A904" s="1">
        <v>1382</v>
      </c>
      <c r="B904" s="12">
        <v>1</v>
      </c>
      <c r="C904" s="1" t="s">
        <v>1019</v>
      </c>
      <c r="D904" s="1" t="s">
        <v>1020</v>
      </c>
      <c r="E904" s="1">
        <v>2014</v>
      </c>
      <c r="F904" s="1" t="s">
        <v>1021</v>
      </c>
      <c r="G904" s="1" t="s">
        <v>1022</v>
      </c>
      <c r="H904" s="8" t="str">
        <f>HYPERLINK("https://doi.org/"&amp;G904)</f>
        <v>https://doi.org/10.1016/j.jhydrol.2014.06.046</v>
      </c>
      <c r="I904" s="1" t="s">
        <v>1023</v>
      </c>
      <c r="J904" s="1" t="s">
        <v>1002</v>
      </c>
      <c r="K904" s="2">
        <v>1</v>
      </c>
      <c r="M904" s="2" t="s">
        <v>1026</v>
      </c>
      <c r="N904" s="25">
        <f t="shared" si="34"/>
        <v>0.35</v>
      </c>
      <c r="O904" s="21"/>
      <c r="P904" s="2">
        <v>10.5</v>
      </c>
      <c r="Q904" s="2"/>
      <c r="R904" s="10">
        <v>30</v>
      </c>
      <c r="S904" s="2"/>
      <c r="T904" s="2"/>
      <c r="U904" s="2" t="s">
        <v>45</v>
      </c>
      <c r="W904" s="2" t="s">
        <v>1029</v>
      </c>
      <c r="X904" s="2" t="s">
        <v>839</v>
      </c>
      <c r="Y904" s="2" t="s">
        <v>216</v>
      </c>
      <c r="AA904" s="2"/>
    </row>
    <row r="905" spans="1:27" ht="14.25" customHeight="1">
      <c r="A905" s="1">
        <v>1382</v>
      </c>
      <c r="B905" s="12">
        <v>1</v>
      </c>
      <c r="C905" s="1" t="s">
        <v>1019</v>
      </c>
      <c r="D905" s="1" t="s">
        <v>1020</v>
      </c>
      <c r="E905" s="1">
        <v>2014</v>
      </c>
      <c r="F905" s="1" t="s">
        <v>1021</v>
      </c>
      <c r="G905" s="1" t="s">
        <v>1022</v>
      </c>
      <c r="H905" s="8" t="str">
        <f>HYPERLINK("https://doi.org/"&amp;G905)</f>
        <v>https://doi.org/10.1016/j.jhydrol.2014.06.046</v>
      </c>
      <c r="I905" s="1" t="s">
        <v>1023</v>
      </c>
      <c r="J905" s="1" t="s">
        <v>1002</v>
      </c>
      <c r="K905" s="2">
        <v>1</v>
      </c>
      <c r="M905" s="2" t="s">
        <v>1027</v>
      </c>
      <c r="N905" s="25">
        <f t="shared" si="34"/>
        <v>0.31</v>
      </c>
      <c r="O905" s="21"/>
      <c r="P905" s="2">
        <v>9.3000000000000007</v>
      </c>
      <c r="Q905" s="2"/>
      <c r="R905" s="10">
        <v>30</v>
      </c>
      <c r="S905" s="2"/>
      <c r="T905" s="2"/>
      <c r="U905" s="2" t="s">
        <v>45</v>
      </c>
      <c r="W905" s="2" t="s">
        <v>1029</v>
      </c>
      <c r="X905" s="2" t="s">
        <v>839</v>
      </c>
      <c r="Y905" s="2" t="s">
        <v>216</v>
      </c>
      <c r="AA905" s="2"/>
    </row>
    <row r="906" spans="1:27" ht="14.25" customHeight="1">
      <c r="A906" s="1">
        <v>1382</v>
      </c>
      <c r="B906" s="12">
        <v>1</v>
      </c>
      <c r="C906" s="1" t="s">
        <v>1019</v>
      </c>
      <c r="D906" s="1" t="s">
        <v>1020</v>
      </c>
      <c r="E906" s="1">
        <v>2014</v>
      </c>
      <c r="F906" s="1" t="s">
        <v>1021</v>
      </c>
      <c r="G906" s="1" t="s">
        <v>1022</v>
      </c>
      <c r="H906" s="8" t="str">
        <f>HYPERLINK("https://doi.org/"&amp;G906)</f>
        <v>https://doi.org/10.1016/j.jhydrol.2014.06.046</v>
      </c>
      <c r="I906" s="1" t="s">
        <v>1023</v>
      </c>
      <c r="J906" s="1" t="s">
        <v>1002</v>
      </c>
      <c r="K906" s="2">
        <v>1</v>
      </c>
      <c r="M906" s="2" t="s">
        <v>1028</v>
      </c>
      <c r="N906" s="25">
        <f t="shared" si="34"/>
        <v>0.32</v>
      </c>
      <c r="O906" s="21"/>
      <c r="P906" s="2">
        <v>9.6</v>
      </c>
      <c r="Q906" s="2"/>
      <c r="R906" s="10">
        <v>30</v>
      </c>
      <c r="S906" s="2"/>
      <c r="T906" s="2"/>
      <c r="U906" s="2" t="s">
        <v>45</v>
      </c>
      <c r="W906" s="2" t="s">
        <v>1029</v>
      </c>
      <c r="X906" s="2" t="s">
        <v>839</v>
      </c>
      <c r="Y906" s="2" t="s">
        <v>216</v>
      </c>
      <c r="AA906" s="2"/>
    </row>
    <row r="907" spans="1:27" ht="14.25" customHeight="1">
      <c r="A907" s="1">
        <v>1382</v>
      </c>
      <c r="B907" s="12">
        <v>1</v>
      </c>
      <c r="C907" s="1" t="s">
        <v>1019</v>
      </c>
      <c r="D907" s="1" t="s">
        <v>1020</v>
      </c>
      <c r="E907" s="1">
        <v>2014</v>
      </c>
      <c r="F907" s="1" t="s">
        <v>1021</v>
      </c>
      <c r="G907" s="1" t="s">
        <v>1022</v>
      </c>
      <c r="H907" s="8" t="str">
        <f>HYPERLINK("https://doi.org/"&amp;G907)</f>
        <v>https://doi.org/10.1016/j.jhydrol.2014.06.046</v>
      </c>
      <c r="I907" s="1" t="s">
        <v>1023</v>
      </c>
      <c r="J907" s="1" t="s">
        <v>1002</v>
      </c>
      <c r="K907" s="2">
        <v>2</v>
      </c>
      <c r="M907" s="2" t="s">
        <v>972</v>
      </c>
      <c r="N907" s="25">
        <f t="shared" ref="N907:N910" si="35">P907/30</f>
        <v>0.98</v>
      </c>
      <c r="O907" s="21"/>
      <c r="P907" s="2">
        <v>29.4</v>
      </c>
      <c r="Q907" s="2"/>
      <c r="R907" s="10">
        <v>30</v>
      </c>
      <c r="S907" s="2"/>
      <c r="T907" s="2"/>
      <c r="U907" s="2" t="s">
        <v>45</v>
      </c>
      <c r="W907" s="2" t="s">
        <v>1030</v>
      </c>
      <c r="X907" s="2" t="s">
        <v>839</v>
      </c>
      <c r="Y907" s="2" t="s">
        <v>216</v>
      </c>
    </row>
    <row r="908" spans="1:27" ht="14.25" customHeight="1">
      <c r="A908" s="1">
        <v>1382</v>
      </c>
      <c r="B908" s="12">
        <v>1</v>
      </c>
      <c r="C908" s="1" t="s">
        <v>1019</v>
      </c>
      <c r="D908" s="1" t="s">
        <v>1020</v>
      </c>
      <c r="E908" s="1">
        <v>2014</v>
      </c>
      <c r="F908" s="1" t="s">
        <v>1021</v>
      </c>
      <c r="G908" s="1" t="s">
        <v>1022</v>
      </c>
      <c r="H908" s="8" t="str">
        <f>HYPERLINK("https://doi.org/"&amp;G908)</f>
        <v>https://doi.org/10.1016/j.jhydrol.2014.06.046</v>
      </c>
      <c r="I908" s="1" t="s">
        <v>1023</v>
      </c>
      <c r="J908" s="1" t="s">
        <v>1002</v>
      </c>
      <c r="K908" s="2">
        <v>2</v>
      </c>
      <c r="M908" s="2" t="s">
        <v>1025</v>
      </c>
      <c r="N908" s="25">
        <f t="shared" si="35"/>
        <v>0.54333333333333333</v>
      </c>
      <c r="O908" s="21"/>
      <c r="P908" s="2">
        <v>16.3</v>
      </c>
      <c r="Q908" s="2"/>
      <c r="R908" s="10">
        <v>30</v>
      </c>
      <c r="S908" s="2"/>
      <c r="T908" s="2"/>
      <c r="U908" s="2" t="s">
        <v>45</v>
      </c>
      <c r="W908" s="2" t="s">
        <v>1030</v>
      </c>
      <c r="X908" s="2" t="s">
        <v>839</v>
      </c>
      <c r="Y908" s="2" t="s">
        <v>216</v>
      </c>
    </row>
    <row r="909" spans="1:27" ht="14.25" customHeight="1">
      <c r="A909" s="1">
        <v>1382</v>
      </c>
      <c r="B909" s="12">
        <v>1</v>
      </c>
      <c r="C909" s="1" t="s">
        <v>1019</v>
      </c>
      <c r="D909" s="1" t="s">
        <v>1020</v>
      </c>
      <c r="E909" s="1">
        <v>2014</v>
      </c>
      <c r="F909" s="1" t="s">
        <v>1021</v>
      </c>
      <c r="G909" s="1" t="s">
        <v>1022</v>
      </c>
      <c r="H909" s="8" t="str">
        <f>HYPERLINK("https://doi.org/"&amp;G909)</f>
        <v>https://doi.org/10.1016/j.jhydrol.2014.06.046</v>
      </c>
      <c r="I909" s="1" t="s">
        <v>1023</v>
      </c>
      <c r="J909" s="1" t="s">
        <v>1002</v>
      </c>
      <c r="K909" s="2">
        <v>2</v>
      </c>
      <c r="M909" s="2" t="s">
        <v>1026</v>
      </c>
      <c r="N909" s="25">
        <f t="shared" si="35"/>
        <v>0.51666666666666672</v>
      </c>
      <c r="O909" s="21"/>
      <c r="P909" s="2">
        <v>15.5</v>
      </c>
      <c r="Q909" s="2"/>
      <c r="R909" s="10">
        <v>30</v>
      </c>
      <c r="S909" s="2"/>
      <c r="T909" s="2"/>
      <c r="U909" s="2" t="s">
        <v>45</v>
      </c>
      <c r="W909" s="2" t="s">
        <v>1030</v>
      </c>
      <c r="X909" s="2" t="s">
        <v>839</v>
      </c>
      <c r="Y909" s="2" t="s">
        <v>216</v>
      </c>
    </row>
    <row r="910" spans="1:27" ht="14.25" customHeight="1">
      <c r="A910" s="1">
        <v>1382</v>
      </c>
      <c r="B910" s="12">
        <v>1</v>
      </c>
      <c r="C910" s="1" t="s">
        <v>1019</v>
      </c>
      <c r="D910" s="1" t="s">
        <v>1020</v>
      </c>
      <c r="E910" s="1">
        <v>2014</v>
      </c>
      <c r="F910" s="1" t="s">
        <v>1021</v>
      </c>
      <c r="G910" s="1" t="s">
        <v>1022</v>
      </c>
      <c r="H910" s="8" t="str">
        <f>HYPERLINK("https://doi.org/"&amp;G910)</f>
        <v>https://doi.org/10.1016/j.jhydrol.2014.06.046</v>
      </c>
      <c r="I910" s="1" t="s">
        <v>1023</v>
      </c>
      <c r="J910" s="1" t="s">
        <v>1002</v>
      </c>
      <c r="K910" s="2">
        <v>2</v>
      </c>
      <c r="M910" s="2" t="s">
        <v>1027</v>
      </c>
      <c r="N910" s="25">
        <f t="shared" si="35"/>
        <v>0.66333333333333333</v>
      </c>
      <c r="O910" s="21"/>
      <c r="P910" s="2">
        <v>19.899999999999999</v>
      </c>
      <c r="Q910" s="2"/>
      <c r="R910" s="10">
        <v>30</v>
      </c>
      <c r="S910" s="2"/>
      <c r="T910" s="2"/>
      <c r="U910" s="2" t="s">
        <v>45</v>
      </c>
      <c r="W910" s="2" t="s">
        <v>1030</v>
      </c>
      <c r="X910" s="2" t="s">
        <v>839</v>
      </c>
      <c r="Y910" s="2" t="s">
        <v>216</v>
      </c>
    </row>
    <row r="911" spans="1:27" ht="14.25" customHeight="1">
      <c r="A911" s="1">
        <v>1382</v>
      </c>
      <c r="B911" s="12">
        <v>1</v>
      </c>
      <c r="C911" s="1" t="s">
        <v>1019</v>
      </c>
      <c r="D911" s="1" t="s">
        <v>1020</v>
      </c>
      <c r="E911" s="1">
        <v>2014</v>
      </c>
      <c r="F911" s="1" t="s">
        <v>1021</v>
      </c>
      <c r="G911" s="1" t="s">
        <v>1022</v>
      </c>
      <c r="H911" s="8" t="str">
        <f>HYPERLINK("https://doi.org/"&amp;G911)</f>
        <v>https://doi.org/10.1016/j.jhydrol.2014.06.046</v>
      </c>
      <c r="I911" s="1" t="s">
        <v>1023</v>
      </c>
      <c r="J911" s="1" t="s">
        <v>1002</v>
      </c>
      <c r="K911" s="2">
        <v>2</v>
      </c>
      <c r="M911" s="2" t="s">
        <v>1028</v>
      </c>
      <c r="N911" s="25">
        <f>P911/R911</f>
        <v>0.42</v>
      </c>
      <c r="O911" s="21"/>
      <c r="P911" s="2">
        <v>12.6</v>
      </c>
      <c r="Q911" s="2"/>
      <c r="R911" s="10">
        <v>30</v>
      </c>
      <c r="S911" s="2"/>
      <c r="T911" s="2"/>
      <c r="U911" s="2" t="s">
        <v>45</v>
      </c>
      <c r="W911" s="2" t="s">
        <v>1030</v>
      </c>
      <c r="X911" s="2" t="s">
        <v>839</v>
      </c>
      <c r="Y911" s="2" t="s">
        <v>216</v>
      </c>
      <c r="AA911" s="2"/>
    </row>
    <row r="912" spans="1:27" ht="14.25" customHeight="1">
      <c r="A912" s="1">
        <v>1382</v>
      </c>
      <c r="B912" s="12">
        <v>1</v>
      </c>
      <c r="C912" s="1" t="s">
        <v>1019</v>
      </c>
      <c r="D912" s="1" t="s">
        <v>1020</v>
      </c>
      <c r="E912" s="1">
        <v>2014</v>
      </c>
      <c r="F912" s="1" t="s">
        <v>1021</v>
      </c>
      <c r="G912" s="1" t="s">
        <v>1022</v>
      </c>
      <c r="H912" s="8" t="str">
        <f>HYPERLINK("https://doi.org/"&amp;G912)</f>
        <v>https://doi.org/10.1016/j.jhydrol.2014.06.046</v>
      </c>
      <c r="I912" s="1" t="s">
        <v>1023</v>
      </c>
      <c r="J912" s="1" t="s">
        <v>1002</v>
      </c>
      <c r="K912" s="2">
        <v>4</v>
      </c>
      <c r="M912" s="2" t="s">
        <v>972</v>
      </c>
      <c r="N912" s="25">
        <f>P912/30</f>
        <v>0.74</v>
      </c>
      <c r="O912" s="21"/>
      <c r="P912" s="2">
        <v>22.2</v>
      </c>
      <c r="Q912" s="2"/>
      <c r="R912" s="10">
        <v>30</v>
      </c>
      <c r="S912" s="2"/>
      <c r="T912" s="2"/>
      <c r="U912" s="2" t="s">
        <v>45</v>
      </c>
      <c r="W912" s="2" t="s">
        <v>1031</v>
      </c>
      <c r="X912" s="2" t="s">
        <v>839</v>
      </c>
      <c r="Y912" s="2" t="s">
        <v>216</v>
      </c>
    </row>
    <row r="913" spans="1:27" ht="14.25" customHeight="1">
      <c r="A913" s="1">
        <v>1382</v>
      </c>
      <c r="B913" s="12">
        <v>1</v>
      </c>
      <c r="C913" s="1" t="s">
        <v>1019</v>
      </c>
      <c r="D913" s="1" t="s">
        <v>1020</v>
      </c>
      <c r="E913" s="1">
        <v>2014</v>
      </c>
      <c r="F913" s="1" t="s">
        <v>1021</v>
      </c>
      <c r="G913" s="1" t="s">
        <v>1022</v>
      </c>
      <c r="H913" s="8" t="str">
        <f>HYPERLINK("https://doi.org/"&amp;G913)</f>
        <v>https://doi.org/10.1016/j.jhydrol.2014.06.046</v>
      </c>
      <c r="I913" s="1" t="s">
        <v>1023</v>
      </c>
      <c r="J913" s="1" t="s">
        <v>1002</v>
      </c>
      <c r="K913" s="2">
        <v>4</v>
      </c>
      <c r="M913" s="2" t="s">
        <v>1025</v>
      </c>
      <c r="N913" s="25">
        <f>P913/R913</f>
        <v>0.32666666666666672</v>
      </c>
      <c r="O913" s="21"/>
      <c r="P913" s="2">
        <v>9.8000000000000007</v>
      </c>
      <c r="Q913" s="2"/>
      <c r="R913" s="10">
        <v>30</v>
      </c>
      <c r="S913" s="2"/>
      <c r="T913" s="2"/>
      <c r="U913" s="2" t="s">
        <v>45</v>
      </c>
      <c r="W913" s="2" t="s">
        <v>1031</v>
      </c>
      <c r="X913" s="2" t="s">
        <v>839</v>
      </c>
      <c r="Y913" s="2" t="s">
        <v>216</v>
      </c>
      <c r="AA913" s="2"/>
    </row>
    <row r="914" spans="1:27" ht="14.25" customHeight="1">
      <c r="A914" s="1">
        <v>1382</v>
      </c>
      <c r="B914" s="12">
        <v>1</v>
      </c>
      <c r="C914" s="1" t="s">
        <v>1019</v>
      </c>
      <c r="D914" s="1" t="s">
        <v>1020</v>
      </c>
      <c r="E914" s="1">
        <v>2014</v>
      </c>
      <c r="F914" s="1" t="s">
        <v>1021</v>
      </c>
      <c r="G914" s="1" t="s">
        <v>1022</v>
      </c>
      <c r="H914" s="8" t="str">
        <f>HYPERLINK("https://doi.org/"&amp;G914)</f>
        <v>https://doi.org/10.1016/j.jhydrol.2014.06.046</v>
      </c>
      <c r="I914" s="1" t="s">
        <v>1023</v>
      </c>
      <c r="J914" s="1" t="s">
        <v>1002</v>
      </c>
      <c r="K914" s="2">
        <v>4</v>
      </c>
      <c r="M914" s="2" t="s">
        <v>1026</v>
      </c>
      <c r="N914" s="25">
        <f t="shared" ref="N914:N915" si="36">P914/30</f>
        <v>0.54666666666666663</v>
      </c>
      <c r="O914" s="21"/>
      <c r="P914" s="2">
        <v>16.399999999999999</v>
      </c>
      <c r="Q914" s="2"/>
      <c r="R914" s="10">
        <v>30</v>
      </c>
      <c r="S914" s="2"/>
      <c r="T914" s="2"/>
      <c r="U914" s="2" t="s">
        <v>45</v>
      </c>
      <c r="W914" s="2" t="s">
        <v>1031</v>
      </c>
      <c r="X914" s="2" t="s">
        <v>839</v>
      </c>
      <c r="Y914" s="2" t="s">
        <v>216</v>
      </c>
    </row>
    <row r="915" spans="1:27" ht="14.25" customHeight="1">
      <c r="A915" s="1">
        <v>1382</v>
      </c>
      <c r="B915" s="12">
        <v>1</v>
      </c>
      <c r="C915" s="1" t="s">
        <v>1019</v>
      </c>
      <c r="D915" s="1" t="s">
        <v>1020</v>
      </c>
      <c r="E915" s="1">
        <v>2014</v>
      </c>
      <c r="F915" s="1" t="s">
        <v>1021</v>
      </c>
      <c r="G915" s="1" t="s">
        <v>1022</v>
      </c>
      <c r="H915" s="8" t="str">
        <f>HYPERLINK("https://doi.org/"&amp;G915)</f>
        <v>https://doi.org/10.1016/j.jhydrol.2014.06.046</v>
      </c>
      <c r="I915" s="1" t="s">
        <v>1023</v>
      </c>
      <c r="J915" s="1" t="s">
        <v>1002</v>
      </c>
      <c r="K915" s="2">
        <v>4</v>
      </c>
      <c r="M915" s="2" t="s">
        <v>1027</v>
      </c>
      <c r="N915" s="25">
        <f t="shared" si="36"/>
        <v>0.91</v>
      </c>
      <c r="O915" s="21"/>
      <c r="P915" s="2">
        <v>27.3</v>
      </c>
      <c r="Q915" s="2"/>
      <c r="R915" s="10">
        <v>30</v>
      </c>
      <c r="S915" s="2"/>
      <c r="T915" s="2"/>
      <c r="U915" s="2" t="s">
        <v>45</v>
      </c>
      <c r="W915" s="2" t="s">
        <v>1031</v>
      </c>
      <c r="X915" s="2" t="s">
        <v>839</v>
      </c>
      <c r="Y915" s="2" t="s">
        <v>216</v>
      </c>
    </row>
    <row r="916" spans="1:27" ht="14.25" customHeight="1">
      <c r="A916" s="1">
        <v>1382</v>
      </c>
      <c r="B916" s="12">
        <v>1</v>
      </c>
      <c r="C916" s="1" t="s">
        <v>1019</v>
      </c>
      <c r="D916" s="1" t="s">
        <v>1020</v>
      </c>
      <c r="E916" s="1">
        <v>2014</v>
      </c>
      <c r="F916" s="1" t="s">
        <v>1021</v>
      </c>
      <c r="G916" s="1" t="s">
        <v>1022</v>
      </c>
      <c r="H916" s="8" t="str">
        <f>HYPERLINK("https://doi.org/"&amp;G916)</f>
        <v>https://doi.org/10.1016/j.jhydrol.2014.06.046</v>
      </c>
      <c r="I916" s="1" t="s">
        <v>1023</v>
      </c>
      <c r="J916" s="1" t="s">
        <v>1002</v>
      </c>
      <c r="K916" s="2">
        <v>4</v>
      </c>
      <c r="M916" s="2" t="s">
        <v>1028</v>
      </c>
      <c r="N916" s="25">
        <f>P916/R916</f>
        <v>0.28666666666666668</v>
      </c>
      <c r="O916" s="21"/>
      <c r="P916" s="2">
        <v>8.6</v>
      </c>
      <c r="Q916" s="2"/>
      <c r="R916" s="10">
        <v>30</v>
      </c>
      <c r="S916" s="2"/>
      <c r="T916" s="2"/>
      <c r="U916" s="2" t="s">
        <v>45</v>
      </c>
      <c r="W916" s="2" t="s">
        <v>1031</v>
      </c>
      <c r="X916" s="2" t="s">
        <v>839</v>
      </c>
      <c r="Y916" s="2" t="s">
        <v>216</v>
      </c>
      <c r="AA916" s="2"/>
    </row>
    <row r="917" spans="1:27" ht="14.25" customHeight="1">
      <c r="A917" s="1">
        <v>1382</v>
      </c>
      <c r="B917" s="12">
        <v>1</v>
      </c>
      <c r="C917" s="1" t="s">
        <v>1019</v>
      </c>
      <c r="D917" s="1" t="s">
        <v>1020</v>
      </c>
      <c r="E917" s="1">
        <v>2014</v>
      </c>
      <c r="F917" s="1" t="s">
        <v>1021</v>
      </c>
      <c r="G917" s="1" t="s">
        <v>1022</v>
      </c>
      <c r="H917" s="8" t="str">
        <f>HYPERLINK("https://doi.org/"&amp;G917)</f>
        <v>https://doi.org/10.1016/j.jhydrol.2014.06.046</v>
      </c>
      <c r="I917" s="1" t="s">
        <v>1023</v>
      </c>
      <c r="J917" s="1" t="s">
        <v>1002</v>
      </c>
      <c r="K917" s="2">
        <v>3</v>
      </c>
      <c r="M917" s="2" t="s">
        <v>972</v>
      </c>
      <c r="N917" s="25">
        <f t="shared" ref="N917:N920" si="37">P917/30</f>
        <v>0.62</v>
      </c>
      <c r="O917" s="21"/>
      <c r="P917" s="2">
        <v>18.600000000000001</v>
      </c>
      <c r="Q917" s="2"/>
      <c r="R917" s="10">
        <v>30</v>
      </c>
      <c r="S917" s="2"/>
      <c r="T917" s="2"/>
      <c r="U917" s="2" t="s">
        <v>45</v>
      </c>
      <c r="W917" s="2" t="s">
        <v>1032</v>
      </c>
      <c r="X917" s="2" t="s">
        <v>839</v>
      </c>
      <c r="Y917" s="2" t="s">
        <v>216</v>
      </c>
    </row>
    <row r="918" spans="1:27" ht="14.25" customHeight="1">
      <c r="A918" s="1">
        <v>1382</v>
      </c>
      <c r="B918" s="12">
        <v>1</v>
      </c>
      <c r="C918" s="1" t="s">
        <v>1019</v>
      </c>
      <c r="D918" s="1" t="s">
        <v>1020</v>
      </c>
      <c r="E918" s="1">
        <v>2014</v>
      </c>
      <c r="F918" s="1" t="s">
        <v>1021</v>
      </c>
      <c r="G918" s="1" t="s">
        <v>1022</v>
      </c>
      <c r="H918" s="8" t="str">
        <f>HYPERLINK("https://doi.org/"&amp;G918)</f>
        <v>https://doi.org/10.1016/j.jhydrol.2014.06.046</v>
      </c>
      <c r="I918" s="1" t="s">
        <v>1023</v>
      </c>
      <c r="J918" s="1" t="s">
        <v>1002</v>
      </c>
      <c r="K918" s="2">
        <v>3</v>
      </c>
      <c r="M918" s="2" t="s">
        <v>1025</v>
      </c>
      <c r="N918" s="25">
        <f t="shared" si="37"/>
        <v>0.52</v>
      </c>
      <c r="O918" s="21"/>
      <c r="P918" s="2">
        <v>15.6</v>
      </c>
      <c r="Q918" s="2"/>
      <c r="R918" s="10">
        <v>30</v>
      </c>
      <c r="S918" s="2"/>
      <c r="T918" s="2"/>
      <c r="U918" s="2" t="s">
        <v>45</v>
      </c>
      <c r="W918" s="2" t="s">
        <v>1032</v>
      </c>
      <c r="X918" s="2" t="s">
        <v>839</v>
      </c>
      <c r="Y918" s="2" t="s">
        <v>216</v>
      </c>
    </row>
    <row r="919" spans="1:27" ht="14.25" customHeight="1">
      <c r="A919" s="1">
        <v>1382</v>
      </c>
      <c r="B919" s="12">
        <v>1</v>
      </c>
      <c r="C919" s="1" t="s">
        <v>1019</v>
      </c>
      <c r="D919" s="1" t="s">
        <v>1020</v>
      </c>
      <c r="E919" s="1">
        <v>2014</v>
      </c>
      <c r="F919" s="1" t="s">
        <v>1021</v>
      </c>
      <c r="G919" s="1" t="s">
        <v>1022</v>
      </c>
      <c r="H919" s="8" t="str">
        <f>HYPERLINK("https://doi.org/"&amp;G919)</f>
        <v>https://doi.org/10.1016/j.jhydrol.2014.06.046</v>
      </c>
      <c r="I919" s="1" t="s">
        <v>1023</v>
      </c>
      <c r="J919" s="1" t="s">
        <v>1002</v>
      </c>
      <c r="K919" s="2">
        <v>3</v>
      </c>
      <c r="M919" s="2" t="s">
        <v>1026</v>
      </c>
      <c r="N919" s="25">
        <f t="shared" si="37"/>
        <v>0.54333333333333333</v>
      </c>
      <c r="O919" s="21"/>
      <c r="P919" s="2">
        <v>16.3</v>
      </c>
      <c r="Q919" s="2"/>
      <c r="R919" s="10">
        <v>30</v>
      </c>
      <c r="S919" s="2"/>
      <c r="T919" s="2"/>
      <c r="U919" s="2" t="s">
        <v>45</v>
      </c>
      <c r="W919" s="2" t="s">
        <v>1032</v>
      </c>
      <c r="X919" s="2" t="s">
        <v>839</v>
      </c>
      <c r="Y919" s="2" t="s">
        <v>216</v>
      </c>
    </row>
    <row r="920" spans="1:27" ht="14.25" customHeight="1">
      <c r="A920" s="1">
        <v>1382</v>
      </c>
      <c r="B920" s="12">
        <v>1</v>
      </c>
      <c r="C920" s="1" t="s">
        <v>1019</v>
      </c>
      <c r="D920" s="1" t="s">
        <v>1020</v>
      </c>
      <c r="E920" s="1">
        <v>2014</v>
      </c>
      <c r="F920" s="1" t="s">
        <v>1021</v>
      </c>
      <c r="G920" s="1" t="s">
        <v>1022</v>
      </c>
      <c r="H920" s="8" t="str">
        <f>HYPERLINK("https://doi.org/"&amp;G920)</f>
        <v>https://doi.org/10.1016/j.jhydrol.2014.06.046</v>
      </c>
      <c r="I920" s="1" t="s">
        <v>1023</v>
      </c>
      <c r="J920" s="1" t="s">
        <v>1002</v>
      </c>
      <c r="K920" s="2">
        <v>3</v>
      </c>
      <c r="M920" s="2" t="s">
        <v>1027</v>
      </c>
      <c r="N920" s="25">
        <f t="shared" si="37"/>
        <v>0.54333333333333333</v>
      </c>
      <c r="O920" s="21"/>
      <c r="P920" s="2">
        <v>16.3</v>
      </c>
      <c r="Q920" s="2"/>
      <c r="R920" s="10">
        <v>30</v>
      </c>
      <c r="S920" s="2"/>
      <c r="T920" s="2"/>
      <c r="U920" s="2" t="s">
        <v>45</v>
      </c>
      <c r="W920" s="2" t="s">
        <v>1032</v>
      </c>
      <c r="X920" s="2" t="s">
        <v>839</v>
      </c>
      <c r="Y920" s="2" t="s">
        <v>216</v>
      </c>
    </row>
    <row r="921" spans="1:27" ht="14.25" customHeight="1">
      <c r="A921" s="1">
        <v>1382</v>
      </c>
      <c r="B921" s="12">
        <v>1</v>
      </c>
      <c r="C921" s="1" t="s">
        <v>1019</v>
      </c>
      <c r="D921" s="1" t="s">
        <v>1020</v>
      </c>
      <c r="E921" s="1">
        <v>2014</v>
      </c>
      <c r="F921" s="1" t="s">
        <v>1021</v>
      </c>
      <c r="G921" s="1" t="s">
        <v>1022</v>
      </c>
      <c r="H921" s="8" t="str">
        <f>HYPERLINK("https://doi.org/"&amp;G921)</f>
        <v>https://doi.org/10.1016/j.jhydrol.2014.06.046</v>
      </c>
      <c r="I921" s="1" t="s">
        <v>1023</v>
      </c>
      <c r="J921" s="1" t="s">
        <v>1002</v>
      </c>
      <c r="K921" s="2">
        <v>3</v>
      </c>
      <c r="M921" s="2" t="s">
        <v>1028</v>
      </c>
      <c r="N921" s="25">
        <f>P921/R921</f>
        <v>0.49333333333333335</v>
      </c>
      <c r="O921" s="21"/>
      <c r="P921" s="2">
        <v>14.8</v>
      </c>
      <c r="Q921" s="2"/>
      <c r="R921" s="10">
        <v>30</v>
      </c>
      <c r="S921" s="2"/>
      <c r="T921" s="2"/>
      <c r="U921" s="2" t="s">
        <v>45</v>
      </c>
      <c r="W921" s="2" t="s">
        <v>1032</v>
      </c>
      <c r="X921" s="2" t="s">
        <v>839</v>
      </c>
      <c r="Y921" s="2" t="s">
        <v>216</v>
      </c>
      <c r="AA921" s="2"/>
    </row>
    <row r="922" spans="1:27" ht="14.25" customHeight="1">
      <c r="A922" s="1">
        <v>1430</v>
      </c>
      <c r="B922" s="2">
        <v>1</v>
      </c>
      <c r="C922" s="1" t="s">
        <v>1033</v>
      </c>
      <c r="D922" s="1" t="s">
        <v>1034</v>
      </c>
      <c r="E922" s="1">
        <v>2014</v>
      </c>
      <c r="F922" s="1" t="s">
        <v>1035</v>
      </c>
      <c r="G922" s="1" t="s">
        <v>1036</v>
      </c>
      <c r="H922" s="8" t="str">
        <f>HYPERLINK("https://doi.org/"&amp;G922)</f>
        <v>https://doi.org/10.1016/j.jhydrol.2014.09.075</v>
      </c>
      <c r="I922" s="1" t="s">
        <v>1037</v>
      </c>
      <c r="J922" s="1" t="s">
        <v>1002</v>
      </c>
      <c r="K922" s="2">
        <v>1</v>
      </c>
      <c r="L922" s="2">
        <v>209</v>
      </c>
      <c r="M922" s="2" t="s">
        <v>1038</v>
      </c>
      <c r="N922" s="25">
        <v>0.44</v>
      </c>
      <c r="O922" s="21"/>
      <c r="Q922" s="2"/>
      <c r="R922" s="10"/>
      <c r="S922" s="2"/>
      <c r="T922" s="2"/>
      <c r="U922" s="2" t="s">
        <v>35</v>
      </c>
      <c r="W922" s="2" t="s">
        <v>1039</v>
      </c>
      <c r="X922" s="2" t="s">
        <v>839</v>
      </c>
      <c r="Y922" s="2">
        <v>2011</v>
      </c>
      <c r="AA922" s="2"/>
    </row>
    <row r="923" spans="1:27" ht="14.25" customHeight="1">
      <c r="A923" s="1">
        <v>1430</v>
      </c>
      <c r="B923" s="2">
        <v>1</v>
      </c>
      <c r="C923" s="1" t="s">
        <v>1033</v>
      </c>
      <c r="D923" s="1" t="s">
        <v>1034</v>
      </c>
      <c r="E923" s="1">
        <v>2014</v>
      </c>
      <c r="F923" s="1" t="s">
        <v>1035</v>
      </c>
      <c r="G923" s="1" t="s">
        <v>1036</v>
      </c>
      <c r="H923" s="8" t="str">
        <f>HYPERLINK("https://doi.org/"&amp;G923)</f>
        <v>https://doi.org/10.1016/j.jhydrol.2014.09.075</v>
      </c>
      <c r="I923" s="1" t="s">
        <v>1037</v>
      </c>
      <c r="J923" s="1" t="s">
        <v>1002</v>
      </c>
      <c r="K923" s="2">
        <v>1</v>
      </c>
      <c r="L923" s="2">
        <v>28</v>
      </c>
      <c r="M923" s="2" t="s">
        <v>1038</v>
      </c>
      <c r="N923" s="25">
        <v>0.37</v>
      </c>
      <c r="O923" s="21"/>
      <c r="Q923" s="2"/>
      <c r="R923" s="10"/>
      <c r="S923" s="2"/>
      <c r="T923" s="2"/>
      <c r="U923" s="2" t="s">
        <v>35</v>
      </c>
      <c r="W923" s="2" t="s">
        <v>1039</v>
      </c>
      <c r="X923" s="2" t="s">
        <v>839</v>
      </c>
      <c r="Y923" s="2">
        <v>2012</v>
      </c>
      <c r="AA923" s="2"/>
    </row>
    <row r="924" spans="1:27" ht="14.25" customHeight="1">
      <c r="A924" s="1">
        <v>1430</v>
      </c>
      <c r="B924" s="2">
        <v>1</v>
      </c>
      <c r="C924" s="1" t="s">
        <v>1033</v>
      </c>
      <c r="D924" s="1" t="s">
        <v>1034</v>
      </c>
      <c r="E924" s="1">
        <v>2014</v>
      </c>
      <c r="F924" s="1" t="s">
        <v>1035</v>
      </c>
      <c r="G924" s="1" t="s">
        <v>1036</v>
      </c>
      <c r="H924" s="8" t="str">
        <f>HYPERLINK("https://doi.org/"&amp;G924)</f>
        <v>https://doi.org/10.1016/j.jhydrol.2014.09.075</v>
      </c>
      <c r="I924" s="1" t="s">
        <v>1037</v>
      </c>
      <c r="J924" s="1" t="s">
        <v>1002</v>
      </c>
      <c r="K924" s="2">
        <v>1</v>
      </c>
      <c r="L924" s="2">
        <v>336</v>
      </c>
      <c r="M924" s="2" t="s">
        <v>1038</v>
      </c>
      <c r="N924" s="25">
        <v>0.35</v>
      </c>
      <c r="O924" s="21"/>
      <c r="Q924" s="2"/>
      <c r="R924" s="10"/>
      <c r="S924" s="2"/>
      <c r="T924" s="2"/>
      <c r="U924" s="2" t="s">
        <v>35</v>
      </c>
      <c r="V924" s="2"/>
      <c r="W924" s="2" t="s">
        <v>1039</v>
      </c>
      <c r="X924" s="2" t="s">
        <v>839</v>
      </c>
      <c r="Y924" s="2">
        <v>2012</v>
      </c>
      <c r="AA924" s="2"/>
    </row>
    <row r="925" spans="1:27" ht="14.25" customHeight="1">
      <c r="A925" s="1">
        <v>1479</v>
      </c>
      <c r="B925" s="2">
        <v>1</v>
      </c>
      <c r="C925" s="1" t="s">
        <v>1040</v>
      </c>
      <c r="D925" s="1" t="s">
        <v>1041</v>
      </c>
      <c r="E925" s="1">
        <v>2014</v>
      </c>
      <c r="F925" s="1" t="s">
        <v>1042</v>
      </c>
      <c r="G925" s="1" t="s">
        <v>1043</v>
      </c>
      <c r="H925" s="8" t="str">
        <f>HYPERLINK("https://doi.org/"&amp;G925)</f>
        <v>https://doi.org/10.1016/j.jhydrol.2014.10.048</v>
      </c>
      <c r="I925" s="1" t="s">
        <v>1044</v>
      </c>
      <c r="J925" s="1" t="s">
        <v>1002</v>
      </c>
      <c r="K925" s="2">
        <v>1</v>
      </c>
      <c r="L925" s="2">
        <v>12</v>
      </c>
      <c r="M925" s="2" t="s">
        <v>1045</v>
      </c>
      <c r="N925" s="25">
        <v>0.46</v>
      </c>
      <c r="O925" s="21"/>
      <c r="Q925" s="2"/>
      <c r="R925" s="10"/>
      <c r="S925" s="2"/>
      <c r="T925" s="2"/>
      <c r="U925" s="2" t="s">
        <v>35</v>
      </c>
      <c r="V925" s="2" t="s">
        <v>29</v>
      </c>
      <c r="W925" s="2" t="s">
        <v>1046</v>
      </c>
      <c r="X925" s="2" t="s">
        <v>839</v>
      </c>
      <c r="Y925" s="2"/>
      <c r="AA925" s="2"/>
    </row>
    <row r="926" spans="1:27" ht="14.25" customHeight="1">
      <c r="A926" s="1">
        <v>1224</v>
      </c>
      <c r="B926" s="2">
        <v>1</v>
      </c>
      <c r="C926" s="1" t="s">
        <v>1047</v>
      </c>
      <c r="D926" s="1" t="s">
        <v>1048</v>
      </c>
      <c r="E926" s="1">
        <v>2015</v>
      </c>
      <c r="F926" s="1" t="s">
        <v>1049</v>
      </c>
      <c r="G926" s="1" t="s">
        <v>1050</v>
      </c>
      <c r="H926" s="8" t="str">
        <f>HYPERLINK("https://doi.org/"&amp;G926)</f>
        <v>https://doi.org/10.1016/j.jhydrol.2015.02.041</v>
      </c>
      <c r="I926" s="1" t="s">
        <v>1051</v>
      </c>
      <c r="J926" s="1" t="s">
        <v>1002</v>
      </c>
      <c r="K926" s="2">
        <v>1</v>
      </c>
      <c r="L926" s="2"/>
      <c r="M926" s="2" t="s">
        <v>1052</v>
      </c>
      <c r="N926" s="9">
        <f>S926*Unit_conversion!$C$5</f>
        <v>2.4753319368484545</v>
      </c>
      <c r="O926" s="2"/>
      <c r="P926" s="2"/>
      <c r="Q926" s="2"/>
      <c r="R926" s="10"/>
      <c r="S926" s="2">
        <v>70.3</v>
      </c>
      <c r="T926" s="2"/>
      <c r="U926" s="2" t="s">
        <v>26</v>
      </c>
      <c r="V926" s="2" t="s">
        <v>29</v>
      </c>
      <c r="W926" s="2" t="s">
        <v>1053</v>
      </c>
      <c r="X926" s="2" t="s">
        <v>839</v>
      </c>
      <c r="Y926" s="2">
        <v>2010</v>
      </c>
    </row>
    <row r="927" spans="1:27" ht="14.25" customHeight="1">
      <c r="A927" s="1">
        <v>1224</v>
      </c>
      <c r="B927" s="2">
        <v>1</v>
      </c>
      <c r="C927" s="1" t="s">
        <v>1047</v>
      </c>
      <c r="D927" s="1" t="s">
        <v>1048</v>
      </c>
      <c r="E927" s="1">
        <v>2015</v>
      </c>
      <c r="F927" s="1" t="s">
        <v>1049</v>
      </c>
      <c r="G927" s="1" t="s">
        <v>1050</v>
      </c>
      <c r="H927" s="8" t="str">
        <f>HYPERLINK("https://doi.org/"&amp;G927)</f>
        <v>https://doi.org/10.1016/j.jhydrol.2015.02.041</v>
      </c>
      <c r="I927" s="1" t="s">
        <v>1051</v>
      </c>
      <c r="J927" s="1" t="s">
        <v>1002</v>
      </c>
      <c r="K927" s="2">
        <v>1</v>
      </c>
      <c r="L927" s="2"/>
      <c r="M927" s="2" t="s">
        <v>1054</v>
      </c>
      <c r="N927" s="9">
        <f>S927*Unit_conversion!$C$5</f>
        <v>0.6302765529102039</v>
      </c>
      <c r="O927" s="2"/>
      <c r="P927" s="2"/>
      <c r="Q927" s="2"/>
      <c r="R927" s="10"/>
      <c r="S927" s="2">
        <v>17.899999999999999</v>
      </c>
      <c r="T927" s="2"/>
      <c r="U927" s="2" t="s">
        <v>26</v>
      </c>
      <c r="V927" s="2" t="s">
        <v>29</v>
      </c>
      <c r="W927" s="2" t="s">
        <v>1053</v>
      </c>
      <c r="X927" s="2" t="s">
        <v>839</v>
      </c>
      <c r="Y927" s="2">
        <v>2010</v>
      </c>
    </row>
    <row r="928" spans="1:27" ht="14.25" customHeight="1">
      <c r="A928" s="1">
        <v>1224</v>
      </c>
      <c r="B928" s="2">
        <v>1</v>
      </c>
      <c r="C928" s="1" t="s">
        <v>1047</v>
      </c>
      <c r="D928" s="1" t="s">
        <v>1048</v>
      </c>
      <c r="E928" s="1">
        <v>2015</v>
      </c>
      <c r="F928" s="1" t="s">
        <v>1049</v>
      </c>
      <c r="G928" s="1" t="s">
        <v>1050</v>
      </c>
      <c r="H928" s="8" t="str">
        <f>HYPERLINK("https://doi.org/"&amp;G928)</f>
        <v>https://doi.org/10.1016/j.jhydrol.2015.02.041</v>
      </c>
      <c r="I928" s="1" t="s">
        <v>1051</v>
      </c>
      <c r="J928" s="1" t="s">
        <v>1002</v>
      </c>
      <c r="K928" s="2">
        <v>1</v>
      </c>
      <c r="L928" s="2"/>
      <c r="M928" s="2" t="s">
        <v>1055</v>
      </c>
      <c r="N928" s="9">
        <f>S928*Unit_conversion!$C$5</f>
        <v>6.7745926692694542</v>
      </c>
      <c r="O928" s="2"/>
      <c r="P928" s="2"/>
      <c r="Q928" s="2"/>
      <c r="R928" s="10"/>
      <c r="S928" s="2">
        <v>192.4</v>
      </c>
      <c r="T928" s="2"/>
      <c r="U928" s="2" t="s">
        <v>26</v>
      </c>
      <c r="V928" s="2" t="s">
        <v>29</v>
      </c>
      <c r="W928" s="2" t="s">
        <v>1053</v>
      </c>
      <c r="X928" s="2" t="s">
        <v>839</v>
      </c>
      <c r="Y928" s="2">
        <v>2010</v>
      </c>
    </row>
    <row r="929" spans="1:27" ht="14.25" customHeight="1">
      <c r="A929" s="1">
        <v>1224</v>
      </c>
      <c r="B929" s="2">
        <v>1</v>
      </c>
      <c r="C929" s="1" t="s">
        <v>1047</v>
      </c>
      <c r="D929" s="1" t="s">
        <v>1048</v>
      </c>
      <c r="E929" s="1">
        <v>2015</v>
      </c>
      <c r="F929" s="1" t="s">
        <v>1049</v>
      </c>
      <c r="G929" s="1" t="s">
        <v>1050</v>
      </c>
      <c r="H929" s="8" t="str">
        <f>HYPERLINK("https://doi.org/"&amp;G929)</f>
        <v>https://doi.org/10.1016/j.jhydrol.2015.02.041</v>
      </c>
      <c r="I929" s="1" t="s">
        <v>1051</v>
      </c>
      <c r="J929" s="1" t="s">
        <v>1002</v>
      </c>
      <c r="K929" s="2">
        <v>1</v>
      </c>
      <c r="L929" s="2"/>
      <c r="M929" s="2" t="s">
        <v>1056</v>
      </c>
      <c r="N929" s="9">
        <f>S929*Unit_conversion!$C$5</f>
        <v>1.7535068343535281</v>
      </c>
      <c r="O929" s="2"/>
      <c r="P929" s="2"/>
      <c r="Q929" s="2"/>
      <c r="R929" s="10"/>
      <c r="S929" s="2">
        <v>49.8</v>
      </c>
      <c r="T929" s="2"/>
      <c r="U929" s="2" t="s">
        <v>26</v>
      </c>
      <c r="V929" s="2" t="s">
        <v>29</v>
      </c>
      <c r="W929" s="2" t="s">
        <v>1053</v>
      </c>
      <c r="X929" s="2" t="s">
        <v>839</v>
      </c>
      <c r="Y929" s="2">
        <v>2010</v>
      </c>
    </row>
    <row r="930" spans="1:27" ht="14.25" customHeight="1">
      <c r="A930" s="1">
        <v>1224</v>
      </c>
      <c r="B930" s="2">
        <v>1</v>
      </c>
      <c r="C930" s="1" t="s">
        <v>1047</v>
      </c>
      <c r="D930" s="1" t="s">
        <v>1048</v>
      </c>
      <c r="E930" s="1">
        <v>2015</v>
      </c>
      <c r="F930" s="1" t="s">
        <v>1049</v>
      </c>
      <c r="G930" s="1" t="s">
        <v>1050</v>
      </c>
      <c r="H930" s="8" t="str">
        <f>HYPERLINK("https://doi.org/"&amp;G930)</f>
        <v>https://doi.org/10.1016/j.jhydrol.2015.02.041</v>
      </c>
      <c r="I930" s="1" t="s">
        <v>1051</v>
      </c>
      <c r="J930" s="1" t="s">
        <v>1002</v>
      </c>
      <c r="K930" s="2">
        <v>1</v>
      </c>
      <c r="L930" s="2"/>
      <c r="M930" s="2" t="s">
        <v>1057</v>
      </c>
      <c r="N930" s="9">
        <f>S930*Unit_conversion!$C$5</f>
        <v>0.78520486759204178</v>
      </c>
      <c r="O930" s="2"/>
      <c r="P930" s="2"/>
      <c r="Q930" s="2"/>
      <c r="R930" s="10"/>
      <c r="S930" s="2">
        <v>22.3</v>
      </c>
      <c r="T930" s="2"/>
      <c r="U930" s="2" t="s">
        <v>26</v>
      </c>
      <c r="V930" s="2" t="s">
        <v>29</v>
      </c>
      <c r="W930" s="2" t="s">
        <v>1053</v>
      </c>
      <c r="X930" s="2" t="s">
        <v>839</v>
      </c>
      <c r="Y930" s="2">
        <v>2010</v>
      </c>
    </row>
    <row r="931" spans="1:27" ht="14.25" customHeight="1">
      <c r="A931" s="1">
        <v>1224</v>
      </c>
      <c r="B931" s="2">
        <v>1</v>
      </c>
      <c r="C931" s="1" t="s">
        <v>1047</v>
      </c>
      <c r="D931" s="1" t="s">
        <v>1048</v>
      </c>
      <c r="E931" s="1">
        <v>2015</v>
      </c>
      <c r="F931" s="1" t="s">
        <v>1049</v>
      </c>
      <c r="G931" s="1" t="s">
        <v>1050</v>
      </c>
      <c r="H931" s="8" t="str">
        <f>HYPERLINK("https://doi.org/"&amp;G931)</f>
        <v>https://doi.org/10.1016/j.jhydrol.2015.02.041</v>
      </c>
      <c r="I931" s="1" t="s">
        <v>1051</v>
      </c>
      <c r="J931" s="1" t="s">
        <v>1002</v>
      </c>
      <c r="K931" s="2">
        <v>1</v>
      </c>
      <c r="L931" s="2"/>
      <c r="M931" s="2" t="s">
        <v>1058</v>
      </c>
      <c r="N931" s="9">
        <f>S931*Unit_conversion!$C$5</f>
        <v>0.99294965318814243</v>
      </c>
      <c r="O931" s="2"/>
      <c r="P931" s="2"/>
      <c r="Q931" s="2"/>
      <c r="R931" s="10"/>
      <c r="S931" s="2">
        <v>28.2</v>
      </c>
      <c r="T931" s="2"/>
      <c r="U931" s="2" t="s">
        <v>26</v>
      </c>
      <c r="V931" s="2" t="s">
        <v>29</v>
      </c>
      <c r="W931" s="2" t="s">
        <v>1053</v>
      </c>
      <c r="X931" s="2" t="s">
        <v>839</v>
      </c>
      <c r="Y931" s="2">
        <v>2010</v>
      </c>
    </row>
    <row r="932" spans="1:27" ht="14.25" customHeight="1">
      <c r="A932" s="1">
        <v>1224</v>
      </c>
      <c r="B932" s="2">
        <v>1</v>
      </c>
      <c r="C932" s="1" t="s">
        <v>1047</v>
      </c>
      <c r="D932" s="1" t="s">
        <v>1048</v>
      </c>
      <c r="E932" s="1">
        <v>2015</v>
      </c>
      <c r="F932" s="1" t="s">
        <v>1049</v>
      </c>
      <c r="G932" s="1" t="s">
        <v>1050</v>
      </c>
      <c r="H932" s="8" t="str">
        <f>HYPERLINK("https://doi.org/"&amp;G932)</f>
        <v>https://doi.org/10.1016/j.jhydrol.2015.02.041</v>
      </c>
      <c r="I932" s="1" t="s">
        <v>1051</v>
      </c>
      <c r="J932" s="1" t="s">
        <v>1002</v>
      </c>
      <c r="K932" s="2">
        <v>1</v>
      </c>
      <c r="L932" s="2"/>
      <c r="M932" s="2" t="s">
        <v>1052</v>
      </c>
      <c r="N932" s="9">
        <f>S932*Unit_conversion!$C$5</f>
        <v>2.433078760117044</v>
      </c>
      <c r="O932" s="2"/>
      <c r="P932" s="2"/>
      <c r="Q932" s="2"/>
      <c r="R932" s="10"/>
      <c r="S932" s="2">
        <v>69.099999999999994</v>
      </c>
      <c r="T932" s="2"/>
      <c r="U932" s="2" t="s">
        <v>26</v>
      </c>
      <c r="V932" s="2" t="s">
        <v>29</v>
      </c>
      <c r="W932" s="2" t="s">
        <v>1053</v>
      </c>
      <c r="X932" s="2" t="s">
        <v>839</v>
      </c>
      <c r="Y932" s="2">
        <v>2011</v>
      </c>
    </row>
    <row r="933" spans="1:27" ht="14.25" customHeight="1">
      <c r="A933" s="1">
        <v>1224</v>
      </c>
      <c r="B933" s="2">
        <v>1</v>
      </c>
      <c r="C933" s="1" t="s">
        <v>1047</v>
      </c>
      <c r="D933" s="1" t="s">
        <v>1048</v>
      </c>
      <c r="E933" s="1">
        <v>2015</v>
      </c>
      <c r="F933" s="1" t="s">
        <v>1049</v>
      </c>
      <c r="G933" s="1" t="s">
        <v>1050</v>
      </c>
      <c r="H933" s="8" t="str">
        <f>HYPERLINK("https://doi.org/"&amp;G933)</f>
        <v>https://doi.org/10.1016/j.jhydrol.2015.02.041</v>
      </c>
      <c r="I933" s="1" t="s">
        <v>1051</v>
      </c>
      <c r="J933" s="1" t="s">
        <v>1002</v>
      </c>
      <c r="K933" s="2">
        <v>1</v>
      </c>
      <c r="L933" s="2"/>
      <c r="M933" s="2" t="s">
        <v>1054</v>
      </c>
      <c r="N933" s="9">
        <f>S933*Unit_conversion!$C$5</f>
        <v>0.37675749252174201</v>
      </c>
      <c r="O933" s="2"/>
      <c r="P933" s="2"/>
      <c r="Q933" s="2"/>
      <c r="R933" s="10"/>
      <c r="S933" s="2">
        <v>10.7</v>
      </c>
      <c r="T933" s="2"/>
      <c r="U933" s="2" t="s">
        <v>26</v>
      </c>
      <c r="V933" s="2" t="s">
        <v>29</v>
      </c>
      <c r="W933" s="2" t="s">
        <v>1053</v>
      </c>
      <c r="X933" s="2" t="s">
        <v>839</v>
      </c>
      <c r="Y933" s="2">
        <v>2011</v>
      </c>
      <c r="AA933" s="2"/>
    </row>
    <row r="934" spans="1:27" ht="14.25" customHeight="1">
      <c r="A934" s="1">
        <v>1224</v>
      </c>
      <c r="B934" s="2">
        <v>1</v>
      </c>
      <c r="C934" s="1" t="s">
        <v>1047</v>
      </c>
      <c r="D934" s="1" t="s">
        <v>1048</v>
      </c>
      <c r="E934" s="1">
        <v>2015</v>
      </c>
      <c r="F934" s="1" t="s">
        <v>1049</v>
      </c>
      <c r="G934" s="1" t="s">
        <v>1050</v>
      </c>
      <c r="H934" s="8" t="str">
        <f>HYPERLINK("https://doi.org/"&amp;G934)</f>
        <v>https://doi.org/10.1016/j.jhydrol.2015.02.041</v>
      </c>
      <c r="I934" s="1" t="s">
        <v>1051</v>
      </c>
      <c r="J934" s="1" t="s">
        <v>1002</v>
      </c>
      <c r="K934" s="2">
        <v>1</v>
      </c>
      <c r="L934" s="2"/>
      <c r="M934" s="2" t="s">
        <v>1055</v>
      </c>
      <c r="N934" s="9">
        <f>S934*Unit_conversion!$C$5</f>
        <v>5.5105184653880954</v>
      </c>
      <c r="O934" s="2"/>
      <c r="P934" s="2"/>
      <c r="Q934" s="2"/>
      <c r="R934" s="10"/>
      <c r="S934" s="2">
        <v>156.5</v>
      </c>
      <c r="T934" s="2"/>
      <c r="U934" s="2" t="s">
        <v>26</v>
      </c>
      <c r="V934" s="2" t="s">
        <v>29</v>
      </c>
      <c r="W934" s="2" t="s">
        <v>1053</v>
      </c>
      <c r="X934" s="2" t="s">
        <v>839</v>
      </c>
      <c r="Y934" s="2">
        <v>2011</v>
      </c>
    </row>
    <row r="935" spans="1:27" ht="14.25" customHeight="1">
      <c r="A935" s="1">
        <v>1224</v>
      </c>
      <c r="B935" s="2">
        <v>1</v>
      </c>
      <c r="C935" s="1" t="s">
        <v>1047</v>
      </c>
      <c r="D935" s="1" t="s">
        <v>1048</v>
      </c>
      <c r="E935" s="1">
        <v>2015</v>
      </c>
      <c r="F935" s="1" t="s">
        <v>1049</v>
      </c>
      <c r="G935" s="1" t="s">
        <v>1050</v>
      </c>
      <c r="H935" s="8" t="str">
        <f>HYPERLINK("https://doi.org/"&amp;G935)</f>
        <v>https://doi.org/10.1016/j.jhydrol.2015.02.041</v>
      </c>
      <c r="I935" s="1" t="s">
        <v>1051</v>
      </c>
      <c r="J935" s="1" t="s">
        <v>1002</v>
      </c>
      <c r="K935" s="2">
        <v>1</v>
      </c>
      <c r="L935" s="2"/>
      <c r="M935" s="2" t="s">
        <v>1056</v>
      </c>
      <c r="N935" s="9">
        <f>S935*Unit_conversion!$C$5</f>
        <v>1.6408316964031007</v>
      </c>
      <c r="O935" s="2"/>
      <c r="P935" s="2"/>
      <c r="Q935" s="2"/>
      <c r="R935" s="10"/>
      <c r="S935" s="2">
        <v>46.6</v>
      </c>
      <c r="T935" s="2"/>
      <c r="U935" s="2" t="s">
        <v>26</v>
      </c>
      <c r="V935" s="2" t="s">
        <v>29</v>
      </c>
      <c r="W935" s="2" t="s">
        <v>1053</v>
      </c>
      <c r="X935" s="2" t="s">
        <v>839</v>
      </c>
      <c r="Y935" s="2">
        <v>2011</v>
      </c>
    </row>
    <row r="936" spans="1:27" ht="14.25" customHeight="1">
      <c r="A936" s="1">
        <v>1224</v>
      </c>
      <c r="B936" s="2">
        <v>1</v>
      </c>
      <c r="C936" s="1" t="s">
        <v>1047</v>
      </c>
      <c r="D936" s="1" t="s">
        <v>1048</v>
      </c>
      <c r="E936" s="1">
        <v>2015</v>
      </c>
      <c r="F936" s="1" t="s">
        <v>1049</v>
      </c>
      <c r="G936" s="1" t="s">
        <v>1050</v>
      </c>
      <c r="H936" s="8" t="str">
        <f>HYPERLINK("https://doi.org/"&amp;G936)</f>
        <v>https://doi.org/10.1016/j.jhydrol.2015.02.041</v>
      </c>
      <c r="I936" s="1" t="s">
        <v>1051</v>
      </c>
      <c r="J936" s="1" t="s">
        <v>1002</v>
      </c>
      <c r="K936" s="2">
        <v>1</v>
      </c>
      <c r="L936" s="2"/>
      <c r="M936" s="2" t="s">
        <v>1057</v>
      </c>
      <c r="N936" s="9">
        <f>S936*Unit_conversion!$C$5</f>
        <v>0.2288713739618059</v>
      </c>
      <c r="O936" s="2"/>
      <c r="P936" s="2"/>
      <c r="Q936" s="2"/>
      <c r="R936" s="10"/>
      <c r="S936" s="2">
        <v>6.5</v>
      </c>
      <c r="T936" s="2"/>
      <c r="U936" s="2" t="s">
        <v>26</v>
      </c>
      <c r="V936" s="2" t="s">
        <v>29</v>
      </c>
      <c r="W936" s="2" t="s">
        <v>1053</v>
      </c>
      <c r="X936" s="2" t="s">
        <v>839</v>
      </c>
      <c r="Y936" s="2">
        <v>2011</v>
      </c>
      <c r="AA936" s="2"/>
    </row>
    <row r="937" spans="1:27" ht="14.25" customHeight="1">
      <c r="A937" s="1">
        <v>1224</v>
      </c>
      <c r="B937" s="2">
        <v>1</v>
      </c>
      <c r="C937" s="1" t="s">
        <v>1047</v>
      </c>
      <c r="D937" s="1" t="s">
        <v>1048</v>
      </c>
      <c r="E937" s="1">
        <v>2015</v>
      </c>
      <c r="F937" s="1" t="s">
        <v>1049</v>
      </c>
      <c r="G937" s="1" t="s">
        <v>1050</v>
      </c>
      <c r="H937" s="8" t="str">
        <f>HYPERLINK("https://doi.org/"&amp;G937)</f>
        <v>https://doi.org/10.1016/j.jhydrol.2015.02.041</v>
      </c>
      <c r="I937" s="1" t="s">
        <v>1051</v>
      </c>
      <c r="J937" s="1" t="s">
        <v>1002</v>
      </c>
      <c r="K937" s="2">
        <v>1</v>
      </c>
      <c r="L937" s="2"/>
      <c r="M937" s="2" t="s">
        <v>1058</v>
      </c>
      <c r="N937" s="9">
        <f>S937*Unit_conversion!$C$5</f>
        <v>1.2077366349061449</v>
      </c>
      <c r="O937" s="2"/>
      <c r="P937" s="2"/>
      <c r="Q937" s="2"/>
      <c r="R937" s="10"/>
      <c r="S937" s="2">
        <v>34.299999999999997</v>
      </c>
      <c r="T937" s="2"/>
      <c r="U937" s="2" t="s">
        <v>26</v>
      </c>
      <c r="V937" s="2" t="s">
        <v>29</v>
      </c>
      <c r="W937" s="2" t="s">
        <v>1053</v>
      </c>
      <c r="X937" s="2" t="s">
        <v>839</v>
      </c>
      <c r="Y937" s="2">
        <v>2011</v>
      </c>
    </row>
    <row r="938" spans="1:27" ht="14.25" customHeight="1">
      <c r="A938" s="1">
        <v>1224</v>
      </c>
      <c r="B938" s="2">
        <v>1</v>
      </c>
      <c r="C938" s="1" t="s">
        <v>1047</v>
      </c>
      <c r="D938" s="1" t="s">
        <v>1048</v>
      </c>
      <c r="E938" s="1">
        <v>2015</v>
      </c>
      <c r="F938" s="1" t="s">
        <v>1049</v>
      </c>
      <c r="G938" s="1" t="s">
        <v>1050</v>
      </c>
      <c r="H938" s="8" t="str">
        <f>HYPERLINK("https://doi.org/"&amp;G938)</f>
        <v>https://doi.org/10.1016/j.jhydrol.2015.02.041</v>
      </c>
      <c r="I938" s="1" t="s">
        <v>1051</v>
      </c>
      <c r="J938" s="1" t="s">
        <v>1002</v>
      </c>
      <c r="K938" s="2">
        <v>1</v>
      </c>
      <c r="L938" s="2"/>
      <c r="M938" s="2" t="s">
        <v>1052</v>
      </c>
      <c r="N938" s="9">
        <f>S938*Unit_conversion!$C$5</f>
        <v>1.8274498936334962</v>
      </c>
      <c r="O938" s="2"/>
      <c r="P938" s="2"/>
      <c r="Q938" s="2"/>
      <c r="R938" s="10"/>
      <c r="S938" s="2">
        <v>51.9</v>
      </c>
      <c r="T938" s="2"/>
      <c r="U938" s="2" t="s">
        <v>26</v>
      </c>
      <c r="V938" s="2" t="s">
        <v>29</v>
      </c>
      <c r="W938" s="2" t="s">
        <v>1053</v>
      </c>
      <c r="X938" s="2" t="s">
        <v>839</v>
      </c>
      <c r="Y938" s="2">
        <v>2012</v>
      </c>
    </row>
    <row r="939" spans="1:27" ht="14.25" customHeight="1">
      <c r="A939" s="1">
        <v>1224</v>
      </c>
      <c r="B939" s="2">
        <v>1</v>
      </c>
      <c r="C939" s="1" t="s">
        <v>1047</v>
      </c>
      <c r="D939" s="1" t="s">
        <v>1048</v>
      </c>
      <c r="E939" s="1">
        <v>2015</v>
      </c>
      <c r="F939" s="1" t="s">
        <v>1049</v>
      </c>
      <c r="G939" s="1" t="s">
        <v>1050</v>
      </c>
      <c r="H939" s="8" t="str">
        <f>HYPERLINK("https://doi.org/"&amp;G939)</f>
        <v>https://doi.org/10.1016/j.jhydrol.2015.02.041</v>
      </c>
      <c r="I939" s="1" t="s">
        <v>1051</v>
      </c>
      <c r="J939" s="1" t="s">
        <v>1002</v>
      </c>
      <c r="K939" s="2">
        <v>1</v>
      </c>
      <c r="L939" s="2"/>
      <c r="M939" s="2" t="s">
        <v>1054</v>
      </c>
      <c r="N939" s="9">
        <f>S939*Unit_conversion!$C$5</f>
        <v>0.32746211966842997</v>
      </c>
      <c r="O939" s="2"/>
      <c r="P939" s="2"/>
      <c r="Q939" s="2"/>
      <c r="R939" s="10"/>
      <c r="S939" s="2">
        <v>9.3000000000000007</v>
      </c>
      <c r="T939" s="2"/>
      <c r="U939" s="2" t="s">
        <v>26</v>
      </c>
      <c r="V939" s="2" t="s">
        <v>29</v>
      </c>
      <c r="W939" s="2" t="s">
        <v>1053</v>
      </c>
      <c r="X939" s="2" t="s">
        <v>839</v>
      </c>
      <c r="Y939" s="2">
        <v>2012</v>
      </c>
      <c r="AA939" s="2"/>
    </row>
    <row r="940" spans="1:27" ht="14.25" customHeight="1">
      <c r="A940" s="1">
        <v>1224</v>
      </c>
      <c r="B940" s="2">
        <v>1</v>
      </c>
      <c r="C940" s="1" t="s">
        <v>1047</v>
      </c>
      <c r="D940" s="1" t="s">
        <v>1048</v>
      </c>
      <c r="E940" s="1">
        <v>2015</v>
      </c>
      <c r="F940" s="1" t="s">
        <v>1049</v>
      </c>
      <c r="G940" s="1" t="s">
        <v>1050</v>
      </c>
      <c r="H940" s="8" t="str">
        <f>HYPERLINK("https://doi.org/"&amp;G940)</f>
        <v>https://doi.org/10.1016/j.jhydrol.2015.02.041</v>
      </c>
      <c r="I940" s="1" t="s">
        <v>1051</v>
      </c>
      <c r="J940" s="1" t="s">
        <v>1002</v>
      </c>
      <c r="K940" s="2">
        <v>1</v>
      </c>
      <c r="L940" s="2"/>
      <c r="M940" s="2" t="s">
        <v>1055</v>
      </c>
      <c r="N940" s="9">
        <f>S940*Unit_conversion!$C$5</f>
        <v>7.5985296155319562</v>
      </c>
      <c r="O940" s="2"/>
      <c r="P940" s="2"/>
      <c r="Q940" s="2"/>
      <c r="R940" s="10"/>
      <c r="S940" s="2">
        <v>215.8</v>
      </c>
      <c r="T940" s="2"/>
      <c r="U940" s="2" t="s">
        <v>26</v>
      </c>
      <c r="V940" s="2" t="s">
        <v>29</v>
      </c>
      <c r="W940" s="2" t="s">
        <v>1053</v>
      </c>
      <c r="X940" s="2" t="s">
        <v>839</v>
      </c>
      <c r="Y940" s="2">
        <v>2012</v>
      </c>
    </row>
    <row r="941" spans="1:27" ht="14.25" customHeight="1">
      <c r="A941" s="1">
        <v>1224</v>
      </c>
      <c r="B941" s="2">
        <v>1</v>
      </c>
      <c r="C941" s="1" t="s">
        <v>1047</v>
      </c>
      <c r="D941" s="1" t="s">
        <v>1048</v>
      </c>
      <c r="E941" s="1">
        <v>2015</v>
      </c>
      <c r="F941" s="1" t="s">
        <v>1049</v>
      </c>
      <c r="G941" s="1" t="s">
        <v>1050</v>
      </c>
      <c r="H941" s="8" t="str">
        <f>HYPERLINK("https://doi.org/"&amp;G941)</f>
        <v>https://doi.org/10.1016/j.jhydrol.2015.02.041</v>
      </c>
      <c r="I941" s="1" t="s">
        <v>1051</v>
      </c>
      <c r="J941" s="1" t="s">
        <v>1002</v>
      </c>
      <c r="K941" s="2">
        <v>1</v>
      </c>
      <c r="L941" s="2"/>
      <c r="M941" s="2" t="s">
        <v>1056</v>
      </c>
      <c r="N941" s="9">
        <f>S941*Unit_conversion!$C$5</f>
        <v>1.8168865994506438</v>
      </c>
      <c r="O941" s="2"/>
      <c r="P941" s="2"/>
      <c r="Q941" s="2"/>
      <c r="R941" s="10"/>
      <c r="S941" s="2">
        <v>51.6</v>
      </c>
      <c r="T941" s="2"/>
      <c r="U941" s="2" t="s">
        <v>26</v>
      </c>
      <c r="V941" s="2" t="s">
        <v>29</v>
      </c>
      <c r="W941" s="2" t="s">
        <v>1053</v>
      </c>
      <c r="X941" s="2" t="s">
        <v>839</v>
      </c>
      <c r="Y941" s="2">
        <v>2012</v>
      </c>
    </row>
    <row r="942" spans="1:27" ht="14.25" customHeight="1">
      <c r="A942" s="1">
        <v>1224</v>
      </c>
      <c r="B942" s="2">
        <v>1</v>
      </c>
      <c r="C942" s="1" t="s">
        <v>1047</v>
      </c>
      <c r="D942" s="1" t="s">
        <v>1048</v>
      </c>
      <c r="E942" s="1">
        <v>2015</v>
      </c>
      <c r="F942" s="1" t="s">
        <v>1049</v>
      </c>
      <c r="G942" s="1" t="s">
        <v>1050</v>
      </c>
      <c r="H942" s="8" t="str">
        <f>HYPERLINK("https://doi.org/"&amp;G942)</f>
        <v>https://doi.org/10.1016/j.jhydrol.2015.02.041</v>
      </c>
      <c r="I942" s="1" t="s">
        <v>1051</v>
      </c>
      <c r="J942" s="1" t="s">
        <v>1002</v>
      </c>
      <c r="K942" s="2">
        <v>1</v>
      </c>
      <c r="L942" s="2"/>
      <c r="M942" s="2" t="s">
        <v>1057</v>
      </c>
      <c r="N942" s="9">
        <f>S942*Unit_conversion!$C$5</f>
        <v>1.0880193008338157</v>
      </c>
      <c r="O942" s="2"/>
      <c r="P942" s="2"/>
      <c r="Q942" s="2"/>
      <c r="R942" s="10"/>
      <c r="S942" s="2">
        <v>30.9</v>
      </c>
      <c r="T942" s="2"/>
      <c r="U942" s="2" t="s">
        <v>26</v>
      </c>
      <c r="V942" s="2" t="s">
        <v>29</v>
      </c>
      <c r="W942" s="2" t="s">
        <v>1053</v>
      </c>
      <c r="X942" s="2" t="s">
        <v>839</v>
      </c>
      <c r="Y942" s="2">
        <v>2012</v>
      </c>
    </row>
    <row r="943" spans="1:27" ht="14.25" customHeight="1">
      <c r="A943" s="1">
        <v>1224</v>
      </c>
      <c r="B943" s="2">
        <v>1</v>
      </c>
      <c r="C943" s="1" t="s">
        <v>1047</v>
      </c>
      <c r="D943" s="1" t="s">
        <v>1048</v>
      </c>
      <c r="E943" s="1">
        <v>2015</v>
      </c>
      <c r="F943" s="1" t="s">
        <v>1049</v>
      </c>
      <c r="G943" s="1" t="s">
        <v>1050</v>
      </c>
      <c r="H943" s="8" t="str">
        <f>HYPERLINK("https://doi.org/"&amp;G943)</f>
        <v>https://doi.org/10.1016/j.jhydrol.2015.02.041</v>
      </c>
      <c r="I943" s="1" t="s">
        <v>1051</v>
      </c>
      <c r="J943" s="1" t="s">
        <v>1002</v>
      </c>
      <c r="K943" s="2">
        <v>1</v>
      </c>
      <c r="L943" s="2"/>
      <c r="M943" s="2" t="s">
        <v>1058</v>
      </c>
      <c r="N943" s="9">
        <f>S943*Unit_conversion!$C$5</f>
        <v>1.2112577329670957</v>
      </c>
      <c r="O943" s="2"/>
      <c r="P943" s="2"/>
      <c r="Q943" s="2"/>
      <c r="R943" s="10"/>
      <c r="S943" s="2">
        <v>34.4</v>
      </c>
      <c r="T943" s="2"/>
      <c r="U943" s="2" t="s">
        <v>26</v>
      </c>
      <c r="V943" s="2" t="s">
        <v>29</v>
      </c>
      <c r="W943" s="2" t="s">
        <v>1053</v>
      </c>
      <c r="X943" s="2" t="s">
        <v>839</v>
      </c>
      <c r="Y943" s="2">
        <v>2012</v>
      </c>
    </row>
    <row r="944" spans="1:27" ht="14.25" customHeight="1">
      <c r="A944" s="1">
        <v>1224</v>
      </c>
      <c r="B944" s="2">
        <v>1</v>
      </c>
      <c r="C944" s="1" t="s">
        <v>1047</v>
      </c>
      <c r="D944" s="1" t="s">
        <v>1048</v>
      </c>
      <c r="E944" s="1">
        <v>2015</v>
      </c>
      <c r="F944" s="1" t="s">
        <v>1049</v>
      </c>
      <c r="G944" s="1" t="s">
        <v>1050</v>
      </c>
      <c r="H944" s="8" t="str">
        <f>HYPERLINK("https://doi.org/"&amp;G944)</f>
        <v>https://doi.org/10.1016/j.jhydrol.2015.02.041</v>
      </c>
      <c r="I944" s="1" t="s">
        <v>1051</v>
      </c>
      <c r="J944" s="1" t="s">
        <v>1002</v>
      </c>
      <c r="K944" s="2">
        <v>1</v>
      </c>
      <c r="L944" s="2"/>
      <c r="M944" s="2" t="s">
        <v>1059</v>
      </c>
      <c r="N944" s="9">
        <f>S944*Unit_conversion!$C$5</f>
        <v>1.6654793828297567</v>
      </c>
      <c r="O944" s="2"/>
      <c r="P944" s="2"/>
      <c r="Q944" s="2"/>
      <c r="R944" s="10"/>
      <c r="S944" s="2">
        <v>47.3</v>
      </c>
      <c r="T944" s="2"/>
      <c r="U944" s="2" t="s">
        <v>26</v>
      </c>
      <c r="V944" s="2" t="s">
        <v>29</v>
      </c>
      <c r="W944" s="2" t="s">
        <v>1053</v>
      </c>
      <c r="X944" s="2" t="s">
        <v>839</v>
      </c>
      <c r="Y944" s="2" t="s">
        <v>1060</v>
      </c>
    </row>
    <row r="945" spans="1:27" ht="14.25" customHeight="1">
      <c r="A945" s="1">
        <v>1224</v>
      </c>
      <c r="B945" s="2">
        <v>1</v>
      </c>
      <c r="C945" s="1" t="s">
        <v>1047</v>
      </c>
      <c r="D945" s="1" t="s">
        <v>1048</v>
      </c>
      <c r="E945" s="1">
        <v>2015</v>
      </c>
      <c r="F945" s="1" t="s">
        <v>1049</v>
      </c>
      <c r="G945" s="1" t="s">
        <v>1050</v>
      </c>
      <c r="H945" s="8" t="str">
        <f>HYPERLINK("https://doi.org/"&amp;G945)</f>
        <v>https://doi.org/10.1016/j.jhydrol.2015.02.041</v>
      </c>
      <c r="I945" s="1" t="s">
        <v>1051</v>
      </c>
      <c r="J945" s="1" t="s">
        <v>1002</v>
      </c>
      <c r="K945" s="2">
        <v>1</v>
      </c>
      <c r="L945" s="2"/>
      <c r="M945" s="2" t="s">
        <v>1061</v>
      </c>
      <c r="N945" s="9">
        <f>S945*Unit_conversion!$C$5</f>
        <v>1.7746334227192333</v>
      </c>
      <c r="O945" s="2"/>
      <c r="P945" s="2"/>
      <c r="Q945" s="2"/>
      <c r="R945" s="10"/>
      <c r="S945" s="2">
        <v>50.4</v>
      </c>
      <c r="T945" s="2"/>
      <c r="U945" s="2" t="s">
        <v>26</v>
      </c>
      <c r="V945" s="2" t="s">
        <v>29</v>
      </c>
      <c r="W945" s="2" t="s">
        <v>1053</v>
      </c>
      <c r="X945" s="2" t="s">
        <v>839</v>
      </c>
      <c r="Y945" s="2" t="s">
        <v>1060</v>
      </c>
    </row>
    <row r="946" spans="1:27" ht="14.25" customHeight="1">
      <c r="A946" s="1">
        <v>1224</v>
      </c>
      <c r="B946" s="2">
        <v>1</v>
      </c>
      <c r="C946" s="1" t="s">
        <v>1047</v>
      </c>
      <c r="D946" s="1" t="s">
        <v>1048</v>
      </c>
      <c r="E946" s="1">
        <v>2015</v>
      </c>
      <c r="F946" s="1" t="s">
        <v>1049</v>
      </c>
      <c r="G946" s="1" t="s">
        <v>1050</v>
      </c>
      <c r="H946" s="8" t="str">
        <f>HYPERLINK("https://doi.org/"&amp;G946)</f>
        <v>https://doi.org/10.1016/j.jhydrol.2015.02.041</v>
      </c>
      <c r="I946" s="1" t="s">
        <v>1051</v>
      </c>
      <c r="J946" s="1" t="s">
        <v>1002</v>
      </c>
      <c r="K946" s="2">
        <v>1</v>
      </c>
      <c r="L946" s="2"/>
      <c r="M946" s="2" t="s">
        <v>1062</v>
      </c>
      <c r="N946" s="9">
        <f>S946*Unit_conversion!$C$5</f>
        <v>3.084481901392953</v>
      </c>
      <c r="O946" s="2"/>
      <c r="P946" s="2"/>
      <c r="Q946" s="2"/>
      <c r="R946" s="10"/>
      <c r="S946" s="2">
        <v>87.6</v>
      </c>
      <c r="T946" s="2"/>
      <c r="U946" s="2" t="s">
        <v>26</v>
      </c>
      <c r="V946" s="2" t="s">
        <v>29</v>
      </c>
      <c r="W946" s="2" t="s">
        <v>1053</v>
      </c>
      <c r="X946" s="2" t="s">
        <v>839</v>
      </c>
      <c r="Y946" s="2" t="s">
        <v>1063</v>
      </c>
    </row>
    <row r="947" spans="1:27" ht="14.25" customHeight="1">
      <c r="A947" s="1">
        <v>1224</v>
      </c>
      <c r="B947" s="2">
        <v>1</v>
      </c>
      <c r="C947" s="1" t="s">
        <v>1047</v>
      </c>
      <c r="D947" s="1" t="s">
        <v>1048</v>
      </c>
      <c r="E947" s="1">
        <v>2015</v>
      </c>
      <c r="F947" s="1" t="s">
        <v>1049</v>
      </c>
      <c r="G947" s="1" t="s">
        <v>1050</v>
      </c>
      <c r="H947" s="8" t="str">
        <f>HYPERLINK("https://doi.org/"&amp;G947)</f>
        <v>https://doi.org/10.1016/j.jhydrol.2015.02.041</v>
      </c>
      <c r="I947" s="1" t="s">
        <v>1051</v>
      </c>
      <c r="J947" s="1" t="s">
        <v>1002</v>
      </c>
      <c r="K947" s="2">
        <v>1</v>
      </c>
      <c r="L947" s="2"/>
      <c r="M947" s="2" t="s">
        <v>1064</v>
      </c>
      <c r="N947" s="9">
        <f>S947*Unit_conversion!$C$5</f>
        <v>2.8943426061016071</v>
      </c>
      <c r="O947" s="2"/>
      <c r="P947" s="2"/>
      <c r="Q947" s="2"/>
      <c r="R947" s="10"/>
      <c r="S947" s="2">
        <v>82.2</v>
      </c>
      <c r="T947" s="2"/>
      <c r="U947" s="2" t="s">
        <v>26</v>
      </c>
      <c r="V947" s="2" t="s">
        <v>29</v>
      </c>
      <c r="W947" s="2" t="s">
        <v>1053</v>
      </c>
      <c r="X947" s="2" t="s">
        <v>839</v>
      </c>
      <c r="Y947" s="2" t="s">
        <v>1063</v>
      </c>
    </row>
    <row r="948" spans="1:27" ht="14.25" customHeight="1">
      <c r="A948" s="1">
        <v>1183</v>
      </c>
      <c r="B948" s="2">
        <v>1</v>
      </c>
      <c r="C948" s="1" t="s">
        <v>1065</v>
      </c>
      <c r="D948" s="1" t="s">
        <v>1066</v>
      </c>
      <c r="E948" s="1">
        <v>2015</v>
      </c>
      <c r="F948" s="1" t="s">
        <v>1067</v>
      </c>
      <c r="G948" s="1" t="s">
        <v>1068</v>
      </c>
      <c r="H948" s="8" t="str">
        <f>HYPERLINK("https://doi.org/"&amp;G948)</f>
        <v>https://doi.org/10.1016/j.jhydrol.2015.06.059</v>
      </c>
      <c r="I948" s="1" t="s">
        <v>1069</v>
      </c>
      <c r="J948" s="1" t="s">
        <v>1002</v>
      </c>
      <c r="K948" s="2">
        <v>23</v>
      </c>
      <c r="M948" s="16" t="s">
        <v>1070</v>
      </c>
      <c r="N948" s="21">
        <v>0.55000000000000004</v>
      </c>
      <c r="O948" s="21"/>
      <c r="R948" s="4"/>
      <c r="T948" s="2"/>
      <c r="U948" s="2" t="s">
        <v>35</v>
      </c>
      <c r="W948" s="2" t="s">
        <v>1071</v>
      </c>
      <c r="X948" s="2" t="s">
        <v>839</v>
      </c>
      <c r="Y948" s="2" t="s">
        <v>1071</v>
      </c>
      <c r="Z948" s="16" t="s">
        <v>1072</v>
      </c>
    </row>
    <row r="949" spans="1:27" ht="14.25" customHeight="1">
      <c r="A949" s="1">
        <v>1183</v>
      </c>
      <c r="B949" s="2">
        <v>1</v>
      </c>
      <c r="C949" s="1" t="s">
        <v>1065</v>
      </c>
      <c r="D949" s="1" t="s">
        <v>1066</v>
      </c>
      <c r="E949" s="1">
        <v>2015</v>
      </c>
      <c r="F949" s="1" t="s">
        <v>1067</v>
      </c>
      <c r="G949" s="1" t="s">
        <v>1068</v>
      </c>
      <c r="H949" s="8" t="str">
        <f>HYPERLINK("https://doi.org/"&amp;G949)</f>
        <v>https://doi.org/10.1016/j.jhydrol.2015.06.059</v>
      </c>
      <c r="I949" s="1" t="s">
        <v>1069</v>
      </c>
      <c r="J949" s="1" t="s">
        <v>1002</v>
      </c>
      <c r="K949" s="2">
        <v>23</v>
      </c>
      <c r="M949" s="16" t="s">
        <v>1070</v>
      </c>
      <c r="N949" s="21">
        <v>0.6</v>
      </c>
      <c r="O949" s="21"/>
      <c r="R949" s="10"/>
      <c r="S949" s="2"/>
      <c r="T949" s="2"/>
      <c r="U949" s="2" t="s">
        <v>35</v>
      </c>
      <c r="W949" s="2" t="s">
        <v>1073</v>
      </c>
      <c r="X949" s="2" t="s">
        <v>839</v>
      </c>
      <c r="Y949" s="2" t="s">
        <v>1073</v>
      </c>
      <c r="Z949" s="2" t="s">
        <v>1074</v>
      </c>
    </row>
    <row r="950" spans="1:27" ht="14.25" customHeight="1">
      <c r="A950" s="1">
        <v>3786</v>
      </c>
      <c r="B950" s="2">
        <v>1</v>
      </c>
      <c r="C950" s="1" t="s">
        <v>1075</v>
      </c>
      <c r="D950" s="1" t="s">
        <v>1076</v>
      </c>
      <c r="E950" s="1">
        <v>2016</v>
      </c>
      <c r="F950" s="1" t="s">
        <v>1077</v>
      </c>
      <c r="G950" s="1" t="s">
        <v>1078</v>
      </c>
      <c r="H950" s="8" t="str">
        <f>HYPERLINK("https://doi.org/"&amp;G950)</f>
        <v>https://doi.org/10.1016/j.jhydrol.2016.01.023</v>
      </c>
      <c r="I950" s="1" t="s">
        <v>1079</v>
      </c>
      <c r="J950" s="1" t="s">
        <v>1002</v>
      </c>
      <c r="K950" s="2">
        <v>16</v>
      </c>
      <c r="L950" s="1">
        <f t="shared" ref="L950:L951" si="38">16*8</f>
        <v>128</v>
      </c>
      <c r="M950" s="1" t="s">
        <v>1080</v>
      </c>
      <c r="N950" s="9">
        <v>0.47899999999999998</v>
      </c>
      <c r="O950" s="15"/>
      <c r="R950" s="10"/>
      <c r="S950" s="2"/>
      <c r="T950" s="2"/>
      <c r="U950" s="2" t="s">
        <v>949</v>
      </c>
      <c r="V950" s="2" t="s">
        <v>1081</v>
      </c>
      <c r="W950" s="2"/>
      <c r="X950" s="2" t="s">
        <v>839</v>
      </c>
      <c r="AA950" s="2"/>
    </row>
    <row r="951" spans="1:27" ht="14.25" customHeight="1">
      <c r="A951" s="1">
        <v>3786</v>
      </c>
      <c r="B951" s="2">
        <v>1</v>
      </c>
      <c r="C951" s="1" t="s">
        <v>1075</v>
      </c>
      <c r="D951" s="1" t="s">
        <v>1076</v>
      </c>
      <c r="E951" s="1">
        <v>2016</v>
      </c>
      <c r="F951" s="1" t="s">
        <v>1077</v>
      </c>
      <c r="G951" s="1" t="s">
        <v>1078</v>
      </c>
      <c r="H951" s="8" t="str">
        <f>HYPERLINK("https://doi.org/"&amp;G951)</f>
        <v>https://doi.org/10.1016/j.jhydrol.2016.01.023</v>
      </c>
      <c r="I951" s="1" t="s">
        <v>1079</v>
      </c>
      <c r="J951" s="1" t="s">
        <v>1002</v>
      </c>
      <c r="K951" s="2">
        <v>16</v>
      </c>
      <c r="L951" s="1">
        <f t="shared" si="38"/>
        <v>128</v>
      </c>
      <c r="M951" s="1" t="s">
        <v>1080</v>
      </c>
      <c r="N951" s="9">
        <v>0.48799999999999999</v>
      </c>
      <c r="O951" s="15"/>
      <c r="R951" s="10"/>
      <c r="S951" s="2"/>
      <c r="T951" s="2"/>
      <c r="U951" s="2" t="s">
        <v>949</v>
      </c>
      <c r="V951" s="2" t="s">
        <v>1081</v>
      </c>
      <c r="W951" s="2"/>
      <c r="X951" s="2" t="s">
        <v>839</v>
      </c>
      <c r="AA951" s="2"/>
    </row>
    <row r="952" spans="1:27" ht="14.25" customHeight="1">
      <c r="A952" s="1">
        <v>3754</v>
      </c>
      <c r="B952" s="12">
        <v>1</v>
      </c>
      <c r="C952" s="1" t="s">
        <v>1082</v>
      </c>
      <c r="D952" s="1" t="s">
        <v>1083</v>
      </c>
      <c r="E952" s="1">
        <v>2016</v>
      </c>
      <c r="F952" s="1" t="s">
        <v>1084</v>
      </c>
      <c r="G952" s="1" t="s">
        <v>1085</v>
      </c>
      <c r="H952" s="8" t="str">
        <f>HYPERLINK("https://doi.org/"&amp;G952)</f>
        <v>https://doi.org/10.1016/j.jhydrol.2016.02.026</v>
      </c>
      <c r="I952" s="1" t="s">
        <v>1086</v>
      </c>
      <c r="J952" s="1" t="s">
        <v>1002</v>
      </c>
      <c r="K952" s="2">
        <v>42</v>
      </c>
      <c r="L952" s="2">
        <v>1680</v>
      </c>
      <c r="M952" s="2" t="s">
        <v>803</v>
      </c>
      <c r="N952" s="15">
        <f t="shared" ref="N952:N963" si="39">P952/30</f>
        <v>0.5</v>
      </c>
      <c r="O952" s="15"/>
      <c r="P952" s="2">
        <v>15</v>
      </c>
      <c r="R952" s="10">
        <v>30</v>
      </c>
      <c r="S952" s="2"/>
      <c r="T952" s="2"/>
      <c r="U952" s="2" t="s">
        <v>45</v>
      </c>
      <c r="W952" s="2" t="s">
        <v>1087</v>
      </c>
      <c r="X952" s="2" t="s">
        <v>839</v>
      </c>
      <c r="Y952" s="2" t="s">
        <v>216</v>
      </c>
    </row>
    <row r="953" spans="1:27" ht="14.25" customHeight="1">
      <c r="A953" s="1">
        <v>3754</v>
      </c>
      <c r="B953" s="12">
        <v>1</v>
      </c>
      <c r="C953" s="1" t="s">
        <v>1082</v>
      </c>
      <c r="D953" s="1" t="s">
        <v>1083</v>
      </c>
      <c r="E953" s="1">
        <v>2016</v>
      </c>
      <c r="F953" s="1" t="s">
        <v>1084</v>
      </c>
      <c r="G953" s="1" t="s">
        <v>1085</v>
      </c>
      <c r="H953" s="8" t="str">
        <f>HYPERLINK("https://doi.org/"&amp;G953)</f>
        <v>https://doi.org/10.1016/j.jhydrol.2016.02.026</v>
      </c>
      <c r="I953" s="1" t="s">
        <v>1086</v>
      </c>
      <c r="J953" s="1" t="s">
        <v>1002</v>
      </c>
      <c r="K953" s="2">
        <v>5</v>
      </c>
      <c r="L953" s="2">
        <v>216</v>
      </c>
      <c r="M953" s="2" t="s">
        <v>803</v>
      </c>
      <c r="N953" s="9">
        <f t="shared" si="39"/>
        <v>0.43333333333333335</v>
      </c>
      <c r="O953" s="15"/>
      <c r="P953" s="2">
        <v>13</v>
      </c>
      <c r="R953" s="10">
        <v>30</v>
      </c>
      <c r="S953" s="2"/>
      <c r="T953" s="2"/>
      <c r="U953" s="2" t="s">
        <v>45</v>
      </c>
      <c r="V953" s="2" t="s">
        <v>29</v>
      </c>
      <c r="W953" s="2"/>
      <c r="X953" s="2" t="s">
        <v>839</v>
      </c>
      <c r="Y953" s="2" t="s">
        <v>216</v>
      </c>
      <c r="AA953" s="2"/>
    </row>
    <row r="954" spans="1:27" ht="14.25" customHeight="1">
      <c r="A954" s="1">
        <v>3754</v>
      </c>
      <c r="B954" s="12">
        <v>1</v>
      </c>
      <c r="C954" s="1" t="s">
        <v>1082</v>
      </c>
      <c r="D954" s="1" t="s">
        <v>1083</v>
      </c>
      <c r="E954" s="1">
        <v>2016</v>
      </c>
      <c r="F954" s="1" t="s">
        <v>1084</v>
      </c>
      <c r="G954" s="1" t="s">
        <v>1085</v>
      </c>
      <c r="H954" s="8" t="str">
        <f>HYPERLINK("https://doi.org/"&amp;G954)</f>
        <v>https://doi.org/10.1016/j.jhydrol.2016.02.026</v>
      </c>
      <c r="I954" s="1" t="s">
        <v>1086</v>
      </c>
      <c r="J954" s="1" t="s">
        <v>1002</v>
      </c>
      <c r="K954" s="2">
        <v>9</v>
      </c>
      <c r="L954" s="2">
        <v>384</v>
      </c>
      <c r="M954" s="2" t="s">
        <v>803</v>
      </c>
      <c r="N954" s="9">
        <f t="shared" si="39"/>
        <v>0.43333333333333335</v>
      </c>
      <c r="O954" s="15"/>
      <c r="P954" s="2">
        <v>13</v>
      </c>
      <c r="R954" s="10">
        <v>30</v>
      </c>
      <c r="S954" s="2"/>
      <c r="T954" s="2"/>
      <c r="U954" s="2" t="s">
        <v>45</v>
      </c>
      <c r="V954" s="2" t="s">
        <v>36</v>
      </c>
      <c r="W954" s="2"/>
      <c r="X954" s="2" t="s">
        <v>839</v>
      </c>
      <c r="Y954" s="2" t="s">
        <v>216</v>
      </c>
      <c r="AA954" s="2"/>
    </row>
    <row r="955" spans="1:27" ht="14.25" customHeight="1">
      <c r="A955" s="1">
        <v>3754</v>
      </c>
      <c r="B955" s="12">
        <v>1</v>
      </c>
      <c r="C955" s="1" t="s">
        <v>1082</v>
      </c>
      <c r="D955" s="1" t="s">
        <v>1083</v>
      </c>
      <c r="E955" s="1">
        <v>2016</v>
      </c>
      <c r="F955" s="1" t="s">
        <v>1084</v>
      </c>
      <c r="G955" s="1" t="s">
        <v>1085</v>
      </c>
      <c r="H955" s="8" t="str">
        <f>HYPERLINK("https://doi.org/"&amp;G955)</f>
        <v>https://doi.org/10.1016/j.jhydrol.2016.02.026</v>
      </c>
      <c r="I955" s="1" t="s">
        <v>1086</v>
      </c>
      <c r="J955" s="1" t="s">
        <v>1002</v>
      </c>
      <c r="K955" s="2">
        <v>20</v>
      </c>
      <c r="L955" s="2">
        <v>756</v>
      </c>
      <c r="M955" s="2" t="s">
        <v>803</v>
      </c>
      <c r="N955" s="9">
        <f t="shared" si="39"/>
        <v>0.56666666666666665</v>
      </c>
      <c r="O955" s="15"/>
      <c r="P955" s="2">
        <v>17</v>
      </c>
      <c r="R955" s="10">
        <v>30</v>
      </c>
      <c r="S955" s="2"/>
      <c r="T955" s="2"/>
      <c r="U955" s="2" t="s">
        <v>45</v>
      </c>
      <c r="V955" s="2" t="s">
        <v>1088</v>
      </c>
      <c r="W955" s="2"/>
      <c r="X955" s="2" t="s">
        <v>839</v>
      </c>
      <c r="Y955" s="2" t="s">
        <v>216</v>
      </c>
    </row>
    <row r="956" spans="1:27" ht="14.25" customHeight="1">
      <c r="A956" s="1">
        <v>3754</v>
      </c>
      <c r="B956" s="12">
        <v>1</v>
      </c>
      <c r="C956" s="1" t="s">
        <v>1082</v>
      </c>
      <c r="D956" s="1" t="s">
        <v>1083</v>
      </c>
      <c r="E956" s="1">
        <v>2016</v>
      </c>
      <c r="F956" s="1" t="s">
        <v>1084</v>
      </c>
      <c r="G956" s="1" t="s">
        <v>1085</v>
      </c>
      <c r="H956" s="8" t="str">
        <f>HYPERLINK("https://doi.org/"&amp;G956)</f>
        <v>https://doi.org/10.1016/j.jhydrol.2016.02.026</v>
      </c>
      <c r="I956" s="1" t="s">
        <v>1086</v>
      </c>
      <c r="J956" s="1" t="s">
        <v>1002</v>
      </c>
      <c r="K956" s="2">
        <v>5</v>
      </c>
      <c r="L956" s="2">
        <v>180</v>
      </c>
      <c r="M956" s="2" t="s">
        <v>803</v>
      </c>
      <c r="N956" s="9">
        <f t="shared" si="39"/>
        <v>0.46666666666666667</v>
      </c>
      <c r="O956" s="15"/>
      <c r="P956" s="2">
        <v>14</v>
      </c>
      <c r="R956" s="10">
        <v>30</v>
      </c>
      <c r="S956" s="2"/>
      <c r="T956" s="2"/>
      <c r="U956" s="2" t="s">
        <v>45</v>
      </c>
      <c r="V956" s="2" t="s">
        <v>1089</v>
      </c>
      <c r="W956" s="2"/>
      <c r="X956" s="2" t="s">
        <v>839</v>
      </c>
      <c r="Y956" s="2" t="s">
        <v>216</v>
      </c>
      <c r="AA956" s="2"/>
    </row>
    <row r="957" spans="1:27" ht="14.25" customHeight="1">
      <c r="A957" s="1">
        <v>3754</v>
      </c>
      <c r="B957" s="12">
        <v>1</v>
      </c>
      <c r="C957" s="1" t="s">
        <v>1082</v>
      </c>
      <c r="D957" s="1" t="s">
        <v>1083</v>
      </c>
      <c r="E957" s="1">
        <v>2016</v>
      </c>
      <c r="F957" s="1" t="s">
        <v>1084</v>
      </c>
      <c r="G957" s="1" t="s">
        <v>1085</v>
      </c>
      <c r="H957" s="8" t="str">
        <f>HYPERLINK("https://doi.org/"&amp;G957)</f>
        <v>https://doi.org/10.1016/j.jhydrol.2016.02.026</v>
      </c>
      <c r="I957" s="1" t="s">
        <v>1086</v>
      </c>
      <c r="J957" s="1" t="s">
        <v>1002</v>
      </c>
      <c r="K957" s="2">
        <v>3</v>
      </c>
      <c r="L957" s="2">
        <v>144</v>
      </c>
      <c r="M957" s="2" t="s">
        <v>803</v>
      </c>
      <c r="N957" s="9">
        <f t="shared" si="39"/>
        <v>0.36666666666666664</v>
      </c>
      <c r="O957" s="15"/>
      <c r="P957" s="2">
        <v>11</v>
      </c>
      <c r="R957" s="10">
        <v>30</v>
      </c>
      <c r="S957" s="2"/>
      <c r="T957" s="2"/>
      <c r="U957" s="2" t="s">
        <v>45</v>
      </c>
      <c r="V957" s="2" t="s">
        <v>1090</v>
      </c>
      <c r="W957" s="2"/>
      <c r="X957" s="2" t="s">
        <v>839</v>
      </c>
      <c r="Y957" s="2" t="s">
        <v>216</v>
      </c>
      <c r="AA957" s="2"/>
    </row>
    <row r="958" spans="1:27" ht="14.25" customHeight="1">
      <c r="A958" s="1">
        <v>3754</v>
      </c>
      <c r="B958" s="12">
        <v>1</v>
      </c>
      <c r="C958" s="1" t="s">
        <v>1082</v>
      </c>
      <c r="D958" s="1" t="s">
        <v>1083</v>
      </c>
      <c r="E958" s="1">
        <v>2016</v>
      </c>
      <c r="F958" s="1" t="s">
        <v>1084</v>
      </c>
      <c r="G958" s="1" t="s">
        <v>1085</v>
      </c>
      <c r="H958" s="8" t="str">
        <f>HYPERLINK("https://doi.org/"&amp;G958)</f>
        <v>https://doi.org/10.1016/j.jhydrol.2016.02.026</v>
      </c>
      <c r="I958" s="1" t="s">
        <v>1086</v>
      </c>
      <c r="J958" s="1" t="s">
        <v>1002</v>
      </c>
      <c r="K958" s="2">
        <v>1</v>
      </c>
      <c r="L958" s="2">
        <v>36</v>
      </c>
      <c r="M958" s="2" t="s">
        <v>803</v>
      </c>
      <c r="N958" s="9">
        <f t="shared" si="39"/>
        <v>0.36666666666666664</v>
      </c>
      <c r="O958" s="15"/>
      <c r="P958" s="2">
        <v>11</v>
      </c>
      <c r="R958" s="10">
        <v>30</v>
      </c>
      <c r="S958" s="2"/>
      <c r="T958" s="2"/>
      <c r="U958" s="2" t="s">
        <v>45</v>
      </c>
      <c r="W958" s="2" t="s">
        <v>1091</v>
      </c>
      <c r="X958" s="2" t="s">
        <v>839</v>
      </c>
      <c r="Y958" s="2" t="s">
        <v>216</v>
      </c>
      <c r="AA958" s="2"/>
    </row>
    <row r="959" spans="1:27" ht="14.25" customHeight="1">
      <c r="A959" s="1">
        <v>3754</v>
      </c>
      <c r="B959" s="12">
        <v>1</v>
      </c>
      <c r="C959" s="1" t="s">
        <v>1082</v>
      </c>
      <c r="D959" s="1" t="s">
        <v>1083</v>
      </c>
      <c r="E959" s="1">
        <v>2016</v>
      </c>
      <c r="F959" s="1" t="s">
        <v>1084</v>
      </c>
      <c r="G959" s="1" t="s">
        <v>1085</v>
      </c>
      <c r="H959" s="8" t="str">
        <f>HYPERLINK("https://doi.org/"&amp;G959)</f>
        <v>https://doi.org/10.1016/j.jhydrol.2016.02.026</v>
      </c>
      <c r="I959" s="1" t="s">
        <v>1086</v>
      </c>
      <c r="J959" s="1" t="s">
        <v>1002</v>
      </c>
      <c r="K959" s="2">
        <v>1</v>
      </c>
      <c r="L959" s="2">
        <v>36</v>
      </c>
      <c r="M959" s="2" t="s">
        <v>803</v>
      </c>
      <c r="N959" s="9">
        <f t="shared" si="39"/>
        <v>0.28666666666666668</v>
      </c>
      <c r="O959" s="15"/>
      <c r="P959" s="2">
        <v>8.6</v>
      </c>
      <c r="R959" s="10">
        <v>30</v>
      </c>
      <c r="S959" s="2"/>
      <c r="T959" s="2"/>
      <c r="U959" s="2" t="s">
        <v>45</v>
      </c>
      <c r="W959" s="2" t="s">
        <v>1092</v>
      </c>
      <c r="X959" s="2" t="s">
        <v>839</v>
      </c>
      <c r="Y959" s="2" t="s">
        <v>216</v>
      </c>
      <c r="AA959" s="2"/>
    </row>
    <row r="960" spans="1:27" ht="14.25" customHeight="1">
      <c r="A960" s="1">
        <v>3754</v>
      </c>
      <c r="B960" s="12">
        <v>1</v>
      </c>
      <c r="C960" s="1" t="s">
        <v>1082</v>
      </c>
      <c r="D960" s="1" t="s">
        <v>1083</v>
      </c>
      <c r="E960" s="1">
        <v>2016</v>
      </c>
      <c r="F960" s="1" t="s">
        <v>1084</v>
      </c>
      <c r="G960" s="1" t="s">
        <v>1085</v>
      </c>
      <c r="H960" s="8" t="str">
        <f>HYPERLINK("https://doi.org/"&amp;G960)</f>
        <v>https://doi.org/10.1016/j.jhydrol.2016.02.026</v>
      </c>
      <c r="I960" s="1" t="s">
        <v>1086</v>
      </c>
      <c r="J960" s="1" t="s">
        <v>1002</v>
      </c>
      <c r="K960" s="2">
        <v>1</v>
      </c>
      <c r="L960" s="2">
        <v>36</v>
      </c>
      <c r="M960" s="2" t="s">
        <v>803</v>
      </c>
      <c r="N960" s="9">
        <f t="shared" si="39"/>
        <v>0.5</v>
      </c>
      <c r="O960" s="15"/>
      <c r="P960" s="2">
        <v>15</v>
      </c>
      <c r="R960" s="10">
        <v>30</v>
      </c>
      <c r="S960" s="2"/>
      <c r="T960" s="2"/>
      <c r="U960" s="2" t="s">
        <v>45</v>
      </c>
      <c r="W960" s="2" t="s">
        <v>1093</v>
      </c>
      <c r="X960" s="2" t="s">
        <v>839</v>
      </c>
      <c r="Y960" s="2" t="s">
        <v>216</v>
      </c>
    </row>
    <row r="961" spans="1:32" ht="14.25" customHeight="1">
      <c r="A961" s="1">
        <v>3754</v>
      </c>
      <c r="B961" s="12">
        <v>1</v>
      </c>
      <c r="C961" s="1" t="s">
        <v>1082</v>
      </c>
      <c r="D961" s="1" t="s">
        <v>1083</v>
      </c>
      <c r="E961" s="1">
        <v>2016</v>
      </c>
      <c r="F961" s="1" t="s">
        <v>1084</v>
      </c>
      <c r="G961" s="1" t="s">
        <v>1085</v>
      </c>
      <c r="H961" s="8" t="str">
        <f>HYPERLINK("https://doi.org/"&amp;G961)</f>
        <v>https://doi.org/10.1016/j.jhydrol.2016.02.026</v>
      </c>
      <c r="I961" s="1" t="s">
        <v>1086</v>
      </c>
      <c r="J961" s="1" t="s">
        <v>1002</v>
      </c>
      <c r="K961" s="2">
        <v>1</v>
      </c>
      <c r="L961" s="2">
        <v>36</v>
      </c>
      <c r="M961" s="2" t="s">
        <v>803</v>
      </c>
      <c r="N961" s="9">
        <f t="shared" si="39"/>
        <v>0.4</v>
      </c>
      <c r="O961" s="15"/>
      <c r="P961" s="2">
        <v>12</v>
      </c>
      <c r="R961" s="10">
        <v>30</v>
      </c>
      <c r="S961" s="2"/>
      <c r="T961" s="2"/>
      <c r="U961" s="2" t="s">
        <v>45</v>
      </c>
      <c r="W961" s="2" t="s">
        <v>1094</v>
      </c>
      <c r="X961" s="2" t="s">
        <v>839</v>
      </c>
      <c r="Y961" s="2" t="s">
        <v>216</v>
      </c>
      <c r="AA961" s="2"/>
    </row>
    <row r="962" spans="1:32" ht="14.25" customHeight="1">
      <c r="A962" s="1">
        <v>3754</v>
      </c>
      <c r="B962" s="12">
        <v>1</v>
      </c>
      <c r="C962" s="1" t="s">
        <v>1082</v>
      </c>
      <c r="D962" s="1" t="s">
        <v>1083</v>
      </c>
      <c r="E962" s="1">
        <v>2016</v>
      </c>
      <c r="F962" s="1" t="s">
        <v>1084</v>
      </c>
      <c r="G962" s="1" t="s">
        <v>1085</v>
      </c>
      <c r="H962" s="8" t="str">
        <f>HYPERLINK("https://doi.org/"&amp;G962)</f>
        <v>https://doi.org/10.1016/j.jhydrol.2016.02.026</v>
      </c>
      <c r="I962" s="1" t="s">
        <v>1086</v>
      </c>
      <c r="J962" s="1" t="s">
        <v>1002</v>
      </c>
      <c r="K962" s="2">
        <v>1</v>
      </c>
      <c r="L962" s="2">
        <v>36</v>
      </c>
      <c r="M962" s="2" t="s">
        <v>803</v>
      </c>
      <c r="N962" s="9">
        <f t="shared" si="39"/>
        <v>0.43333333333333335</v>
      </c>
      <c r="O962" s="15"/>
      <c r="P962" s="2">
        <v>13</v>
      </c>
      <c r="R962" s="10">
        <v>30</v>
      </c>
      <c r="S962" s="2"/>
      <c r="T962" s="2"/>
      <c r="U962" s="2" t="s">
        <v>45</v>
      </c>
      <c r="W962" s="2" t="s">
        <v>1095</v>
      </c>
      <c r="X962" s="2" t="s">
        <v>839</v>
      </c>
      <c r="Y962" s="2" t="s">
        <v>216</v>
      </c>
      <c r="AA962" s="2"/>
    </row>
    <row r="963" spans="1:32" ht="14.25" customHeight="1">
      <c r="A963" s="1">
        <v>3754</v>
      </c>
      <c r="B963" s="12">
        <v>1</v>
      </c>
      <c r="C963" s="1" t="s">
        <v>1082</v>
      </c>
      <c r="D963" s="1" t="s">
        <v>1083</v>
      </c>
      <c r="E963" s="1">
        <v>2016</v>
      </c>
      <c r="F963" s="1" t="s">
        <v>1084</v>
      </c>
      <c r="G963" s="1" t="s">
        <v>1085</v>
      </c>
      <c r="H963" s="8" t="str">
        <f>HYPERLINK("https://doi.org/"&amp;G963)</f>
        <v>https://doi.org/10.1016/j.jhydrol.2016.02.026</v>
      </c>
      <c r="I963" s="1" t="s">
        <v>1086</v>
      </c>
      <c r="J963" s="1" t="s">
        <v>1002</v>
      </c>
      <c r="K963" s="2">
        <v>1</v>
      </c>
      <c r="L963" s="2">
        <v>36</v>
      </c>
      <c r="M963" s="2" t="s">
        <v>803</v>
      </c>
      <c r="N963" s="3">
        <f t="shared" si="39"/>
        <v>0.4</v>
      </c>
      <c r="P963" s="2">
        <v>12</v>
      </c>
      <c r="R963" s="10">
        <v>30</v>
      </c>
      <c r="S963" s="2"/>
      <c r="T963" s="2"/>
      <c r="U963" s="2" t="s">
        <v>45</v>
      </c>
      <c r="W963" s="2" t="s">
        <v>1096</v>
      </c>
      <c r="X963" s="2" t="s">
        <v>839</v>
      </c>
      <c r="Y963" s="2" t="s">
        <v>216</v>
      </c>
      <c r="AA963" s="2"/>
    </row>
    <row r="964" spans="1:32" ht="14.25" customHeight="1">
      <c r="A964" s="1">
        <v>3266</v>
      </c>
      <c r="B964" s="2">
        <v>1</v>
      </c>
      <c r="C964" s="1" t="s">
        <v>1097</v>
      </c>
      <c r="D964" s="1" t="s">
        <v>1098</v>
      </c>
      <c r="E964" s="1">
        <v>2018</v>
      </c>
      <c r="F964" s="1" t="s">
        <v>1099</v>
      </c>
      <c r="G964" s="1" t="s">
        <v>1100</v>
      </c>
      <c r="H964" s="8" t="str">
        <f>HYPERLINK("https://doi.org/"&amp;G964)</f>
        <v>https://doi.org/10.1016/j.jhydrol.2018.02.065</v>
      </c>
      <c r="I964" s="1" t="s">
        <v>1101</v>
      </c>
      <c r="J964" s="1" t="s">
        <v>1002</v>
      </c>
      <c r="K964" s="2">
        <v>1</v>
      </c>
      <c r="L964" s="1">
        <f>2*365</f>
        <v>730</v>
      </c>
      <c r="M964" s="2" t="s">
        <v>1102</v>
      </c>
      <c r="N964" s="31">
        <v>1.2999999999999999E-2</v>
      </c>
      <c r="O964" s="32"/>
      <c r="R964" s="10"/>
      <c r="S964" s="2"/>
      <c r="T964" s="2"/>
      <c r="U964" s="2" t="s">
        <v>35</v>
      </c>
      <c r="V964" s="2" t="s">
        <v>1103</v>
      </c>
      <c r="W964" s="2" t="s">
        <v>1104</v>
      </c>
      <c r="X964" s="2" t="s">
        <v>839</v>
      </c>
      <c r="Y964" s="2" t="s">
        <v>563</v>
      </c>
      <c r="AA964" s="2"/>
    </row>
    <row r="965" spans="1:32" ht="14.25" customHeight="1">
      <c r="A965" s="1">
        <v>3266</v>
      </c>
      <c r="B965" s="2">
        <v>1</v>
      </c>
      <c r="C965" s="1" t="s">
        <v>1097</v>
      </c>
      <c r="D965" s="1" t="s">
        <v>1098</v>
      </c>
      <c r="E965" s="1">
        <v>2018</v>
      </c>
      <c r="F965" s="1" t="s">
        <v>1099</v>
      </c>
      <c r="G965" s="1" t="s">
        <v>1100</v>
      </c>
      <c r="H965" s="8" t="str">
        <f>HYPERLINK("https://doi.org/"&amp;G965)</f>
        <v>https://doi.org/10.1016/j.jhydrol.2018.02.065</v>
      </c>
      <c r="I965" s="1" t="s">
        <v>1101</v>
      </c>
      <c r="J965" s="1" t="s">
        <v>1002</v>
      </c>
      <c r="K965" s="2">
        <v>1</v>
      </c>
      <c r="L965" s="1">
        <f>3*365</f>
        <v>1095</v>
      </c>
      <c r="M965" s="2" t="s">
        <v>1102</v>
      </c>
      <c r="N965" s="31">
        <v>6.0000000000000001E-3</v>
      </c>
      <c r="O965" s="32"/>
      <c r="R965" s="10"/>
      <c r="S965" s="2"/>
      <c r="T965" s="2"/>
      <c r="U965" s="2" t="s">
        <v>35</v>
      </c>
      <c r="V965" s="2" t="s">
        <v>1105</v>
      </c>
      <c r="W965" s="2" t="s">
        <v>238</v>
      </c>
      <c r="X965" s="2" t="s">
        <v>839</v>
      </c>
      <c r="Y965" s="2" t="s">
        <v>563</v>
      </c>
      <c r="AA965" s="2"/>
    </row>
    <row r="966" spans="1:32" ht="14.25" customHeight="1">
      <c r="A966" s="22">
        <v>2767</v>
      </c>
      <c r="B966" s="23">
        <v>0</v>
      </c>
      <c r="C966" s="22" t="s">
        <v>1106</v>
      </c>
      <c r="D966" s="22" t="s">
        <v>1107</v>
      </c>
      <c r="E966" s="22">
        <v>2019</v>
      </c>
      <c r="F966" s="22" t="s">
        <v>1108</v>
      </c>
      <c r="G966" s="22" t="s">
        <v>1109</v>
      </c>
      <c r="H966" s="24" t="str">
        <f>HYPERLINK("https://doi.org/"&amp;G966)</f>
        <v>https://doi.org/10.1016/j.jhydrol.2019.05.021</v>
      </c>
      <c r="I966" s="22" t="s">
        <v>1110</v>
      </c>
      <c r="J966" s="22" t="s">
        <v>1002</v>
      </c>
      <c r="K966" s="22"/>
      <c r="L966" s="22"/>
      <c r="M966" s="23"/>
      <c r="N966" s="3"/>
      <c r="O966" s="22"/>
      <c r="P966" s="22"/>
      <c r="Q966" s="22"/>
      <c r="R966" s="10"/>
      <c r="S966" s="23"/>
      <c r="T966" s="23"/>
      <c r="U966" s="22"/>
      <c r="V966" s="22"/>
      <c r="W966" s="23"/>
      <c r="X966" s="23" t="s">
        <v>839</v>
      </c>
      <c r="Y966" s="23" t="s">
        <v>1111</v>
      </c>
      <c r="AA966" s="22"/>
      <c r="AB966" s="22"/>
      <c r="AC966" s="22"/>
      <c r="AD966" s="22"/>
      <c r="AE966" s="22"/>
      <c r="AF966" s="22"/>
    </row>
    <row r="967" spans="1:32" ht="14.25" customHeight="1">
      <c r="A967" s="22">
        <v>2696</v>
      </c>
      <c r="B967" s="23">
        <v>0</v>
      </c>
      <c r="C967" s="22" t="s">
        <v>1112</v>
      </c>
      <c r="D967" s="22" t="s">
        <v>1113</v>
      </c>
      <c r="E967" s="22">
        <v>2019</v>
      </c>
      <c r="F967" s="22" t="s">
        <v>1114</v>
      </c>
      <c r="G967" s="22" t="s">
        <v>1115</v>
      </c>
      <c r="H967" s="24" t="str">
        <f>HYPERLINK("https://doi.org/"&amp;G967)</f>
        <v>https://doi.org/10.1016/j.jhydrol.2019.124105</v>
      </c>
      <c r="I967" s="22" t="s">
        <v>1116</v>
      </c>
      <c r="J967" s="22" t="s">
        <v>1002</v>
      </c>
      <c r="K967" s="22"/>
      <c r="L967" s="22"/>
      <c r="M967" s="23"/>
      <c r="N967" s="3"/>
      <c r="O967" s="22"/>
      <c r="P967" s="22"/>
      <c r="Q967" s="22"/>
      <c r="R967" s="10"/>
      <c r="S967" s="23"/>
      <c r="T967" s="23"/>
      <c r="U967" s="22"/>
      <c r="V967" s="22"/>
      <c r="W967" s="23"/>
      <c r="X967" s="23" t="s">
        <v>839</v>
      </c>
      <c r="Y967" s="23" t="s">
        <v>1117</v>
      </c>
      <c r="AA967" s="22"/>
      <c r="AB967" s="22"/>
      <c r="AC967" s="22"/>
      <c r="AD967" s="22"/>
      <c r="AE967" s="22"/>
      <c r="AF967" s="22"/>
    </row>
    <row r="968" spans="1:32" ht="14.25" customHeight="1">
      <c r="A968" s="1">
        <v>2623</v>
      </c>
      <c r="B968" s="12">
        <v>1</v>
      </c>
      <c r="C968" s="1" t="s">
        <v>1118</v>
      </c>
      <c r="D968" s="1" t="s">
        <v>1119</v>
      </c>
      <c r="E968" s="1">
        <v>2020</v>
      </c>
      <c r="F968" s="1" t="s">
        <v>1120</v>
      </c>
      <c r="G968" s="1" t="s">
        <v>1121</v>
      </c>
      <c r="H968" s="8" t="str">
        <f>HYPERLINK("https://doi.org/"&amp;G968)</f>
        <v>https://doi.org/10.1016/j.jhydrol.2019.124245</v>
      </c>
      <c r="I968" s="1" t="s">
        <v>1122</v>
      </c>
      <c r="J968" s="1" t="s">
        <v>1002</v>
      </c>
      <c r="K968" s="2">
        <v>48</v>
      </c>
      <c r="M968" s="2" t="s">
        <v>1123</v>
      </c>
      <c r="N968" s="9">
        <f>S968*Unit_conversion!$C$5</f>
        <v>2.2253339745209435</v>
      </c>
      <c r="R968" s="10"/>
      <c r="S968" s="2">
        <v>63.2</v>
      </c>
      <c r="T968" s="2"/>
      <c r="U968" s="2" t="s">
        <v>45</v>
      </c>
      <c r="V968" s="2" t="s">
        <v>29</v>
      </c>
      <c r="W968" s="2"/>
      <c r="X968" s="2" t="s">
        <v>839</v>
      </c>
      <c r="Y968" s="2" t="s">
        <v>1124</v>
      </c>
      <c r="AA968" s="2"/>
    </row>
    <row r="969" spans="1:32" ht="14.25" customHeight="1">
      <c r="A969" s="1">
        <v>2623</v>
      </c>
      <c r="B969" s="12">
        <v>1</v>
      </c>
      <c r="C969" s="1" t="s">
        <v>1118</v>
      </c>
      <c r="D969" s="1" t="s">
        <v>1119</v>
      </c>
      <c r="E969" s="1">
        <v>2020</v>
      </c>
      <c r="F969" s="1" t="s">
        <v>1120</v>
      </c>
      <c r="G969" s="1" t="s">
        <v>1121</v>
      </c>
      <c r="H969" s="8" t="str">
        <f>HYPERLINK("https://doi.org/"&amp;G969)</f>
        <v>https://doi.org/10.1016/j.jhydrol.2019.124245</v>
      </c>
      <c r="I969" s="1" t="s">
        <v>1122</v>
      </c>
      <c r="J969" s="1" t="s">
        <v>1002</v>
      </c>
      <c r="K969" s="2">
        <v>48</v>
      </c>
      <c r="M969" s="2" t="s">
        <v>1123</v>
      </c>
      <c r="N969" s="9">
        <f>S969*Unit_conversion!$C$5</f>
        <v>2.3978677795075356</v>
      </c>
      <c r="R969" s="10"/>
      <c r="S969" s="2">
        <v>68.099999999999994</v>
      </c>
      <c r="T969" s="2"/>
      <c r="U969" s="2" t="s">
        <v>45</v>
      </c>
      <c r="V969" s="2" t="s">
        <v>30</v>
      </c>
      <c r="W969" s="2"/>
      <c r="X969" s="2" t="s">
        <v>839</v>
      </c>
      <c r="Y969" s="2"/>
      <c r="AA969" s="2"/>
    </row>
    <row r="970" spans="1:32" ht="14.25" customHeight="1">
      <c r="A970" s="1">
        <v>2623</v>
      </c>
      <c r="B970" s="12">
        <v>1</v>
      </c>
      <c r="C970" s="1" t="s">
        <v>1118</v>
      </c>
      <c r="D970" s="1" t="s">
        <v>1119</v>
      </c>
      <c r="E970" s="1">
        <v>2020</v>
      </c>
      <c r="F970" s="1" t="s">
        <v>1120</v>
      </c>
      <c r="G970" s="1" t="s">
        <v>1121</v>
      </c>
      <c r="H970" s="8" t="str">
        <f>HYPERLINK("https://doi.org/"&amp;G970)</f>
        <v>https://doi.org/10.1016/j.jhydrol.2019.124245</v>
      </c>
      <c r="I970" s="1" t="s">
        <v>1122</v>
      </c>
      <c r="J970" s="1" t="s">
        <v>1002</v>
      </c>
      <c r="K970" s="2">
        <v>48</v>
      </c>
      <c r="M970" s="2" t="s">
        <v>1123</v>
      </c>
      <c r="N970" s="9">
        <f>S970*Unit_conversion!$C$5</f>
        <v>1.5140721662088699</v>
      </c>
      <c r="R970" s="10"/>
      <c r="S970" s="2">
        <v>43</v>
      </c>
      <c r="T970" s="2"/>
      <c r="U970" s="2" t="s">
        <v>45</v>
      </c>
      <c r="V970" s="2" t="s">
        <v>125</v>
      </c>
      <c r="W970" s="2"/>
      <c r="X970" s="2" t="s">
        <v>839</v>
      </c>
      <c r="Y970" s="2"/>
    </row>
    <row r="971" spans="1:32" ht="14.25" customHeight="1">
      <c r="A971" s="1">
        <v>2623</v>
      </c>
      <c r="B971" s="12">
        <v>1</v>
      </c>
      <c r="C971" s="1" t="s">
        <v>1118</v>
      </c>
      <c r="D971" s="1" t="s">
        <v>1119</v>
      </c>
      <c r="E971" s="1">
        <v>2020</v>
      </c>
      <c r="F971" s="1" t="s">
        <v>1120</v>
      </c>
      <c r="G971" s="1" t="s">
        <v>1121</v>
      </c>
      <c r="H971" s="8" t="str">
        <f>HYPERLINK("https://doi.org/"&amp;G971)</f>
        <v>https://doi.org/10.1016/j.jhydrol.2019.124245</v>
      </c>
      <c r="I971" s="1" t="s">
        <v>1122</v>
      </c>
      <c r="J971" s="1" t="s">
        <v>1002</v>
      </c>
      <c r="K971" s="2">
        <v>48</v>
      </c>
      <c r="M971" s="2" t="s">
        <v>1123</v>
      </c>
      <c r="N971" s="9">
        <f>S971*Unit_conversion!$C$5</f>
        <v>1.6056207157935922</v>
      </c>
      <c r="R971" s="10"/>
      <c r="S971" s="2">
        <v>45.6</v>
      </c>
      <c r="T971" s="2"/>
      <c r="U971" s="2" t="s">
        <v>45</v>
      </c>
      <c r="V971" s="2" t="s">
        <v>32</v>
      </c>
      <c r="W971" s="2"/>
      <c r="X971" s="2" t="s">
        <v>839</v>
      </c>
      <c r="Y971" s="2"/>
    </row>
    <row r="972" spans="1:32" ht="14.25" customHeight="1">
      <c r="A972" s="1">
        <v>2623</v>
      </c>
      <c r="B972" s="12">
        <v>1</v>
      </c>
      <c r="C972" s="1" t="s">
        <v>1118</v>
      </c>
      <c r="D972" s="1" t="s">
        <v>1119</v>
      </c>
      <c r="E972" s="1">
        <v>2020</v>
      </c>
      <c r="F972" s="1" t="s">
        <v>1120</v>
      </c>
      <c r="G972" s="1" t="s">
        <v>1121</v>
      </c>
      <c r="H972" s="8" t="str">
        <f>HYPERLINK("https://doi.org/"&amp;G972)</f>
        <v>https://doi.org/10.1016/j.jhydrol.2019.124245</v>
      </c>
      <c r="I972" s="1" t="s">
        <v>1122</v>
      </c>
      <c r="J972" s="1" t="s">
        <v>1002</v>
      </c>
      <c r="K972" s="2">
        <v>48</v>
      </c>
      <c r="M972" s="2" t="s">
        <v>1123</v>
      </c>
      <c r="N972" s="9">
        <f>S972*Unit_conversion!$C$5</f>
        <v>1.6725215789516585</v>
      </c>
      <c r="R972" s="10"/>
      <c r="S972" s="2">
        <v>47.5</v>
      </c>
      <c r="T972" s="2"/>
      <c r="U972" s="2" t="s">
        <v>45</v>
      </c>
      <c r="V972" s="2" t="s">
        <v>36</v>
      </c>
      <c r="W972" s="2"/>
      <c r="X972" s="2" t="s">
        <v>839</v>
      </c>
      <c r="Y972" s="2"/>
    </row>
    <row r="973" spans="1:32" ht="14.25" customHeight="1">
      <c r="A973" s="1">
        <v>2623</v>
      </c>
      <c r="B973" s="12">
        <v>1</v>
      </c>
      <c r="C973" s="1" t="s">
        <v>1118</v>
      </c>
      <c r="D973" s="1" t="s">
        <v>1119</v>
      </c>
      <c r="E973" s="1">
        <v>2020</v>
      </c>
      <c r="F973" s="1" t="s">
        <v>1120</v>
      </c>
      <c r="G973" s="1" t="s">
        <v>1121</v>
      </c>
      <c r="H973" s="8" t="str">
        <f>HYPERLINK("https://doi.org/"&amp;G973)</f>
        <v>https://doi.org/10.1016/j.jhydrol.2019.124245</v>
      </c>
      <c r="I973" s="1" t="s">
        <v>1122</v>
      </c>
      <c r="J973" s="1" t="s">
        <v>1002</v>
      </c>
      <c r="K973" s="2">
        <v>48</v>
      </c>
      <c r="M973" s="2" t="s">
        <v>1123</v>
      </c>
      <c r="N973" s="9">
        <f>S973*Unit_conversion!$C$5</f>
        <v>1.3521016554051302</v>
      </c>
      <c r="R973" s="10"/>
      <c r="S973" s="2">
        <v>38.4</v>
      </c>
      <c r="T973" s="2"/>
      <c r="U973" s="2" t="s">
        <v>45</v>
      </c>
      <c r="V973" s="2" t="s">
        <v>27</v>
      </c>
      <c r="W973" s="2"/>
      <c r="X973" s="2" t="s">
        <v>839</v>
      </c>
      <c r="Y973" s="2"/>
    </row>
    <row r="974" spans="1:32" ht="14.25" customHeight="1">
      <c r="A974" s="1">
        <v>2623</v>
      </c>
      <c r="B974" s="12">
        <v>1</v>
      </c>
      <c r="C974" s="1" t="s">
        <v>1118</v>
      </c>
      <c r="D974" s="1" t="s">
        <v>1119</v>
      </c>
      <c r="E974" s="1">
        <v>2020</v>
      </c>
      <c r="F974" s="1" t="s">
        <v>1120</v>
      </c>
      <c r="G974" s="1" t="s">
        <v>1121</v>
      </c>
      <c r="H974" s="8" t="str">
        <f>HYPERLINK("https://doi.org/"&amp;G974)</f>
        <v>https://doi.org/10.1016/j.jhydrol.2019.124245</v>
      </c>
      <c r="I974" s="1" t="s">
        <v>1122</v>
      </c>
      <c r="J974" s="1" t="s">
        <v>1002</v>
      </c>
      <c r="K974" s="2">
        <v>48</v>
      </c>
      <c r="M974" s="2" t="s">
        <v>1123</v>
      </c>
      <c r="N974" s="9">
        <f>S974*Unit_conversion!$C$5</f>
        <v>2.4999796232751104</v>
      </c>
      <c r="R974" s="10"/>
      <c r="S974" s="2">
        <v>71</v>
      </c>
      <c r="T974" s="2"/>
      <c r="U974" s="2" t="s">
        <v>45</v>
      </c>
      <c r="V974" s="2" t="s">
        <v>1125</v>
      </c>
      <c r="W974" s="2"/>
      <c r="X974" s="2" t="s">
        <v>839</v>
      </c>
      <c r="Y974" s="2"/>
      <c r="AA974" s="2"/>
    </row>
    <row r="975" spans="1:32" ht="14.25" customHeight="1">
      <c r="A975" s="1">
        <v>2623</v>
      </c>
      <c r="B975" s="12">
        <v>1</v>
      </c>
      <c r="C975" s="1" t="s">
        <v>1118</v>
      </c>
      <c r="D975" s="1" t="s">
        <v>1119</v>
      </c>
      <c r="E975" s="1">
        <v>2020</v>
      </c>
      <c r="F975" s="1" t="s">
        <v>1120</v>
      </c>
      <c r="G975" s="1" t="s">
        <v>1121</v>
      </c>
      <c r="H975" s="8" t="str">
        <f>HYPERLINK("https://doi.org/"&amp;G975)</f>
        <v>https://doi.org/10.1016/j.jhydrol.2019.124245</v>
      </c>
      <c r="I975" s="1" t="s">
        <v>1122</v>
      </c>
      <c r="J975" s="1" t="s">
        <v>1002</v>
      </c>
      <c r="K975" s="2">
        <v>48</v>
      </c>
      <c r="M975" s="2" t="s">
        <v>1123</v>
      </c>
      <c r="N975" s="9">
        <f>S975*Unit_conversion!$C$5</f>
        <v>1.6197051080373956</v>
      </c>
      <c r="R975" s="10"/>
      <c r="S975" s="2">
        <v>46</v>
      </c>
      <c r="T975" s="2"/>
      <c r="U975" s="2" t="s">
        <v>45</v>
      </c>
      <c r="V975" s="2" t="s">
        <v>1126</v>
      </c>
      <c r="W975" s="2"/>
      <c r="X975" s="2" t="s">
        <v>839</v>
      </c>
      <c r="Y975" s="2"/>
    </row>
    <row r="976" spans="1:32" ht="14.25" customHeight="1">
      <c r="A976" s="1">
        <v>2400</v>
      </c>
      <c r="B976" s="2">
        <v>1</v>
      </c>
      <c r="C976" s="1" t="s">
        <v>1127</v>
      </c>
      <c r="D976" s="1" t="s">
        <v>1128</v>
      </c>
      <c r="E976" s="1">
        <v>2020</v>
      </c>
      <c r="F976" s="1" t="s">
        <v>1129</v>
      </c>
      <c r="G976" s="1" t="s">
        <v>1130</v>
      </c>
      <c r="H976" s="8" t="str">
        <f>HYPERLINK("https://doi.org/"&amp;G976)</f>
        <v>https://doi.org/10.1016/j.jhydrol.2020.124883</v>
      </c>
      <c r="I976" s="1" t="s">
        <v>1131</v>
      </c>
      <c r="J976" s="1" t="s">
        <v>1002</v>
      </c>
      <c r="K976" s="2">
        <v>1</v>
      </c>
      <c r="M976" s="2" t="s">
        <v>1132</v>
      </c>
      <c r="N976" s="2">
        <v>0.65</v>
      </c>
      <c r="O976" s="2"/>
      <c r="R976" s="10"/>
      <c r="S976" s="2"/>
      <c r="T976" s="2"/>
      <c r="U976" s="2" t="s">
        <v>35</v>
      </c>
      <c r="W976" s="2" t="s">
        <v>1133</v>
      </c>
      <c r="X976" s="2" t="s">
        <v>839</v>
      </c>
      <c r="Y976" s="2">
        <v>2005</v>
      </c>
      <c r="AA976" s="2"/>
    </row>
    <row r="977" spans="1:25" ht="14.25" customHeight="1">
      <c r="A977" s="1">
        <v>2400</v>
      </c>
      <c r="B977" s="2">
        <v>1</v>
      </c>
      <c r="C977" s="1" t="s">
        <v>1127</v>
      </c>
      <c r="D977" s="1" t="s">
        <v>1128</v>
      </c>
      <c r="E977" s="1">
        <v>2020</v>
      </c>
      <c r="F977" s="1" t="s">
        <v>1129</v>
      </c>
      <c r="G977" s="1" t="s">
        <v>1130</v>
      </c>
      <c r="H977" s="8" t="str">
        <f>HYPERLINK("https://doi.org/"&amp;G977)</f>
        <v>https://doi.org/10.1016/j.jhydrol.2020.124883</v>
      </c>
      <c r="I977" s="1" t="s">
        <v>1131</v>
      </c>
      <c r="J977" s="1" t="s">
        <v>1002</v>
      </c>
      <c r="K977" s="2">
        <v>1</v>
      </c>
      <c r="M977" s="2" t="s">
        <v>1132</v>
      </c>
      <c r="N977" s="2">
        <v>0.69</v>
      </c>
      <c r="O977" s="2"/>
      <c r="Q977" s="2"/>
      <c r="R977" s="10"/>
      <c r="S977" s="2"/>
      <c r="T977" s="2"/>
      <c r="U977" s="2" t="s">
        <v>35</v>
      </c>
      <c r="V977" s="2"/>
      <c r="W977" s="2" t="s">
        <v>1133</v>
      </c>
      <c r="X977" s="2" t="s">
        <v>839</v>
      </c>
      <c r="Y977" s="2">
        <v>2009</v>
      </c>
    </row>
    <row r="978" spans="1:25" ht="14.25" customHeight="1">
      <c r="A978" s="1">
        <v>2400</v>
      </c>
      <c r="B978" s="2">
        <v>1</v>
      </c>
      <c r="C978" s="1" t="s">
        <v>1127</v>
      </c>
      <c r="D978" s="1" t="s">
        <v>1128</v>
      </c>
      <c r="E978" s="1">
        <v>2020</v>
      </c>
      <c r="F978" s="1" t="s">
        <v>1129</v>
      </c>
      <c r="G978" s="1" t="s">
        <v>1130</v>
      </c>
      <c r="H978" s="8" t="str">
        <f>HYPERLINK("https://doi.org/"&amp;G978)</f>
        <v>https://doi.org/10.1016/j.jhydrol.2020.124883</v>
      </c>
      <c r="I978" s="1" t="s">
        <v>1131</v>
      </c>
      <c r="J978" s="1" t="s">
        <v>1002</v>
      </c>
      <c r="K978" s="2">
        <v>1</v>
      </c>
      <c r="M978" s="2" t="s">
        <v>539</v>
      </c>
      <c r="N978" s="2">
        <v>0.77</v>
      </c>
      <c r="O978" s="2"/>
      <c r="Q978" s="2"/>
      <c r="R978" s="10"/>
      <c r="S978" s="2"/>
      <c r="T978" s="2"/>
      <c r="U978" s="2" t="s">
        <v>35</v>
      </c>
      <c r="V978" s="2"/>
      <c r="W978" s="2" t="s">
        <v>1133</v>
      </c>
      <c r="X978" s="2" t="s">
        <v>839</v>
      </c>
      <c r="Y978" s="2">
        <v>2005</v>
      </c>
    </row>
    <row r="979" spans="1:25" ht="14.25" customHeight="1">
      <c r="A979" s="1">
        <v>2400</v>
      </c>
      <c r="B979" s="2">
        <v>1</v>
      </c>
      <c r="C979" s="1" t="s">
        <v>1127</v>
      </c>
      <c r="D979" s="1" t="s">
        <v>1128</v>
      </c>
      <c r="E979" s="1">
        <v>2020</v>
      </c>
      <c r="F979" s="1" t="s">
        <v>1129</v>
      </c>
      <c r="G979" s="1" t="s">
        <v>1130</v>
      </c>
      <c r="H979" s="8" t="str">
        <f>HYPERLINK("https://doi.org/"&amp;G979)</f>
        <v>https://doi.org/10.1016/j.jhydrol.2020.124883</v>
      </c>
      <c r="I979" s="1" t="s">
        <v>1131</v>
      </c>
      <c r="J979" s="1" t="s">
        <v>1002</v>
      </c>
      <c r="K979" s="2">
        <v>1</v>
      </c>
      <c r="M979" s="2" t="s">
        <v>539</v>
      </c>
      <c r="N979" s="2">
        <v>0.76</v>
      </c>
      <c r="O979" s="2"/>
      <c r="Q979" s="2"/>
      <c r="R979" s="10"/>
      <c r="S979" s="2"/>
      <c r="T979" s="2"/>
      <c r="U979" s="2" t="s">
        <v>35</v>
      </c>
      <c r="V979" s="2"/>
      <c r="W979" s="2" t="s">
        <v>1133</v>
      </c>
      <c r="X979" s="2" t="s">
        <v>839</v>
      </c>
      <c r="Y979" s="2">
        <v>2009</v>
      </c>
    </row>
    <row r="980" spans="1:25" ht="14.25" customHeight="1">
      <c r="A980" s="1">
        <v>2265</v>
      </c>
      <c r="B980" s="2">
        <v>1</v>
      </c>
      <c r="C980" s="1" t="s">
        <v>1134</v>
      </c>
      <c r="D980" s="1" t="s">
        <v>1135</v>
      </c>
      <c r="E980" s="1">
        <v>2020</v>
      </c>
      <c r="F980" s="1" t="s">
        <v>1136</v>
      </c>
      <c r="G980" s="1" t="s">
        <v>1137</v>
      </c>
      <c r="H980" s="8" t="str">
        <f>HYPERLINK("https://doi.org/"&amp;G980)</f>
        <v>https://doi.org/10.1016/j.jhydrol.2020.125402</v>
      </c>
      <c r="I980" s="1" t="s">
        <v>1138</v>
      </c>
      <c r="J980" s="1" t="s">
        <v>1002</v>
      </c>
      <c r="K980" s="2">
        <v>1</v>
      </c>
      <c r="L980" s="1">
        <v>4</v>
      </c>
      <c r="M980" s="2" t="s">
        <v>1139</v>
      </c>
      <c r="N980" s="2">
        <v>1.18</v>
      </c>
      <c r="O980" s="2"/>
      <c r="Q980" s="2"/>
      <c r="R980" s="10"/>
      <c r="S980" s="2"/>
      <c r="T980" s="2"/>
      <c r="U980" s="2" t="s">
        <v>35</v>
      </c>
      <c r="V980" s="2" t="s">
        <v>36</v>
      </c>
      <c r="W980" s="2" t="s">
        <v>1140</v>
      </c>
      <c r="X980" s="2" t="s">
        <v>1141</v>
      </c>
      <c r="Y980" s="1" t="s">
        <v>1142</v>
      </c>
    </row>
    <row r="981" spans="1:25" ht="14.25" customHeight="1">
      <c r="A981" s="1">
        <v>2265</v>
      </c>
      <c r="B981" s="2">
        <v>1</v>
      </c>
      <c r="C981" s="1" t="s">
        <v>1134</v>
      </c>
      <c r="D981" s="1" t="s">
        <v>1135</v>
      </c>
      <c r="E981" s="1">
        <v>2020</v>
      </c>
      <c r="F981" s="1" t="s">
        <v>1136</v>
      </c>
      <c r="G981" s="1" t="s">
        <v>1137</v>
      </c>
      <c r="H981" s="8" t="str">
        <f>HYPERLINK("https://doi.org/"&amp;G981)</f>
        <v>https://doi.org/10.1016/j.jhydrol.2020.125402</v>
      </c>
      <c r="I981" s="1" t="s">
        <v>1138</v>
      </c>
      <c r="J981" s="1" t="s">
        <v>1002</v>
      </c>
      <c r="K981" s="2">
        <v>1</v>
      </c>
      <c r="L981" s="1">
        <v>4</v>
      </c>
      <c r="M981" s="2" t="s">
        <v>1139</v>
      </c>
      <c r="N981" s="2">
        <v>1.23</v>
      </c>
      <c r="O981" s="2"/>
      <c r="Q981" s="2"/>
      <c r="R981" s="10"/>
      <c r="S981" s="2"/>
      <c r="T981" s="2"/>
      <c r="U981" s="2" t="s">
        <v>35</v>
      </c>
      <c r="V981" s="2" t="s">
        <v>29</v>
      </c>
      <c r="W981" s="2" t="s">
        <v>697</v>
      </c>
      <c r="X981" s="2" t="s">
        <v>1141</v>
      </c>
      <c r="Y981" s="1" t="s">
        <v>1142</v>
      </c>
    </row>
    <row r="982" spans="1:25" ht="14.25" customHeight="1">
      <c r="A982" s="1">
        <v>2265</v>
      </c>
      <c r="B982" s="2">
        <v>1</v>
      </c>
      <c r="C982" s="1" t="s">
        <v>1134</v>
      </c>
      <c r="D982" s="1" t="s">
        <v>1135</v>
      </c>
      <c r="E982" s="1">
        <v>2020</v>
      </c>
      <c r="F982" s="1" t="s">
        <v>1136</v>
      </c>
      <c r="G982" s="1" t="s">
        <v>1137</v>
      </c>
      <c r="H982" s="8" t="str">
        <f>HYPERLINK("https://doi.org/"&amp;G982)</f>
        <v>https://doi.org/10.1016/j.jhydrol.2020.125402</v>
      </c>
      <c r="I982" s="1" t="s">
        <v>1138</v>
      </c>
      <c r="J982" s="1" t="s">
        <v>1002</v>
      </c>
      <c r="K982" s="2">
        <v>1</v>
      </c>
      <c r="L982" s="1">
        <v>4</v>
      </c>
      <c r="M982" s="2" t="s">
        <v>1139</v>
      </c>
      <c r="N982" s="2">
        <v>0.57999999999999996</v>
      </c>
      <c r="O982" s="2"/>
      <c r="Q982" s="2"/>
      <c r="R982" s="10"/>
      <c r="S982" s="2"/>
      <c r="T982" s="2"/>
      <c r="U982" s="2" t="s">
        <v>35</v>
      </c>
      <c r="V982" s="2" t="s">
        <v>36</v>
      </c>
      <c r="W982" s="2" t="s">
        <v>1143</v>
      </c>
      <c r="X982" s="2" t="s">
        <v>1141</v>
      </c>
      <c r="Y982" s="1" t="s">
        <v>1142</v>
      </c>
    </row>
    <row r="983" spans="1:25" ht="14.25" customHeight="1">
      <c r="A983" s="1">
        <v>2265</v>
      </c>
      <c r="B983" s="2">
        <v>1</v>
      </c>
      <c r="C983" s="1" t="s">
        <v>1134</v>
      </c>
      <c r="D983" s="1" t="s">
        <v>1135</v>
      </c>
      <c r="E983" s="1">
        <v>2020</v>
      </c>
      <c r="F983" s="1" t="s">
        <v>1136</v>
      </c>
      <c r="G983" s="1" t="s">
        <v>1137</v>
      </c>
      <c r="H983" s="8" t="str">
        <f>HYPERLINK("https://doi.org/"&amp;G983)</f>
        <v>https://doi.org/10.1016/j.jhydrol.2020.125402</v>
      </c>
      <c r="I983" s="1" t="s">
        <v>1138</v>
      </c>
      <c r="J983" s="1" t="s">
        <v>1002</v>
      </c>
      <c r="K983" s="2">
        <v>1</v>
      </c>
      <c r="L983" s="1">
        <v>4</v>
      </c>
      <c r="M983" s="2" t="s">
        <v>1139</v>
      </c>
      <c r="N983" s="2">
        <v>1.02</v>
      </c>
      <c r="O983" s="2"/>
      <c r="Q983" s="2"/>
      <c r="R983" s="10"/>
      <c r="S983" s="2"/>
      <c r="T983" s="2"/>
      <c r="U983" s="2" t="s">
        <v>35</v>
      </c>
      <c r="V983" s="2" t="s">
        <v>1144</v>
      </c>
      <c r="W983" s="2" t="s">
        <v>1145</v>
      </c>
      <c r="X983" s="2" t="s">
        <v>1141</v>
      </c>
      <c r="Y983" s="1" t="s">
        <v>1142</v>
      </c>
    </row>
    <row r="984" spans="1:25" ht="14.25" customHeight="1">
      <c r="A984" s="1">
        <v>2265</v>
      </c>
      <c r="B984" s="2">
        <v>1</v>
      </c>
      <c r="C984" s="1" t="s">
        <v>1134</v>
      </c>
      <c r="D984" s="1" t="s">
        <v>1135</v>
      </c>
      <c r="E984" s="1">
        <v>2020</v>
      </c>
      <c r="F984" s="1" t="s">
        <v>1136</v>
      </c>
      <c r="G984" s="1" t="s">
        <v>1137</v>
      </c>
      <c r="H984" s="8" t="str">
        <f>HYPERLINK("https://doi.org/"&amp;G984)</f>
        <v>https://doi.org/10.1016/j.jhydrol.2020.125402</v>
      </c>
      <c r="I984" s="1" t="s">
        <v>1138</v>
      </c>
      <c r="J984" s="1" t="s">
        <v>1002</v>
      </c>
      <c r="K984" s="2">
        <v>1</v>
      </c>
      <c r="L984" s="1">
        <v>4</v>
      </c>
      <c r="M984" s="2" t="s">
        <v>1139</v>
      </c>
      <c r="N984" s="2">
        <v>1.1200000000000001</v>
      </c>
      <c r="O984" s="2"/>
      <c r="Q984" s="2"/>
      <c r="R984" s="10"/>
      <c r="S984" s="2"/>
      <c r="T984" s="2"/>
      <c r="U984" s="2" t="s">
        <v>35</v>
      </c>
      <c r="V984" s="2" t="s">
        <v>1146</v>
      </c>
      <c r="W984" s="2" t="s">
        <v>1147</v>
      </c>
      <c r="X984" s="2" t="s">
        <v>1141</v>
      </c>
      <c r="Y984" s="1" t="s">
        <v>1142</v>
      </c>
    </row>
    <row r="985" spans="1:25" ht="14.25" customHeight="1">
      <c r="A985" s="1">
        <v>2265</v>
      </c>
      <c r="B985" s="2">
        <v>1</v>
      </c>
      <c r="C985" s="1" t="s">
        <v>1134</v>
      </c>
      <c r="D985" s="1" t="s">
        <v>1135</v>
      </c>
      <c r="E985" s="1">
        <v>2020</v>
      </c>
      <c r="F985" s="1" t="s">
        <v>1136</v>
      </c>
      <c r="G985" s="1" t="s">
        <v>1137</v>
      </c>
      <c r="H985" s="8" t="str">
        <f>HYPERLINK("https://doi.org/"&amp;G985)</f>
        <v>https://doi.org/10.1016/j.jhydrol.2020.125402</v>
      </c>
      <c r="I985" s="1" t="s">
        <v>1138</v>
      </c>
      <c r="J985" s="1" t="s">
        <v>1002</v>
      </c>
      <c r="K985" s="2">
        <v>1</v>
      </c>
      <c r="L985" s="1">
        <v>4</v>
      </c>
      <c r="M985" s="2" t="s">
        <v>1139</v>
      </c>
      <c r="N985" s="2">
        <v>1.2</v>
      </c>
      <c r="O985" s="2"/>
      <c r="Q985" s="2"/>
      <c r="R985" s="10"/>
      <c r="S985" s="2"/>
      <c r="T985" s="2"/>
      <c r="U985" s="2" t="s">
        <v>35</v>
      </c>
      <c r="V985" s="2" t="s">
        <v>509</v>
      </c>
      <c r="W985" s="2" t="s">
        <v>1148</v>
      </c>
      <c r="X985" s="2" t="s">
        <v>1141</v>
      </c>
      <c r="Y985" s="1" t="s">
        <v>1142</v>
      </c>
    </row>
    <row r="986" spans="1:25" ht="14.25" customHeight="1">
      <c r="A986" s="1">
        <v>2265</v>
      </c>
      <c r="B986" s="2">
        <v>1</v>
      </c>
      <c r="C986" s="1" t="s">
        <v>1134</v>
      </c>
      <c r="D986" s="1" t="s">
        <v>1135</v>
      </c>
      <c r="E986" s="1">
        <v>2020</v>
      </c>
      <c r="F986" s="1" t="s">
        <v>1136</v>
      </c>
      <c r="G986" s="1" t="s">
        <v>1137</v>
      </c>
      <c r="H986" s="8" t="str">
        <f>HYPERLINK("https://doi.org/"&amp;G986)</f>
        <v>https://doi.org/10.1016/j.jhydrol.2020.125402</v>
      </c>
      <c r="I986" s="1" t="s">
        <v>1138</v>
      </c>
      <c r="J986" s="1" t="s">
        <v>1002</v>
      </c>
      <c r="K986" s="2">
        <v>1</v>
      </c>
      <c r="L986" s="1">
        <v>4</v>
      </c>
      <c r="M986" s="2" t="s">
        <v>1139</v>
      </c>
      <c r="N986" s="2">
        <v>0.84</v>
      </c>
      <c r="O986" s="2"/>
      <c r="Q986" s="2"/>
      <c r="R986" s="10"/>
      <c r="S986" s="2"/>
      <c r="T986" s="2"/>
      <c r="U986" s="2" t="s">
        <v>35</v>
      </c>
      <c r="V986" s="2" t="s">
        <v>36</v>
      </c>
      <c r="W986" s="2" t="s">
        <v>1149</v>
      </c>
      <c r="X986" s="2" t="s">
        <v>1141</v>
      </c>
      <c r="Y986" s="1" t="s">
        <v>1142</v>
      </c>
    </row>
    <row r="987" spans="1:25" ht="14.25" customHeight="1">
      <c r="A987" s="1">
        <v>2265</v>
      </c>
      <c r="B987" s="2">
        <v>1</v>
      </c>
      <c r="C987" s="1" t="s">
        <v>1134</v>
      </c>
      <c r="D987" s="1" t="s">
        <v>1135</v>
      </c>
      <c r="E987" s="1">
        <v>2020</v>
      </c>
      <c r="F987" s="1" t="s">
        <v>1136</v>
      </c>
      <c r="G987" s="1" t="s">
        <v>1137</v>
      </c>
      <c r="H987" s="8" t="str">
        <f>HYPERLINK("https://doi.org/"&amp;G987)</f>
        <v>https://doi.org/10.1016/j.jhydrol.2020.125402</v>
      </c>
      <c r="I987" s="1" t="s">
        <v>1138</v>
      </c>
      <c r="J987" s="1" t="s">
        <v>1002</v>
      </c>
      <c r="K987" s="2">
        <v>1</v>
      </c>
      <c r="L987" s="1">
        <v>4</v>
      </c>
      <c r="M987" s="2" t="s">
        <v>1139</v>
      </c>
      <c r="N987" s="2">
        <v>0.99</v>
      </c>
      <c r="O987" s="2"/>
      <c r="Q987" s="2"/>
      <c r="R987" s="10"/>
      <c r="S987" s="2"/>
      <c r="T987" s="2"/>
      <c r="U987" s="2" t="s">
        <v>35</v>
      </c>
      <c r="V987" s="2" t="s">
        <v>1146</v>
      </c>
      <c r="W987" s="2" t="s">
        <v>1150</v>
      </c>
      <c r="X987" s="2" t="s">
        <v>1141</v>
      </c>
      <c r="Y987" s="1" t="s">
        <v>1142</v>
      </c>
    </row>
    <row r="988" spans="1:25" ht="14.25" customHeight="1">
      <c r="A988" s="1">
        <v>2265</v>
      </c>
      <c r="B988" s="2">
        <v>1</v>
      </c>
      <c r="C988" s="1" t="s">
        <v>1134</v>
      </c>
      <c r="D988" s="1" t="s">
        <v>1135</v>
      </c>
      <c r="E988" s="1">
        <v>2020</v>
      </c>
      <c r="F988" s="1" t="s">
        <v>1136</v>
      </c>
      <c r="G988" s="1" t="s">
        <v>1137</v>
      </c>
      <c r="H988" s="8" t="str">
        <f>HYPERLINK("https://doi.org/"&amp;G988)</f>
        <v>https://doi.org/10.1016/j.jhydrol.2020.125402</v>
      </c>
      <c r="I988" s="1" t="s">
        <v>1138</v>
      </c>
      <c r="J988" s="1" t="s">
        <v>1002</v>
      </c>
      <c r="K988" s="2">
        <v>1</v>
      </c>
      <c r="L988" s="1">
        <v>4</v>
      </c>
      <c r="M988" s="2" t="s">
        <v>1139</v>
      </c>
      <c r="N988" s="2">
        <v>0.84</v>
      </c>
      <c r="O988" s="2"/>
      <c r="Q988" s="2"/>
      <c r="R988" s="10"/>
      <c r="S988" s="2"/>
      <c r="T988" s="2"/>
      <c r="U988" s="2" t="s">
        <v>35</v>
      </c>
      <c r="V988" s="2" t="s">
        <v>1144</v>
      </c>
      <c r="W988" s="2" t="s">
        <v>1151</v>
      </c>
      <c r="X988" s="2" t="s">
        <v>1141</v>
      </c>
      <c r="Y988" s="1" t="s">
        <v>1142</v>
      </c>
    </row>
    <row r="989" spans="1:25" ht="14.25" customHeight="1">
      <c r="A989" s="1">
        <v>2265</v>
      </c>
      <c r="B989" s="2">
        <v>1</v>
      </c>
      <c r="C989" s="1" t="s">
        <v>1134</v>
      </c>
      <c r="D989" s="1" t="s">
        <v>1135</v>
      </c>
      <c r="E989" s="1">
        <v>2020</v>
      </c>
      <c r="F989" s="1" t="s">
        <v>1136</v>
      </c>
      <c r="G989" s="1" t="s">
        <v>1137</v>
      </c>
      <c r="H989" s="8" t="str">
        <f>HYPERLINK("https://doi.org/"&amp;G989)</f>
        <v>https://doi.org/10.1016/j.jhydrol.2020.125402</v>
      </c>
      <c r="I989" s="1" t="s">
        <v>1138</v>
      </c>
      <c r="J989" s="1" t="s">
        <v>1002</v>
      </c>
      <c r="K989" s="2">
        <v>1</v>
      </c>
      <c r="L989" s="1">
        <v>4</v>
      </c>
      <c r="M989" s="2" t="s">
        <v>1139</v>
      </c>
      <c r="N989" s="2">
        <v>1.21</v>
      </c>
      <c r="O989" s="2"/>
      <c r="Q989" s="2"/>
      <c r="R989" s="10"/>
      <c r="S989" s="2"/>
      <c r="T989" s="2"/>
      <c r="U989" s="2" t="s">
        <v>35</v>
      </c>
      <c r="V989" s="2" t="s">
        <v>123</v>
      </c>
      <c r="W989" s="2" t="s">
        <v>699</v>
      </c>
      <c r="X989" s="2" t="s">
        <v>1141</v>
      </c>
      <c r="Y989" s="1" t="s">
        <v>1142</v>
      </c>
    </row>
    <row r="990" spans="1:25" ht="14.25" customHeight="1">
      <c r="A990" s="1">
        <v>2265</v>
      </c>
      <c r="B990" s="2">
        <v>1</v>
      </c>
      <c r="C990" s="1" t="s">
        <v>1134</v>
      </c>
      <c r="D990" s="1" t="s">
        <v>1135</v>
      </c>
      <c r="E990" s="1">
        <v>2020</v>
      </c>
      <c r="F990" s="1" t="s">
        <v>1136</v>
      </c>
      <c r="G990" s="1" t="s">
        <v>1137</v>
      </c>
      <c r="H990" s="8" t="str">
        <f>HYPERLINK("https://doi.org/"&amp;G990)</f>
        <v>https://doi.org/10.1016/j.jhydrol.2020.125402</v>
      </c>
      <c r="I990" s="1" t="s">
        <v>1138</v>
      </c>
      <c r="J990" s="1" t="s">
        <v>1002</v>
      </c>
      <c r="K990" s="2">
        <v>1</v>
      </c>
      <c r="L990" s="1">
        <v>4</v>
      </c>
      <c r="M990" s="2" t="s">
        <v>1139</v>
      </c>
      <c r="N990" s="2">
        <v>1</v>
      </c>
      <c r="O990" s="2"/>
      <c r="Q990" s="2"/>
      <c r="R990" s="10"/>
      <c r="S990" s="2"/>
      <c r="T990" s="2"/>
      <c r="U990" s="2" t="s">
        <v>35</v>
      </c>
      <c r="V990" s="2" t="s">
        <v>36</v>
      </c>
      <c r="W990" s="2" t="s">
        <v>1152</v>
      </c>
      <c r="X990" s="2" t="s">
        <v>1141</v>
      </c>
      <c r="Y990" s="1" t="s">
        <v>1142</v>
      </c>
    </row>
    <row r="991" spans="1:25" ht="14.25" customHeight="1">
      <c r="A991" s="1">
        <v>2265</v>
      </c>
      <c r="B991" s="2">
        <v>1</v>
      </c>
      <c r="C991" s="1" t="s">
        <v>1134</v>
      </c>
      <c r="D991" s="1" t="s">
        <v>1135</v>
      </c>
      <c r="E991" s="1">
        <v>2020</v>
      </c>
      <c r="F991" s="1" t="s">
        <v>1136</v>
      </c>
      <c r="G991" s="1" t="s">
        <v>1137</v>
      </c>
      <c r="H991" s="8" t="str">
        <f>HYPERLINK("https://doi.org/"&amp;G991)</f>
        <v>https://doi.org/10.1016/j.jhydrol.2020.125402</v>
      </c>
      <c r="I991" s="1" t="s">
        <v>1138</v>
      </c>
      <c r="J991" s="1" t="s">
        <v>1002</v>
      </c>
      <c r="K991" s="2">
        <v>1</v>
      </c>
      <c r="L991" s="1">
        <v>4</v>
      </c>
      <c r="M991" s="2" t="s">
        <v>1153</v>
      </c>
      <c r="N991" s="2">
        <v>1.47</v>
      </c>
      <c r="O991" s="2"/>
      <c r="Q991" s="2"/>
      <c r="R991" s="10"/>
      <c r="S991" s="2"/>
      <c r="T991" s="2"/>
      <c r="U991" s="2" t="s">
        <v>35</v>
      </c>
      <c r="V991" s="2" t="s">
        <v>36</v>
      </c>
      <c r="W991" s="2" t="s">
        <v>1140</v>
      </c>
      <c r="X991" s="2" t="s">
        <v>1141</v>
      </c>
      <c r="Y991" s="1" t="s">
        <v>1142</v>
      </c>
    </row>
    <row r="992" spans="1:25" ht="14.25" customHeight="1">
      <c r="A992" s="1">
        <v>2265</v>
      </c>
      <c r="B992" s="2">
        <v>1</v>
      </c>
      <c r="C992" s="1" t="s">
        <v>1134</v>
      </c>
      <c r="D992" s="1" t="s">
        <v>1135</v>
      </c>
      <c r="E992" s="1">
        <v>2020</v>
      </c>
      <c r="F992" s="1" t="s">
        <v>1136</v>
      </c>
      <c r="G992" s="1" t="s">
        <v>1137</v>
      </c>
      <c r="H992" s="8" t="str">
        <f>HYPERLINK("https://doi.org/"&amp;G992)</f>
        <v>https://doi.org/10.1016/j.jhydrol.2020.125402</v>
      </c>
      <c r="I992" s="1" t="s">
        <v>1138</v>
      </c>
      <c r="J992" s="1" t="s">
        <v>1002</v>
      </c>
      <c r="K992" s="2">
        <v>1</v>
      </c>
      <c r="L992" s="1">
        <v>4</v>
      </c>
      <c r="M992" s="2" t="s">
        <v>1153</v>
      </c>
      <c r="N992" s="2">
        <v>0.93</v>
      </c>
      <c r="O992" s="2"/>
      <c r="Q992" s="2"/>
      <c r="R992" s="10"/>
      <c r="S992" s="2"/>
      <c r="T992" s="2"/>
      <c r="U992" s="2" t="s">
        <v>35</v>
      </c>
      <c r="V992" s="2" t="s">
        <v>29</v>
      </c>
      <c r="W992" s="2" t="s">
        <v>697</v>
      </c>
      <c r="X992" s="2" t="s">
        <v>1141</v>
      </c>
      <c r="Y992" s="1" t="s">
        <v>1142</v>
      </c>
    </row>
    <row r="993" spans="1:27" ht="14.25" customHeight="1">
      <c r="A993" s="1">
        <v>2265</v>
      </c>
      <c r="B993" s="2">
        <v>1</v>
      </c>
      <c r="C993" s="1" t="s">
        <v>1134</v>
      </c>
      <c r="D993" s="1" t="s">
        <v>1135</v>
      </c>
      <c r="E993" s="1">
        <v>2020</v>
      </c>
      <c r="F993" s="1" t="s">
        <v>1136</v>
      </c>
      <c r="G993" s="1" t="s">
        <v>1137</v>
      </c>
      <c r="H993" s="8" t="str">
        <f>HYPERLINK("https://doi.org/"&amp;G993)</f>
        <v>https://doi.org/10.1016/j.jhydrol.2020.125402</v>
      </c>
      <c r="I993" s="1" t="s">
        <v>1138</v>
      </c>
      <c r="J993" s="1" t="s">
        <v>1002</v>
      </c>
      <c r="K993" s="2">
        <v>1</v>
      </c>
      <c r="L993" s="1">
        <v>4</v>
      </c>
      <c r="M993" s="2" t="s">
        <v>1153</v>
      </c>
      <c r="N993" s="16">
        <v>0.36</v>
      </c>
      <c r="O993" s="2"/>
      <c r="Q993" s="2"/>
      <c r="R993" s="10"/>
      <c r="S993" s="2"/>
      <c r="T993" s="2"/>
      <c r="U993" s="2" t="s">
        <v>35</v>
      </c>
      <c r="V993" s="2" t="s">
        <v>36</v>
      </c>
      <c r="W993" s="2" t="s">
        <v>1143</v>
      </c>
      <c r="X993" s="2" t="s">
        <v>1141</v>
      </c>
      <c r="Y993" s="1" t="s">
        <v>1142</v>
      </c>
      <c r="AA993" s="23"/>
    </row>
    <row r="994" spans="1:27" ht="14.25" customHeight="1">
      <c r="A994" s="1">
        <v>2265</v>
      </c>
      <c r="B994" s="2">
        <v>1</v>
      </c>
      <c r="C994" s="1" t="s">
        <v>1134</v>
      </c>
      <c r="D994" s="1" t="s">
        <v>1135</v>
      </c>
      <c r="E994" s="1">
        <v>2020</v>
      </c>
      <c r="F994" s="1" t="s">
        <v>1136</v>
      </c>
      <c r="G994" s="1" t="s">
        <v>1137</v>
      </c>
      <c r="H994" s="8" t="str">
        <f>HYPERLINK("https://doi.org/"&amp;G994)</f>
        <v>https://doi.org/10.1016/j.jhydrol.2020.125402</v>
      </c>
      <c r="I994" s="1" t="s">
        <v>1138</v>
      </c>
      <c r="J994" s="1" t="s">
        <v>1002</v>
      </c>
      <c r="K994" s="2">
        <v>1</v>
      </c>
      <c r="L994" s="1">
        <v>4</v>
      </c>
      <c r="M994" s="2" t="s">
        <v>1153</v>
      </c>
      <c r="N994" s="16">
        <v>0.93</v>
      </c>
      <c r="O994" s="2"/>
      <c r="Q994" s="2"/>
      <c r="R994" s="10"/>
      <c r="S994" s="2"/>
      <c r="T994" s="2"/>
      <c r="U994" s="2" t="s">
        <v>35</v>
      </c>
      <c r="V994" s="2" t="s">
        <v>1144</v>
      </c>
      <c r="W994" s="2" t="s">
        <v>1145</v>
      </c>
      <c r="X994" s="2" t="s">
        <v>1141</v>
      </c>
      <c r="Y994" s="1" t="s">
        <v>1142</v>
      </c>
    </row>
    <row r="995" spans="1:27" ht="14.25" customHeight="1">
      <c r="A995" s="1">
        <v>2265</v>
      </c>
      <c r="B995" s="2">
        <v>1</v>
      </c>
      <c r="C995" s="1" t="s">
        <v>1134</v>
      </c>
      <c r="D995" s="1" t="s">
        <v>1135</v>
      </c>
      <c r="E995" s="1">
        <v>2020</v>
      </c>
      <c r="F995" s="1" t="s">
        <v>1136</v>
      </c>
      <c r="G995" s="1" t="s">
        <v>1137</v>
      </c>
      <c r="H995" s="8" t="str">
        <f>HYPERLINK("https://doi.org/"&amp;G995)</f>
        <v>https://doi.org/10.1016/j.jhydrol.2020.125402</v>
      </c>
      <c r="I995" s="1" t="s">
        <v>1138</v>
      </c>
      <c r="J995" s="1" t="s">
        <v>1002</v>
      </c>
      <c r="K995" s="2">
        <v>1</v>
      </c>
      <c r="L995" s="1">
        <v>4</v>
      </c>
      <c r="M995" s="2" t="s">
        <v>1153</v>
      </c>
      <c r="N995" s="16">
        <v>1.29</v>
      </c>
      <c r="O995" s="2"/>
      <c r="Q995" s="2"/>
      <c r="R995" s="10"/>
      <c r="S995" s="2"/>
      <c r="T995" s="2"/>
      <c r="U995" s="2" t="s">
        <v>35</v>
      </c>
      <c r="V995" s="2" t="s">
        <v>1146</v>
      </c>
      <c r="W995" s="2" t="s">
        <v>1147</v>
      </c>
      <c r="X995" s="2" t="s">
        <v>1141</v>
      </c>
      <c r="Y995" s="1" t="s">
        <v>1142</v>
      </c>
    </row>
    <row r="996" spans="1:27" ht="14.25" customHeight="1">
      <c r="A996" s="1">
        <v>2265</v>
      </c>
      <c r="B996" s="2">
        <v>1</v>
      </c>
      <c r="C996" s="1" t="s">
        <v>1134</v>
      </c>
      <c r="D996" s="1" t="s">
        <v>1135</v>
      </c>
      <c r="E996" s="1">
        <v>2020</v>
      </c>
      <c r="F996" s="1" t="s">
        <v>1136</v>
      </c>
      <c r="G996" s="1" t="s">
        <v>1137</v>
      </c>
      <c r="H996" s="8" t="str">
        <f>HYPERLINK("https://doi.org/"&amp;G996)</f>
        <v>https://doi.org/10.1016/j.jhydrol.2020.125402</v>
      </c>
      <c r="I996" s="1" t="s">
        <v>1138</v>
      </c>
      <c r="J996" s="1" t="s">
        <v>1002</v>
      </c>
      <c r="K996" s="2">
        <v>1</v>
      </c>
      <c r="L996" s="1">
        <v>4</v>
      </c>
      <c r="M996" s="2" t="s">
        <v>1153</v>
      </c>
      <c r="N996" s="16">
        <v>0.93</v>
      </c>
      <c r="O996" s="2"/>
      <c r="Q996" s="2"/>
      <c r="R996" s="10"/>
      <c r="S996" s="2"/>
      <c r="T996" s="2"/>
      <c r="U996" s="2" t="s">
        <v>35</v>
      </c>
      <c r="V996" s="2" t="s">
        <v>509</v>
      </c>
      <c r="W996" s="2" t="s">
        <v>1148</v>
      </c>
      <c r="X996" s="2" t="s">
        <v>1141</v>
      </c>
      <c r="Y996" s="1" t="s">
        <v>1142</v>
      </c>
    </row>
    <row r="997" spans="1:27" ht="14.25" customHeight="1">
      <c r="A997" s="1">
        <v>2265</v>
      </c>
      <c r="B997" s="2">
        <v>1</v>
      </c>
      <c r="C997" s="1" t="s">
        <v>1134</v>
      </c>
      <c r="D997" s="1" t="s">
        <v>1135</v>
      </c>
      <c r="E997" s="1">
        <v>2020</v>
      </c>
      <c r="F997" s="1" t="s">
        <v>1136</v>
      </c>
      <c r="G997" s="1" t="s">
        <v>1137</v>
      </c>
      <c r="H997" s="8" t="str">
        <f>HYPERLINK("https://doi.org/"&amp;G997)</f>
        <v>https://doi.org/10.1016/j.jhydrol.2020.125402</v>
      </c>
      <c r="I997" s="1" t="s">
        <v>1138</v>
      </c>
      <c r="J997" s="1" t="s">
        <v>1002</v>
      </c>
      <c r="K997" s="2">
        <v>1</v>
      </c>
      <c r="L997" s="1">
        <v>4</v>
      </c>
      <c r="M997" s="2" t="s">
        <v>1153</v>
      </c>
      <c r="N997" s="16">
        <v>0.72</v>
      </c>
      <c r="O997" s="2"/>
      <c r="Q997" s="2"/>
      <c r="R997" s="10"/>
      <c r="S997" s="2"/>
      <c r="T997" s="2"/>
      <c r="U997" s="2" t="s">
        <v>35</v>
      </c>
      <c r="V997" s="2" t="s">
        <v>36</v>
      </c>
      <c r="W997" s="2" t="s">
        <v>1149</v>
      </c>
      <c r="X997" s="2" t="s">
        <v>1141</v>
      </c>
      <c r="Y997" s="1" t="s">
        <v>1142</v>
      </c>
    </row>
    <row r="998" spans="1:27" ht="14.25" customHeight="1">
      <c r="A998" s="1">
        <v>2265</v>
      </c>
      <c r="B998" s="2">
        <v>1</v>
      </c>
      <c r="C998" s="1" t="s">
        <v>1134</v>
      </c>
      <c r="D998" s="1" t="s">
        <v>1135</v>
      </c>
      <c r="E998" s="1">
        <v>2020</v>
      </c>
      <c r="F998" s="1" t="s">
        <v>1136</v>
      </c>
      <c r="G998" s="1" t="s">
        <v>1137</v>
      </c>
      <c r="H998" s="8" t="str">
        <f>HYPERLINK("https://doi.org/"&amp;G998)</f>
        <v>https://doi.org/10.1016/j.jhydrol.2020.125402</v>
      </c>
      <c r="I998" s="1" t="s">
        <v>1138</v>
      </c>
      <c r="J998" s="1" t="s">
        <v>1002</v>
      </c>
      <c r="K998" s="2">
        <v>1</v>
      </c>
      <c r="L998" s="1">
        <v>4</v>
      </c>
      <c r="M998" s="2" t="s">
        <v>1153</v>
      </c>
      <c r="N998" s="16">
        <v>0.7</v>
      </c>
      <c r="O998" s="2"/>
      <c r="Q998" s="2"/>
      <c r="R998" s="10"/>
      <c r="S998" s="2"/>
      <c r="T998" s="2"/>
      <c r="U998" s="2" t="s">
        <v>35</v>
      </c>
      <c r="V998" s="2" t="s">
        <v>1146</v>
      </c>
      <c r="W998" s="2" t="s">
        <v>1150</v>
      </c>
      <c r="X998" s="2" t="s">
        <v>1141</v>
      </c>
      <c r="Y998" s="1" t="s">
        <v>1142</v>
      </c>
    </row>
    <row r="999" spans="1:27" ht="14.25" customHeight="1">
      <c r="A999" s="1">
        <v>2265</v>
      </c>
      <c r="B999" s="2">
        <v>1</v>
      </c>
      <c r="C999" s="1" t="s">
        <v>1134</v>
      </c>
      <c r="D999" s="1" t="s">
        <v>1135</v>
      </c>
      <c r="E999" s="1">
        <v>2020</v>
      </c>
      <c r="F999" s="1" t="s">
        <v>1136</v>
      </c>
      <c r="G999" s="1" t="s">
        <v>1137</v>
      </c>
      <c r="H999" s="8" t="str">
        <f>HYPERLINK("https://doi.org/"&amp;G999)</f>
        <v>https://doi.org/10.1016/j.jhydrol.2020.125402</v>
      </c>
      <c r="I999" s="1" t="s">
        <v>1138</v>
      </c>
      <c r="J999" s="1" t="s">
        <v>1002</v>
      </c>
      <c r="K999" s="2">
        <v>1</v>
      </c>
      <c r="L999" s="1">
        <v>4</v>
      </c>
      <c r="M999" s="2" t="s">
        <v>1153</v>
      </c>
      <c r="N999" s="16">
        <v>1.34</v>
      </c>
      <c r="O999" s="2"/>
      <c r="Q999" s="2"/>
      <c r="R999" s="10"/>
      <c r="S999" s="2"/>
      <c r="T999" s="2"/>
      <c r="U999" s="2" t="s">
        <v>35</v>
      </c>
      <c r="V999" s="2" t="s">
        <v>1144</v>
      </c>
      <c r="W999" s="2" t="s">
        <v>1151</v>
      </c>
      <c r="X999" s="2" t="s">
        <v>1141</v>
      </c>
      <c r="Y999" s="1" t="s">
        <v>1142</v>
      </c>
    </row>
    <row r="1000" spans="1:27" ht="14.25" customHeight="1">
      <c r="A1000" s="1">
        <v>2265</v>
      </c>
      <c r="B1000" s="2">
        <v>1</v>
      </c>
      <c r="C1000" s="1" t="s">
        <v>1134</v>
      </c>
      <c r="D1000" s="1" t="s">
        <v>1135</v>
      </c>
      <c r="E1000" s="1">
        <v>2020</v>
      </c>
      <c r="F1000" s="1" t="s">
        <v>1136</v>
      </c>
      <c r="G1000" s="1" t="s">
        <v>1137</v>
      </c>
      <c r="H1000" s="8" t="str">
        <f>HYPERLINK("https://doi.org/"&amp;G1000)</f>
        <v>https://doi.org/10.1016/j.jhydrol.2020.125402</v>
      </c>
      <c r="I1000" s="1" t="s">
        <v>1138</v>
      </c>
      <c r="J1000" s="1" t="s">
        <v>1002</v>
      </c>
      <c r="K1000" s="2">
        <v>1</v>
      </c>
      <c r="L1000" s="1">
        <v>4</v>
      </c>
      <c r="M1000" s="2" t="s">
        <v>1153</v>
      </c>
      <c r="N1000" s="16">
        <v>0.53</v>
      </c>
      <c r="O1000" s="2"/>
      <c r="Q1000" s="2"/>
      <c r="R1000" s="10"/>
      <c r="S1000" s="2"/>
      <c r="T1000" s="2"/>
      <c r="U1000" s="2" t="s">
        <v>35</v>
      </c>
      <c r="V1000" s="2" t="s">
        <v>123</v>
      </c>
      <c r="W1000" s="2" t="s">
        <v>699</v>
      </c>
      <c r="X1000" s="2" t="s">
        <v>1141</v>
      </c>
      <c r="Y1000" s="1" t="s">
        <v>1142</v>
      </c>
    </row>
    <row r="1001" spans="1:27" ht="14.25" customHeight="1">
      <c r="A1001" s="1">
        <v>2265</v>
      </c>
      <c r="B1001" s="2">
        <v>1</v>
      </c>
      <c r="C1001" s="1" t="s">
        <v>1134</v>
      </c>
      <c r="D1001" s="1" t="s">
        <v>1135</v>
      </c>
      <c r="E1001" s="1">
        <v>2020</v>
      </c>
      <c r="F1001" s="1" t="s">
        <v>1136</v>
      </c>
      <c r="G1001" s="1" t="s">
        <v>1137</v>
      </c>
      <c r="H1001" s="8" t="str">
        <f>HYPERLINK("https://doi.org/"&amp;G1001)</f>
        <v>https://doi.org/10.1016/j.jhydrol.2020.125402</v>
      </c>
      <c r="I1001" s="1" t="s">
        <v>1138</v>
      </c>
      <c r="J1001" s="1" t="s">
        <v>1002</v>
      </c>
      <c r="K1001" s="2">
        <v>1</v>
      </c>
      <c r="L1001" s="1">
        <v>4</v>
      </c>
      <c r="M1001" s="2" t="s">
        <v>1153</v>
      </c>
      <c r="N1001" s="16">
        <v>1.07</v>
      </c>
      <c r="O1001" s="2"/>
      <c r="Q1001" s="2"/>
      <c r="R1001" s="10"/>
      <c r="S1001" s="2"/>
      <c r="T1001" s="2"/>
      <c r="U1001" s="2" t="s">
        <v>35</v>
      </c>
      <c r="V1001" s="2" t="s">
        <v>36</v>
      </c>
      <c r="W1001" s="2" t="s">
        <v>1152</v>
      </c>
      <c r="X1001" s="2" t="s">
        <v>1141</v>
      </c>
      <c r="Y1001" s="1" t="s">
        <v>1142</v>
      </c>
    </row>
    <row r="1002" spans="1:27" ht="14.25" customHeight="1">
      <c r="A1002" s="1">
        <v>2265</v>
      </c>
      <c r="B1002" s="2">
        <v>1</v>
      </c>
      <c r="C1002" s="1" t="s">
        <v>1134</v>
      </c>
      <c r="D1002" s="1" t="s">
        <v>1135</v>
      </c>
      <c r="E1002" s="1">
        <v>2020</v>
      </c>
      <c r="F1002" s="1" t="s">
        <v>1136</v>
      </c>
      <c r="G1002" s="1" t="s">
        <v>1137</v>
      </c>
      <c r="H1002" s="8" t="str">
        <f>HYPERLINK("https://doi.org/"&amp;G1002)</f>
        <v>https://doi.org/10.1016/j.jhydrol.2020.125402</v>
      </c>
      <c r="I1002" s="1" t="s">
        <v>1138</v>
      </c>
      <c r="J1002" s="1" t="s">
        <v>1002</v>
      </c>
      <c r="K1002" s="2">
        <v>1</v>
      </c>
      <c r="L1002" s="1">
        <v>4</v>
      </c>
      <c r="M1002" s="2" t="s">
        <v>1154</v>
      </c>
      <c r="N1002" s="16">
        <v>1.0900000000000001</v>
      </c>
      <c r="O1002" s="2"/>
      <c r="Q1002" s="2"/>
      <c r="R1002" s="10"/>
      <c r="S1002" s="2"/>
      <c r="T1002" s="2"/>
      <c r="U1002" s="2" t="s">
        <v>35</v>
      </c>
      <c r="V1002" s="2" t="s">
        <v>36</v>
      </c>
      <c r="W1002" s="2" t="s">
        <v>1140</v>
      </c>
      <c r="X1002" s="2" t="s">
        <v>1141</v>
      </c>
      <c r="Y1002" s="1" t="s">
        <v>1155</v>
      </c>
    </row>
    <row r="1003" spans="1:27" ht="14.25" customHeight="1">
      <c r="A1003" s="1">
        <v>2265</v>
      </c>
      <c r="B1003" s="2">
        <v>1</v>
      </c>
      <c r="C1003" s="1" t="s">
        <v>1134</v>
      </c>
      <c r="D1003" s="1" t="s">
        <v>1135</v>
      </c>
      <c r="E1003" s="1">
        <v>2020</v>
      </c>
      <c r="F1003" s="1" t="s">
        <v>1136</v>
      </c>
      <c r="G1003" s="1" t="s">
        <v>1137</v>
      </c>
      <c r="H1003" s="8" t="str">
        <f>HYPERLINK("https://doi.org/"&amp;G1003)</f>
        <v>https://doi.org/10.1016/j.jhydrol.2020.125402</v>
      </c>
      <c r="I1003" s="1" t="s">
        <v>1138</v>
      </c>
      <c r="J1003" s="1" t="s">
        <v>1002</v>
      </c>
      <c r="K1003" s="2">
        <v>1</v>
      </c>
      <c r="L1003" s="1">
        <v>4</v>
      </c>
      <c r="M1003" s="2" t="s">
        <v>1154</v>
      </c>
      <c r="N1003" s="16">
        <v>0.82</v>
      </c>
      <c r="O1003" s="2"/>
      <c r="Q1003" s="2"/>
      <c r="R1003" s="10"/>
      <c r="S1003" s="2"/>
      <c r="T1003" s="2"/>
      <c r="U1003" s="2" t="s">
        <v>35</v>
      </c>
      <c r="V1003" s="2" t="s">
        <v>29</v>
      </c>
      <c r="W1003" s="2" t="s">
        <v>697</v>
      </c>
      <c r="X1003" s="2" t="s">
        <v>1141</v>
      </c>
      <c r="Y1003" s="1" t="s">
        <v>1155</v>
      </c>
    </row>
    <row r="1004" spans="1:27" ht="14.25" customHeight="1">
      <c r="A1004" s="1">
        <v>2265</v>
      </c>
      <c r="B1004" s="2">
        <v>1</v>
      </c>
      <c r="C1004" s="1" t="s">
        <v>1134</v>
      </c>
      <c r="D1004" s="1" t="s">
        <v>1135</v>
      </c>
      <c r="E1004" s="1">
        <v>2020</v>
      </c>
      <c r="F1004" s="1" t="s">
        <v>1136</v>
      </c>
      <c r="G1004" s="1" t="s">
        <v>1137</v>
      </c>
      <c r="H1004" s="8" t="str">
        <f>HYPERLINK("https://doi.org/"&amp;G1004)</f>
        <v>https://doi.org/10.1016/j.jhydrol.2020.125402</v>
      </c>
      <c r="I1004" s="1" t="s">
        <v>1138</v>
      </c>
      <c r="J1004" s="1" t="s">
        <v>1002</v>
      </c>
      <c r="K1004" s="2">
        <v>1</v>
      </c>
      <c r="L1004" s="1">
        <v>4</v>
      </c>
      <c r="M1004" s="2" t="s">
        <v>1154</v>
      </c>
      <c r="N1004" s="16">
        <v>0.28999999999999998</v>
      </c>
      <c r="O1004" s="2"/>
      <c r="Q1004" s="2"/>
      <c r="R1004" s="10"/>
      <c r="S1004" s="2"/>
      <c r="T1004" s="2"/>
      <c r="U1004" s="2" t="s">
        <v>35</v>
      </c>
      <c r="V1004" s="2" t="s">
        <v>36</v>
      </c>
      <c r="W1004" s="2" t="s">
        <v>1143</v>
      </c>
      <c r="X1004" s="2" t="s">
        <v>1141</v>
      </c>
      <c r="Y1004" s="1" t="s">
        <v>1155</v>
      </c>
      <c r="AA1004" s="2"/>
    </row>
    <row r="1005" spans="1:27" ht="14.25" customHeight="1">
      <c r="A1005" s="1">
        <v>2265</v>
      </c>
      <c r="B1005" s="2">
        <v>1</v>
      </c>
      <c r="C1005" s="1" t="s">
        <v>1134</v>
      </c>
      <c r="D1005" s="1" t="s">
        <v>1135</v>
      </c>
      <c r="E1005" s="1">
        <v>2020</v>
      </c>
      <c r="F1005" s="1" t="s">
        <v>1136</v>
      </c>
      <c r="G1005" s="1" t="s">
        <v>1137</v>
      </c>
      <c r="H1005" s="8" t="str">
        <f>HYPERLINK("https://doi.org/"&amp;G1005)</f>
        <v>https://doi.org/10.1016/j.jhydrol.2020.125402</v>
      </c>
      <c r="I1005" s="1" t="s">
        <v>1138</v>
      </c>
      <c r="J1005" s="1" t="s">
        <v>1002</v>
      </c>
      <c r="K1005" s="2">
        <v>1</v>
      </c>
      <c r="L1005" s="1">
        <v>4</v>
      </c>
      <c r="M1005" s="2" t="s">
        <v>1154</v>
      </c>
      <c r="N1005" s="2">
        <v>0.72</v>
      </c>
      <c r="O1005" s="2"/>
      <c r="Q1005" s="2"/>
      <c r="R1005" s="10"/>
      <c r="S1005" s="2"/>
      <c r="T1005" s="2"/>
      <c r="U1005" s="2" t="s">
        <v>35</v>
      </c>
      <c r="V1005" s="2" t="s">
        <v>1144</v>
      </c>
      <c r="W1005" s="2" t="s">
        <v>1145</v>
      </c>
      <c r="X1005" s="2" t="s">
        <v>1141</v>
      </c>
      <c r="Y1005" s="1" t="s">
        <v>1155</v>
      </c>
    </row>
    <row r="1006" spans="1:27" ht="14.25" customHeight="1">
      <c r="A1006" s="1">
        <v>2265</v>
      </c>
      <c r="B1006" s="2">
        <v>1</v>
      </c>
      <c r="C1006" s="1" t="s">
        <v>1134</v>
      </c>
      <c r="D1006" s="1" t="s">
        <v>1135</v>
      </c>
      <c r="E1006" s="1">
        <v>2020</v>
      </c>
      <c r="F1006" s="1" t="s">
        <v>1136</v>
      </c>
      <c r="G1006" s="1" t="s">
        <v>1137</v>
      </c>
      <c r="H1006" s="8" t="str">
        <f>HYPERLINK("https://doi.org/"&amp;G1006)</f>
        <v>https://doi.org/10.1016/j.jhydrol.2020.125402</v>
      </c>
      <c r="I1006" s="1" t="s">
        <v>1138</v>
      </c>
      <c r="J1006" s="1" t="s">
        <v>1002</v>
      </c>
      <c r="K1006" s="2">
        <v>1</v>
      </c>
      <c r="L1006" s="1">
        <v>4</v>
      </c>
      <c r="M1006" s="2" t="s">
        <v>1154</v>
      </c>
      <c r="N1006" s="2">
        <v>0.99</v>
      </c>
      <c r="O1006" s="2"/>
      <c r="Q1006" s="2"/>
      <c r="R1006" s="10"/>
      <c r="S1006" s="2"/>
      <c r="T1006" s="2"/>
      <c r="U1006" s="2" t="s">
        <v>35</v>
      </c>
      <c r="V1006" s="2" t="s">
        <v>1146</v>
      </c>
      <c r="W1006" s="2" t="s">
        <v>1147</v>
      </c>
      <c r="X1006" s="2" t="s">
        <v>1141</v>
      </c>
      <c r="Y1006" s="1" t="s">
        <v>1155</v>
      </c>
    </row>
    <row r="1007" spans="1:27" ht="14.25" customHeight="1">
      <c r="A1007" s="1">
        <v>2265</v>
      </c>
      <c r="B1007" s="2">
        <v>1</v>
      </c>
      <c r="C1007" s="1" t="s">
        <v>1134</v>
      </c>
      <c r="D1007" s="1" t="s">
        <v>1135</v>
      </c>
      <c r="E1007" s="1">
        <v>2020</v>
      </c>
      <c r="F1007" s="1" t="s">
        <v>1136</v>
      </c>
      <c r="G1007" s="1" t="s">
        <v>1137</v>
      </c>
      <c r="H1007" s="8" t="str">
        <f>HYPERLINK("https://doi.org/"&amp;G1007)</f>
        <v>https://doi.org/10.1016/j.jhydrol.2020.125402</v>
      </c>
      <c r="I1007" s="1" t="s">
        <v>1138</v>
      </c>
      <c r="J1007" s="1" t="s">
        <v>1002</v>
      </c>
      <c r="K1007" s="2">
        <v>1</v>
      </c>
      <c r="L1007" s="1">
        <v>4</v>
      </c>
      <c r="M1007" s="2" t="s">
        <v>1154</v>
      </c>
      <c r="N1007" s="2">
        <v>0.81</v>
      </c>
      <c r="O1007" s="2"/>
      <c r="Q1007" s="2"/>
      <c r="R1007" s="10"/>
      <c r="S1007" s="2"/>
      <c r="T1007" s="2"/>
      <c r="U1007" s="2" t="s">
        <v>35</v>
      </c>
      <c r="V1007" s="2" t="s">
        <v>509</v>
      </c>
      <c r="W1007" s="2" t="s">
        <v>1148</v>
      </c>
      <c r="X1007" s="2" t="s">
        <v>1141</v>
      </c>
      <c r="Y1007" s="1" t="s">
        <v>1155</v>
      </c>
    </row>
    <row r="1008" spans="1:27" ht="14.25" customHeight="1">
      <c r="A1008" s="1">
        <v>2265</v>
      </c>
      <c r="B1008" s="2">
        <v>1</v>
      </c>
      <c r="C1008" s="1" t="s">
        <v>1134</v>
      </c>
      <c r="D1008" s="1" t="s">
        <v>1135</v>
      </c>
      <c r="E1008" s="1">
        <v>2020</v>
      </c>
      <c r="F1008" s="1" t="s">
        <v>1136</v>
      </c>
      <c r="G1008" s="1" t="s">
        <v>1137</v>
      </c>
      <c r="H1008" s="8" t="str">
        <f>HYPERLINK("https://doi.org/"&amp;G1008)</f>
        <v>https://doi.org/10.1016/j.jhydrol.2020.125402</v>
      </c>
      <c r="I1008" s="1" t="s">
        <v>1138</v>
      </c>
      <c r="J1008" s="1" t="s">
        <v>1002</v>
      </c>
      <c r="K1008" s="2">
        <v>1</v>
      </c>
      <c r="L1008" s="1">
        <v>4</v>
      </c>
      <c r="M1008" s="2" t="s">
        <v>1154</v>
      </c>
      <c r="N1008" s="2">
        <v>0.55000000000000004</v>
      </c>
      <c r="O1008" s="2"/>
      <c r="Q1008" s="2"/>
      <c r="R1008" s="10"/>
      <c r="S1008" s="2"/>
      <c r="T1008" s="2"/>
      <c r="U1008" s="2" t="s">
        <v>35</v>
      </c>
      <c r="V1008" s="2" t="s">
        <v>36</v>
      </c>
      <c r="W1008" s="2" t="s">
        <v>1149</v>
      </c>
      <c r="X1008" s="2" t="s">
        <v>1141</v>
      </c>
      <c r="Y1008" s="1" t="s">
        <v>1155</v>
      </c>
    </row>
    <row r="1009" spans="1:25" ht="14.25" customHeight="1">
      <c r="A1009" s="1">
        <v>2265</v>
      </c>
      <c r="B1009" s="2">
        <v>1</v>
      </c>
      <c r="C1009" s="1" t="s">
        <v>1134</v>
      </c>
      <c r="D1009" s="1" t="s">
        <v>1135</v>
      </c>
      <c r="E1009" s="1">
        <v>2020</v>
      </c>
      <c r="F1009" s="1" t="s">
        <v>1136</v>
      </c>
      <c r="G1009" s="1" t="s">
        <v>1137</v>
      </c>
      <c r="H1009" s="8" t="str">
        <f>HYPERLINK("https://doi.org/"&amp;G1009)</f>
        <v>https://doi.org/10.1016/j.jhydrol.2020.125402</v>
      </c>
      <c r="I1009" s="1" t="s">
        <v>1138</v>
      </c>
      <c r="J1009" s="1" t="s">
        <v>1002</v>
      </c>
      <c r="K1009" s="2">
        <v>1</v>
      </c>
      <c r="L1009" s="1">
        <v>4</v>
      </c>
      <c r="M1009" s="2" t="s">
        <v>1154</v>
      </c>
      <c r="N1009" s="2">
        <v>0.55000000000000004</v>
      </c>
      <c r="O1009" s="2"/>
      <c r="Q1009" s="2"/>
      <c r="R1009" s="10"/>
      <c r="S1009" s="2"/>
      <c r="T1009" s="2"/>
      <c r="U1009" s="2" t="s">
        <v>35</v>
      </c>
      <c r="V1009" s="2" t="s">
        <v>1146</v>
      </c>
      <c r="W1009" s="2" t="s">
        <v>1150</v>
      </c>
      <c r="X1009" s="2" t="s">
        <v>1141</v>
      </c>
      <c r="Y1009" s="1" t="s">
        <v>1155</v>
      </c>
    </row>
    <row r="1010" spans="1:25" ht="14.25" customHeight="1">
      <c r="A1010" s="1">
        <v>2265</v>
      </c>
      <c r="B1010" s="2">
        <v>1</v>
      </c>
      <c r="C1010" s="1" t="s">
        <v>1134</v>
      </c>
      <c r="D1010" s="1" t="s">
        <v>1135</v>
      </c>
      <c r="E1010" s="1">
        <v>2020</v>
      </c>
      <c r="F1010" s="1" t="s">
        <v>1136</v>
      </c>
      <c r="G1010" s="1" t="s">
        <v>1137</v>
      </c>
      <c r="H1010" s="8" t="str">
        <f>HYPERLINK("https://doi.org/"&amp;G1010)</f>
        <v>https://doi.org/10.1016/j.jhydrol.2020.125402</v>
      </c>
      <c r="I1010" s="1" t="s">
        <v>1138</v>
      </c>
      <c r="J1010" s="1" t="s">
        <v>1002</v>
      </c>
      <c r="K1010" s="2">
        <v>1</v>
      </c>
      <c r="L1010" s="1">
        <v>4</v>
      </c>
      <c r="M1010" s="2" t="s">
        <v>1154</v>
      </c>
      <c r="N1010" s="2">
        <v>0.87</v>
      </c>
      <c r="O1010" s="2"/>
      <c r="Q1010" s="2"/>
      <c r="R1010" s="10"/>
      <c r="S1010" s="2"/>
      <c r="T1010" s="2"/>
      <c r="U1010" s="2" t="s">
        <v>35</v>
      </c>
      <c r="V1010" s="2" t="s">
        <v>1144</v>
      </c>
      <c r="W1010" s="2" t="s">
        <v>1151</v>
      </c>
      <c r="X1010" s="2" t="s">
        <v>1141</v>
      </c>
      <c r="Y1010" s="1" t="s">
        <v>1155</v>
      </c>
    </row>
    <row r="1011" spans="1:25" ht="14.25" customHeight="1">
      <c r="A1011" s="1">
        <v>2265</v>
      </c>
      <c r="B1011" s="2">
        <v>1</v>
      </c>
      <c r="C1011" s="1" t="s">
        <v>1134</v>
      </c>
      <c r="D1011" s="1" t="s">
        <v>1135</v>
      </c>
      <c r="E1011" s="1">
        <v>2020</v>
      </c>
      <c r="F1011" s="1" t="s">
        <v>1136</v>
      </c>
      <c r="G1011" s="1" t="s">
        <v>1137</v>
      </c>
      <c r="H1011" s="8" t="str">
        <f>HYPERLINK("https://doi.org/"&amp;G1011)</f>
        <v>https://doi.org/10.1016/j.jhydrol.2020.125402</v>
      </c>
      <c r="I1011" s="1" t="s">
        <v>1138</v>
      </c>
      <c r="J1011" s="1" t="s">
        <v>1002</v>
      </c>
      <c r="K1011" s="2">
        <v>1</v>
      </c>
      <c r="L1011" s="1">
        <v>4</v>
      </c>
      <c r="M1011" s="2" t="s">
        <v>1154</v>
      </c>
      <c r="N1011" s="2">
        <v>0.55000000000000004</v>
      </c>
      <c r="O1011" s="2"/>
      <c r="Q1011" s="2"/>
      <c r="R1011" s="10"/>
      <c r="S1011" s="2"/>
      <c r="T1011" s="2"/>
      <c r="U1011" s="2" t="s">
        <v>35</v>
      </c>
      <c r="V1011" s="2" t="s">
        <v>123</v>
      </c>
      <c r="W1011" s="2" t="s">
        <v>699</v>
      </c>
      <c r="X1011" s="2" t="s">
        <v>1141</v>
      </c>
      <c r="Y1011" s="1" t="s">
        <v>1155</v>
      </c>
    </row>
    <row r="1012" spans="1:25" ht="14.25" customHeight="1">
      <c r="A1012" s="1">
        <v>2265</v>
      </c>
      <c r="B1012" s="2">
        <v>1</v>
      </c>
      <c r="C1012" s="1" t="s">
        <v>1134</v>
      </c>
      <c r="D1012" s="1" t="s">
        <v>1135</v>
      </c>
      <c r="E1012" s="1">
        <v>2020</v>
      </c>
      <c r="F1012" s="1" t="s">
        <v>1136</v>
      </c>
      <c r="G1012" s="1" t="s">
        <v>1137</v>
      </c>
      <c r="H1012" s="8" t="str">
        <f>HYPERLINK("https://doi.org/"&amp;G1012)</f>
        <v>https://doi.org/10.1016/j.jhydrol.2020.125402</v>
      </c>
      <c r="I1012" s="1" t="s">
        <v>1138</v>
      </c>
      <c r="J1012" s="1" t="s">
        <v>1002</v>
      </c>
      <c r="K1012" s="2">
        <v>1</v>
      </c>
      <c r="L1012" s="1">
        <v>4</v>
      </c>
      <c r="M1012" s="2" t="s">
        <v>1154</v>
      </c>
      <c r="N1012" s="2">
        <v>0.72</v>
      </c>
      <c r="O1012" s="2"/>
      <c r="Q1012" s="2"/>
      <c r="R1012" s="10"/>
      <c r="S1012" s="2"/>
      <c r="T1012" s="2"/>
      <c r="U1012" s="2" t="s">
        <v>35</v>
      </c>
      <c r="V1012" s="2" t="s">
        <v>36</v>
      </c>
      <c r="W1012" s="2" t="s">
        <v>1152</v>
      </c>
      <c r="X1012" s="2" t="s">
        <v>1141</v>
      </c>
      <c r="Y1012" s="1" t="s">
        <v>1155</v>
      </c>
    </row>
    <row r="1013" spans="1:25" ht="14.25" customHeight="1">
      <c r="A1013" s="1">
        <v>4148</v>
      </c>
      <c r="B1013" s="2">
        <v>1</v>
      </c>
      <c r="C1013" s="1" t="s">
        <v>1156</v>
      </c>
      <c r="D1013" s="1" t="s">
        <v>1157</v>
      </c>
      <c r="E1013" s="1">
        <v>2021</v>
      </c>
      <c r="F1013" s="1" t="s">
        <v>1158</v>
      </c>
      <c r="G1013" s="1" t="s">
        <v>1159</v>
      </c>
      <c r="H1013" s="8" t="str">
        <f>HYPERLINK("https://doi.org/"&amp;G1013)</f>
        <v>https://doi.org/10.1016/j.jhydrol.2021.126029</v>
      </c>
      <c r="I1013" s="1" t="s">
        <v>1160</v>
      </c>
      <c r="J1013" s="1" t="s">
        <v>1002</v>
      </c>
      <c r="K1013" s="2">
        <v>21</v>
      </c>
      <c r="L1013" s="1" t="s">
        <v>1161</v>
      </c>
      <c r="M1013" s="2" t="s">
        <v>57</v>
      </c>
      <c r="N1013" s="9">
        <f>S1013*Unit_conversion!$C$5</f>
        <v>1.609141813854543</v>
      </c>
      <c r="O1013" s="2"/>
      <c r="P1013" s="2"/>
      <c r="Q1013" s="2"/>
      <c r="R1013" s="10"/>
      <c r="S1013" s="2">
        <v>45.7</v>
      </c>
      <c r="T1013" s="2"/>
      <c r="U1013" s="2" t="s">
        <v>35</v>
      </c>
      <c r="W1013" s="2" t="s">
        <v>1162</v>
      </c>
      <c r="X1013" s="2" t="s">
        <v>1141</v>
      </c>
    </row>
    <row r="1014" spans="1:25" ht="14.25" customHeight="1">
      <c r="A1014" s="1">
        <v>4148</v>
      </c>
      <c r="B1014" s="2">
        <v>1</v>
      </c>
      <c r="C1014" s="1" t="s">
        <v>1156</v>
      </c>
      <c r="D1014" s="1" t="s">
        <v>1157</v>
      </c>
      <c r="E1014" s="1">
        <v>2021</v>
      </c>
      <c r="F1014" s="1" t="s">
        <v>1163</v>
      </c>
      <c r="G1014" s="1" t="s">
        <v>1164</v>
      </c>
      <c r="H1014" s="33" t="s">
        <v>1165</v>
      </c>
      <c r="I1014" s="1" t="s">
        <v>1160</v>
      </c>
      <c r="J1014" s="1" t="s">
        <v>1002</v>
      </c>
      <c r="K1014" s="2">
        <v>21</v>
      </c>
      <c r="L1014" s="1" t="s">
        <v>1161</v>
      </c>
      <c r="M1014" s="2" t="s">
        <v>57</v>
      </c>
      <c r="N1014" s="9">
        <f>S1014*Unit_conversion!$C$5</f>
        <v>1.3697071457098844</v>
      </c>
      <c r="O1014" s="2"/>
      <c r="P1014" s="2"/>
      <c r="Q1014" s="2"/>
      <c r="R1014" s="10"/>
      <c r="S1014" s="2">
        <v>38.9</v>
      </c>
      <c r="T1014" s="2"/>
      <c r="U1014" s="2" t="s">
        <v>35</v>
      </c>
      <c r="W1014" s="2" t="s">
        <v>1162</v>
      </c>
      <c r="X1014" s="2" t="s">
        <v>1141</v>
      </c>
      <c r="Y1014" s="2"/>
    </row>
    <row r="1015" spans="1:25" ht="14.25" customHeight="1">
      <c r="A1015" s="1">
        <v>4148</v>
      </c>
      <c r="B1015" s="2">
        <v>1</v>
      </c>
      <c r="C1015" s="1" t="s">
        <v>1156</v>
      </c>
      <c r="D1015" s="1" t="s">
        <v>1157</v>
      </c>
      <c r="E1015" s="1">
        <v>2021</v>
      </c>
      <c r="F1015" s="1" t="s">
        <v>1166</v>
      </c>
      <c r="G1015" s="1" t="s">
        <v>1167</v>
      </c>
      <c r="H1015" s="33" t="s">
        <v>1165</v>
      </c>
      <c r="I1015" s="1" t="s">
        <v>1160</v>
      </c>
      <c r="J1015" s="1" t="s">
        <v>1002</v>
      </c>
      <c r="K1015" s="2">
        <v>21</v>
      </c>
      <c r="L1015" s="1" t="s">
        <v>1161</v>
      </c>
      <c r="M1015" s="2" t="s">
        <v>57</v>
      </c>
      <c r="N1015" s="9">
        <f>S1015*Unit_conversion!$C$5</f>
        <v>1.482382283660312</v>
      </c>
      <c r="O1015" s="2"/>
      <c r="P1015" s="2"/>
      <c r="Q1015" s="2"/>
      <c r="R1015" s="10"/>
      <c r="S1015" s="2">
        <v>42.1</v>
      </c>
      <c r="T1015" s="2"/>
      <c r="U1015" s="2" t="s">
        <v>35</v>
      </c>
      <c r="W1015" s="2" t="s">
        <v>1162</v>
      </c>
      <c r="X1015" s="2" t="s">
        <v>1141</v>
      </c>
      <c r="Y1015" s="2"/>
    </row>
    <row r="1016" spans="1:25" ht="14.25" customHeight="1">
      <c r="A1016" s="1">
        <v>4148</v>
      </c>
      <c r="B1016" s="2">
        <v>1</v>
      </c>
      <c r="C1016" s="1" t="s">
        <v>1156</v>
      </c>
      <c r="D1016" s="1" t="s">
        <v>1157</v>
      </c>
      <c r="E1016" s="1">
        <v>2021</v>
      </c>
      <c r="F1016" s="1" t="s">
        <v>1168</v>
      </c>
      <c r="G1016" s="1" t="s">
        <v>1169</v>
      </c>
      <c r="H1016" s="33" t="s">
        <v>1165</v>
      </c>
      <c r="I1016" s="1" t="s">
        <v>1160</v>
      </c>
      <c r="J1016" s="1" t="s">
        <v>1002</v>
      </c>
      <c r="K1016" s="2">
        <v>21</v>
      </c>
      <c r="L1016" s="1" t="s">
        <v>1161</v>
      </c>
      <c r="M1016" s="2" t="s">
        <v>57</v>
      </c>
      <c r="N1016" s="9">
        <f>S1016*Unit_conversion!$C$5</f>
        <v>1.6478738925250023</v>
      </c>
      <c r="O1016" s="2"/>
      <c r="P1016" s="2"/>
      <c r="Q1016" s="2"/>
      <c r="R1016" s="10"/>
      <c r="S1016" s="2">
        <v>46.8</v>
      </c>
      <c r="T1016" s="2"/>
      <c r="U1016" s="2" t="s">
        <v>35</v>
      </c>
      <c r="W1016" s="2" t="s">
        <v>1162</v>
      </c>
      <c r="X1016" s="2" t="s">
        <v>1141</v>
      </c>
      <c r="Y1016" s="2"/>
    </row>
    <row r="1017" spans="1:25" ht="14.25" customHeight="1">
      <c r="A1017" s="1">
        <v>4148</v>
      </c>
      <c r="B1017" s="2">
        <v>1</v>
      </c>
      <c r="C1017" s="1" t="s">
        <v>1156</v>
      </c>
      <c r="D1017" s="1" t="s">
        <v>1157</v>
      </c>
      <c r="E1017" s="1">
        <v>2021</v>
      </c>
      <c r="F1017" s="1" t="s">
        <v>1170</v>
      </c>
      <c r="G1017" s="1" t="s">
        <v>1171</v>
      </c>
      <c r="H1017" s="33" t="s">
        <v>1165</v>
      </c>
      <c r="I1017" s="1" t="s">
        <v>1160</v>
      </c>
      <c r="J1017" s="1" t="s">
        <v>1002</v>
      </c>
      <c r="K1017" s="2">
        <v>21</v>
      </c>
      <c r="L1017" s="1" t="s">
        <v>1161</v>
      </c>
      <c r="M1017" s="2" t="s">
        <v>57</v>
      </c>
      <c r="N1017" s="9">
        <f>S1017*Unit_conversion!$C$5</f>
        <v>1.7640701285363809</v>
      </c>
      <c r="O1017" s="2"/>
      <c r="P1017" s="2"/>
      <c r="Q1017" s="2"/>
      <c r="R1017" s="10"/>
      <c r="S1017" s="2">
        <v>50.1</v>
      </c>
      <c r="T1017" s="2"/>
      <c r="U1017" s="2" t="s">
        <v>35</v>
      </c>
      <c r="W1017" s="2" t="s">
        <v>1162</v>
      </c>
      <c r="X1017" s="2" t="s">
        <v>1141</v>
      </c>
      <c r="Y1017" s="2"/>
    </row>
    <row r="1018" spans="1:25" ht="14.25" customHeight="1">
      <c r="A1018" s="1">
        <v>4148</v>
      </c>
      <c r="B1018" s="2">
        <v>1</v>
      </c>
      <c r="C1018" s="1" t="s">
        <v>1156</v>
      </c>
      <c r="D1018" s="1" t="s">
        <v>1157</v>
      </c>
      <c r="E1018" s="1">
        <v>2021</v>
      </c>
      <c r="F1018" s="1" t="s">
        <v>1172</v>
      </c>
      <c r="G1018" s="1" t="s">
        <v>1173</v>
      </c>
      <c r="H1018" s="33" t="s">
        <v>1165</v>
      </c>
      <c r="I1018" s="1" t="s">
        <v>1160</v>
      </c>
      <c r="J1018" s="1" t="s">
        <v>1002</v>
      </c>
      <c r="K1018" s="2">
        <v>21</v>
      </c>
      <c r="L1018" s="1" t="s">
        <v>1161</v>
      </c>
      <c r="M1018" s="2" t="s">
        <v>57</v>
      </c>
      <c r="N1018" s="9">
        <f>S1018*Unit_conversion!$C$5</f>
        <v>1.5351987545745749</v>
      </c>
      <c r="O1018" s="2"/>
      <c r="P1018" s="2"/>
      <c r="Q1018" s="2"/>
      <c r="R1018" s="10"/>
      <c r="S1018" s="2">
        <v>43.6</v>
      </c>
      <c r="T1018" s="2"/>
      <c r="U1018" s="2" t="s">
        <v>35</v>
      </c>
      <c r="W1018" s="2" t="s">
        <v>1162</v>
      </c>
      <c r="X1018" s="2" t="s">
        <v>1141</v>
      </c>
      <c r="Y1018" s="2"/>
    </row>
    <row r="1019" spans="1:25" ht="14.25" customHeight="1">
      <c r="A1019" s="1">
        <v>4148</v>
      </c>
      <c r="B1019" s="2">
        <v>1</v>
      </c>
      <c r="C1019" s="1" t="s">
        <v>1156</v>
      </c>
      <c r="D1019" s="1" t="s">
        <v>1157</v>
      </c>
      <c r="E1019" s="1">
        <v>2021</v>
      </c>
      <c r="F1019" s="1" t="s">
        <v>1174</v>
      </c>
      <c r="G1019" s="1" t="s">
        <v>1175</v>
      </c>
      <c r="H1019" s="33" t="s">
        <v>1165</v>
      </c>
      <c r="I1019" s="1" t="s">
        <v>1160</v>
      </c>
      <c r="J1019" s="1" t="s">
        <v>1002</v>
      </c>
      <c r="K1019" s="2">
        <v>21</v>
      </c>
      <c r="L1019" s="1" t="s">
        <v>1161</v>
      </c>
      <c r="M1019" s="2" t="s">
        <v>1176</v>
      </c>
      <c r="N1019" s="9">
        <f>S1019*Unit_conversion!$C$5</f>
        <v>1.3344961651003759</v>
      </c>
      <c r="O1019" s="2"/>
      <c r="P1019" s="2"/>
      <c r="Q1019" s="2"/>
      <c r="R1019" s="10"/>
      <c r="S1019" s="2">
        <v>37.9</v>
      </c>
      <c r="T1019" s="2"/>
      <c r="U1019" s="2" t="s">
        <v>35</v>
      </c>
      <c r="W1019" s="2" t="s">
        <v>1162</v>
      </c>
      <c r="X1019" s="2" t="s">
        <v>1141</v>
      </c>
      <c r="Y1019" s="2" t="s">
        <v>1177</v>
      </c>
    </row>
    <row r="1020" spans="1:25" ht="14.25" customHeight="1">
      <c r="A1020" s="1">
        <v>4148</v>
      </c>
      <c r="B1020" s="2">
        <v>1</v>
      </c>
      <c r="C1020" s="1" t="s">
        <v>1156</v>
      </c>
      <c r="D1020" s="1" t="s">
        <v>1157</v>
      </c>
      <c r="E1020" s="1">
        <v>2021</v>
      </c>
      <c r="F1020" s="1" t="s">
        <v>1178</v>
      </c>
      <c r="G1020" s="1" t="s">
        <v>1179</v>
      </c>
      <c r="H1020" s="33" t="s">
        <v>1165</v>
      </c>
      <c r="I1020" s="1" t="s">
        <v>1160</v>
      </c>
      <c r="J1020" s="1" t="s">
        <v>1002</v>
      </c>
      <c r="K1020" s="2">
        <v>21</v>
      </c>
      <c r="L1020" s="1" t="s">
        <v>1161</v>
      </c>
      <c r="M1020" s="2" t="s">
        <v>1176</v>
      </c>
      <c r="N1020" s="9">
        <f>S1020*Unit_conversion!$C$5</f>
        <v>1.130272477565226</v>
      </c>
      <c r="O1020" s="2"/>
      <c r="P1020" s="2"/>
      <c r="Q1020" s="2"/>
      <c r="R1020" s="10"/>
      <c r="S1020" s="2">
        <v>32.1</v>
      </c>
      <c r="T1020" s="2"/>
      <c r="U1020" s="2" t="s">
        <v>35</v>
      </c>
      <c r="W1020" s="2" t="s">
        <v>1162</v>
      </c>
      <c r="X1020" s="2" t="s">
        <v>1141</v>
      </c>
      <c r="Y1020" s="2" t="s">
        <v>1177</v>
      </c>
    </row>
    <row r="1021" spans="1:25" ht="14.25" customHeight="1">
      <c r="A1021" s="1">
        <v>4148</v>
      </c>
      <c r="B1021" s="2">
        <v>1</v>
      </c>
      <c r="C1021" s="1" t="s">
        <v>1156</v>
      </c>
      <c r="D1021" s="1" t="s">
        <v>1157</v>
      </c>
      <c r="E1021" s="1">
        <v>2021</v>
      </c>
      <c r="F1021" s="1" t="s">
        <v>1180</v>
      </c>
      <c r="G1021" s="1" t="s">
        <v>1181</v>
      </c>
      <c r="H1021" s="33" t="s">
        <v>1165</v>
      </c>
      <c r="I1021" s="1" t="s">
        <v>1160</v>
      </c>
      <c r="J1021" s="1" t="s">
        <v>1002</v>
      </c>
      <c r="K1021" s="2">
        <v>21</v>
      </c>
      <c r="L1021" s="1" t="s">
        <v>1161</v>
      </c>
      <c r="M1021" s="2" t="s">
        <v>1176</v>
      </c>
      <c r="N1021" s="9">
        <f>S1021*Unit_conversion!$C$5</f>
        <v>1.3521016554051302</v>
      </c>
      <c r="O1021" s="2"/>
      <c r="P1021" s="2"/>
      <c r="Q1021" s="2"/>
      <c r="R1021" s="10"/>
      <c r="S1021" s="2">
        <v>38.4</v>
      </c>
      <c r="T1021" s="2"/>
      <c r="U1021" s="2" t="s">
        <v>35</v>
      </c>
      <c r="W1021" s="2" t="s">
        <v>1162</v>
      </c>
      <c r="X1021" s="2" t="s">
        <v>1141</v>
      </c>
      <c r="Y1021" s="2" t="s">
        <v>1177</v>
      </c>
    </row>
    <row r="1022" spans="1:25" ht="14.25" customHeight="1">
      <c r="A1022" s="1">
        <v>4148</v>
      </c>
      <c r="B1022" s="2">
        <v>1</v>
      </c>
      <c r="C1022" s="1" t="s">
        <v>1156</v>
      </c>
      <c r="D1022" s="1" t="s">
        <v>1157</v>
      </c>
      <c r="E1022" s="1">
        <v>2021</v>
      </c>
      <c r="F1022" s="1" t="s">
        <v>1182</v>
      </c>
      <c r="G1022" s="1" t="s">
        <v>1183</v>
      </c>
      <c r="H1022" s="33" t="s">
        <v>1165</v>
      </c>
      <c r="I1022" s="1" t="s">
        <v>1160</v>
      </c>
      <c r="J1022" s="1" t="s">
        <v>1002</v>
      </c>
      <c r="K1022" s="2">
        <v>21</v>
      </c>
      <c r="L1022" s="1" t="s">
        <v>1161</v>
      </c>
      <c r="M1022" s="2" t="s">
        <v>1176</v>
      </c>
      <c r="N1022" s="9">
        <f>S1022*Unit_conversion!$C$5</f>
        <v>1.2992851844908673</v>
      </c>
      <c r="O1022" s="2"/>
      <c r="P1022" s="2"/>
      <c r="Q1022" s="2"/>
      <c r="R1022" s="10"/>
      <c r="S1022" s="2">
        <v>36.9</v>
      </c>
      <c r="T1022" s="2"/>
      <c r="U1022" s="2" t="s">
        <v>35</v>
      </c>
      <c r="W1022" s="2" t="s">
        <v>1162</v>
      </c>
      <c r="X1022" s="2" t="s">
        <v>1141</v>
      </c>
      <c r="Y1022" s="2" t="s">
        <v>1177</v>
      </c>
    </row>
    <row r="1023" spans="1:25" ht="14.25" customHeight="1">
      <c r="A1023" s="1">
        <v>4148</v>
      </c>
      <c r="B1023" s="2">
        <v>1</v>
      </c>
      <c r="C1023" s="1" t="s">
        <v>1156</v>
      </c>
      <c r="D1023" s="1" t="s">
        <v>1157</v>
      </c>
      <c r="E1023" s="1">
        <v>2021</v>
      </c>
      <c r="F1023" s="1" t="s">
        <v>1184</v>
      </c>
      <c r="G1023" s="1" t="s">
        <v>1185</v>
      </c>
      <c r="H1023" s="33" t="s">
        <v>1165</v>
      </c>
      <c r="I1023" s="1" t="s">
        <v>1160</v>
      </c>
      <c r="J1023" s="1" t="s">
        <v>1002</v>
      </c>
      <c r="K1023" s="2">
        <v>21</v>
      </c>
      <c r="L1023" s="1" t="s">
        <v>1161</v>
      </c>
      <c r="M1023" s="2" t="s">
        <v>1176</v>
      </c>
      <c r="N1023" s="9">
        <f>S1023*Unit_conversion!$C$5</f>
        <v>1.482382283660312</v>
      </c>
      <c r="O1023" s="2"/>
      <c r="P1023" s="2"/>
      <c r="Q1023" s="2"/>
      <c r="R1023" s="10"/>
      <c r="S1023" s="2">
        <v>42.1</v>
      </c>
      <c r="T1023" s="2"/>
      <c r="U1023" s="2" t="s">
        <v>35</v>
      </c>
      <c r="W1023" s="2" t="s">
        <v>1162</v>
      </c>
      <c r="X1023" s="2" t="s">
        <v>1141</v>
      </c>
      <c r="Y1023" s="2" t="s">
        <v>1177</v>
      </c>
    </row>
    <row r="1024" spans="1:25" ht="14.25" customHeight="1">
      <c r="A1024" s="1">
        <v>4148</v>
      </c>
      <c r="B1024" s="2">
        <v>1</v>
      </c>
      <c r="C1024" s="1" t="s">
        <v>1156</v>
      </c>
      <c r="D1024" s="1" t="s">
        <v>1157</v>
      </c>
      <c r="E1024" s="1">
        <v>2021</v>
      </c>
      <c r="F1024" s="1" t="s">
        <v>1186</v>
      </c>
      <c r="G1024" s="1" t="s">
        <v>1187</v>
      </c>
      <c r="H1024" s="33" t="s">
        <v>1165</v>
      </c>
      <c r="I1024" s="1" t="s">
        <v>1160</v>
      </c>
      <c r="J1024" s="1" t="s">
        <v>1002</v>
      </c>
      <c r="K1024" s="2">
        <v>21</v>
      </c>
      <c r="L1024" s="1" t="s">
        <v>1161</v>
      </c>
      <c r="M1024" s="2" t="s">
        <v>1176</v>
      </c>
      <c r="N1024" s="9">
        <f>S1024*Unit_conversion!$C$5</f>
        <v>1.5668886371231328</v>
      </c>
      <c r="O1024" s="2"/>
      <c r="P1024" s="2"/>
      <c r="Q1024" s="2"/>
      <c r="R1024" s="10"/>
      <c r="S1024" s="2">
        <v>44.5</v>
      </c>
      <c r="T1024" s="2"/>
      <c r="U1024" s="2" t="s">
        <v>35</v>
      </c>
      <c r="W1024" s="2" t="s">
        <v>1162</v>
      </c>
      <c r="X1024" s="2" t="s">
        <v>1141</v>
      </c>
      <c r="Y1024" s="2" t="s">
        <v>1177</v>
      </c>
    </row>
    <row r="1025" spans="1:32" ht="14.25" customHeight="1">
      <c r="A1025" s="1">
        <v>4148</v>
      </c>
      <c r="B1025" s="2">
        <v>1</v>
      </c>
      <c r="C1025" s="1" t="s">
        <v>1156</v>
      </c>
      <c r="D1025" s="1" t="s">
        <v>1157</v>
      </c>
      <c r="E1025" s="1">
        <v>2021</v>
      </c>
      <c r="F1025" s="1" t="s">
        <v>1188</v>
      </c>
      <c r="G1025" s="1" t="s">
        <v>1189</v>
      </c>
      <c r="H1025" s="33" t="s">
        <v>1165</v>
      </c>
      <c r="I1025" s="1" t="s">
        <v>1160</v>
      </c>
      <c r="J1025" s="1" t="s">
        <v>1002</v>
      </c>
      <c r="K1025" s="2">
        <v>21</v>
      </c>
      <c r="L1025" s="1" t="s">
        <v>1161</v>
      </c>
      <c r="M1025" s="2" t="s">
        <v>1190</v>
      </c>
      <c r="N1025" s="9">
        <f>S1025*Unit_conversion!$C$5</f>
        <v>2.1020955423876635</v>
      </c>
      <c r="O1025" s="2"/>
      <c r="P1025" s="2"/>
      <c r="Q1025" s="2"/>
      <c r="R1025" s="10"/>
      <c r="S1025" s="2">
        <v>59.7</v>
      </c>
      <c r="T1025" s="2"/>
      <c r="U1025" s="2" t="s">
        <v>35</v>
      </c>
      <c r="W1025" s="2" t="s">
        <v>1162</v>
      </c>
      <c r="X1025" s="2" t="s">
        <v>1141</v>
      </c>
      <c r="Y1025" s="2" t="s">
        <v>1191</v>
      </c>
    </row>
    <row r="1026" spans="1:32" ht="14.25" customHeight="1">
      <c r="A1026" s="1">
        <v>4148</v>
      </c>
      <c r="B1026" s="2">
        <v>1</v>
      </c>
      <c r="C1026" s="1" t="s">
        <v>1156</v>
      </c>
      <c r="D1026" s="1" t="s">
        <v>1157</v>
      </c>
      <c r="E1026" s="1">
        <v>2021</v>
      </c>
      <c r="F1026" s="1" t="s">
        <v>1192</v>
      </c>
      <c r="G1026" s="1" t="s">
        <v>1193</v>
      </c>
      <c r="H1026" s="33" t="s">
        <v>1165</v>
      </c>
      <c r="I1026" s="1" t="s">
        <v>1160</v>
      </c>
      <c r="J1026" s="1" t="s">
        <v>1002</v>
      </c>
      <c r="K1026" s="2">
        <v>21</v>
      </c>
      <c r="L1026" s="1" t="s">
        <v>1161</v>
      </c>
      <c r="M1026" s="2" t="s">
        <v>1190</v>
      </c>
      <c r="N1026" s="9">
        <f>S1026*Unit_conversion!$C$5</f>
        <v>2.1408276210581225</v>
      </c>
      <c r="R1026" s="10"/>
      <c r="S1026" s="2">
        <v>60.8</v>
      </c>
      <c r="T1026" s="2"/>
      <c r="U1026" s="2" t="s">
        <v>35</v>
      </c>
      <c r="W1026" s="2" t="s">
        <v>1162</v>
      </c>
      <c r="X1026" s="2" t="s">
        <v>1141</v>
      </c>
      <c r="Y1026" s="2" t="s">
        <v>1191</v>
      </c>
    </row>
    <row r="1027" spans="1:32" ht="14.25" customHeight="1">
      <c r="A1027" s="1">
        <v>4148</v>
      </c>
      <c r="B1027" s="2">
        <v>1</v>
      </c>
      <c r="C1027" s="1" t="s">
        <v>1156</v>
      </c>
      <c r="D1027" s="1" t="s">
        <v>1157</v>
      </c>
      <c r="E1027" s="1">
        <v>2021</v>
      </c>
      <c r="F1027" s="1" t="s">
        <v>1194</v>
      </c>
      <c r="G1027" s="1" t="s">
        <v>1195</v>
      </c>
      <c r="H1027" s="33" t="s">
        <v>1165</v>
      </c>
      <c r="I1027" s="1" t="s">
        <v>1160</v>
      </c>
      <c r="J1027" s="1" t="s">
        <v>1002</v>
      </c>
      <c r="K1027" s="2">
        <v>21</v>
      </c>
      <c r="L1027" s="1" t="s">
        <v>1161</v>
      </c>
      <c r="M1027" s="2" t="s">
        <v>1190</v>
      </c>
      <c r="N1027" s="9">
        <f>S1027*Unit_conversion!$C$5</f>
        <v>2.2499816609475993</v>
      </c>
      <c r="R1027" s="10"/>
      <c r="S1027" s="2">
        <v>63.9</v>
      </c>
      <c r="T1027" s="2"/>
      <c r="U1027" s="2" t="s">
        <v>35</v>
      </c>
      <c r="W1027" s="2" t="s">
        <v>1162</v>
      </c>
      <c r="X1027" s="2" t="s">
        <v>1141</v>
      </c>
      <c r="Y1027" s="2" t="s">
        <v>1191</v>
      </c>
    </row>
    <row r="1028" spans="1:32" ht="14.25" customHeight="1">
      <c r="A1028" s="1">
        <v>4148</v>
      </c>
      <c r="B1028" s="2">
        <v>1</v>
      </c>
      <c r="C1028" s="1" t="s">
        <v>1156</v>
      </c>
      <c r="D1028" s="1" t="s">
        <v>1157</v>
      </c>
      <c r="E1028" s="1">
        <v>2021</v>
      </c>
      <c r="F1028" s="1" t="s">
        <v>1196</v>
      </c>
      <c r="G1028" s="1" t="s">
        <v>1197</v>
      </c>
      <c r="H1028" s="33" t="s">
        <v>1165</v>
      </c>
      <c r="I1028" s="1" t="s">
        <v>1160</v>
      </c>
      <c r="J1028" s="1" t="s">
        <v>1002</v>
      </c>
      <c r="K1028" s="2">
        <v>21</v>
      </c>
      <c r="L1028" s="1" t="s">
        <v>1161</v>
      </c>
      <c r="M1028" s="2" t="s">
        <v>1190</v>
      </c>
      <c r="N1028" s="9">
        <f>S1028*Unit_conversion!$C$5</f>
        <v>2.5387117019455698</v>
      </c>
      <c r="R1028" s="10"/>
      <c r="S1028" s="2">
        <v>72.099999999999994</v>
      </c>
      <c r="T1028" s="2"/>
      <c r="U1028" s="2" t="s">
        <v>35</v>
      </c>
      <c r="W1028" s="2" t="s">
        <v>1162</v>
      </c>
      <c r="X1028" s="2" t="s">
        <v>1141</v>
      </c>
      <c r="Y1028" s="2" t="s">
        <v>1191</v>
      </c>
    </row>
    <row r="1029" spans="1:32" ht="14.25" customHeight="1">
      <c r="A1029" s="1">
        <v>4148</v>
      </c>
      <c r="B1029" s="2">
        <v>1</v>
      </c>
      <c r="C1029" s="1" t="s">
        <v>1156</v>
      </c>
      <c r="D1029" s="1" t="s">
        <v>1157</v>
      </c>
      <c r="E1029" s="1">
        <v>2021</v>
      </c>
      <c r="F1029" s="1" t="s">
        <v>1198</v>
      </c>
      <c r="G1029" s="1" t="s">
        <v>1199</v>
      </c>
      <c r="H1029" s="33" t="s">
        <v>1165</v>
      </c>
      <c r="I1029" s="1" t="s">
        <v>1160</v>
      </c>
      <c r="J1029" s="1" t="s">
        <v>1002</v>
      </c>
      <c r="K1029" s="2">
        <v>21</v>
      </c>
      <c r="L1029" s="1" t="s">
        <v>1161</v>
      </c>
      <c r="M1029" s="2" t="s">
        <v>1190</v>
      </c>
      <c r="N1029" s="9">
        <f>S1029*Unit_conversion!$C$5</f>
        <v>2.0985744443267125</v>
      </c>
      <c r="R1029" s="10"/>
      <c r="S1029" s="2">
        <v>59.6</v>
      </c>
      <c r="T1029" s="2"/>
      <c r="U1029" s="2" t="s">
        <v>35</v>
      </c>
      <c r="W1029" s="2" t="s">
        <v>1162</v>
      </c>
      <c r="X1029" s="2" t="s">
        <v>1141</v>
      </c>
      <c r="Y1029" s="2" t="s">
        <v>1191</v>
      </c>
    </row>
    <row r="1030" spans="1:32" ht="14.25" customHeight="1">
      <c r="A1030" s="1">
        <v>4148</v>
      </c>
      <c r="B1030" s="2">
        <v>1</v>
      </c>
      <c r="C1030" s="1" t="s">
        <v>1156</v>
      </c>
      <c r="D1030" s="1" t="s">
        <v>1157</v>
      </c>
      <c r="E1030" s="1">
        <v>2021</v>
      </c>
      <c r="F1030" s="1" t="s">
        <v>1200</v>
      </c>
      <c r="G1030" s="1" t="s">
        <v>1201</v>
      </c>
      <c r="H1030" s="33" t="s">
        <v>1165</v>
      </c>
      <c r="I1030" s="1" t="s">
        <v>1160</v>
      </c>
      <c r="J1030" s="1" t="s">
        <v>1002</v>
      </c>
      <c r="K1030" s="2">
        <v>21</v>
      </c>
      <c r="L1030" s="1" t="s">
        <v>1161</v>
      </c>
      <c r="M1030" s="2" t="s">
        <v>1190</v>
      </c>
      <c r="N1030" s="9">
        <f>S1030*Unit_conversion!$C$5</f>
        <v>1.834492089755398</v>
      </c>
      <c r="R1030" s="10"/>
      <c r="S1030" s="2">
        <v>52.1</v>
      </c>
      <c r="T1030" s="2"/>
      <c r="U1030" s="2" t="s">
        <v>35</v>
      </c>
      <c r="V1030" s="27"/>
      <c r="W1030" s="2" t="s">
        <v>1162</v>
      </c>
      <c r="X1030" s="2" t="s">
        <v>1141</v>
      </c>
      <c r="Y1030" s="2" t="s">
        <v>1191</v>
      </c>
    </row>
    <row r="1031" spans="1:32" ht="14.25" customHeight="1">
      <c r="A1031" s="1">
        <v>4146</v>
      </c>
      <c r="B1031" s="2">
        <v>1</v>
      </c>
      <c r="C1031" s="1" t="s">
        <v>1202</v>
      </c>
      <c r="D1031" s="1" t="s">
        <v>1203</v>
      </c>
      <c r="E1031" s="1">
        <v>2021</v>
      </c>
      <c r="F1031" s="1" t="s">
        <v>1204</v>
      </c>
      <c r="G1031" s="1" t="s">
        <v>1205</v>
      </c>
      <c r="H1031" s="8" t="str">
        <f>HYPERLINK("https://doi.org/"&amp;G1031)</f>
        <v>https://doi.org/10.1016/j.jhydrol.2021.126176</v>
      </c>
      <c r="I1031" s="1" t="s">
        <v>1206</v>
      </c>
      <c r="J1031" s="1" t="s">
        <v>1002</v>
      </c>
      <c r="K1031" s="2">
        <v>1</v>
      </c>
      <c r="L1031" s="1" t="s">
        <v>1207</v>
      </c>
      <c r="M1031" s="2" t="s">
        <v>1208</v>
      </c>
      <c r="N1031" s="2">
        <v>0.64</v>
      </c>
      <c r="O1031" s="2"/>
      <c r="R1031" s="10"/>
      <c r="S1031" s="2"/>
      <c r="T1031" s="2"/>
      <c r="U1031" s="2" t="s">
        <v>35</v>
      </c>
      <c r="V1031" s="27" t="s">
        <v>36</v>
      </c>
      <c r="W1031" s="2" t="s">
        <v>1209</v>
      </c>
      <c r="X1031" s="2" t="s">
        <v>1141</v>
      </c>
    </row>
    <row r="1032" spans="1:32" ht="14.25" customHeight="1">
      <c r="A1032" s="1">
        <v>4146</v>
      </c>
      <c r="B1032" s="2">
        <v>1</v>
      </c>
      <c r="C1032" s="1" t="s">
        <v>1202</v>
      </c>
      <c r="D1032" s="1" t="s">
        <v>1203</v>
      </c>
      <c r="E1032" s="1">
        <v>2021</v>
      </c>
      <c r="F1032" s="1" t="s">
        <v>1204</v>
      </c>
      <c r="G1032" s="1" t="s">
        <v>1205</v>
      </c>
      <c r="H1032" s="8" t="str">
        <f>HYPERLINK("https://doi.org/"&amp;G1032)</f>
        <v>https://doi.org/10.1016/j.jhydrol.2021.126176</v>
      </c>
      <c r="I1032" s="1" t="s">
        <v>1206</v>
      </c>
      <c r="J1032" s="1" t="s">
        <v>1002</v>
      </c>
      <c r="K1032" s="2">
        <v>1</v>
      </c>
      <c r="L1032" s="1" t="s">
        <v>1210</v>
      </c>
      <c r="M1032" s="2" t="s">
        <v>1208</v>
      </c>
      <c r="N1032" s="2">
        <v>1.43</v>
      </c>
      <c r="O1032" s="2"/>
      <c r="R1032" s="10"/>
      <c r="S1032" s="2"/>
      <c r="T1032" s="2"/>
      <c r="U1032" s="2" t="s">
        <v>35</v>
      </c>
      <c r="V1032" s="27" t="s">
        <v>1088</v>
      </c>
      <c r="W1032" s="2" t="s">
        <v>1211</v>
      </c>
      <c r="X1032" s="2" t="s">
        <v>1141</v>
      </c>
    </row>
    <row r="1033" spans="1:32" ht="14.25" customHeight="1">
      <c r="A1033" s="1">
        <v>4146</v>
      </c>
      <c r="B1033" s="2">
        <v>1</v>
      </c>
      <c r="C1033" s="1" t="s">
        <v>1202</v>
      </c>
      <c r="D1033" s="1" t="s">
        <v>1203</v>
      </c>
      <c r="E1033" s="1">
        <v>2021</v>
      </c>
      <c r="F1033" s="1" t="s">
        <v>1204</v>
      </c>
      <c r="G1033" s="1" t="s">
        <v>1205</v>
      </c>
      <c r="H1033" s="8" t="str">
        <f>HYPERLINK("https://doi.org/"&amp;G1033)</f>
        <v>https://doi.org/10.1016/j.jhydrol.2021.126176</v>
      </c>
      <c r="I1033" s="1" t="s">
        <v>1206</v>
      </c>
      <c r="J1033" s="1" t="s">
        <v>1002</v>
      </c>
      <c r="K1033" s="2">
        <v>1</v>
      </c>
      <c r="L1033" s="1" t="s">
        <v>1212</v>
      </c>
      <c r="M1033" s="2" t="s">
        <v>1208</v>
      </c>
      <c r="N1033" s="2">
        <v>0.78</v>
      </c>
      <c r="O1033" s="2"/>
      <c r="R1033" s="10"/>
      <c r="S1033" s="2"/>
      <c r="T1033" s="2"/>
      <c r="U1033" s="2" t="s">
        <v>35</v>
      </c>
      <c r="V1033" s="27" t="s">
        <v>29</v>
      </c>
      <c r="W1033" s="2" t="s">
        <v>1213</v>
      </c>
      <c r="X1033" s="2" t="s">
        <v>1141</v>
      </c>
    </row>
    <row r="1034" spans="1:32" ht="14.25" customHeight="1">
      <c r="A1034" s="3">
        <v>4146</v>
      </c>
      <c r="B1034" s="16">
        <v>0</v>
      </c>
      <c r="C1034" s="3" t="s">
        <v>1202</v>
      </c>
      <c r="D1034" s="3" t="s">
        <v>1203</v>
      </c>
      <c r="E1034" s="3">
        <v>2021</v>
      </c>
      <c r="F1034" s="3" t="s">
        <v>1204</v>
      </c>
      <c r="G1034" s="3" t="s">
        <v>1205</v>
      </c>
      <c r="H1034" s="17" t="str">
        <f>HYPERLINK("https://doi.org/"&amp;G1034)</f>
        <v>https://doi.org/10.1016/j.jhydrol.2021.126176</v>
      </c>
      <c r="I1034" s="3" t="s">
        <v>1206</v>
      </c>
      <c r="J1034" s="3" t="s">
        <v>1002</v>
      </c>
      <c r="K1034" s="16">
        <v>1</v>
      </c>
      <c r="L1034" s="3" t="s">
        <v>1214</v>
      </c>
      <c r="M1034" s="16" t="s">
        <v>1208</v>
      </c>
      <c r="N1034" s="16">
        <v>0.65</v>
      </c>
      <c r="O1034" s="16"/>
      <c r="Q1034" s="3"/>
      <c r="R1034" s="10"/>
      <c r="S1034" s="16"/>
      <c r="T1034" s="16"/>
      <c r="U1034" s="16" t="s">
        <v>35</v>
      </c>
      <c r="V1034" s="34" t="s">
        <v>29</v>
      </c>
      <c r="W1034" s="16" t="s">
        <v>1215</v>
      </c>
      <c r="X1034" s="16" t="s">
        <v>1141</v>
      </c>
      <c r="Y1034" s="16" t="s">
        <v>1216</v>
      </c>
      <c r="AA1034" s="3"/>
      <c r="AB1034" s="3"/>
      <c r="AC1034" s="3"/>
      <c r="AD1034" s="3"/>
      <c r="AE1034" s="3"/>
      <c r="AF1034" s="3"/>
    </row>
    <row r="1035" spans="1:32" ht="14.25" customHeight="1">
      <c r="A1035" s="1">
        <v>4042</v>
      </c>
      <c r="B1035" s="2">
        <v>1</v>
      </c>
      <c r="C1035" s="1" t="s">
        <v>1217</v>
      </c>
      <c r="D1035" s="1" t="s">
        <v>1218</v>
      </c>
      <c r="E1035" s="1">
        <v>2021</v>
      </c>
      <c r="F1035" s="1" t="s">
        <v>1219</v>
      </c>
      <c r="G1035" s="1" t="s">
        <v>1220</v>
      </c>
      <c r="H1035" s="8" t="str">
        <f>HYPERLINK("https://doi.org/"&amp;G1035)</f>
        <v>https://doi.org/10.1016/j.jhydrol.2021.126642</v>
      </c>
      <c r="I1035" s="1" t="s">
        <v>1221</v>
      </c>
      <c r="J1035" s="1" t="s">
        <v>1002</v>
      </c>
      <c r="K1035" s="2">
        <v>1</v>
      </c>
      <c r="L1035" s="1">
        <v>3</v>
      </c>
      <c r="M1035" s="2" t="s">
        <v>1222</v>
      </c>
      <c r="N1035" s="9">
        <f>S1035*Unit_conversion!$C$5</f>
        <v>0.66020588642828626</v>
      </c>
      <c r="O1035" s="2"/>
      <c r="P1035" s="2"/>
      <c r="Q1035" s="2"/>
      <c r="R1035" s="10"/>
      <c r="S1035" s="2">
        <v>18.75</v>
      </c>
      <c r="T1035" s="2"/>
      <c r="U1035" s="2" t="s">
        <v>35</v>
      </c>
      <c r="V1035" s="2" t="s">
        <v>27</v>
      </c>
      <c r="W1035" s="2" t="s">
        <v>1223</v>
      </c>
      <c r="X1035" s="2" t="s">
        <v>1141</v>
      </c>
      <c r="Y1035" s="27" t="s">
        <v>1224</v>
      </c>
    </row>
    <row r="1036" spans="1:32" ht="14.25" customHeight="1">
      <c r="A1036" s="1">
        <v>4042</v>
      </c>
      <c r="B1036" s="2">
        <v>1</v>
      </c>
      <c r="C1036" s="1" t="s">
        <v>1217</v>
      </c>
      <c r="D1036" s="1" t="s">
        <v>1218</v>
      </c>
      <c r="E1036" s="1">
        <v>2021</v>
      </c>
      <c r="F1036" s="1" t="s">
        <v>1219</v>
      </c>
      <c r="G1036" s="1" t="s">
        <v>1220</v>
      </c>
      <c r="H1036" s="8" t="str">
        <f>HYPERLINK("https://doi.org/"&amp;G1036)</f>
        <v>https://doi.org/10.1016/j.jhydrol.2021.126642</v>
      </c>
      <c r="I1036" s="1" t="s">
        <v>1221</v>
      </c>
      <c r="J1036" s="1" t="s">
        <v>1002</v>
      </c>
      <c r="K1036" s="2">
        <v>1</v>
      </c>
      <c r="L1036" s="1">
        <v>2</v>
      </c>
      <c r="M1036" s="2" t="s">
        <v>1222</v>
      </c>
      <c r="N1036" s="9">
        <f>S1036*Unit_conversion!$C$5</f>
        <v>1.7968163405032238</v>
      </c>
      <c r="O1036" s="2"/>
      <c r="P1036" s="2"/>
      <c r="Q1036" s="2"/>
      <c r="R1036" s="10"/>
      <c r="S1036" s="2">
        <v>51.03</v>
      </c>
      <c r="T1036" s="2"/>
      <c r="U1036" s="2" t="s">
        <v>35</v>
      </c>
      <c r="V1036" s="2" t="s">
        <v>36</v>
      </c>
      <c r="W1036" s="2" t="s">
        <v>1225</v>
      </c>
      <c r="X1036" s="2" t="s">
        <v>1141</v>
      </c>
      <c r="Y1036" s="27" t="s">
        <v>1224</v>
      </c>
    </row>
    <row r="1037" spans="1:32" ht="14.25" customHeight="1">
      <c r="A1037" s="1">
        <v>4042</v>
      </c>
      <c r="B1037" s="2">
        <v>1</v>
      </c>
      <c r="C1037" s="1" t="s">
        <v>1217</v>
      </c>
      <c r="D1037" s="1" t="s">
        <v>1218</v>
      </c>
      <c r="E1037" s="1">
        <v>2021</v>
      </c>
      <c r="F1037" s="1" t="s">
        <v>1219</v>
      </c>
      <c r="G1037" s="1" t="s">
        <v>1220</v>
      </c>
      <c r="H1037" s="8" t="str">
        <f>HYPERLINK("https://doi.org/"&amp;G1037)</f>
        <v>https://doi.org/10.1016/j.jhydrol.2021.126642</v>
      </c>
      <c r="I1037" s="1" t="s">
        <v>1221</v>
      </c>
      <c r="J1037" s="1" t="s">
        <v>1002</v>
      </c>
      <c r="K1037" s="2">
        <v>1</v>
      </c>
      <c r="L1037" s="1">
        <v>3</v>
      </c>
      <c r="M1037" s="2" t="s">
        <v>1222</v>
      </c>
      <c r="N1037" s="9">
        <f>S1037*Unit_conversion!$C$5</f>
        <v>0.93238676653978769</v>
      </c>
      <c r="O1037" s="2"/>
      <c r="P1037" s="2"/>
      <c r="Q1037" s="2"/>
      <c r="R1037" s="10"/>
      <c r="S1037" s="2">
        <v>26.48</v>
      </c>
      <c r="T1037" s="2"/>
      <c r="U1037" s="2" t="s">
        <v>35</v>
      </c>
      <c r="V1037" s="2" t="s">
        <v>125</v>
      </c>
      <c r="W1037" s="2" t="s">
        <v>1226</v>
      </c>
      <c r="X1037" s="2" t="s">
        <v>1141</v>
      </c>
      <c r="Y1037" s="27" t="s">
        <v>1224</v>
      </c>
    </row>
    <row r="1038" spans="1:32" ht="14.25" customHeight="1">
      <c r="A1038" s="1">
        <v>4042</v>
      </c>
      <c r="B1038" s="2">
        <v>1</v>
      </c>
      <c r="C1038" s="1" t="s">
        <v>1217</v>
      </c>
      <c r="D1038" s="1" t="s">
        <v>1218</v>
      </c>
      <c r="E1038" s="1">
        <v>2021</v>
      </c>
      <c r="F1038" s="1" t="s">
        <v>1219</v>
      </c>
      <c r="G1038" s="1" t="s">
        <v>1220</v>
      </c>
      <c r="H1038" s="8" t="str">
        <f>HYPERLINK("https://doi.org/"&amp;G1038)</f>
        <v>https://doi.org/10.1016/j.jhydrol.2021.126642</v>
      </c>
      <c r="I1038" s="1" t="s">
        <v>1221</v>
      </c>
      <c r="J1038" s="1" t="s">
        <v>1002</v>
      </c>
      <c r="K1038" s="2">
        <v>1</v>
      </c>
      <c r="L1038" s="1">
        <v>3</v>
      </c>
      <c r="M1038" s="2" t="s">
        <v>1222</v>
      </c>
      <c r="N1038" s="9">
        <f>S1038*Unit_conversion!$C$5</f>
        <v>1.355270643659986</v>
      </c>
      <c r="O1038" s="2"/>
      <c r="P1038" s="2"/>
      <c r="Q1038" s="2"/>
      <c r="R1038" s="10"/>
      <c r="S1038" s="2">
        <v>38.49</v>
      </c>
      <c r="T1038" s="2"/>
      <c r="U1038" s="2" t="s">
        <v>35</v>
      </c>
      <c r="V1038" s="2" t="s">
        <v>443</v>
      </c>
      <c r="W1038" s="2" t="s">
        <v>1227</v>
      </c>
      <c r="X1038" s="2" t="s">
        <v>1141</v>
      </c>
      <c r="Y1038" s="27" t="s">
        <v>1224</v>
      </c>
    </row>
    <row r="1039" spans="1:32" ht="14.25" customHeight="1">
      <c r="A1039" s="1">
        <v>4042</v>
      </c>
      <c r="B1039" s="2">
        <v>1</v>
      </c>
      <c r="C1039" s="1" t="s">
        <v>1217</v>
      </c>
      <c r="D1039" s="1" t="s">
        <v>1218</v>
      </c>
      <c r="E1039" s="1">
        <v>2021</v>
      </c>
      <c r="F1039" s="1" t="s">
        <v>1219</v>
      </c>
      <c r="G1039" s="1" t="s">
        <v>1220</v>
      </c>
      <c r="H1039" s="8" t="str">
        <f>HYPERLINK("https://doi.org/"&amp;G1039)</f>
        <v>https://doi.org/10.1016/j.jhydrol.2021.126642</v>
      </c>
      <c r="I1039" s="1" t="s">
        <v>1221</v>
      </c>
      <c r="J1039" s="1" t="s">
        <v>1002</v>
      </c>
      <c r="K1039" s="2">
        <v>1</v>
      </c>
      <c r="L1039" s="1">
        <v>3</v>
      </c>
      <c r="M1039" s="2" t="s">
        <v>1222</v>
      </c>
      <c r="N1039" s="9">
        <f>S1039*Unit_conversion!$C$5</f>
        <v>0.86900700144267218</v>
      </c>
      <c r="O1039" s="2"/>
      <c r="P1039" s="2"/>
      <c r="Q1039" s="2"/>
      <c r="R1039" s="10"/>
      <c r="S1039" s="2">
        <v>24.68</v>
      </c>
      <c r="T1039" s="2"/>
      <c r="U1039" s="2" t="s">
        <v>35</v>
      </c>
      <c r="V1039" s="2" t="s">
        <v>32</v>
      </c>
      <c r="W1039" s="2" t="s">
        <v>1228</v>
      </c>
      <c r="X1039" s="2" t="s">
        <v>1141</v>
      </c>
      <c r="Y1039" s="27" t="s">
        <v>1224</v>
      </c>
    </row>
    <row r="1040" spans="1:32" ht="14.25" customHeight="1">
      <c r="A1040" s="1">
        <v>4042</v>
      </c>
      <c r="B1040" s="2">
        <v>1</v>
      </c>
      <c r="C1040" s="1" t="s">
        <v>1217</v>
      </c>
      <c r="D1040" s="1" t="s">
        <v>1218</v>
      </c>
      <c r="E1040" s="1">
        <v>2021</v>
      </c>
      <c r="F1040" s="1" t="s">
        <v>1219</v>
      </c>
      <c r="G1040" s="1" t="s">
        <v>1220</v>
      </c>
      <c r="H1040" s="8" t="str">
        <f>HYPERLINK("https://doi.org/"&amp;G1040)</f>
        <v>https://doi.org/10.1016/j.jhydrol.2021.126642</v>
      </c>
      <c r="I1040" s="1" t="s">
        <v>1221</v>
      </c>
      <c r="J1040" s="1" t="s">
        <v>1002</v>
      </c>
      <c r="K1040" s="2">
        <v>1</v>
      </c>
      <c r="L1040" s="1">
        <v>4</v>
      </c>
      <c r="M1040" s="2" t="s">
        <v>1222</v>
      </c>
      <c r="N1040" s="9">
        <f>S1040*Unit_conversion!$C$5</f>
        <v>1.0373154887561233</v>
      </c>
      <c r="O1040" s="2"/>
      <c r="P1040" s="2"/>
      <c r="Q1040" s="2"/>
      <c r="R1040" s="10"/>
      <c r="S1040" s="2">
        <v>29.46</v>
      </c>
      <c r="T1040" s="2"/>
      <c r="U1040" s="2" t="s">
        <v>35</v>
      </c>
      <c r="V1040" s="2" t="s">
        <v>36</v>
      </c>
      <c r="W1040" s="2" t="s">
        <v>1229</v>
      </c>
      <c r="X1040" s="2" t="s">
        <v>1141</v>
      </c>
      <c r="Y1040" s="27" t="s">
        <v>1224</v>
      </c>
    </row>
    <row r="1041" spans="1:25" ht="14.25" customHeight="1">
      <c r="A1041" s="1">
        <v>4042</v>
      </c>
      <c r="B1041" s="2">
        <v>1</v>
      </c>
      <c r="C1041" s="1" t="s">
        <v>1217</v>
      </c>
      <c r="D1041" s="1" t="s">
        <v>1218</v>
      </c>
      <c r="E1041" s="1">
        <v>2021</v>
      </c>
      <c r="F1041" s="1" t="s">
        <v>1219</v>
      </c>
      <c r="G1041" s="1" t="s">
        <v>1220</v>
      </c>
      <c r="H1041" s="8" t="str">
        <f>HYPERLINK("https://doi.org/"&amp;G1041)</f>
        <v>https://doi.org/10.1016/j.jhydrol.2021.126642</v>
      </c>
      <c r="I1041" s="1" t="s">
        <v>1221</v>
      </c>
      <c r="J1041" s="1" t="s">
        <v>1002</v>
      </c>
      <c r="K1041" s="2">
        <v>1</v>
      </c>
      <c r="L1041" s="1">
        <v>3</v>
      </c>
      <c r="M1041" s="2" t="s">
        <v>1222</v>
      </c>
      <c r="N1041" s="9">
        <f>S1041*Unit_conversion!$C$5</f>
        <v>0.8999926643790398</v>
      </c>
      <c r="O1041" s="2"/>
      <c r="P1041" s="2"/>
      <c r="Q1041" s="2"/>
      <c r="R1041" s="10"/>
      <c r="S1041" s="2">
        <v>25.56</v>
      </c>
      <c r="T1041" s="2"/>
      <c r="U1041" s="2" t="s">
        <v>35</v>
      </c>
      <c r="V1041" s="2" t="s">
        <v>36</v>
      </c>
      <c r="W1041" s="2" t="s">
        <v>1230</v>
      </c>
      <c r="X1041" s="2" t="s">
        <v>1141</v>
      </c>
      <c r="Y1041" s="27" t="s">
        <v>1224</v>
      </c>
    </row>
    <row r="1042" spans="1:25" ht="14.25" customHeight="1">
      <c r="A1042" s="1">
        <v>4042</v>
      </c>
      <c r="B1042" s="2">
        <v>1</v>
      </c>
      <c r="C1042" s="1" t="s">
        <v>1217</v>
      </c>
      <c r="D1042" s="1" t="s">
        <v>1218</v>
      </c>
      <c r="E1042" s="1">
        <v>2021</v>
      </c>
      <c r="F1042" s="1" t="s">
        <v>1219</v>
      </c>
      <c r="G1042" s="1" t="s">
        <v>1220</v>
      </c>
      <c r="H1042" s="8" t="str">
        <f>HYPERLINK("https://doi.org/"&amp;G1042)</f>
        <v>https://doi.org/10.1016/j.jhydrol.2021.126642</v>
      </c>
      <c r="I1042" s="1" t="s">
        <v>1221</v>
      </c>
      <c r="J1042" s="1" t="s">
        <v>1002</v>
      </c>
      <c r="K1042" s="2">
        <v>1</v>
      </c>
      <c r="L1042" s="1">
        <v>1</v>
      </c>
      <c r="M1042" s="2" t="s">
        <v>1222</v>
      </c>
      <c r="N1042" s="9">
        <f>S1042*Unit_conversion!$C$5</f>
        <v>0.5123197678683501</v>
      </c>
      <c r="O1042" s="2"/>
      <c r="P1042" s="2"/>
      <c r="Q1042" s="2"/>
      <c r="R1042" s="10"/>
      <c r="S1042" s="2">
        <v>14.55</v>
      </c>
      <c r="T1042" s="2"/>
      <c r="U1042" s="2" t="s">
        <v>35</v>
      </c>
      <c r="V1042" s="2" t="s">
        <v>36</v>
      </c>
      <c r="W1042" s="2" t="s">
        <v>1231</v>
      </c>
      <c r="X1042" s="2" t="s">
        <v>1141</v>
      </c>
      <c r="Y1042" s="27" t="s">
        <v>1224</v>
      </c>
    </row>
    <row r="1043" spans="1:25" ht="14.25" customHeight="1">
      <c r="A1043" s="1">
        <v>4042</v>
      </c>
      <c r="B1043" s="2">
        <v>1</v>
      </c>
      <c r="C1043" s="1" t="s">
        <v>1217</v>
      </c>
      <c r="D1043" s="1" t="s">
        <v>1218</v>
      </c>
      <c r="E1043" s="1">
        <v>2021</v>
      </c>
      <c r="F1043" s="1" t="s">
        <v>1219</v>
      </c>
      <c r="G1043" s="1" t="s">
        <v>1220</v>
      </c>
      <c r="H1043" s="8" t="str">
        <f>HYPERLINK("https://doi.org/"&amp;G1043)</f>
        <v>https://doi.org/10.1016/j.jhydrol.2021.126642</v>
      </c>
      <c r="I1043" s="1" t="s">
        <v>1221</v>
      </c>
      <c r="J1043" s="1" t="s">
        <v>1002</v>
      </c>
      <c r="K1043" s="2">
        <v>1</v>
      </c>
      <c r="L1043" s="1">
        <v>3</v>
      </c>
      <c r="M1043" s="2" t="s">
        <v>1232</v>
      </c>
      <c r="N1043" s="9">
        <f>S1043*Unit_conversion!$C$5</f>
        <v>0.63978351767477126</v>
      </c>
      <c r="O1043" s="2"/>
      <c r="P1043" s="2"/>
      <c r="Q1043" s="2"/>
      <c r="R1043" s="10"/>
      <c r="S1043" s="2">
        <v>18.170000000000002</v>
      </c>
      <c r="T1043" s="2"/>
      <c r="U1043" s="2" t="s">
        <v>35</v>
      </c>
      <c r="V1043" s="2" t="s">
        <v>27</v>
      </c>
      <c r="W1043" s="2" t="s">
        <v>1223</v>
      </c>
      <c r="X1043" s="2" t="s">
        <v>1141</v>
      </c>
      <c r="Y1043" s="27" t="s">
        <v>1224</v>
      </c>
    </row>
    <row r="1044" spans="1:25" ht="14.25" customHeight="1">
      <c r="A1044" s="1">
        <v>4042</v>
      </c>
      <c r="B1044" s="2">
        <v>1</v>
      </c>
      <c r="C1044" s="1" t="s">
        <v>1217</v>
      </c>
      <c r="D1044" s="1" t="s">
        <v>1218</v>
      </c>
      <c r="E1044" s="1">
        <v>2021</v>
      </c>
      <c r="F1044" s="1" t="s">
        <v>1219</v>
      </c>
      <c r="G1044" s="1" t="s">
        <v>1220</v>
      </c>
      <c r="H1044" s="8" t="str">
        <f>HYPERLINK("https://doi.org/"&amp;G1044)</f>
        <v>https://doi.org/10.1016/j.jhydrol.2021.126642</v>
      </c>
      <c r="I1044" s="1" t="s">
        <v>1221</v>
      </c>
      <c r="J1044" s="1" t="s">
        <v>1002</v>
      </c>
      <c r="K1044" s="2">
        <v>1</v>
      </c>
      <c r="L1044" s="1">
        <v>2</v>
      </c>
      <c r="M1044" s="2" t="s">
        <v>1232</v>
      </c>
      <c r="N1044" s="9">
        <f>S1044*Unit_conversion!$C$5</f>
        <v>1.6552681984529991</v>
      </c>
      <c r="O1044" s="2"/>
      <c r="P1044" s="2"/>
      <c r="Q1044" s="2"/>
      <c r="R1044" s="10"/>
      <c r="S1044" s="2">
        <v>47.01</v>
      </c>
      <c r="T1044" s="2"/>
      <c r="U1044" s="2" t="s">
        <v>35</v>
      </c>
      <c r="V1044" s="2" t="s">
        <v>36</v>
      </c>
      <c r="W1044" s="2" t="s">
        <v>1225</v>
      </c>
      <c r="X1044" s="2" t="s">
        <v>1141</v>
      </c>
      <c r="Y1044" s="27" t="s">
        <v>1224</v>
      </c>
    </row>
    <row r="1045" spans="1:25" ht="14.25" customHeight="1">
      <c r="A1045" s="1">
        <v>4042</v>
      </c>
      <c r="B1045" s="2">
        <v>1</v>
      </c>
      <c r="C1045" s="1" t="s">
        <v>1217</v>
      </c>
      <c r="D1045" s="1" t="s">
        <v>1218</v>
      </c>
      <c r="E1045" s="1">
        <v>2021</v>
      </c>
      <c r="F1045" s="1" t="s">
        <v>1219</v>
      </c>
      <c r="G1045" s="1" t="s">
        <v>1220</v>
      </c>
      <c r="H1045" s="8" t="str">
        <f>HYPERLINK("https://doi.org/"&amp;G1045)</f>
        <v>https://doi.org/10.1016/j.jhydrol.2021.126642</v>
      </c>
      <c r="I1045" s="1" t="s">
        <v>1221</v>
      </c>
      <c r="J1045" s="1" t="s">
        <v>1002</v>
      </c>
      <c r="K1045" s="2">
        <v>1</v>
      </c>
      <c r="L1045" s="1">
        <v>3</v>
      </c>
      <c r="M1045" s="2" t="s">
        <v>1232</v>
      </c>
      <c r="N1045" s="9">
        <f>S1045*Unit_conversion!$C$5</f>
        <v>1.0366112691439333</v>
      </c>
      <c r="O1045" s="2"/>
      <c r="P1045" s="2"/>
      <c r="Q1045" s="2"/>
      <c r="R1045" s="10"/>
      <c r="S1045" s="2">
        <v>29.44</v>
      </c>
      <c r="T1045" s="2"/>
      <c r="U1045" s="2" t="s">
        <v>35</v>
      </c>
      <c r="V1045" s="2" t="s">
        <v>125</v>
      </c>
      <c r="W1045" s="2" t="s">
        <v>1226</v>
      </c>
      <c r="X1045" s="2" t="s">
        <v>1141</v>
      </c>
      <c r="Y1045" s="27" t="s">
        <v>1224</v>
      </c>
    </row>
    <row r="1046" spans="1:25" ht="14.25" customHeight="1">
      <c r="A1046" s="1">
        <v>4042</v>
      </c>
      <c r="B1046" s="2">
        <v>1</v>
      </c>
      <c r="C1046" s="1" t="s">
        <v>1217</v>
      </c>
      <c r="D1046" s="1" t="s">
        <v>1218</v>
      </c>
      <c r="E1046" s="1">
        <v>2021</v>
      </c>
      <c r="F1046" s="1" t="s">
        <v>1219</v>
      </c>
      <c r="G1046" s="1" t="s">
        <v>1220</v>
      </c>
      <c r="H1046" s="8" t="str">
        <f>HYPERLINK("https://doi.org/"&amp;G1046)</f>
        <v>https://doi.org/10.1016/j.jhydrol.2021.126642</v>
      </c>
      <c r="I1046" s="1" t="s">
        <v>1221</v>
      </c>
      <c r="J1046" s="1" t="s">
        <v>1002</v>
      </c>
      <c r="K1046" s="2">
        <v>1</v>
      </c>
      <c r="L1046" s="1">
        <v>3</v>
      </c>
      <c r="M1046" s="2" t="s">
        <v>1232</v>
      </c>
      <c r="N1046" s="9">
        <f>S1046*Unit_conversion!$C$5</f>
        <v>1.1823847288672986</v>
      </c>
      <c r="O1046" s="2"/>
      <c r="P1046" s="2"/>
      <c r="Q1046" s="2"/>
      <c r="R1046" s="10"/>
      <c r="S1046" s="2">
        <v>33.58</v>
      </c>
      <c r="T1046" s="2"/>
      <c r="U1046" s="2" t="s">
        <v>35</v>
      </c>
      <c r="V1046" s="2" t="s">
        <v>443</v>
      </c>
      <c r="W1046" s="2" t="s">
        <v>1227</v>
      </c>
      <c r="X1046" s="2" t="s">
        <v>1141</v>
      </c>
      <c r="Y1046" s="27" t="s">
        <v>1224</v>
      </c>
    </row>
    <row r="1047" spans="1:25" ht="14.25" customHeight="1">
      <c r="A1047" s="1">
        <v>4042</v>
      </c>
      <c r="B1047" s="2">
        <v>1</v>
      </c>
      <c r="C1047" s="1" t="s">
        <v>1217</v>
      </c>
      <c r="D1047" s="1" t="s">
        <v>1218</v>
      </c>
      <c r="E1047" s="1">
        <v>2021</v>
      </c>
      <c r="F1047" s="1" t="s">
        <v>1219</v>
      </c>
      <c r="G1047" s="1" t="s">
        <v>1220</v>
      </c>
      <c r="H1047" s="8" t="str">
        <f>HYPERLINK("https://doi.org/"&amp;G1047)</f>
        <v>https://doi.org/10.1016/j.jhydrol.2021.126642</v>
      </c>
      <c r="I1047" s="1" t="s">
        <v>1221</v>
      </c>
      <c r="J1047" s="1" t="s">
        <v>1002</v>
      </c>
      <c r="K1047" s="2">
        <v>1</v>
      </c>
      <c r="L1047" s="1">
        <v>3</v>
      </c>
      <c r="M1047" s="2" t="s">
        <v>1232</v>
      </c>
      <c r="N1047" s="9">
        <f>S1047*Unit_conversion!$C$5</f>
        <v>0.78872596565299258</v>
      </c>
      <c r="O1047" s="2"/>
      <c r="P1047" s="2"/>
      <c r="Q1047" s="2"/>
      <c r="R1047" s="10"/>
      <c r="S1047" s="2">
        <v>22.4</v>
      </c>
      <c r="T1047" s="2"/>
      <c r="U1047" s="2" t="s">
        <v>35</v>
      </c>
      <c r="V1047" s="2" t="s">
        <v>32</v>
      </c>
      <c r="W1047" s="2" t="s">
        <v>1228</v>
      </c>
      <c r="X1047" s="2" t="s">
        <v>1141</v>
      </c>
      <c r="Y1047" s="27" t="s">
        <v>1224</v>
      </c>
    </row>
    <row r="1048" spans="1:25" ht="14.25" customHeight="1">
      <c r="A1048" s="1">
        <v>4042</v>
      </c>
      <c r="B1048" s="2">
        <v>1</v>
      </c>
      <c r="C1048" s="1" t="s">
        <v>1217</v>
      </c>
      <c r="D1048" s="1" t="s">
        <v>1218</v>
      </c>
      <c r="E1048" s="1">
        <v>2021</v>
      </c>
      <c r="F1048" s="1" t="s">
        <v>1219</v>
      </c>
      <c r="G1048" s="1" t="s">
        <v>1220</v>
      </c>
      <c r="H1048" s="8" t="str">
        <f>HYPERLINK("https://doi.org/"&amp;G1048)</f>
        <v>https://doi.org/10.1016/j.jhydrol.2021.126642</v>
      </c>
      <c r="I1048" s="1" t="s">
        <v>1221</v>
      </c>
      <c r="J1048" s="1" t="s">
        <v>1002</v>
      </c>
      <c r="K1048" s="2">
        <v>1</v>
      </c>
      <c r="L1048" s="1">
        <v>4</v>
      </c>
      <c r="M1048" s="2" t="s">
        <v>1232</v>
      </c>
      <c r="N1048" s="9">
        <f>S1048*Unit_conversion!$C$5</f>
        <v>0.95527390393596823</v>
      </c>
      <c r="O1048" s="2"/>
      <c r="P1048" s="2"/>
      <c r="Q1048" s="2"/>
      <c r="R1048" s="10"/>
      <c r="S1048" s="2">
        <v>27.13</v>
      </c>
      <c r="T1048" s="2"/>
      <c r="U1048" s="2" t="s">
        <v>35</v>
      </c>
      <c r="V1048" s="2" t="s">
        <v>36</v>
      </c>
      <c r="W1048" s="2" t="s">
        <v>1229</v>
      </c>
      <c r="X1048" s="2" t="s">
        <v>1141</v>
      </c>
      <c r="Y1048" s="27" t="s">
        <v>1224</v>
      </c>
    </row>
    <row r="1049" spans="1:25" ht="14.25" customHeight="1">
      <c r="A1049" s="1">
        <v>4042</v>
      </c>
      <c r="B1049" s="2">
        <v>1</v>
      </c>
      <c r="C1049" s="1" t="s">
        <v>1217</v>
      </c>
      <c r="D1049" s="1" t="s">
        <v>1218</v>
      </c>
      <c r="E1049" s="1">
        <v>2021</v>
      </c>
      <c r="F1049" s="1" t="s">
        <v>1219</v>
      </c>
      <c r="G1049" s="1" t="s">
        <v>1220</v>
      </c>
      <c r="H1049" s="8" t="str">
        <f>HYPERLINK("https://doi.org/"&amp;G1049)</f>
        <v>https://doi.org/10.1016/j.jhydrol.2021.126642</v>
      </c>
      <c r="I1049" s="1" t="s">
        <v>1221</v>
      </c>
      <c r="J1049" s="1" t="s">
        <v>1002</v>
      </c>
      <c r="K1049" s="2">
        <v>1</v>
      </c>
      <c r="L1049" s="1">
        <v>3</v>
      </c>
      <c r="M1049" s="2" t="s">
        <v>1232</v>
      </c>
      <c r="N1049" s="9">
        <f>S1049*Unit_conversion!$C$5</f>
        <v>0.81161310304917322</v>
      </c>
      <c r="O1049" s="2"/>
      <c r="P1049" s="2"/>
      <c r="Q1049" s="2"/>
      <c r="R1049" s="10"/>
      <c r="S1049" s="2">
        <v>23.05</v>
      </c>
      <c r="T1049" s="2"/>
      <c r="U1049" s="2" t="s">
        <v>35</v>
      </c>
      <c r="V1049" s="2" t="s">
        <v>36</v>
      </c>
      <c r="W1049" s="2" t="s">
        <v>1230</v>
      </c>
      <c r="X1049" s="2" t="s">
        <v>1141</v>
      </c>
      <c r="Y1049" s="27" t="s">
        <v>1224</v>
      </c>
    </row>
    <row r="1050" spans="1:25" ht="14.25" customHeight="1">
      <c r="A1050" s="1">
        <v>4042</v>
      </c>
      <c r="B1050" s="2">
        <v>1</v>
      </c>
      <c r="C1050" s="1" t="s">
        <v>1217</v>
      </c>
      <c r="D1050" s="1" t="s">
        <v>1218</v>
      </c>
      <c r="E1050" s="1">
        <v>2021</v>
      </c>
      <c r="F1050" s="1" t="s">
        <v>1219</v>
      </c>
      <c r="G1050" s="1" t="s">
        <v>1220</v>
      </c>
      <c r="H1050" s="8" t="str">
        <f>HYPERLINK("https://doi.org/"&amp;G1050)</f>
        <v>https://doi.org/10.1016/j.jhydrol.2021.126642</v>
      </c>
      <c r="I1050" s="1" t="s">
        <v>1221</v>
      </c>
      <c r="J1050" s="1" t="s">
        <v>1002</v>
      </c>
      <c r="K1050" s="2">
        <v>1</v>
      </c>
      <c r="L1050" s="1">
        <v>1</v>
      </c>
      <c r="M1050" s="2" t="s">
        <v>1232</v>
      </c>
      <c r="N1050" s="9">
        <f>S1050*Unit_conversion!$C$5</f>
        <v>0.51478453651101574</v>
      </c>
      <c r="O1050" s="2"/>
      <c r="P1050" s="2"/>
      <c r="Q1050" s="2"/>
      <c r="R1050" s="10"/>
      <c r="S1050" s="2">
        <v>14.62</v>
      </c>
      <c r="T1050" s="2"/>
      <c r="U1050" s="2" t="s">
        <v>35</v>
      </c>
      <c r="V1050" s="2" t="s">
        <v>36</v>
      </c>
      <c r="W1050" s="2" t="s">
        <v>1231</v>
      </c>
      <c r="X1050" s="2" t="s">
        <v>1141</v>
      </c>
      <c r="Y1050" s="27" t="s">
        <v>1224</v>
      </c>
    </row>
    <row r="1051" spans="1:25" ht="14.25" customHeight="1">
      <c r="A1051" s="1">
        <v>4042</v>
      </c>
      <c r="B1051" s="2">
        <v>1</v>
      </c>
      <c r="C1051" s="1" t="s">
        <v>1217</v>
      </c>
      <c r="D1051" s="1" t="s">
        <v>1218</v>
      </c>
      <c r="E1051" s="1">
        <v>2021</v>
      </c>
      <c r="F1051" s="1" t="s">
        <v>1219</v>
      </c>
      <c r="G1051" s="1" t="s">
        <v>1220</v>
      </c>
      <c r="H1051" s="8" t="str">
        <f>HYPERLINK("https://doi.org/"&amp;G1051)</f>
        <v>https://doi.org/10.1016/j.jhydrol.2021.126642</v>
      </c>
      <c r="I1051" s="1" t="s">
        <v>1221</v>
      </c>
      <c r="J1051" s="1" t="s">
        <v>1002</v>
      </c>
      <c r="K1051" s="2">
        <v>1</v>
      </c>
      <c r="L1051" s="1">
        <v>3</v>
      </c>
      <c r="M1051" s="2" t="s">
        <v>1233</v>
      </c>
      <c r="N1051" s="9">
        <f>S1051*Unit_conversion!$C$5</f>
        <v>0.55950248188509166</v>
      </c>
      <c r="O1051" s="2"/>
      <c r="P1051" s="2"/>
      <c r="Q1051" s="2"/>
      <c r="R1051" s="10"/>
      <c r="S1051" s="2">
        <v>15.89</v>
      </c>
      <c r="T1051" s="2"/>
      <c r="U1051" s="2" t="s">
        <v>35</v>
      </c>
      <c r="V1051" s="2" t="s">
        <v>27</v>
      </c>
      <c r="W1051" s="2" t="s">
        <v>1223</v>
      </c>
      <c r="X1051" s="2" t="s">
        <v>1141</v>
      </c>
      <c r="Y1051" s="27" t="s">
        <v>1224</v>
      </c>
    </row>
    <row r="1052" spans="1:25" ht="14.25" customHeight="1">
      <c r="A1052" s="1">
        <v>4042</v>
      </c>
      <c r="B1052" s="2">
        <v>1</v>
      </c>
      <c r="C1052" s="1" t="s">
        <v>1217</v>
      </c>
      <c r="D1052" s="1" t="s">
        <v>1218</v>
      </c>
      <c r="E1052" s="1">
        <v>2021</v>
      </c>
      <c r="F1052" s="1" t="s">
        <v>1219</v>
      </c>
      <c r="G1052" s="1" t="s">
        <v>1220</v>
      </c>
      <c r="H1052" s="8" t="str">
        <f>HYPERLINK("https://doi.org/"&amp;G1052)</f>
        <v>https://doi.org/10.1016/j.jhydrol.2021.126642</v>
      </c>
      <c r="I1052" s="1" t="s">
        <v>1221</v>
      </c>
      <c r="J1052" s="1" t="s">
        <v>1002</v>
      </c>
      <c r="K1052" s="2">
        <v>1</v>
      </c>
      <c r="L1052" s="1">
        <v>2</v>
      </c>
      <c r="M1052" s="2" t="s">
        <v>1233</v>
      </c>
      <c r="N1052" s="9">
        <f>S1052*Unit_conversion!$C$5</f>
        <v>1.4623120247128922</v>
      </c>
      <c r="O1052" s="2"/>
      <c r="P1052" s="2"/>
      <c r="Q1052" s="2"/>
      <c r="R1052" s="10"/>
      <c r="S1052" s="2">
        <v>41.53</v>
      </c>
      <c r="T1052" s="2"/>
      <c r="U1052" s="2" t="s">
        <v>35</v>
      </c>
      <c r="V1052" s="2" t="s">
        <v>36</v>
      </c>
      <c r="W1052" s="2" t="s">
        <v>1225</v>
      </c>
      <c r="X1052" s="2" t="s">
        <v>1141</v>
      </c>
      <c r="Y1052" s="27" t="s">
        <v>1224</v>
      </c>
    </row>
    <row r="1053" spans="1:25" ht="14.25" customHeight="1">
      <c r="A1053" s="1">
        <v>4042</v>
      </c>
      <c r="B1053" s="2">
        <v>1</v>
      </c>
      <c r="C1053" s="1" t="s">
        <v>1217</v>
      </c>
      <c r="D1053" s="1" t="s">
        <v>1218</v>
      </c>
      <c r="E1053" s="1">
        <v>2021</v>
      </c>
      <c r="F1053" s="1" t="s">
        <v>1219</v>
      </c>
      <c r="G1053" s="1" t="s">
        <v>1220</v>
      </c>
      <c r="H1053" s="8" t="str">
        <f>HYPERLINK("https://doi.org/"&amp;G1053)</f>
        <v>https://doi.org/10.1016/j.jhydrol.2021.126642</v>
      </c>
      <c r="I1053" s="1" t="s">
        <v>1221</v>
      </c>
      <c r="J1053" s="1" t="s">
        <v>1002</v>
      </c>
      <c r="K1053" s="2">
        <v>1</v>
      </c>
      <c r="L1053" s="1">
        <v>3</v>
      </c>
      <c r="M1053" s="2" t="s">
        <v>1233</v>
      </c>
      <c r="N1053" s="9">
        <f>S1053*Unit_conversion!$C$5</f>
        <v>0.93379520576416808</v>
      </c>
      <c r="O1053" s="2"/>
      <c r="P1053" s="2"/>
      <c r="Q1053" s="2"/>
      <c r="R1053" s="10"/>
      <c r="S1053" s="2">
        <v>26.52</v>
      </c>
      <c r="T1053" s="2"/>
      <c r="U1053" s="2" t="s">
        <v>35</v>
      </c>
      <c r="V1053" s="2" t="s">
        <v>125</v>
      </c>
      <c r="W1053" s="2" t="s">
        <v>1226</v>
      </c>
      <c r="X1053" s="2" t="s">
        <v>1141</v>
      </c>
      <c r="Y1053" s="27" t="s">
        <v>1224</v>
      </c>
    </row>
    <row r="1054" spans="1:25" ht="14.25" customHeight="1">
      <c r="A1054" s="1">
        <v>4042</v>
      </c>
      <c r="B1054" s="2">
        <v>1</v>
      </c>
      <c r="C1054" s="1" t="s">
        <v>1217</v>
      </c>
      <c r="D1054" s="1" t="s">
        <v>1218</v>
      </c>
      <c r="E1054" s="1">
        <v>2021</v>
      </c>
      <c r="F1054" s="1" t="s">
        <v>1219</v>
      </c>
      <c r="G1054" s="1" t="s">
        <v>1220</v>
      </c>
      <c r="H1054" s="8" t="str">
        <f>HYPERLINK("https://doi.org/"&amp;G1054)</f>
        <v>https://doi.org/10.1016/j.jhydrol.2021.126642</v>
      </c>
      <c r="I1054" s="1" t="s">
        <v>1221</v>
      </c>
      <c r="J1054" s="1" t="s">
        <v>1002</v>
      </c>
      <c r="K1054" s="2">
        <v>1</v>
      </c>
      <c r="L1054" s="1">
        <v>3</v>
      </c>
      <c r="M1054" s="2" t="s">
        <v>1233</v>
      </c>
      <c r="N1054" s="9">
        <f>S1054*Unit_conversion!$C$5</f>
        <v>1.1827368386733941</v>
      </c>
      <c r="O1054" s="2"/>
      <c r="P1054" s="2"/>
      <c r="Q1054" s="2"/>
      <c r="R1054" s="10"/>
      <c r="S1054" s="2">
        <v>33.590000000000003</v>
      </c>
      <c r="T1054" s="2"/>
      <c r="U1054" s="2" t="s">
        <v>35</v>
      </c>
      <c r="V1054" s="2" t="s">
        <v>443</v>
      </c>
      <c r="W1054" s="2" t="s">
        <v>1227</v>
      </c>
      <c r="X1054" s="2" t="s">
        <v>1141</v>
      </c>
      <c r="Y1054" s="27" t="s">
        <v>1224</v>
      </c>
    </row>
    <row r="1055" spans="1:25" ht="14.25" customHeight="1">
      <c r="A1055" s="1">
        <v>4042</v>
      </c>
      <c r="B1055" s="2">
        <v>1</v>
      </c>
      <c r="C1055" s="1" t="s">
        <v>1217</v>
      </c>
      <c r="D1055" s="1" t="s">
        <v>1218</v>
      </c>
      <c r="E1055" s="1">
        <v>2021</v>
      </c>
      <c r="F1055" s="1" t="s">
        <v>1219</v>
      </c>
      <c r="G1055" s="1" t="s">
        <v>1220</v>
      </c>
      <c r="H1055" s="8" t="str">
        <f>HYPERLINK("https://doi.org/"&amp;G1055)</f>
        <v>https://doi.org/10.1016/j.jhydrol.2021.126642</v>
      </c>
      <c r="I1055" s="1" t="s">
        <v>1221</v>
      </c>
      <c r="J1055" s="1" t="s">
        <v>1002</v>
      </c>
      <c r="K1055" s="2">
        <v>1</v>
      </c>
      <c r="L1055" s="1">
        <v>3</v>
      </c>
      <c r="M1055" s="2" t="s">
        <v>1233</v>
      </c>
      <c r="N1055" s="9">
        <f>S1055*Unit_conversion!$C$5</f>
        <v>0.70562805141455232</v>
      </c>
      <c r="O1055" s="2"/>
      <c r="P1055" s="2"/>
      <c r="Q1055" s="2"/>
      <c r="R1055" s="10"/>
      <c r="S1055" s="2">
        <v>20.04</v>
      </c>
      <c r="T1055" s="2"/>
      <c r="U1055" s="2" t="s">
        <v>35</v>
      </c>
      <c r="V1055" s="2" t="s">
        <v>32</v>
      </c>
      <c r="W1055" s="2" t="s">
        <v>1228</v>
      </c>
      <c r="X1055" s="2" t="s">
        <v>1141</v>
      </c>
      <c r="Y1055" s="27" t="s">
        <v>1224</v>
      </c>
    </row>
    <row r="1056" spans="1:25" ht="14.25" customHeight="1">
      <c r="A1056" s="1">
        <v>4042</v>
      </c>
      <c r="B1056" s="2">
        <v>1</v>
      </c>
      <c r="C1056" s="1" t="s">
        <v>1217</v>
      </c>
      <c r="D1056" s="1" t="s">
        <v>1218</v>
      </c>
      <c r="E1056" s="1">
        <v>2021</v>
      </c>
      <c r="F1056" s="1" t="s">
        <v>1219</v>
      </c>
      <c r="G1056" s="1" t="s">
        <v>1220</v>
      </c>
      <c r="H1056" s="8" t="str">
        <f>HYPERLINK("https://doi.org/"&amp;G1056)</f>
        <v>https://doi.org/10.1016/j.jhydrol.2021.126642</v>
      </c>
      <c r="I1056" s="1" t="s">
        <v>1221</v>
      </c>
      <c r="J1056" s="1" t="s">
        <v>1002</v>
      </c>
      <c r="K1056" s="2">
        <v>1</v>
      </c>
      <c r="L1056" s="1">
        <v>4</v>
      </c>
      <c r="M1056" s="2" t="s">
        <v>1233</v>
      </c>
      <c r="N1056" s="9">
        <f>S1056*Unit_conversion!$C$5</f>
        <v>0.94682326858968624</v>
      </c>
      <c r="O1056" s="2"/>
      <c r="P1056" s="2"/>
      <c r="Q1056" s="2"/>
      <c r="R1056" s="10"/>
      <c r="S1056" s="2">
        <v>26.89</v>
      </c>
      <c r="T1056" s="2"/>
      <c r="U1056" s="2" t="s">
        <v>35</v>
      </c>
      <c r="V1056" s="2" t="s">
        <v>36</v>
      </c>
      <c r="W1056" s="2" t="s">
        <v>1229</v>
      </c>
      <c r="X1056" s="2" t="s">
        <v>1141</v>
      </c>
      <c r="Y1056" s="27" t="s">
        <v>1224</v>
      </c>
    </row>
    <row r="1057" spans="1:27" ht="14.25" customHeight="1">
      <c r="A1057" s="1">
        <v>4042</v>
      </c>
      <c r="B1057" s="2">
        <v>1</v>
      </c>
      <c r="C1057" s="1" t="s">
        <v>1217</v>
      </c>
      <c r="D1057" s="1" t="s">
        <v>1218</v>
      </c>
      <c r="E1057" s="1">
        <v>2021</v>
      </c>
      <c r="F1057" s="1" t="s">
        <v>1219</v>
      </c>
      <c r="G1057" s="1" t="s">
        <v>1220</v>
      </c>
      <c r="H1057" s="8" t="str">
        <f>HYPERLINK("https://doi.org/"&amp;G1057)</f>
        <v>https://doi.org/10.1016/j.jhydrol.2021.126642</v>
      </c>
      <c r="I1057" s="1" t="s">
        <v>1221</v>
      </c>
      <c r="J1057" s="1" t="s">
        <v>1002</v>
      </c>
      <c r="K1057" s="2">
        <v>1</v>
      </c>
      <c r="L1057" s="1">
        <v>3</v>
      </c>
      <c r="M1057" s="2" t="s">
        <v>1233</v>
      </c>
      <c r="N1057" s="9">
        <f>S1057*Unit_conversion!$C$5</f>
        <v>0.77217680476652362</v>
      </c>
      <c r="O1057" s="2"/>
      <c r="P1057" s="2"/>
      <c r="Q1057" s="2"/>
      <c r="R1057" s="10"/>
      <c r="S1057" s="2">
        <v>21.93</v>
      </c>
      <c r="T1057" s="2"/>
      <c r="U1057" s="2" t="s">
        <v>35</v>
      </c>
      <c r="V1057" s="2" t="s">
        <v>36</v>
      </c>
      <c r="W1057" s="2" t="s">
        <v>1230</v>
      </c>
      <c r="X1057" s="2" t="s">
        <v>1141</v>
      </c>
      <c r="Y1057" s="27" t="s">
        <v>1224</v>
      </c>
    </row>
    <row r="1058" spans="1:27" ht="14.25" customHeight="1">
      <c r="A1058" s="1">
        <v>4042</v>
      </c>
      <c r="B1058" s="2">
        <v>1</v>
      </c>
      <c r="C1058" s="1" t="s">
        <v>1217</v>
      </c>
      <c r="D1058" s="1" t="s">
        <v>1218</v>
      </c>
      <c r="E1058" s="1">
        <v>2021</v>
      </c>
      <c r="F1058" s="1" t="s">
        <v>1219</v>
      </c>
      <c r="G1058" s="1" t="s">
        <v>1220</v>
      </c>
      <c r="H1058" s="8" t="str">
        <f>HYPERLINK("https://doi.org/"&amp;G1058)</f>
        <v>https://doi.org/10.1016/j.jhydrol.2021.126642</v>
      </c>
      <c r="I1058" s="1" t="s">
        <v>1221</v>
      </c>
      <c r="J1058" s="1" t="s">
        <v>1002</v>
      </c>
      <c r="K1058" s="2">
        <v>1</v>
      </c>
      <c r="L1058" s="1">
        <v>1</v>
      </c>
      <c r="M1058" s="2" t="s">
        <v>1233</v>
      </c>
      <c r="N1058" s="9">
        <f>S1058*Unit_conversion!$C$5</f>
        <v>0.53591112487672088</v>
      </c>
      <c r="O1058" s="2"/>
      <c r="P1058" s="2"/>
      <c r="Q1058" s="2"/>
      <c r="R1058" s="10"/>
      <c r="S1058" s="2">
        <v>15.22</v>
      </c>
      <c r="T1058" s="2"/>
      <c r="U1058" s="2" t="s">
        <v>35</v>
      </c>
      <c r="V1058" s="2" t="s">
        <v>36</v>
      </c>
      <c r="W1058" s="2" t="s">
        <v>1231</v>
      </c>
      <c r="X1058" s="2" t="s">
        <v>1141</v>
      </c>
      <c r="Y1058" s="27" t="s">
        <v>1224</v>
      </c>
    </row>
    <row r="1059" spans="1:27" ht="14.25" customHeight="1">
      <c r="A1059" s="1">
        <v>4042</v>
      </c>
      <c r="B1059" s="2">
        <v>1</v>
      </c>
      <c r="C1059" s="1" t="s">
        <v>1217</v>
      </c>
      <c r="D1059" s="1" t="s">
        <v>1218</v>
      </c>
      <c r="E1059" s="1">
        <v>2021</v>
      </c>
      <c r="F1059" s="1" t="s">
        <v>1219</v>
      </c>
      <c r="G1059" s="1" t="s">
        <v>1220</v>
      </c>
      <c r="H1059" s="8" t="str">
        <f>HYPERLINK("https://doi.org/"&amp;G1059)</f>
        <v>https://doi.org/10.1016/j.jhydrol.2021.126642</v>
      </c>
      <c r="I1059" s="1" t="s">
        <v>1221</v>
      </c>
      <c r="J1059" s="1" t="s">
        <v>1002</v>
      </c>
      <c r="K1059" s="2">
        <v>1</v>
      </c>
      <c r="L1059" s="1">
        <v>3</v>
      </c>
      <c r="M1059" s="2" t="s">
        <v>1234</v>
      </c>
      <c r="N1059" s="9">
        <f>S1059*Unit_conversion!$C$5</f>
        <v>0.42886974382381471</v>
      </c>
      <c r="O1059" s="2"/>
      <c r="P1059" s="2"/>
      <c r="Q1059" s="2"/>
      <c r="R1059" s="10"/>
      <c r="S1059" s="2">
        <v>12.18</v>
      </c>
      <c r="T1059" s="2"/>
      <c r="U1059" s="2" t="s">
        <v>35</v>
      </c>
      <c r="V1059" s="2" t="s">
        <v>27</v>
      </c>
      <c r="W1059" s="2" t="s">
        <v>1223</v>
      </c>
      <c r="X1059" s="2" t="s">
        <v>1141</v>
      </c>
      <c r="Y1059" s="27" t="s">
        <v>1235</v>
      </c>
      <c r="AA1059" s="2"/>
    </row>
    <row r="1060" spans="1:27" ht="14.25" customHeight="1">
      <c r="A1060" s="1">
        <v>4042</v>
      </c>
      <c r="B1060" s="2">
        <v>1</v>
      </c>
      <c r="C1060" s="1" t="s">
        <v>1217</v>
      </c>
      <c r="D1060" s="1" t="s">
        <v>1218</v>
      </c>
      <c r="E1060" s="1">
        <v>2021</v>
      </c>
      <c r="F1060" s="1" t="s">
        <v>1219</v>
      </c>
      <c r="G1060" s="1" t="s">
        <v>1220</v>
      </c>
      <c r="H1060" s="8" t="str">
        <f>HYPERLINK("https://doi.org/"&amp;G1060)</f>
        <v>https://doi.org/10.1016/j.jhydrol.2021.126642</v>
      </c>
      <c r="I1060" s="1" t="s">
        <v>1221</v>
      </c>
      <c r="J1060" s="1" t="s">
        <v>1002</v>
      </c>
      <c r="K1060" s="2">
        <v>1</v>
      </c>
      <c r="L1060" s="1">
        <v>2</v>
      </c>
      <c r="M1060" s="2" t="s">
        <v>1234</v>
      </c>
      <c r="N1060" s="9">
        <f>S1060*Unit_conversion!$C$5</f>
        <v>1.6587892965139501</v>
      </c>
      <c r="O1060" s="2"/>
      <c r="P1060" s="2"/>
      <c r="Q1060" s="2"/>
      <c r="R1060" s="10"/>
      <c r="S1060" s="2">
        <v>47.11</v>
      </c>
      <c r="T1060" s="2"/>
      <c r="U1060" s="2" t="s">
        <v>35</v>
      </c>
      <c r="V1060" s="2" t="s">
        <v>36</v>
      </c>
      <c r="W1060" s="2" t="s">
        <v>1225</v>
      </c>
      <c r="X1060" s="2" t="s">
        <v>1141</v>
      </c>
      <c r="Y1060" s="27" t="s">
        <v>1235</v>
      </c>
    </row>
    <row r="1061" spans="1:27" ht="14.25" customHeight="1">
      <c r="A1061" s="1">
        <v>4042</v>
      </c>
      <c r="B1061" s="2">
        <v>1</v>
      </c>
      <c r="C1061" s="1" t="s">
        <v>1217</v>
      </c>
      <c r="D1061" s="1" t="s">
        <v>1218</v>
      </c>
      <c r="E1061" s="1">
        <v>2021</v>
      </c>
      <c r="F1061" s="1" t="s">
        <v>1219</v>
      </c>
      <c r="G1061" s="1" t="s">
        <v>1220</v>
      </c>
      <c r="H1061" s="8" t="str">
        <f>HYPERLINK("https://doi.org/"&amp;G1061)</f>
        <v>https://doi.org/10.1016/j.jhydrol.2021.126642</v>
      </c>
      <c r="I1061" s="1" t="s">
        <v>1221</v>
      </c>
      <c r="J1061" s="1" t="s">
        <v>1002</v>
      </c>
      <c r="K1061" s="2">
        <v>1</v>
      </c>
      <c r="L1061" s="1">
        <v>3</v>
      </c>
      <c r="M1061" s="2" t="s">
        <v>1234</v>
      </c>
      <c r="N1061" s="9">
        <f>S1061*Unit_conversion!$C$5</f>
        <v>1.6320289512507236</v>
      </c>
      <c r="O1061" s="2"/>
      <c r="P1061" s="2"/>
      <c r="Q1061" s="2"/>
      <c r="R1061" s="10"/>
      <c r="S1061" s="2">
        <v>46.35</v>
      </c>
      <c r="T1061" s="2"/>
      <c r="U1061" s="2" t="s">
        <v>35</v>
      </c>
      <c r="V1061" s="2" t="s">
        <v>125</v>
      </c>
      <c r="W1061" s="2" t="s">
        <v>1226</v>
      </c>
      <c r="X1061" s="2" t="s">
        <v>1141</v>
      </c>
      <c r="Y1061" s="27" t="s">
        <v>1235</v>
      </c>
    </row>
    <row r="1062" spans="1:27" ht="14.25" customHeight="1">
      <c r="A1062" s="1">
        <v>4042</v>
      </c>
      <c r="B1062" s="2">
        <v>1</v>
      </c>
      <c r="C1062" s="1" t="s">
        <v>1217</v>
      </c>
      <c r="D1062" s="1" t="s">
        <v>1218</v>
      </c>
      <c r="E1062" s="1">
        <v>2021</v>
      </c>
      <c r="F1062" s="1" t="s">
        <v>1219</v>
      </c>
      <c r="G1062" s="1" t="s">
        <v>1220</v>
      </c>
      <c r="H1062" s="8" t="str">
        <f>HYPERLINK("https://doi.org/"&amp;G1062)</f>
        <v>https://doi.org/10.1016/j.jhydrol.2021.126642</v>
      </c>
      <c r="I1062" s="1" t="s">
        <v>1221</v>
      </c>
      <c r="J1062" s="1" t="s">
        <v>1002</v>
      </c>
      <c r="K1062" s="2">
        <v>1</v>
      </c>
      <c r="L1062" s="1">
        <v>3</v>
      </c>
      <c r="M1062" s="2" t="s">
        <v>1234</v>
      </c>
      <c r="N1062" s="9">
        <f>S1062*Unit_conversion!$C$5</f>
        <v>0.92956988809102692</v>
      </c>
      <c r="O1062" s="2"/>
      <c r="P1062" s="2"/>
      <c r="Q1062" s="2"/>
      <c r="R1062" s="10"/>
      <c r="S1062" s="2">
        <v>26.4</v>
      </c>
      <c r="T1062" s="2"/>
      <c r="U1062" s="2" t="s">
        <v>35</v>
      </c>
      <c r="V1062" s="2" t="s">
        <v>443</v>
      </c>
      <c r="W1062" s="2" t="s">
        <v>1227</v>
      </c>
      <c r="X1062" s="2" t="s">
        <v>1141</v>
      </c>
      <c r="Y1062" s="27" t="s">
        <v>1235</v>
      </c>
    </row>
    <row r="1063" spans="1:27" ht="14.25" customHeight="1">
      <c r="A1063" s="1">
        <v>4042</v>
      </c>
      <c r="B1063" s="2">
        <v>1</v>
      </c>
      <c r="C1063" s="1" t="s">
        <v>1217</v>
      </c>
      <c r="D1063" s="1" t="s">
        <v>1218</v>
      </c>
      <c r="E1063" s="1">
        <v>2021</v>
      </c>
      <c r="F1063" s="1" t="s">
        <v>1219</v>
      </c>
      <c r="G1063" s="1" t="s">
        <v>1220</v>
      </c>
      <c r="H1063" s="8" t="str">
        <f>HYPERLINK("https://doi.org/"&amp;G1063)</f>
        <v>https://doi.org/10.1016/j.jhydrol.2021.126642</v>
      </c>
      <c r="I1063" s="1" t="s">
        <v>1221</v>
      </c>
      <c r="J1063" s="1" t="s">
        <v>1002</v>
      </c>
      <c r="K1063" s="2">
        <v>1</v>
      </c>
      <c r="L1063" s="1">
        <v>3</v>
      </c>
      <c r="M1063" s="2" t="s">
        <v>1234</v>
      </c>
      <c r="N1063" s="9">
        <f>S1063*Unit_conversion!$C$5</f>
        <v>0.98414690803576532</v>
      </c>
      <c r="O1063" s="2"/>
      <c r="P1063" s="2"/>
      <c r="Q1063" s="2"/>
      <c r="R1063" s="10"/>
      <c r="S1063" s="2">
        <v>27.95</v>
      </c>
      <c r="T1063" s="2"/>
      <c r="U1063" s="2" t="s">
        <v>35</v>
      </c>
      <c r="V1063" s="2" t="s">
        <v>32</v>
      </c>
      <c r="W1063" s="2" t="s">
        <v>1228</v>
      </c>
      <c r="X1063" s="2" t="s">
        <v>1141</v>
      </c>
      <c r="Y1063" s="27" t="s">
        <v>1235</v>
      </c>
    </row>
    <row r="1064" spans="1:27" ht="14.25" customHeight="1">
      <c r="A1064" s="1">
        <v>4042</v>
      </c>
      <c r="B1064" s="2">
        <v>1</v>
      </c>
      <c r="C1064" s="1" t="s">
        <v>1217</v>
      </c>
      <c r="D1064" s="1" t="s">
        <v>1218</v>
      </c>
      <c r="E1064" s="1">
        <v>2021</v>
      </c>
      <c r="F1064" s="1" t="s">
        <v>1219</v>
      </c>
      <c r="G1064" s="1" t="s">
        <v>1220</v>
      </c>
      <c r="H1064" s="8" t="str">
        <f>HYPERLINK("https://doi.org/"&amp;G1064)</f>
        <v>https://doi.org/10.1016/j.jhydrol.2021.126642</v>
      </c>
      <c r="I1064" s="1" t="s">
        <v>1221</v>
      </c>
      <c r="J1064" s="1" t="s">
        <v>1002</v>
      </c>
      <c r="K1064" s="2">
        <v>1</v>
      </c>
      <c r="L1064" s="1">
        <v>4</v>
      </c>
      <c r="M1064" s="2" t="s">
        <v>1234</v>
      </c>
      <c r="N1064" s="9">
        <f>S1064*Unit_conversion!$C$5</f>
        <v>0.57922063102641641</v>
      </c>
      <c r="O1064" s="2"/>
      <c r="P1064" s="2"/>
      <c r="Q1064" s="2"/>
      <c r="R1064" s="10"/>
      <c r="S1064" s="2">
        <v>16.45</v>
      </c>
      <c r="T1064" s="2"/>
      <c r="U1064" s="2" t="s">
        <v>35</v>
      </c>
      <c r="V1064" s="2" t="s">
        <v>36</v>
      </c>
      <c r="W1064" s="2" t="s">
        <v>1229</v>
      </c>
      <c r="X1064" s="2" t="s">
        <v>1141</v>
      </c>
      <c r="Y1064" s="27" t="s">
        <v>1235</v>
      </c>
    </row>
    <row r="1065" spans="1:27" ht="14.25" customHeight="1">
      <c r="A1065" s="1">
        <v>4042</v>
      </c>
      <c r="B1065" s="2">
        <v>1</v>
      </c>
      <c r="C1065" s="1" t="s">
        <v>1217</v>
      </c>
      <c r="D1065" s="1" t="s">
        <v>1218</v>
      </c>
      <c r="E1065" s="1">
        <v>2021</v>
      </c>
      <c r="F1065" s="1" t="s">
        <v>1219</v>
      </c>
      <c r="G1065" s="1" t="s">
        <v>1220</v>
      </c>
      <c r="H1065" s="8" t="str">
        <f>HYPERLINK("https://doi.org/"&amp;G1065)</f>
        <v>https://doi.org/10.1016/j.jhydrol.2021.126642</v>
      </c>
      <c r="I1065" s="1" t="s">
        <v>1221</v>
      </c>
      <c r="J1065" s="1" t="s">
        <v>1002</v>
      </c>
      <c r="K1065" s="2">
        <v>1</v>
      </c>
      <c r="L1065" s="1">
        <v>3</v>
      </c>
      <c r="M1065" s="2" t="s">
        <v>1234</v>
      </c>
      <c r="N1065" s="9">
        <f>S1065*Unit_conversion!$C$5</f>
        <v>0.55034762692661943</v>
      </c>
      <c r="O1065" s="2"/>
      <c r="P1065" s="2"/>
      <c r="Q1065" s="2"/>
      <c r="R1065" s="10"/>
      <c r="S1065" s="2">
        <v>15.63</v>
      </c>
      <c r="T1065" s="2"/>
      <c r="U1065" s="2" t="s">
        <v>35</v>
      </c>
      <c r="V1065" s="2" t="s">
        <v>36</v>
      </c>
      <c r="W1065" s="2" t="s">
        <v>1230</v>
      </c>
      <c r="X1065" s="2" t="s">
        <v>1141</v>
      </c>
      <c r="Y1065" s="27" t="s">
        <v>1235</v>
      </c>
    </row>
    <row r="1066" spans="1:27" ht="14.25" customHeight="1">
      <c r="A1066" s="1">
        <v>4042</v>
      </c>
      <c r="B1066" s="2">
        <v>1</v>
      </c>
      <c r="C1066" s="1" t="s">
        <v>1217</v>
      </c>
      <c r="D1066" s="1" t="s">
        <v>1218</v>
      </c>
      <c r="E1066" s="1">
        <v>2021</v>
      </c>
      <c r="F1066" s="1" t="s">
        <v>1219</v>
      </c>
      <c r="G1066" s="1" t="s">
        <v>1220</v>
      </c>
      <c r="H1066" s="8" t="str">
        <f>HYPERLINK("https://doi.org/"&amp;G1066)</f>
        <v>https://doi.org/10.1016/j.jhydrol.2021.126642</v>
      </c>
      <c r="I1066" s="1" t="s">
        <v>1221</v>
      </c>
      <c r="J1066" s="1" t="s">
        <v>1002</v>
      </c>
      <c r="K1066" s="2">
        <v>1</v>
      </c>
      <c r="L1066" s="1">
        <v>1</v>
      </c>
      <c r="M1066" s="2" t="s">
        <v>1234</v>
      </c>
      <c r="N1066" s="9">
        <f>S1066*Unit_conversion!$C$5</f>
        <v>0.41725012022267688</v>
      </c>
      <c r="O1066" s="2"/>
      <c r="P1066" s="2"/>
      <c r="Q1066" s="2"/>
      <c r="R1066" s="10"/>
      <c r="S1066" s="2">
        <v>11.85</v>
      </c>
      <c r="T1066" s="2"/>
      <c r="U1066" s="2" t="s">
        <v>35</v>
      </c>
      <c r="V1066" s="2" t="s">
        <v>36</v>
      </c>
      <c r="W1066" s="2" t="s">
        <v>1231</v>
      </c>
      <c r="X1066" s="2" t="s">
        <v>1141</v>
      </c>
      <c r="Y1066" s="27" t="s">
        <v>1235</v>
      </c>
      <c r="AA1066" s="2"/>
    </row>
    <row r="1067" spans="1:27" ht="14.25" customHeight="1">
      <c r="A1067" s="1">
        <v>4042</v>
      </c>
      <c r="B1067" s="2">
        <v>1</v>
      </c>
      <c r="C1067" s="1" t="s">
        <v>1217</v>
      </c>
      <c r="D1067" s="1" t="s">
        <v>1218</v>
      </c>
      <c r="E1067" s="1">
        <v>2021</v>
      </c>
      <c r="F1067" s="1" t="s">
        <v>1219</v>
      </c>
      <c r="G1067" s="1" t="s">
        <v>1220</v>
      </c>
      <c r="H1067" s="8" t="str">
        <f>HYPERLINK("https://doi.org/"&amp;G1067)</f>
        <v>https://doi.org/10.1016/j.jhydrol.2021.126642</v>
      </c>
      <c r="I1067" s="1" t="s">
        <v>1221</v>
      </c>
      <c r="J1067" s="1" t="s">
        <v>1002</v>
      </c>
      <c r="K1067" s="2">
        <v>1</v>
      </c>
      <c r="L1067" s="1">
        <v>3</v>
      </c>
      <c r="M1067" s="2" t="s">
        <v>1236</v>
      </c>
      <c r="N1067" s="9">
        <f>S1067*Unit_conversion!$C$5</f>
        <v>0.61407950182983007</v>
      </c>
      <c r="O1067" s="2"/>
      <c r="P1067" s="2"/>
      <c r="Q1067" s="2"/>
      <c r="R1067" s="10"/>
      <c r="S1067" s="2">
        <v>17.440000000000001</v>
      </c>
      <c r="T1067" s="2"/>
      <c r="U1067" s="2" t="s">
        <v>35</v>
      </c>
      <c r="V1067" s="2" t="s">
        <v>27</v>
      </c>
      <c r="W1067" s="2" t="s">
        <v>1223</v>
      </c>
      <c r="X1067" s="2" t="s">
        <v>1141</v>
      </c>
      <c r="Y1067" s="27" t="s">
        <v>1235</v>
      </c>
    </row>
    <row r="1068" spans="1:27" ht="14.25" customHeight="1">
      <c r="A1068" s="1">
        <v>4042</v>
      </c>
      <c r="B1068" s="2">
        <v>1</v>
      </c>
      <c r="C1068" s="1" t="s">
        <v>1217</v>
      </c>
      <c r="D1068" s="1" t="s">
        <v>1218</v>
      </c>
      <c r="E1068" s="1">
        <v>2021</v>
      </c>
      <c r="F1068" s="1" t="s">
        <v>1219</v>
      </c>
      <c r="G1068" s="1" t="s">
        <v>1220</v>
      </c>
      <c r="H1068" s="8" t="str">
        <f>HYPERLINK("https://doi.org/"&amp;G1068)</f>
        <v>https://doi.org/10.1016/j.jhydrol.2021.126642</v>
      </c>
      <c r="I1068" s="1" t="s">
        <v>1221</v>
      </c>
      <c r="J1068" s="1" t="s">
        <v>1002</v>
      </c>
      <c r="K1068" s="2">
        <v>1</v>
      </c>
      <c r="L1068" s="1">
        <v>2</v>
      </c>
      <c r="M1068" s="2" t="s">
        <v>1236</v>
      </c>
      <c r="N1068" s="9">
        <f>S1068*Unit_conversion!$C$5</f>
        <v>1.461607805100702</v>
      </c>
      <c r="O1068" s="2"/>
      <c r="P1068" s="2"/>
      <c r="Q1068" s="2"/>
      <c r="R1068" s="10"/>
      <c r="S1068" s="2">
        <v>41.51</v>
      </c>
      <c r="T1068" s="2"/>
      <c r="U1068" s="2" t="s">
        <v>35</v>
      </c>
      <c r="V1068" s="2" t="s">
        <v>36</v>
      </c>
      <c r="W1068" s="2" t="s">
        <v>1225</v>
      </c>
      <c r="X1068" s="2" t="s">
        <v>1141</v>
      </c>
      <c r="Y1068" s="27" t="s">
        <v>1235</v>
      </c>
    </row>
    <row r="1069" spans="1:27" ht="14.25" customHeight="1">
      <c r="A1069" s="1">
        <v>4042</v>
      </c>
      <c r="B1069" s="2">
        <v>1</v>
      </c>
      <c r="C1069" s="1" t="s">
        <v>1217</v>
      </c>
      <c r="D1069" s="1" t="s">
        <v>1218</v>
      </c>
      <c r="E1069" s="1">
        <v>2021</v>
      </c>
      <c r="F1069" s="1" t="s">
        <v>1219</v>
      </c>
      <c r="G1069" s="1" t="s">
        <v>1220</v>
      </c>
      <c r="H1069" s="8" t="str">
        <f>HYPERLINK("https://doi.org/"&amp;G1069)</f>
        <v>https://doi.org/10.1016/j.jhydrol.2021.126642</v>
      </c>
      <c r="I1069" s="1" t="s">
        <v>1221</v>
      </c>
      <c r="J1069" s="1" t="s">
        <v>1002</v>
      </c>
      <c r="K1069" s="2">
        <v>1</v>
      </c>
      <c r="L1069" s="1">
        <v>3</v>
      </c>
      <c r="M1069" s="2" t="s">
        <v>1236</v>
      </c>
      <c r="N1069" s="9">
        <f>S1069*Unit_conversion!$C$5</f>
        <v>1.9499841061545864</v>
      </c>
      <c r="O1069" s="2"/>
      <c r="P1069" s="2"/>
      <c r="Q1069" s="2"/>
      <c r="R1069" s="10"/>
      <c r="S1069" s="2">
        <v>55.38</v>
      </c>
      <c r="T1069" s="2"/>
      <c r="U1069" s="2" t="s">
        <v>35</v>
      </c>
      <c r="V1069" s="2" t="s">
        <v>125</v>
      </c>
      <c r="W1069" s="2" t="s">
        <v>1226</v>
      </c>
      <c r="X1069" s="2" t="s">
        <v>1141</v>
      </c>
      <c r="Y1069" s="27" t="s">
        <v>1235</v>
      </c>
    </row>
    <row r="1070" spans="1:27" ht="14.25" customHeight="1">
      <c r="A1070" s="1">
        <v>4042</v>
      </c>
      <c r="B1070" s="2">
        <v>1</v>
      </c>
      <c r="C1070" s="1" t="s">
        <v>1217</v>
      </c>
      <c r="D1070" s="1" t="s">
        <v>1218</v>
      </c>
      <c r="E1070" s="1">
        <v>2021</v>
      </c>
      <c r="F1070" s="1" t="s">
        <v>1219</v>
      </c>
      <c r="G1070" s="1" t="s">
        <v>1220</v>
      </c>
      <c r="H1070" s="8" t="str">
        <f>HYPERLINK("https://doi.org/"&amp;G1070)</f>
        <v>https://doi.org/10.1016/j.jhydrol.2021.126642</v>
      </c>
      <c r="I1070" s="1" t="s">
        <v>1221</v>
      </c>
      <c r="J1070" s="1" t="s">
        <v>1002</v>
      </c>
      <c r="K1070" s="2">
        <v>1</v>
      </c>
      <c r="L1070" s="1">
        <v>3</v>
      </c>
      <c r="M1070" s="2" t="s">
        <v>1236</v>
      </c>
      <c r="N1070" s="9">
        <f>S1070*Unit_conversion!$C$5</f>
        <v>1.0542167594486875</v>
      </c>
      <c r="O1070" s="2"/>
      <c r="P1070" s="2"/>
      <c r="Q1070" s="2"/>
      <c r="R1070" s="10"/>
      <c r="S1070" s="2">
        <v>29.94</v>
      </c>
      <c r="T1070" s="2"/>
      <c r="U1070" s="2" t="s">
        <v>35</v>
      </c>
      <c r="V1070" s="2" t="s">
        <v>443</v>
      </c>
      <c r="W1070" s="2" t="s">
        <v>1227</v>
      </c>
      <c r="X1070" s="2" t="s">
        <v>1141</v>
      </c>
      <c r="Y1070" s="27" t="s">
        <v>1235</v>
      </c>
    </row>
    <row r="1071" spans="1:27" ht="14.25" customHeight="1">
      <c r="A1071" s="1">
        <v>4042</v>
      </c>
      <c r="B1071" s="2">
        <v>1</v>
      </c>
      <c r="C1071" s="1" t="s">
        <v>1217</v>
      </c>
      <c r="D1071" s="1" t="s">
        <v>1218</v>
      </c>
      <c r="E1071" s="1">
        <v>2021</v>
      </c>
      <c r="F1071" s="1" t="s">
        <v>1219</v>
      </c>
      <c r="G1071" s="1" t="s">
        <v>1220</v>
      </c>
      <c r="H1071" s="8" t="str">
        <f>HYPERLINK("https://doi.org/"&amp;G1071)</f>
        <v>https://doi.org/10.1016/j.jhydrol.2021.126642</v>
      </c>
      <c r="I1071" s="1" t="s">
        <v>1221</v>
      </c>
      <c r="J1071" s="1" t="s">
        <v>1002</v>
      </c>
      <c r="K1071" s="2">
        <v>1</v>
      </c>
      <c r="L1071" s="1">
        <v>3</v>
      </c>
      <c r="M1071" s="2" t="s">
        <v>1236</v>
      </c>
      <c r="N1071" s="9">
        <f>S1071*Unit_conversion!$C$5</f>
        <v>1.1408357717480786</v>
      </c>
      <c r="O1071" s="2"/>
      <c r="P1071" s="2"/>
      <c r="Q1071" s="2"/>
      <c r="R1071" s="10"/>
      <c r="S1071" s="2">
        <v>32.4</v>
      </c>
      <c r="T1071" s="2"/>
      <c r="U1071" s="2" t="s">
        <v>35</v>
      </c>
      <c r="V1071" s="2" t="s">
        <v>32</v>
      </c>
      <c r="W1071" s="2" t="s">
        <v>1228</v>
      </c>
      <c r="X1071" s="2" t="s">
        <v>1141</v>
      </c>
      <c r="Y1071" s="27" t="s">
        <v>1235</v>
      </c>
    </row>
    <row r="1072" spans="1:27" ht="14.25" customHeight="1">
      <c r="A1072" s="1">
        <v>4042</v>
      </c>
      <c r="B1072" s="2">
        <v>1</v>
      </c>
      <c r="C1072" s="1" t="s">
        <v>1217</v>
      </c>
      <c r="D1072" s="1" t="s">
        <v>1218</v>
      </c>
      <c r="E1072" s="1">
        <v>2021</v>
      </c>
      <c r="F1072" s="1" t="s">
        <v>1219</v>
      </c>
      <c r="G1072" s="1" t="s">
        <v>1220</v>
      </c>
      <c r="H1072" s="8" t="str">
        <f>HYPERLINK("https://doi.org/"&amp;G1072)</f>
        <v>https://doi.org/10.1016/j.jhydrol.2021.126642</v>
      </c>
      <c r="I1072" s="1" t="s">
        <v>1221</v>
      </c>
      <c r="J1072" s="1" t="s">
        <v>1002</v>
      </c>
      <c r="K1072" s="2">
        <v>1</v>
      </c>
      <c r="L1072" s="1">
        <v>4</v>
      </c>
      <c r="M1072" s="2" t="s">
        <v>1236</v>
      </c>
      <c r="N1072" s="9">
        <f>S1072*Unit_conversion!$C$5</f>
        <v>0.61865692930906613</v>
      </c>
      <c r="O1072" s="2"/>
      <c r="P1072" s="2"/>
      <c r="Q1072" s="2"/>
      <c r="R1072" s="10"/>
      <c r="S1072" s="2">
        <v>17.57</v>
      </c>
      <c r="T1072" s="2"/>
      <c r="U1072" s="2" t="s">
        <v>35</v>
      </c>
      <c r="V1072" s="2" t="s">
        <v>36</v>
      </c>
      <c r="W1072" s="2" t="s">
        <v>1229</v>
      </c>
      <c r="X1072" s="2" t="s">
        <v>1141</v>
      </c>
      <c r="Y1072" s="27" t="s">
        <v>1235</v>
      </c>
    </row>
    <row r="1073" spans="1:25" ht="14.25" customHeight="1">
      <c r="A1073" s="3">
        <v>2126</v>
      </c>
      <c r="B1073" s="2">
        <v>1</v>
      </c>
      <c r="C1073" s="1" t="s">
        <v>804</v>
      </c>
      <c r="D1073" s="1" t="s">
        <v>805</v>
      </c>
      <c r="E1073" s="1">
        <v>2011</v>
      </c>
      <c r="F1073" s="1" t="s">
        <v>806</v>
      </c>
      <c r="G1073" s="1" t="s">
        <v>807</v>
      </c>
      <c r="H1073" s="8" t="str">
        <f>HYPERLINK("https://doi.org/"&amp;G1073)</f>
        <v>https://doi.org/10.1016/j.jag.2010.09.009</v>
      </c>
      <c r="I1073" s="1" t="s">
        <v>808</v>
      </c>
      <c r="J1073" s="1" t="s">
        <v>809</v>
      </c>
      <c r="K1073" s="2">
        <v>1</v>
      </c>
      <c r="M1073" s="2" t="s">
        <v>470</v>
      </c>
      <c r="N1073" s="9">
        <f>S1073*Unit_conversion!$C$5</f>
        <v>0.8010498088663206</v>
      </c>
      <c r="R1073" s="10"/>
      <c r="S1073" s="2">
        <v>22.75</v>
      </c>
      <c r="T1073" s="2"/>
      <c r="U1073" s="2" t="s">
        <v>35</v>
      </c>
      <c r="W1073" s="2" t="s">
        <v>1237</v>
      </c>
      <c r="X1073" s="2" t="s">
        <v>28</v>
      </c>
      <c r="Y1073" s="2" t="s">
        <v>1238</v>
      </c>
    </row>
    <row r="1074" spans="1:25" ht="14.25" customHeight="1">
      <c r="A1074" s="3">
        <v>2126</v>
      </c>
      <c r="B1074" s="2">
        <v>1</v>
      </c>
      <c r="C1074" s="1" t="s">
        <v>804</v>
      </c>
      <c r="D1074" s="1" t="s">
        <v>805</v>
      </c>
      <c r="E1074" s="1">
        <v>2011</v>
      </c>
      <c r="F1074" s="1" t="s">
        <v>806</v>
      </c>
      <c r="G1074" s="1" t="s">
        <v>807</v>
      </c>
      <c r="H1074" s="8" t="str">
        <f>HYPERLINK("https://doi.org/"&amp;G1074)</f>
        <v>https://doi.org/10.1016/j.jag.2010.09.009</v>
      </c>
      <c r="I1074" s="1" t="s">
        <v>808</v>
      </c>
      <c r="J1074" s="1" t="s">
        <v>809</v>
      </c>
      <c r="K1074" s="2">
        <v>1</v>
      </c>
      <c r="M1074" s="2" t="s">
        <v>470</v>
      </c>
      <c r="N1074" s="9">
        <f>S1074*Unit_conversion!$C$5</f>
        <v>0.73450105551434941</v>
      </c>
      <c r="R1074" s="10"/>
      <c r="S1074" s="2">
        <v>20.86</v>
      </c>
      <c r="T1074" s="2"/>
      <c r="U1074" s="2" t="s">
        <v>35</v>
      </c>
      <c r="W1074" s="2" t="s">
        <v>1239</v>
      </c>
      <c r="X1074" s="2" t="s">
        <v>28</v>
      </c>
      <c r="Y1074" s="2" t="s">
        <v>1238</v>
      </c>
    </row>
    <row r="1075" spans="1:25" ht="14.25" customHeight="1">
      <c r="A1075" s="3">
        <v>2126</v>
      </c>
      <c r="B1075" s="2">
        <v>1</v>
      </c>
      <c r="C1075" s="1" t="s">
        <v>804</v>
      </c>
      <c r="D1075" s="1" t="s">
        <v>805</v>
      </c>
      <c r="E1075" s="1">
        <v>2011</v>
      </c>
      <c r="F1075" s="1" t="s">
        <v>806</v>
      </c>
      <c r="G1075" s="1" t="s">
        <v>807</v>
      </c>
      <c r="H1075" s="8" t="str">
        <f>HYPERLINK("https://doi.org/"&amp;G1075)</f>
        <v>https://doi.org/10.1016/j.jag.2010.09.009</v>
      </c>
      <c r="I1075" s="1" t="s">
        <v>808</v>
      </c>
      <c r="J1075" s="1" t="s">
        <v>809</v>
      </c>
      <c r="K1075" s="2">
        <v>1</v>
      </c>
      <c r="M1075" s="2" t="s">
        <v>470</v>
      </c>
      <c r="N1075" s="9">
        <f>S1075*Unit_conversion!$C$5</f>
        <v>0.71513501617911956</v>
      </c>
      <c r="R1075" s="10"/>
      <c r="S1075" s="2">
        <v>20.309999999999999</v>
      </c>
      <c r="T1075" s="2"/>
      <c r="U1075" s="2" t="s">
        <v>35</v>
      </c>
      <c r="W1075" s="2" t="s">
        <v>1240</v>
      </c>
      <c r="X1075" s="2" t="s">
        <v>28</v>
      </c>
      <c r="Y1075" s="2" t="s">
        <v>1238</v>
      </c>
    </row>
    <row r="1076" spans="1:25" ht="14.25" customHeight="1">
      <c r="A1076" s="3">
        <v>2126</v>
      </c>
      <c r="B1076" s="2">
        <v>1</v>
      </c>
      <c r="C1076" s="1" t="s">
        <v>804</v>
      </c>
      <c r="D1076" s="1" t="s">
        <v>805</v>
      </c>
      <c r="E1076" s="1">
        <v>2011</v>
      </c>
      <c r="F1076" s="1" t="s">
        <v>806</v>
      </c>
      <c r="G1076" s="1" t="s">
        <v>807</v>
      </c>
      <c r="H1076" s="8" t="str">
        <f>HYPERLINK("https://doi.org/"&amp;G1076)</f>
        <v>https://doi.org/10.1016/j.jag.2010.09.009</v>
      </c>
      <c r="I1076" s="1" t="s">
        <v>808</v>
      </c>
      <c r="J1076" s="1" t="s">
        <v>809</v>
      </c>
      <c r="K1076" s="2">
        <v>1</v>
      </c>
      <c r="M1076" s="2" t="s">
        <v>470</v>
      </c>
      <c r="N1076" s="9">
        <f>S1076*Unit_conversion!$C$5</f>
        <v>0.78062744011280571</v>
      </c>
      <c r="R1076" s="10"/>
      <c r="S1076" s="2">
        <v>22.17</v>
      </c>
      <c r="T1076" s="2"/>
      <c r="U1076" s="2" t="s">
        <v>35</v>
      </c>
      <c r="W1076" s="2" t="s">
        <v>1241</v>
      </c>
      <c r="X1076" s="2" t="s">
        <v>28</v>
      </c>
      <c r="Y1076" s="2" t="s">
        <v>1238</v>
      </c>
    </row>
    <row r="1077" spans="1:25" ht="14.25" customHeight="1">
      <c r="A1077" s="3">
        <v>2126</v>
      </c>
      <c r="B1077" s="2">
        <v>1</v>
      </c>
      <c r="C1077" s="1" t="s">
        <v>804</v>
      </c>
      <c r="D1077" s="1" t="s">
        <v>805</v>
      </c>
      <c r="E1077" s="1">
        <v>2011</v>
      </c>
      <c r="F1077" s="1" t="s">
        <v>806</v>
      </c>
      <c r="G1077" s="1" t="s">
        <v>807</v>
      </c>
      <c r="H1077" s="8" t="str">
        <f>HYPERLINK("https://doi.org/"&amp;G1077)</f>
        <v>https://doi.org/10.1016/j.jag.2010.09.009</v>
      </c>
      <c r="I1077" s="1" t="s">
        <v>808</v>
      </c>
      <c r="J1077" s="1" t="s">
        <v>809</v>
      </c>
      <c r="K1077" s="2">
        <v>1</v>
      </c>
      <c r="M1077" s="2" t="s">
        <v>470</v>
      </c>
      <c r="N1077" s="9">
        <f>S1077*Unit_conversion!$C$5</f>
        <v>0.5482349680900489</v>
      </c>
      <c r="R1077" s="10"/>
      <c r="S1077" s="2">
        <v>15.57</v>
      </c>
      <c r="T1077" s="2"/>
      <c r="U1077" s="2" t="s">
        <v>35</v>
      </c>
      <c r="W1077" s="2" t="s">
        <v>1242</v>
      </c>
      <c r="X1077" s="2" t="s">
        <v>28</v>
      </c>
      <c r="Y1077" s="2" t="s">
        <v>1238</v>
      </c>
    </row>
    <row r="1078" spans="1:25" ht="14.25" customHeight="1">
      <c r="A1078" s="3">
        <v>2126</v>
      </c>
      <c r="B1078" s="2">
        <v>1</v>
      </c>
      <c r="C1078" s="1" t="s">
        <v>804</v>
      </c>
      <c r="D1078" s="1" t="s">
        <v>805</v>
      </c>
      <c r="E1078" s="1">
        <v>2011</v>
      </c>
      <c r="F1078" s="1" t="s">
        <v>806</v>
      </c>
      <c r="G1078" s="1" t="s">
        <v>807</v>
      </c>
      <c r="H1078" s="8" t="str">
        <f>HYPERLINK("https://doi.org/"&amp;G1078)</f>
        <v>https://doi.org/10.1016/j.jag.2010.09.009</v>
      </c>
      <c r="I1078" s="1" t="s">
        <v>808</v>
      </c>
      <c r="J1078" s="1" t="s">
        <v>809</v>
      </c>
      <c r="K1078" s="2">
        <v>1</v>
      </c>
      <c r="M1078" s="2" t="s">
        <v>470</v>
      </c>
      <c r="N1078" s="9">
        <f>S1078*Unit_conversion!$C$5</f>
        <v>0.77041625573604811</v>
      </c>
      <c r="R1078" s="10"/>
      <c r="S1078" s="2">
        <v>21.88</v>
      </c>
      <c r="T1078" s="2"/>
      <c r="U1078" s="2" t="s">
        <v>35</v>
      </c>
      <c r="W1078" s="2" t="s">
        <v>1243</v>
      </c>
      <c r="X1078" s="2" t="s">
        <v>28</v>
      </c>
      <c r="Y1078" s="2" t="s">
        <v>1238</v>
      </c>
    </row>
    <row r="1079" spans="1:25" ht="14.25" customHeight="1">
      <c r="A1079" s="3">
        <v>2126</v>
      </c>
      <c r="B1079" s="2">
        <v>1</v>
      </c>
      <c r="C1079" s="1" t="s">
        <v>804</v>
      </c>
      <c r="D1079" s="1" t="s">
        <v>805</v>
      </c>
      <c r="E1079" s="1">
        <v>2011</v>
      </c>
      <c r="F1079" s="1" t="s">
        <v>806</v>
      </c>
      <c r="G1079" s="1" t="s">
        <v>807</v>
      </c>
      <c r="H1079" s="8" t="str">
        <f>HYPERLINK("https://doi.org/"&amp;G1079)</f>
        <v>https://doi.org/10.1016/j.jag.2010.09.009</v>
      </c>
      <c r="I1079" s="1" t="s">
        <v>808</v>
      </c>
      <c r="J1079" s="1" t="s">
        <v>809</v>
      </c>
      <c r="K1079" s="2">
        <v>1</v>
      </c>
      <c r="M1079" s="2" t="s">
        <v>470</v>
      </c>
      <c r="N1079" s="9">
        <f>S1079*Unit_conversion!$C$5</f>
        <v>0.76759937728728744</v>
      </c>
      <c r="R1079" s="10"/>
      <c r="S1079" s="2">
        <v>21.8</v>
      </c>
      <c r="T1079" s="2"/>
      <c r="U1079" s="2" t="s">
        <v>35</v>
      </c>
      <c r="W1079" s="2" t="s">
        <v>1244</v>
      </c>
      <c r="X1079" s="2" t="s">
        <v>28</v>
      </c>
      <c r="Y1079" s="2" t="s">
        <v>1238</v>
      </c>
    </row>
    <row r="1080" spans="1:25" ht="14.25" customHeight="1">
      <c r="A1080" s="3">
        <v>2126</v>
      </c>
      <c r="B1080" s="2">
        <v>1</v>
      </c>
      <c r="C1080" s="1" t="s">
        <v>804</v>
      </c>
      <c r="D1080" s="1" t="s">
        <v>805</v>
      </c>
      <c r="E1080" s="1">
        <v>2011</v>
      </c>
      <c r="F1080" s="1" t="s">
        <v>806</v>
      </c>
      <c r="G1080" s="1" t="s">
        <v>807</v>
      </c>
      <c r="H1080" s="8" t="str">
        <f>HYPERLINK("https://doi.org/"&amp;G1080)</f>
        <v>https://doi.org/10.1016/j.jag.2010.09.009</v>
      </c>
      <c r="I1080" s="1" t="s">
        <v>808</v>
      </c>
      <c r="J1080" s="1" t="s">
        <v>809</v>
      </c>
      <c r="K1080" s="2">
        <v>1</v>
      </c>
      <c r="M1080" s="2" t="s">
        <v>470</v>
      </c>
      <c r="N1080" s="9">
        <f>S1080*Unit_conversion!$C$5</f>
        <v>0.62569912543096784</v>
      </c>
      <c r="R1080" s="10"/>
      <c r="S1080" s="2">
        <v>17.77</v>
      </c>
      <c r="T1080" s="2"/>
      <c r="U1080" s="2" t="s">
        <v>35</v>
      </c>
      <c r="W1080" s="2" t="s">
        <v>1245</v>
      </c>
      <c r="X1080" s="2" t="s">
        <v>28</v>
      </c>
      <c r="Y1080" s="2" t="s">
        <v>1238</v>
      </c>
    </row>
    <row r="1081" spans="1:25" ht="14.25" customHeight="1">
      <c r="A1081" s="3">
        <v>2126</v>
      </c>
      <c r="B1081" s="2">
        <v>1</v>
      </c>
      <c r="C1081" s="1" t="s">
        <v>804</v>
      </c>
      <c r="D1081" s="1" t="s">
        <v>805</v>
      </c>
      <c r="E1081" s="1">
        <v>2011</v>
      </c>
      <c r="F1081" s="1" t="s">
        <v>806</v>
      </c>
      <c r="G1081" s="1" t="s">
        <v>807</v>
      </c>
      <c r="H1081" s="8" t="str">
        <f>HYPERLINK("https://doi.org/"&amp;G1081)</f>
        <v>https://doi.org/10.1016/j.jag.2010.09.009</v>
      </c>
      <c r="I1081" s="1" t="s">
        <v>808</v>
      </c>
      <c r="J1081" s="1" t="s">
        <v>809</v>
      </c>
      <c r="K1081" s="2">
        <v>1</v>
      </c>
      <c r="M1081" s="2" t="s">
        <v>470</v>
      </c>
      <c r="N1081" s="9">
        <f>S1081*Unit_conversion!$C$5</f>
        <v>0.66619175313190271</v>
      </c>
      <c r="R1081" s="10"/>
      <c r="S1081" s="2">
        <v>18.920000000000002</v>
      </c>
      <c r="T1081" s="2"/>
      <c r="U1081" s="2" t="s">
        <v>35</v>
      </c>
      <c r="W1081" s="2" t="s">
        <v>1246</v>
      </c>
      <c r="X1081" s="2" t="s">
        <v>28</v>
      </c>
      <c r="Y1081" s="2" t="s">
        <v>1238</v>
      </c>
    </row>
    <row r="1082" spans="1:25" ht="14.25" customHeight="1">
      <c r="A1082" s="3">
        <v>2126</v>
      </c>
      <c r="B1082" s="2">
        <v>1</v>
      </c>
      <c r="C1082" s="1" t="s">
        <v>804</v>
      </c>
      <c r="D1082" s="1" t="s">
        <v>805</v>
      </c>
      <c r="E1082" s="1">
        <v>2011</v>
      </c>
      <c r="F1082" s="1" t="s">
        <v>806</v>
      </c>
      <c r="G1082" s="1" t="s">
        <v>807</v>
      </c>
      <c r="H1082" s="8" t="str">
        <f>HYPERLINK("https://doi.org/"&amp;G1082)</f>
        <v>https://doi.org/10.1016/j.jag.2010.09.009</v>
      </c>
      <c r="I1082" s="1" t="s">
        <v>808</v>
      </c>
      <c r="J1082" s="1" t="s">
        <v>809</v>
      </c>
      <c r="K1082" s="2">
        <v>1</v>
      </c>
      <c r="M1082" s="2" t="s">
        <v>470</v>
      </c>
      <c r="N1082" s="9">
        <f>S1082*Unit_conversion!$C$5</f>
        <v>0.61161473318716442</v>
      </c>
      <c r="R1082" s="10"/>
      <c r="S1082" s="2">
        <v>17.37</v>
      </c>
      <c r="T1082" s="2"/>
      <c r="U1082" s="2" t="s">
        <v>35</v>
      </c>
      <c r="W1082" s="2" t="s">
        <v>1247</v>
      </c>
      <c r="X1082" s="2" t="s">
        <v>28</v>
      </c>
      <c r="Y1082" s="2" t="s">
        <v>1238</v>
      </c>
    </row>
    <row r="1083" spans="1:25" ht="14.25" customHeight="1">
      <c r="A1083" s="3">
        <v>2126</v>
      </c>
      <c r="B1083" s="2">
        <v>1</v>
      </c>
      <c r="C1083" s="1" t="s">
        <v>804</v>
      </c>
      <c r="D1083" s="1" t="s">
        <v>805</v>
      </c>
      <c r="E1083" s="1">
        <v>2011</v>
      </c>
      <c r="F1083" s="1" t="s">
        <v>806</v>
      </c>
      <c r="G1083" s="1" t="s">
        <v>807</v>
      </c>
      <c r="H1083" s="8" t="str">
        <f>HYPERLINK("https://doi.org/"&amp;G1083)</f>
        <v>https://doi.org/10.1016/j.jag.2010.09.009</v>
      </c>
      <c r="I1083" s="1" t="s">
        <v>808</v>
      </c>
      <c r="J1083" s="1" t="s">
        <v>809</v>
      </c>
      <c r="K1083" s="2">
        <v>1</v>
      </c>
      <c r="M1083" s="2" t="s">
        <v>470</v>
      </c>
      <c r="N1083" s="9">
        <f>S1083*Unit_conversion!$C$5</f>
        <v>0.68907889052808324</v>
      </c>
      <c r="R1083" s="10"/>
      <c r="S1083" s="2">
        <v>19.57</v>
      </c>
      <c r="T1083" s="2"/>
      <c r="U1083" s="2" t="s">
        <v>35</v>
      </c>
      <c r="W1083" s="2" t="s">
        <v>1248</v>
      </c>
      <c r="X1083" s="2" t="s">
        <v>28</v>
      </c>
      <c r="Y1083" s="2" t="s">
        <v>1238</v>
      </c>
    </row>
    <row r="1084" spans="1:25" ht="14.25" customHeight="1">
      <c r="A1084" s="3">
        <v>2126</v>
      </c>
      <c r="B1084" s="2">
        <v>1</v>
      </c>
      <c r="C1084" s="1" t="s">
        <v>804</v>
      </c>
      <c r="D1084" s="1" t="s">
        <v>805</v>
      </c>
      <c r="E1084" s="1">
        <v>2011</v>
      </c>
      <c r="F1084" s="1" t="s">
        <v>806</v>
      </c>
      <c r="G1084" s="1" t="s">
        <v>807</v>
      </c>
      <c r="H1084" s="8" t="str">
        <f>HYPERLINK("https://doi.org/"&amp;G1084)</f>
        <v>https://doi.org/10.1016/j.jag.2010.09.009</v>
      </c>
      <c r="I1084" s="1" t="s">
        <v>808</v>
      </c>
      <c r="J1084" s="1" t="s">
        <v>809</v>
      </c>
      <c r="K1084" s="2">
        <v>1</v>
      </c>
      <c r="M1084" s="2" t="s">
        <v>470</v>
      </c>
      <c r="N1084" s="9">
        <f>S1084*Unit_conversion!$C$5</f>
        <v>0.91442916642893823</v>
      </c>
      <c r="R1084" s="10"/>
      <c r="S1084" s="2">
        <v>25.97</v>
      </c>
      <c r="T1084" s="2"/>
      <c r="U1084" s="2" t="s">
        <v>35</v>
      </c>
      <c r="W1084" s="2" t="s">
        <v>1249</v>
      </c>
      <c r="X1084" s="2" t="s">
        <v>28</v>
      </c>
      <c r="Y1084" s="2" t="s">
        <v>1238</v>
      </c>
    </row>
    <row r="1085" spans="1:25" ht="14.25" customHeight="1">
      <c r="A1085" s="3">
        <v>2126</v>
      </c>
      <c r="B1085" s="2">
        <v>1</v>
      </c>
      <c r="C1085" s="1" t="s">
        <v>804</v>
      </c>
      <c r="D1085" s="1" t="s">
        <v>805</v>
      </c>
      <c r="E1085" s="1">
        <v>2011</v>
      </c>
      <c r="F1085" s="1" t="s">
        <v>806</v>
      </c>
      <c r="G1085" s="1" t="s">
        <v>807</v>
      </c>
      <c r="H1085" s="8" t="str">
        <f>HYPERLINK("https://doi.org/"&amp;G1085)</f>
        <v>https://doi.org/10.1016/j.jag.2010.09.009</v>
      </c>
      <c r="I1085" s="1" t="s">
        <v>808</v>
      </c>
      <c r="J1085" s="1" t="s">
        <v>809</v>
      </c>
      <c r="K1085" s="2">
        <v>1</v>
      </c>
      <c r="M1085" s="2" t="s">
        <v>470</v>
      </c>
      <c r="N1085" s="9">
        <f>S1085*Unit_conversion!$C$5</f>
        <v>0.62182591756392191</v>
      </c>
      <c r="R1085" s="10"/>
      <c r="S1085" s="2">
        <v>17.66</v>
      </c>
      <c r="T1085" s="2"/>
      <c r="U1085" s="2" t="s">
        <v>35</v>
      </c>
      <c r="W1085" s="2" t="s">
        <v>1250</v>
      </c>
      <c r="X1085" s="2" t="s">
        <v>28</v>
      </c>
      <c r="Y1085" s="2" t="s">
        <v>1238</v>
      </c>
    </row>
    <row r="1086" spans="1:25" ht="14.25" customHeight="1">
      <c r="A1086" s="3">
        <v>2126</v>
      </c>
      <c r="B1086" s="2">
        <v>1</v>
      </c>
      <c r="C1086" s="1" t="s">
        <v>804</v>
      </c>
      <c r="D1086" s="1" t="s">
        <v>805</v>
      </c>
      <c r="E1086" s="1">
        <v>2011</v>
      </c>
      <c r="F1086" s="1" t="s">
        <v>806</v>
      </c>
      <c r="G1086" s="1" t="s">
        <v>807</v>
      </c>
      <c r="H1086" s="8" t="str">
        <f>HYPERLINK("https://doi.org/"&amp;G1086)</f>
        <v>https://doi.org/10.1016/j.jag.2010.09.009</v>
      </c>
      <c r="I1086" s="1" t="s">
        <v>808</v>
      </c>
      <c r="J1086" s="1" t="s">
        <v>809</v>
      </c>
      <c r="K1086" s="2">
        <v>1</v>
      </c>
      <c r="M1086" s="2" t="s">
        <v>470</v>
      </c>
      <c r="N1086" s="9">
        <f>S1086*Unit_conversion!$C$5</f>
        <v>0.68203669440618164</v>
      </c>
      <c r="R1086" s="10"/>
      <c r="S1086" s="2">
        <v>19.37</v>
      </c>
      <c r="T1086" s="2"/>
      <c r="U1086" s="2" t="s">
        <v>35</v>
      </c>
      <c r="W1086" s="2" t="s">
        <v>1251</v>
      </c>
      <c r="X1086" s="2" t="s">
        <v>28</v>
      </c>
      <c r="Y1086" s="2" t="s">
        <v>1238</v>
      </c>
    </row>
    <row r="1087" spans="1:25" ht="14.25" customHeight="1">
      <c r="A1087" s="3">
        <v>2126</v>
      </c>
      <c r="B1087" s="2">
        <v>1</v>
      </c>
      <c r="C1087" s="1" t="s">
        <v>804</v>
      </c>
      <c r="D1087" s="1" t="s">
        <v>805</v>
      </c>
      <c r="E1087" s="1">
        <v>2011</v>
      </c>
      <c r="F1087" s="1" t="s">
        <v>806</v>
      </c>
      <c r="G1087" s="1" t="s">
        <v>807</v>
      </c>
      <c r="H1087" s="8" t="str">
        <f>HYPERLINK("https://doi.org/"&amp;G1087)</f>
        <v>https://doi.org/10.1016/j.jag.2010.09.009</v>
      </c>
      <c r="I1087" s="1" t="s">
        <v>808</v>
      </c>
      <c r="J1087" s="1" t="s">
        <v>809</v>
      </c>
      <c r="K1087" s="2">
        <v>1</v>
      </c>
      <c r="M1087" s="2" t="s">
        <v>470</v>
      </c>
      <c r="N1087" s="9">
        <f>S1087*Unit_conversion!$C$5</f>
        <v>0.57851641141422627</v>
      </c>
      <c r="R1087" s="10"/>
      <c r="S1087" s="2">
        <v>16.43</v>
      </c>
      <c r="T1087" s="2"/>
      <c r="U1087" s="2" t="s">
        <v>35</v>
      </c>
      <c r="W1087" s="2" t="s">
        <v>1252</v>
      </c>
      <c r="X1087" s="2" t="s">
        <v>28</v>
      </c>
      <c r="Y1087" s="2" t="s">
        <v>1238</v>
      </c>
    </row>
    <row r="1088" spans="1:25" ht="14.25" customHeight="1">
      <c r="A1088" s="3">
        <v>2126</v>
      </c>
      <c r="B1088" s="2">
        <v>1</v>
      </c>
      <c r="C1088" s="1" t="s">
        <v>804</v>
      </c>
      <c r="D1088" s="1" t="s">
        <v>805</v>
      </c>
      <c r="E1088" s="1">
        <v>2011</v>
      </c>
      <c r="F1088" s="1" t="s">
        <v>806</v>
      </c>
      <c r="G1088" s="1" t="s">
        <v>807</v>
      </c>
      <c r="H1088" s="8" t="str">
        <f>HYPERLINK("https://doi.org/"&amp;G1088)</f>
        <v>https://doi.org/10.1016/j.jag.2010.09.009</v>
      </c>
      <c r="I1088" s="1" t="s">
        <v>808</v>
      </c>
      <c r="J1088" s="1" t="s">
        <v>809</v>
      </c>
      <c r="K1088" s="2">
        <v>1</v>
      </c>
      <c r="M1088" s="2" t="s">
        <v>470</v>
      </c>
      <c r="N1088" s="9">
        <f>S1088*Unit_conversion!$C$5</f>
        <v>0.66302276487704681</v>
      </c>
      <c r="R1088" s="10"/>
      <c r="S1088" s="2">
        <v>18.829999999999998</v>
      </c>
      <c r="T1088" s="2"/>
      <c r="U1088" s="2" t="s">
        <v>35</v>
      </c>
      <c r="W1088" s="2" t="s">
        <v>1253</v>
      </c>
      <c r="X1088" s="2" t="s">
        <v>28</v>
      </c>
      <c r="Y1088" s="2" t="s">
        <v>1238</v>
      </c>
    </row>
    <row r="1089" spans="1:27" ht="14.25" customHeight="1">
      <c r="A1089" s="3">
        <v>2126</v>
      </c>
      <c r="B1089" s="2">
        <v>1</v>
      </c>
      <c r="C1089" s="1" t="s">
        <v>804</v>
      </c>
      <c r="D1089" s="1" t="s">
        <v>805</v>
      </c>
      <c r="E1089" s="1">
        <v>2011</v>
      </c>
      <c r="F1089" s="1" t="s">
        <v>806</v>
      </c>
      <c r="G1089" s="1" t="s">
        <v>807</v>
      </c>
      <c r="H1089" s="8" t="str">
        <f>HYPERLINK("https://doi.org/"&amp;G1089)</f>
        <v>https://doi.org/10.1016/j.jag.2010.09.009</v>
      </c>
      <c r="I1089" s="1" t="s">
        <v>808</v>
      </c>
      <c r="J1089" s="1" t="s">
        <v>809</v>
      </c>
      <c r="K1089" s="2">
        <v>1</v>
      </c>
      <c r="M1089" s="2" t="s">
        <v>470</v>
      </c>
      <c r="N1089" s="9">
        <f>S1089*Unit_conversion!$C$5</f>
        <v>0.58661493695441325</v>
      </c>
      <c r="R1089" s="10"/>
      <c r="S1089" s="2">
        <v>16.66</v>
      </c>
      <c r="T1089" s="2"/>
      <c r="U1089" s="2" t="s">
        <v>35</v>
      </c>
      <c r="W1089" s="2" t="s">
        <v>1254</v>
      </c>
      <c r="X1089" s="2" t="s">
        <v>28</v>
      </c>
      <c r="Y1089" s="2" t="s">
        <v>1238</v>
      </c>
    </row>
    <row r="1090" spans="1:27" ht="14.25" customHeight="1">
      <c r="A1090" s="3">
        <v>2126</v>
      </c>
      <c r="B1090" s="2">
        <v>1</v>
      </c>
      <c r="C1090" s="1" t="s">
        <v>804</v>
      </c>
      <c r="D1090" s="1" t="s">
        <v>805</v>
      </c>
      <c r="E1090" s="1">
        <v>2011</v>
      </c>
      <c r="F1090" s="1" t="s">
        <v>806</v>
      </c>
      <c r="G1090" s="1" t="s">
        <v>807</v>
      </c>
      <c r="H1090" s="8" t="str">
        <f>HYPERLINK("https://doi.org/"&amp;G1090)</f>
        <v>https://doi.org/10.1016/j.jag.2010.09.009</v>
      </c>
      <c r="I1090" s="1" t="s">
        <v>808</v>
      </c>
      <c r="J1090" s="1" t="s">
        <v>809</v>
      </c>
      <c r="K1090" s="2">
        <v>1</v>
      </c>
      <c r="M1090" s="2" t="s">
        <v>470</v>
      </c>
      <c r="N1090" s="9">
        <f>S1090*Unit_conversion!$C$5</f>
        <v>0.45985540676018233</v>
      </c>
      <c r="R1090" s="10"/>
      <c r="S1090" s="2">
        <v>13.06</v>
      </c>
      <c r="T1090" s="2"/>
      <c r="U1090" s="2" t="s">
        <v>35</v>
      </c>
      <c r="W1090" s="2" t="s">
        <v>1255</v>
      </c>
      <c r="X1090" s="2" t="s">
        <v>28</v>
      </c>
      <c r="Y1090" s="2" t="s">
        <v>1238</v>
      </c>
    </row>
    <row r="1091" spans="1:27" ht="14.25" customHeight="1">
      <c r="A1091" s="3">
        <v>2126</v>
      </c>
      <c r="B1091" s="2">
        <v>1</v>
      </c>
      <c r="C1091" s="1" t="s">
        <v>804</v>
      </c>
      <c r="D1091" s="1" t="s">
        <v>805</v>
      </c>
      <c r="E1091" s="1">
        <v>2011</v>
      </c>
      <c r="F1091" s="1" t="s">
        <v>806</v>
      </c>
      <c r="G1091" s="1" t="s">
        <v>807</v>
      </c>
      <c r="H1091" s="8" t="str">
        <f>HYPERLINK("https://doi.org/"&amp;G1091)</f>
        <v>https://doi.org/10.1016/j.jag.2010.09.009</v>
      </c>
      <c r="I1091" s="1" t="s">
        <v>808</v>
      </c>
      <c r="J1091" s="1" t="s">
        <v>809</v>
      </c>
      <c r="K1091" s="2">
        <v>1</v>
      </c>
      <c r="M1091" s="2" t="s">
        <v>470</v>
      </c>
      <c r="N1091" s="9">
        <f>S1091*Unit_conversion!$C$5</f>
        <v>0.53239002681576997</v>
      </c>
      <c r="R1091" s="10"/>
      <c r="S1091" s="2">
        <v>15.12</v>
      </c>
      <c r="T1091" s="2"/>
      <c r="U1091" s="2" t="s">
        <v>35</v>
      </c>
      <c r="W1091" s="2" t="s">
        <v>1256</v>
      </c>
      <c r="X1091" s="2" t="s">
        <v>28</v>
      </c>
      <c r="Y1091" s="2" t="s">
        <v>1238</v>
      </c>
    </row>
    <row r="1092" spans="1:27" ht="14.25" customHeight="1">
      <c r="A1092" s="3">
        <v>2126</v>
      </c>
      <c r="B1092" s="2">
        <v>1</v>
      </c>
      <c r="C1092" s="1" t="s">
        <v>804</v>
      </c>
      <c r="D1092" s="1" t="s">
        <v>805</v>
      </c>
      <c r="E1092" s="1">
        <v>2011</v>
      </c>
      <c r="F1092" s="1" t="s">
        <v>806</v>
      </c>
      <c r="G1092" s="1" t="s">
        <v>807</v>
      </c>
      <c r="H1092" s="8" t="str">
        <f>HYPERLINK("https://doi.org/"&amp;G1092)</f>
        <v>https://doi.org/10.1016/j.jag.2010.09.009</v>
      </c>
      <c r="I1092" s="1" t="s">
        <v>808</v>
      </c>
      <c r="J1092" s="1" t="s">
        <v>809</v>
      </c>
      <c r="K1092" s="2">
        <v>1</v>
      </c>
      <c r="M1092" s="2" t="s">
        <v>470</v>
      </c>
      <c r="N1092" s="9">
        <f>S1092*Unit_conversion!$C$5</f>
        <v>0.61302317241154469</v>
      </c>
      <c r="R1092" s="10"/>
      <c r="S1092" s="2">
        <v>17.41</v>
      </c>
      <c r="T1092" s="2"/>
      <c r="U1092" s="2" t="s">
        <v>35</v>
      </c>
      <c r="W1092" s="2" t="s">
        <v>1257</v>
      </c>
      <c r="X1092" s="2" t="s">
        <v>28</v>
      </c>
      <c r="Y1092" s="2" t="s">
        <v>1238</v>
      </c>
    </row>
    <row r="1093" spans="1:27" ht="14.25" customHeight="1">
      <c r="A1093" s="3">
        <v>2126</v>
      </c>
      <c r="B1093" s="2">
        <v>1</v>
      </c>
      <c r="C1093" s="1" t="s">
        <v>804</v>
      </c>
      <c r="D1093" s="1" t="s">
        <v>805</v>
      </c>
      <c r="E1093" s="1">
        <v>2011</v>
      </c>
      <c r="F1093" s="1" t="s">
        <v>806</v>
      </c>
      <c r="G1093" s="1" t="s">
        <v>807</v>
      </c>
      <c r="H1093" s="8" t="str">
        <f>HYPERLINK("https://doi.org/"&amp;G1093)</f>
        <v>https://doi.org/10.1016/j.jag.2010.09.009</v>
      </c>
      <c r="I1093" s="1" t="s">
        <v>808</v>
      </c>
      <c r="J1093" s="1" t="s">
        <v>809</v>
      </c>
      <c r="K1093" s="2">
        <v>1</v>
      </c>
      <c r="M1093" s="2" t="s">
        <v>470</v>
      </c>
      <c r="N1093" s="9">
        <f>S1093*Unit_conversion!$C$5</f>
        <v>0.64858626282714849</v>
      </c>
      <c r="R1093" s="10"/>
      <c r="S1093" s="2">
        <v>18.420000000000002</v>
      </c>
      <c r="T1093" s="2"/>
      <c r="U1093" s="2" t="s">
        <v>35</v>
      </c>
      <c r="W1093" s="2" t="s">
        <v>1258</v>
      </c>
      <c r="X1093" s="2" t="s">
        <v>28</v>
      </c>
      <c r="Y1093" s="2" t="s">
        <v>1238</v>
      </c>
    </row>
    <row r="1094" spans="1:27" ht="14.25" customHeight="1">
      <c r="A1094" s="3">
        <v>2126</v>
      </c>
      <c r="B1094" s="2">
        <v>1</v>
      </c>
      <c r="C1094" s="1" t="s">
        <v>804</v>
      </c>
      <c r="D1094" s="1" t="s">
        <v>805</v>
      </c>
      <c r="E1094" s="1">
        <v>2011</v>
      </c>
      <c r="F1094" s="1" t="s">
        <v>806</v>
      </c>
      <c r="G1094" s="1" t="s">
        <v>807</v>
      </c>
      <c r="H1094" s="8" t="str">
        <f>HYPERLINK("https://doi.org/"&amp;G1094)</f>
        <v>https://doi.org/10.1016/j.jag.2010.09.009</v>
      </c>
      <c r="I1094" s="1" t="s">
        <v>808</v>
      </c>
      <c r="J1094" s="1" t="s">
        <v>809</v>
      </c>
      <c r="K1094" s="2">
        <v>1</v>
      </c>
      <c r="M1094" s="2" t="s">
        <v>470</v>
      </c>
      <c r="N1094" s="9">
        <f>S1094*Unit_conversion!$C$5</f>
        <v>0.70809282005721796</v>
      </c>
      <c r="R1094" s="10"/>
      <c r="S1094" s="2">
        <v>20.11</v>
      </c>
      <c r="T1094" s="2"/>
      <c r="U1094" s="2" t="s">
        <v>35</v>
      </c>
      <c r="W1094" s="2" t="s">
        <v>1259</v>
      </c>
      <c r="X1094" s="2" t="s">
        <v>28</v>
      </c>
      <c r="Y1094" s="2" t="s">
        <v>1238</v>
      </c>
    </row>
    <row r="1095" spans="1:27" ht="14.25" customHeight="1">
      <c r="A1095" s="1">
        <v>4042</v>
      </c>
      <c r="B1095" s="2">
        <v>1</v>
      </c>
      <c r="C1095" s="1" t="s">
        <v>1217</v>
      </c>
      <c r="D1095" s="1" t="s">
        <v>1218</v>
      </c>
      <c r="E1095" s="1">
        <v>2021</v>
      </c>
      <c r="F1095" s="1" t="s">
        <v>1219</v>
      </c>
      <c r="G1095" s="1" t="s">
        <v>1220</v>
      </c>
      <c r="H1095" s="8" t="str">
        <f>HYPERLINK("https://doi.org/"&amp;G1095)</f>
        <v>https://doi.org/10.1016/j.jhydrol.2021.126642</v>
      </c>
      <c r="I1095" s="1" t="s">
        <v>1221</v>
      </c>
      <c r="J1095" s="1" t="s">
        <v>1002</v>
      </c>
      <c r="K1095" s="2">
        <v>1</v>
      </c>
      <c r="L1095" s="1">
        <v>3</v>
      </c>
      <c r="M1095" s="2" t="s">
        <v>1236</v>
      </c>
      <c r="N1095" s="9">
        <f>S1095*Unit_conversion!$C$5</f>
        <v>0.66654386293799772</v>
      </c>
      <c r="O1095" s="2"/>
      <c r="P1095" s="2"/>
      <c r="Q1095" s="2"/>
      <c r="R1095" s="10"/>
      <c r="S1095" s="2">
        <v>18.93</v>
      </c>
      <c r="T1095" s="2"/>
      <c r="U1095" s="2" t="s">
        <v>35</v>
      </c>
      <c r="V1095" s="2" t="s">
        <v>36</v>
      </c>
      <c r="W1095" s="2" t="s">
        <v>1230</v>
      </c>
      <c r="X1095" s="2" t="s">
        <v>1141</v>
      </c>
      <c r="Y1095" s="27" t="s">
        <v>1235</v>
      </c>
    </row>
    <row r="1096" spans="1:27" ht="14.25" customHeight="1">
      <c r="A1096" s="1">
        <v>4042</v>
      </c>
      <c r="B1096" s="2">
        <v>1</v>
      </c>
      <c r="C1096" s="1" t="s">
        <v>1217</v>
      </c>
      <c r="D1096" s="1" t="s">
        <v>1218</v>
      </c>
      <c r="E1096" s="1">
        <v>2021</v>
      </c>
      <c r="F1096" s="1" t="s">
        <v>1219</v>
      </c>
      <c r="G1096" s="1" t="s">
        <v>1220</v>
      </c>
      <c r="H1096" s="8" t="str">
        <f>HYPERLINK("https://doi.org/"&amp;G1096)</f>
        <v>https://doi.org/10.1016/j.jhydrol.2021.126642</v>
      </c>
      <c r="I1096" s="1" t="s">
        <v>1221</v>
      </c>
      <c r="J1096" s="1" t="s">
        <v>1002</v>
      </c>
      <c r="K1096" s="2">
        <v>1</v>
      </c>
      <c r="L1096" s="1">
        <v>1</v>
      </c>
      <c r="M1096" s="2" t="s">
        <v>1236</v>
      </c>
      <c r="N1096" s="9">
        <f>S1096*Unit_conversion!$C$5</f>
        <v>0.43098240266038529</v>
      </c>
      <c r="O1096" s="2"/>
      <c r="P1096" s="2"/>
      <c r="Q1096" s="2"/>
      <c r="R1096" s="10"/>
      <c r="S1096" s="2">
        <v>12.24</v>
      </c>
      <c r="T1096" s="2"/>
      <c r="U1096" s="2" t="s">
        <v>35</v>
      </c>
      <c r="V1096" s="2" t="s">
        <v>36</v>
      </c>
      <c r="W1096" s="2" t="s">
        <v>1231</v>
      </c>
      <c r="X1096" s="2" t="s">
        <v>1141</v>
      </c>
      <c r="Y1096" s="27" t="s">
        <v>1235</v>
      </c>
      <c r="AA1096" s="2"/>
    </row>
    <row r="1097" spans="1:27" ht="14.25" customHeight="1">
      <c r="A1097" s="1">
        <v>4042</v>
      </c>
      <c r="B1097" s="2">
        <v>1</v>
      </c>
      <c r="C1097" s="1" t="s">
        <v>1217</v>
      </c>
      <c r="D1097" s="1" t="s">
        <v>1218</v>
      </c>
      <c r="E1097" s="1">
        <v>2021</v>
      </c>
      <c r="F1097" s="1" t="s">
        <v>1219</v>
      </c>
      <c r="G1097" s="1" t="s">
        <v>1220</v>
      </c>
      <c r="H1097" s="8" t="str">
        <f>HYPERLINK("https://doi.org/"&amp;G1097)</f>
        <v>https://doi.org/10.1016/j.jhydrol.2021.126642</v>
      </c>
      <c r="I1097" s="1" t="s">
        <v>1221</v>
      </c>
      <c r="J1097" s="1" t="s">
        <v>1002</v>
      </c>
      <c r="K1097" s="2">
        <v>1</v>
      </c>
      <c r="L1097" s="1">
        <v>3</v>
      </c>
      <c r="M1097" s="2" t="s">
        <v>1260</v>
      </c>
      <c r="N1097" s="9">
        <f>S1097*Unit_conversion!$C$5</f>
        <v>0.97147095501634229</v>
      </c>
      <c r="O1097" s="2"/>
      <c r="P1097" s="2"/>
      <c r="Q1097" s="2"/>
      <c r="R1097" s="10"/>
      <c r="S1097" s="2">
        <v>27.59</v>
      </c>
      <c r="T1097" s="2"/>
      <c r="U1097" s="2" t="s">
        <v>35</v>
      </c>
      <c r="V1097" s="2" t="s">
        <v>27</v>
      </c>
      <c r="W1097" s="2" t="s">
        <v>1223</v>
      </c>
      <c r="X1097" s="2" t="s">
        <v>1141</v>
      </c>
      <c r="Y1097" s="27" t="s">
        <v>1235</v>
      </c>
    </row>
    <row r="1098" spans="1:27" ht="14.25" customHeight="1">
      <c r="A1098" s="1">
        <v>4042</v>
      </c>
      <c r="B1098" s="2">
        <v>1</v>
      </c>
      <c r="C1098" s="1" t="s">
        <v>1217</v>
      </c>
      <c r="D1098" s="1" t="s">
        <v>1218</v>
      </c>
      <c r="E1098" s="1">
        <v>2021</v>
      </c>
      <c r="F1098" s="1" t="s">
        <v>1219</v>
      </c>
      <c r="G1098" s="1" t="s">
        <v>1220</v>
      </c>
      <c r="H1098" s="8" t="str">
        <f>HYPERLINK("https://doi.org/"&amp;G1098)</f>
        <v>https://doi.org/10.1016/j.jhydrol.2021.126642</v>
      </c>
      <c r="I1098" s="1" t="s">
        <v>1221</v>
      </c>
      <c r="J1098" s="1" t="s">
        <v>1002</v>
      </c>
      <c r="K1098" s="2">
        <v>1</v>
      </c>
      <c r="L1098" s="1">
        <v>2</v>
      </c>
      <c r="M1098" s="2" t="s">
        <v>1260</v>
      </c>
      <c r="N1098" s="9">
        <f>S1098*Unit_conversion!$C$5</f>
        <v>1.6859017515832717</v>
      </c>
      <c r="O1098" s="2"/>
      <c r="P1098" s="2"/>
      <c r="Q1098" s="2"/>
      <c r="R1098" s="10"/>
      <c r="S1098" s="2">
        <v>47.88</v>
      </c>
      <c r="T1098" s="2"/>
      <c r="U1098" s="2" t="s">
        <v>35</v>
      </c>
      <c r="V1098" s="2" t="s">
        <v>36</v>
      </c>
      <c r="W1098" s="2" t="s">
        <v>1225</v>
      </c>
      <c r="X1098" s="2" t="s">
        <v>1141</v>
      </c>
      <c r="Y1098" s="27" t="s">
        <v>1235</v>
      </c>
    </row>
    <row r="1099" spans="1:27" ht="14.25" customHeight="1">
      <c r="A1099" s="1">
        <v>4042</v>
      </c>
      <c r="B1099" s="2">
        <v>1</v>
      </c>
      <c r="C1099" s="1" t="s">
        <v>1217</v>
      </c>
      <c r="D1099" s="1" t="s">
        <v>1218</v>
      </c>
      <c r="E1099" s="1">
        <v>2021</v>
      </c>
      <c r="F1099" s="1" t="s">
        <v>1219</v>
      </c>
      <c r="G1099" s="1" t="s">
        <v>1220</v>
      </c>
      <c r="H1099" s="8" t="str">
        <f>HYPERLINK("https://doi.org/"&amp;G1099)</f>
        <v>https://doi.org/10.1016/j.jhydrol.2021.126642</v>
      </c>
      <c r="I1099" s="1" t="s">
        <v>1221</v>
      </c>
      <c r="J1099" s="1" t="s">
        <v>1002</v>
      </c>
      <c r="K1099" s="2">
        <v>1</v>
      </c>
      <c r="L1099" s="1">
        <v>3</v>
      </c>
      <c r="M1099" s="2" t="s">
        <v>1260</v>
      </c>
      <c r="N1099" s="9">
        <f>S1099*Unit_conversion!$C$5</f>
        <v>2.148574036792215</v>
      </c>
      <c r="O1099" s="2"/>
      <c r="P1099" s="2"/>
      <c r="Q1099" s="2"/>
      <c r="R1099" s="10"/>
      <c r="S1099" s="2">
        <v>61.02</v>
      </c>
      <c r="T1099" s="2"/>
      <c r="U1099" s="2" t="s">
        <v>35</v>
      </c>
      <c r="V1099" s="2" t="s">
        <v>125</v>
      </c>
      <c r="W1099" s="2" t="s">
        <v>1226</v>
      </c>
      <c r="X1099" s="2" t="s">
        <v>1141</v>
      </c>
      <c r="Y1099" s="27" t="s">
        <v>1235</v>
      </c>
    </row>
    <row r="1100" spans="1:27" ht="14.25" customHeight="1">
      <c r="A1100" s="1">
        <v>4042</v>
      </c>
      <c r="B1100" s="2">
        <v>1</v>
      </c>
      <c r="C1100" s="1" t="s">
        <v>1217</v>
      </c>
      <c r="D1100" s="1" t="s">
        <v>1218</v>
      </c>
      <c r="E1100" s="1">
        <v>2021</v>
      </c>
      <c r="F1100" s="1" t="s">
        <v>1219</v>
      </c>
      <c r="G1100" s="1" t="s">
        <v>1220</v>
      </c>
      <c r="H1100" s="8" t="str">
        <f>HYPERLINK("https://doi.org/"&amp;G1100)</f>
        <v>https://doi.org/10.1016/j.jhydrol.2021.126642</v>
      </c>
      <c r="I1100" s="1" t="s">
        <v>1221</v>
      </c>
      <c r="J1100" s="1" t="s">
        <v>1002</v>
      </c>
      <c r="K1100" s="2">
        <v>1</v>
      </c>
      <c r="L1100" s="1">
        <v>3</v>
      </c>
      <c r="M1100" s="2" t="s">
        <v>1260</v>
      </c>
      <c r="N1100" s="9">
        <f>S1100*Unit_conversion!$C$5</f>
        <v>0.71759978482178521</v>
      </c>
      <c r="O1100" s="2"/>
      <c r="P1100" s="2"/>
      <c r="Q1100" s="2"/>
      <c r="R1100" s="10"/>
      <c r="S1100" s="2">
        <v>20.38</v>
      </c>
      <c r="T1100" s="2"/>
      <c r="U1100" s="2" t="s">
        <v>35</v>
      </c>
      <c r="V1100" s="2" t="s">
        <v>443</v>
      </c>
      <c r="W1100" s="2" t="s">
        <v>1227</v>
      </c>
      <c r="X1100" s="2" t="s">
        <v>1141</v>
      </c>
      <c r="Y1100" s="27" t="s">
        <v>1235</v>
      </c>
    </row>
    <row r="1101" spans="1:27" ht="14.25" customHeight="1">
      <c r="A1101" s="1">
        <v>4042</v>
      </c>
      <c r="B1101" s="2">
        <v>1</v>
      </c>
      <c r="C1101" s="1" t="s">
        <v>1217</v>
      </c>
      <c r="D1101" s="1" t="s">
        <v>1218</v>
      </c>
      <c r="E1101" s="1">
        <v>2021</v>
      </c>
      <c r="F1101" s="1" t="s">
        <v>1219</v>
      </c>
      <c r="G1101" s="1" t="s">
        <v>1220</v>
      </c>
      <c r="H1101" s="8" t="str">
        <f>HYPERLINK("https://doi.org/"&amp;G1101)</f>
        <v>https://doi.org/10.1016/j.jhydrol.2021.126642</v>
      </c>
      <c r="I1101" s="1" t="s">
        <v>1221</v>
      </c>
      <c r="J1101" s="1" t="s">
        <v>1002</v>
      </c>
      <c r="K1101" s="2">
        <v>1</v>
      </c>
      <c r="L1101" s="1">
        <v>3</v>
      </c>
      <c r="M1101" s="2" t="s">
        <v>1260</v>
      </c>
      <c r="N1101" s="9">
        <f>S1101*Unit_conversion!$C$5</f>
        <v>1.1728777641027315</v>
      </c>
      <c r="O1101" s="2"/>
      <c r="P1101" s="2"/>
      <c r="Q1101" s="2"/>
      <c r="R1101" s="10"/>
      <c r="S1101" s="2">
        <v>33.31</v>
      </c>
      <c r="T1101" s="2"/>
      <c r="U1101" s="2" t="s">
        <v>35</v>
      </c>
      <c r="V1101" s="2" t="s">
        <v>32</v>
      </c>
      <c r="W1101" s="2" t="s">
        <v>1228</v>
      </c>
      <c r="X1101" s="2" t="s">
        <v>1141</v>
      </c>
      <c r="Y1101" s="27" t="s">
        <v>1235</v>
      </c>
    </row>
    <row r="1102" spans="1:27" ht="14.25" customHeight="1">
      <c r="A1102" s="1">
        <v>4042</v>
      </c>
      <c r="B1102" s="2">
        <v>1</v>
      </c>
      <c r="C1102" s="1" t="s">
        <v>1217</v>
      </c>
      <c r="D1102" s="1" t="s">
        <v>1218</v>
      </c>
      <c r="E1102" s="1">
        <v>2021</v>
      </c>
      <c r="F1102" s="1" t="s">
        <v>1219</v>
      </c>
      <c r="G1102" s="1" t="s">
        <v>1220</v>
      </c>
      <c r="H1102" s="8" t="str">
        <f>HYPERLINK("https://doi.org/"&amp;G1102)</f>
        <v>https://doi.org/10.1016/j.jhydrol.2021.126642</v>
      </c>
      <c r="I1102" s="1" t="s">
        <v>1221</v>
      </c>
      <c r="J1102" s="1" t="s">
        <v>1002</v>
      </c>
      <c r="K1102" s="2">
        <v>1</v>
      </c>
      <c r="L1102" s="1">
        <v>4</v>
      </c>
      <c r="M1102" s="2" t="s">
        <v>1260</v>
      </c>
      <c r="N1102" s="9">
        <f>S1102*Unit_conversion!$C$5</f>
        <v>0.67323394925380442</v>
      </c>
      <c r="O1102" s="2"/>
      <c r="P1102" s="2"/>
      <c r="Q1102" s="2"/>
      <c r="R1102" s="10"/>
      <c r="S1102" s="2">
        <v>19.12</v>
      </c>
      <c r="T1102" s="2"/>
      <c r="U1102" s="2" t="s">
        <v>35</v>
      </c>
      <c r="V1102" s="2" t="s">
        <v>36</v>
      </c>
      <c r="W1102" s="2" t="s">
        <v>1229</v>
      </c>
      <c r="X1102" s="2" t="s">
        <v>1141</v>
      </c>
      <c r="Y1102" s="27" t="s">
        <v>1235</v>
      </c>
    </row>
    <row r="1103" spans="1:27" ht="14.25" customHeight="1">
      <c r="A1103" s="1">
        <v>4042</v>
      </c>
      <c r="B1103" s="2">
        <v>1</v>
      </c>
      <c r="C1103" s="1" t="s">
        <v>1217</v>
      </c>
      <c r="D1103" s="1" t="s">
        <v>1218</v>
      </c>
      <c r="E1103" s="1">
        <v>2021</v>
      </c>
      <c r="F1103" s="1" t="s">
        <v>1219</v>
      </c>
      <c r="G1103" s="1" t="s">
        <v>1220</v>
      </c>
      <c r="H1103" s="8" t="str">
        <f>HYPERLINK("https://doi.org/"&amp;G1103)</f>
        <v>https://doi.org/10.1016/j.jhydrol.2021.126642</v>
      </c>
      <c r="I1103" s="1" t="s">
        <v>1221</v>
      </c>
      <c r="J1103" s="1" t="s">
        <v>1002</v>
      </c>
      <c r="K1103" s="2">
        <v>1</v>
      </c>
      <c r="L1103" s="1">
        <v>3</v>
      </c>
      <c r="M1103" s="2" t="s">
        <v>1260</v>
      </c>
      <c r="N1103" s="9">
        <f>S1103*Unit_conversion!$C$5</f>
        <v>0.60914996454449877</v>
      </c>
      <c r="O1103" s="2"/>
      <c r="P1103" s="2"/>
      <c r="Q1103" s="2"/>
      <c r="R1103" s="10"/>
      <c r="S1103" s="2">
        <v>17.3</v>
      </c>
      <c r="T1103" s="2"/>
      <c r="U1103" s="2" t="s">
        <v>35</v>
      </c>
      <c r="V1103" s="2" t="s">
        <v>36</v>
      </c>
      <c r="W1103" s="2" t="s">
        <v>1230</v>
      </c>
      <c r="X1103" s="2" t="s">
        <v>1141</v>
      </c>
      <c r="Y1103" s="27" t="s">
        <v>1235</v>
      </c>
    </row>
    <row r="1104" spans="1:27" ht="14.25" customHeight="1">
      <c r="A1104" s="1">
        <v>4042</v>
      </c>
      <c r="B1104" s="2">
        <v>1</v>
      </c>
      <c r="C1104" s="1" t="s">
        <v>1217</v>
      </c>
      <c r="D1104" s="1" t="s">
        <v>1218</v>
      </c>
      <c r="E1104" s="1">
        <v>2021</v>
      </c>
      <c r="F1104" s="1" t="s">
        <v>1219</v>
      </c>
      <c r="G1104" s="1" t="s">
        <v>1220</v>
      </c>
      <c r="H1104" s="8" t="str">
        <f>HYPERLINK("https://doi.org/"&amp;G1104)</f>
        <v>https://doi.org/10.1016/j.jhydrol.2021.126642</v>
      </c>
      <c r="I1104" s="1" t="s">
        <v>1221</v>
      </c>
      <c r="J1104" s="1" t="s">
        <v>1002</v>
      </c>
      <c r="K1104" s="2">
        <v>1</v>
      </c>
      <c r="L1104" s="1">
        <v>1</v>
      </c>
      <c r="M1104" s="2" t="s">
        <v>1260</v>
      </c>
      <c r="N1104" s="9">
        <f>S1104*Unit_conversion!$C$5</f>
        <v>0.44964422238342477</v>
      </c>
      <c r="O1104" s="2"/>
      <c r="P1104" s="2"/>
      <c r="Q1104" s="2"/>
      <c r="R1104" s="10"/>
      <c r="S1104" s="2">
        <v>12.77</v>
      </c>
      <c r="T1104" s="2"/>
      <c r="U1104" s="2" t="s">
        <v>35</v>
      </c>
      <c r="V1104" s="2" t="s">
        <v>36</v>
      </c>
      <c r="W1104" s="2" t="s">
        <v>1231</v>
      </c>
      <c r="X1104" s="2" t="s">
        <v>1141</v>
      </c>
      <c r="Y1104" s="27" t="s">
        <v>1235</v>
      </c>
      <c r="AA1104" s="2"/>
    </row>
    <row r="1105" spans="1:25" ht="14.25" customHeight="1">
      <c r="A1105" s="1">
        <v>4042</v>
      </c>
      <c r="B1105" s="2">
        <v>1</v>
      </c>
      <c r="C1105" s="1" t="s">
        <v>1217</v>
      </c>
      <c r="D1105" s="1" t="s">
        <v>1218</v>
      </c>
      <c r="E1105" s="1">
        <v>2021</v>
      </c>
      <c r="F1105" s="1" t="s">
        <v>1219</v>
      </c>
      <c r="G1105" s="1" t="s">
        <v>1220</v>
      </c>
      <c r="H1105" s="8" t="str">
        <f>HYPERLINK("https://doi.org/"&amp;G1105)</f>
        <v>https://doi.org/10.1016/j.jhydrol.2021.126642</v>
      </c>
      <c r="I1105" s="1" t="s">
        <v>1221</v>
      </c>
      <c r="J1105" s="1" t="s">
        <v>1002</v>
      </c>
      <c r="K1105" s="2">
        <v>1</v>
      </c>
      <c r="L1105" s="1">
        <v>3</v>
      </c>
      <c r="M1105" s="2" t="s">
        <v>1261</v>
      </c>
      <c r="N1105" s="9">
        <f>S1105*Unit_conversion!$C$5</f>
        <v>1.1045684617202849</v>
      </c>
      <c r="O1105" s="2"/>
      <c r="P1105" s="2"/>
      <c r="Q1105" s="2"/>
      <c r="R1105" s="10"/>
      <c r="S1105" s="2">
        <v>31.37</v>
      </c>
      <c r="T1105" s="2"/>
      <c r="U1105" s="2" t="s">
        <v>35</v>
      </c>
      <c r="V1105" s="2" t="s">
        <v>27</v>
      </c>
      <c r="W1105" s="2" t="s">
        <v>1223</v>
      </c>
      <c r="X1105" s="2" t="s">
        <v>1141</v>
      </c>
      <c r="Y1105" s="27" t="s">
        <v>1262</v>
      </c>
    </row>
    <row r="1106" spans="1:25" ht="14.25" customHeight="1">
      <c r="A1106" s="1">
        <v>4042</v>
      </c>
      <c r="B1106" s="2">
        <v>1</v>
      </c>
      <c r="C1106" s="1" t="s">
        <v>1217</v>
      </c>
      <c r="D1106" s="1" t="s">
        <v>1218</v>
      </c>
      <c r="E1106" s="1">
        <v>2021</v>
      </c>
      <c r="F1106" s="1" t="s">
        <v>1219</v>
      </c>
      <c r="G1106" s="1" t="s">
        <v>1220</v>
      </c>
      <c r="H1106" s="8" t="str">
        <f>HYPERLINK("https://doi.org/"&amp;G1106)</f>
        <v>https://doi.org/10.1016/j.jhydrol.2021.126642</v>
      </c>
      <c r="I1106" s="1" t="s">
        <v>1221</v>
      </c>
      <c r="J1106" s="1" t="s">
        <v>1002</v>
      </c>
      <c r="K1106" s="2">
        <v>1</v>
      </c>
      <c r="L1106" s="1">
        <v>2</v>
      </c>
      <c r="M1106" s="2" t="s">
        <v>1261</v>
      </c>
      <c r="N1106" s="9">
        <f>S1106*Unit_conversion!$C$5</f>
        <v>1.314425906152956</v>
      </c>
      <c r="O1106" s="2"/>
      <c r="P1106" s="2"/>
      <c r="Q1106" s="2"/>
      <c r="R1106" s="10"/>
      <c r="S1106" s="2">
        <v>37.33</v>
      </c>
      <c r="T1106" s="2"/>
      <c r="U1106" s="2" t="s">
        <v>35</v>
      </c>
      <c r="V1106" s="2" t="s">
        <v>36</v>
      </c>
      <c r="W1106" s="2" t="s">
        <v>1225</v>
      </c>
      <c r="X1106" s="2" t="s">
        <v>1141</v>
      </c>
      <c r="Y1106" s="27" t="s">
        <v>1262</v>
      </c>
    </row>
    <row r="1107" spans="1:25" ht="14.25" customHeight="1">
      <c r="A1107" s="1">
        <v>4042</v>
      </c>
      <c r="B1107" s="2">
        <v>1</v>
      </c>
      <c r="C1107" s="1" t="s">
        <v>1217</v>
      </c>
      <c r="D1107" s="1" t="s">
        <v>1218</v>
      </c>
      <c r="E1107" s="1">
        <v>2021</v>
      </c>
      <c r="F1107" s="1" t="s">
        <v>1219</v>
      </c>
      <c r="G1107" s="1" t="s">
        <v>1220</v>
      </c>
      <c r="H1107" s="8" t="str">
        <f>HYPERLINK("https://doi.org/"&amp;G1107)</f>
        <v>https://doi.org/10.1016/j.jhydrol.2021.126642</v>
      </c>
      <c r="I1107" s="1" t="s">
        <v>1221</v>
      </c>
      <c r="J1107" s="1" t="s">
        <v>1002</v>
      </c>
      <c r="K1107" s="2">
        <v>1</v>
      </c>
      <c r="L1107" s="1">
        <v>3</v>
      </c>
      <c r="M1107" s="2" t="s">
        <v>1261</v>
      </c>
      <c r="N1107" s="9">
        <f>S1107*Unit_conversion!$C$5</f>
        <v>1.2602009960143128</v>
      </c>
      <c r="O1107" s="2"/>
      <c r="P1107" s="2"/>
      <c r="Q1107" s="2"/>
      <c r="R1107" s="10"/>
      <c r="S1107" s="2">
        <v>35.79</v>
      </c>
      <c r="T1107" s="2"/>
      <c r="U1107" s="2" t="s">
        <v>35</v>
      </c>
      <c r="V1107" s="2" t="s">
        <v>125</v>
      </c>
      <c r="W1107" s="2" t="s">
        <v>1226</v>
      </c>
      <c r="X1107" s="2" t="s">
        <v>1141</v>
      </c>
      <c r="Y1107" s="27" t="s">
        <v>1262</v>
      </c>
    </row>
    <row r="1108" spans="1:25" ht="14.25" customHeight="1">
      <c r="A1108" s="1">
        <v>4042</v>
      </c>
      <c r="B1108" s="2">
        <v>1</v>
      </c>
      <c r="C1108" s="1" t="s">
        <v>1217</v>
      </c>
      <c r="D1108" s="1" t="s">
        <v>1218</v>
      </c>
      <c r="E1108" s="1">
        <v>2021</v>
      </c>
      <c r="F1108" s="1" t="s">
        <v>1219</v>
      </c>
      <c r="G1108" s="1" t="s">
        <v>1220</v>
      </c>
      <c r="H1108" s="8" t="str">
        <f>HYPERLINK("https://doi.org/"&amp;G1108)</f>
        <v>https://doi.org/10.1016/j.jhydrol.2021.126642</v>
      </c>
      <c r="I1108" s="1" t="s">
        <v>1221</v>
      </c>
      <c r="J1108" s="1" t="s">
        <v>1002</v>
      </c>
      <c r="K1108" s="2">
        <v>1</v>
      </c>
      <c r="L1108" s="1">
        <v>3</v>
      </c>
      <c r="M1108" s="2" t="s">
        <v>1261</v>
      </c>
      <c r="N1108" s="9">
        <f>S1108*Unit_conversion!$C$5</f>
        <v>0.73485316532044453</v>
      </c>
      <c r="O1108" s="2"/>
      <c r="P1108" s="2"/>
      <c r="Q1108" s="2"/>
      <c r="R1108" s="10"/>
      <c r="S1108" s="2">
        <v>20.87</v>
      </c>
      <c r="T1108" s="2"/>
      <c r="U1108" s="2" t="s">
        <v>35</v>
      </c>
      <c r="V1108" s="2" t="s">
        <v>443</v>
      </c>
      <c r="W1108" s="2" t="s">
        <v>1227</v>
      </c>
      <c r="X1108" s="2" t="s">
        <v>1141</v>
      </c>
      <c r="Y1108" s="27" t="s">
        <v>1262</v>
      </c>
    </row>
    <row r="1109" spans="1:25" ht="14.25" customHeight="1">
      <c r="A1109" s="1">
        <v>4042</v>
      </c>
      <c r="B1109" s="2">
        <v>1</v>
      </c>
      <c r="C1109" s="1" t="s">
        <v>1217</v>
      </c>
      <c r="D1109" s="1" t="s">
        <v>1218</v>
      </c>
      <c r="E1109" s="1">
        <v>2021</v>
      </c>
      <c r="F1109" s="1" t="s">
        <v>1219</v>
      </c>
      <c r="G1109" s="1" t="s">
        <v>1220</v>
      </c>
      <c r="H1109" s="8" t="str">
        <f>HYPERLINK("https://doi.org/"&amp;G1109)</f>
        <v>https://doi.org/10.1016/j.jhydrol.2021.126642</v>
      </c>
      <c r="I1109" s="1" t="s">
        <v>1221</v>
      </c>
      <c r="J1109" s="1" t="s">
        <v>1002</v>
      </c>
      <c r="K1109" s="2">
        <v>1</v>
      </c>
      <c r="L1109" s="1">
        <v>3</v>
      </c>
      <c r="M1109" s="2" t="s">
        <v>1261</v>
      </c>
      <c r="N1109" s="9">
        <f>S1109*Unit_conversion!$C$5</f>
        <v>2.3665300067650725</v>
      </c>
      <c r="O1109" s="2"/>
      <c r="P1109" s="2"/>
      <c r="Q1109" s="2"/>
      <c r="R1109" s="10"/>
      <c r="S1109" s="2">
        <v>67.209999999999994</v>
      </c>
      <c r="T1109" s="2"/>
      <c r="U1109" s="2" t="s">
        <v>35</v>
      </c>
      <c r="V1109" s="2" t="s">
        <v>32</v>
      </c>
      <c r="W1109" s="2" t="s">
        <v>1228</v>
      </c>
      <c r="X1109" s="2" t="s">
        <v>1141</v>
      </c>
      <c r="Y1109" s="27" t="s">
        <v>1262</v>
      </c>
    </row>
    <row r="1110" spans="1:25" ht="14.25" customHeight="1">
      <c r="A1110" s="1">
        <v>4042</v>
      </c>
      <c r="B1110" s="2">
        <v>1</v>
      </c>
      <c r="C1110" s="1" t="s">
        <v>1217</v>
      </c>
      <c r="D1110" s="1" t="s">
        <v>1218</v>
      </c>
      <c r="E1110" s="1">
        <v>2021</v>
      </c>
      <c r="F1110" s="1" t="s">
        <v>1219</v>
      </c>
      <c r="G1110" s="1" t="s">
        <v>1220</v>
      </c>
      <c r="H1110" s="8" t="str">
        <f>HYPERLINK("https://doi.org/"&amp;G1110)</f>
        <v>https://doi.org/10.1016/j.jhydrol.2021.126642</v>
      </c>
      <c r="I1110" s="1" t="s">
        <v>1221</v>
      </c>
      <c r="J1110" s="1" t="s">
        <v>1002</v>
      </c>
      <c r="K1110" s="2">
        <v>1</v>
      </c>
      <c r="L1110" s="1">
        <v>4</v>
      </c>
      <c r="M1110" s="2" t="s">
        <v>1261</v>
      </c>
      <c r="N1110" s="9">
        <f>S1110*Unit_conversion!$C$5</f>
        <v>0.85668315822934415</v>
      </c>
      <c r="O1110" s="2"/>
      <c r="P1110" s="2"/>
      <c r="Q1110" s="2"/>
      <c r="R1110" s="10"/>
      <c r="S1110" s="2">
        <v>24.33</v>
      </c>
      <c r="T1110" s="2"/>
      <c r="U1110" s="2" t="s">
        <v>35</v>
      </c>
      <c r="V1110" s="2" t="s">
        <v>36</v>
      </c>
      <c r="W1110" s="2" t="s">
        <v>1229</v>
      </c>
      <c r="X1110" s="2" t="s">
        <v>1141</v>
      </c>
      <c r="Y1110" s="27" t="s">
        <v>1262</v>
      </c>
    </row>
    <row r="1111" spans="1:25" ht="14.25" customHeight="1">
      <c r="A1111" s="1">
        <v>4042</v>
      </c>
      <c r="B1111" s="2">
        <v>1</v>
      </c>
      <c r="C1111" s="1" t="s">
        <v>1217</v>
      </c>
      <c r="D1111" s="1" t="s">
        <v>1218</v>
      </c>
      <c r="E1111" s="1">
        <v>2021</v>
      </c>
      <c r="F1111" s="1" t="s">
        <v>1219</v>
      </c>
      <c r="G1111" s="1" t="s">
        <v>1220</v>
      </c>
      <c r="H1111" s="8" t="str">
        <f>HYPERLINK("https://doi.org/"&amp;G1111)</f>
        <v>https://doi.org/10.1016/j.jhydrol.2021.126642</v>
      </c>
      <c r="I1111" s="1" t="s">
        <v>1221</v>
      </c>
      <c r="J1111" s="1" t="s">
        <v>1002</v>
      </c>
      <c r="K1111" s="2">
        <v>1</v>
      </c>
      <c r="L1111" s="1">
        <v>3</v>
      </c>
      <c r="M1111" s="2" t="s">
        <v>1261</v>
      </c>
      <c r="N1111" s="9">
        <f>S1111*Unit_conversion!$C$5</f>
        <v>0.70105062393531625</v>
      </c>
      <c r="O1111" s="2"/>
      <c r="P1111" s="2"/>
      <c r="Q1111" s="2"/>
      <c r="R1111" s="10"/>
      <c r="S1111" s="2">
        <v>19.91</v>
      </c>
      <c r="T1111" s="2"/>
      <c r="U1111" s="2" t="s">
        <v>35</v>
      </c>
      <c r="V1111" s="2" t="s">
        <v>36</v>
      </c>
      <c r="W1111" s="2" t="s">
        <v>1230</v>
      </c>
      <c r="X1111" s="2" t="s">
        <v>1141</v>
      </c>
      <c r="Y1111" s="27" t="s">
        <v>1262</v>
      </c>
    </row>
    <row r="1112" spans="1:25" ht="14.25" customHeight="1">
      <c r="A1112" s="1">
        <v>4042</v>
      </c>
      <c r="B1112" s="2">
        <v>1</v>
      </c>
      <c r="C1112" s="1" t="s">
        <v>1217</v>
      </c>
      <c r="D1112" s="1" t="s">
        <v>1218</v>
      </c>
      <c r="E1112" s="1">
        <v>2021</v>
      </c>
      <c r="F1112" s="1" t="s">
        <v>1219</v>
      </c>
      <c r="G1112" s="1" t="s">
        <v>1220</v>
      </c>
      <c r="H1112" s="8" t="str">
        <f>HYPERLINK("https://doi.org/"&amp;G1112)</f>
        <v>https://doi.org/10.1016/j.jhydrol.2021.126642</v>
      </c>
      <c r="I1112" s="1" t="s">
        <v>1221</v>
      </c>
      <c r="J1112" s="1" t="s">
        <v>1002</v>
      </c>
      <c r="K1112" s="2">
        <v>1</v>
      </c>
      <c r="L1112" s="1">
        <v>1</v>
      </c>
      <c r="M1112" s="2" t="s">
        <v>1261</v>
      </c>
      <c r="N1112" s="9">
        <f>S1112*Unit_conversion!$C$5</f>
        <v>0.57253054471060982</v>
      </c>
      <c r="O1112" s="2"/>
      <c r="P1112" s="2"/>
      <c r="Q1112" s="2"/>
      <c r="R1112" s="10"/>
      <c r="S1112" s="2">
        <v>16.260000000000002</v>
      </c>
      <c r="T1112" s="2"/>
      <c r="U1112" s="2" t="s">
        <v>35</v>
      </c>
      <c r="V1112" s="2" t="s">
        <v>36</v>
      </c>
      <c r="W1112" s="2" t="s">
        <v>1231</v>
      </c>
      <c r="X1112" s="2" t="s">
        <v>1141</v>
      </c>
      <c r="Y1112" s="27" t="s">
        <v>1262</v>
      </c>
    </row>
    <row r="1113" spans="1:25" ht="14.25" customHeight="1">
      <c r="A1113" s="1">
        <v>4042</v>
      </c>
      <c r="B1113" s="2">
        <v>1</v>
      </c>
      <c r="C1113" s="1" t="s">
        <v>1217</v>
      </c>
      <c r="D1113" s="1" t="s">
        <v>1218</v>
      </c>
      <c r="E1113" s="1">
        <v>2021</v>
      </c>
      <c r="F1113" s="1" t="s">
        <v>1219</v>
      </c>
      <c r="G1113" s="1" t="s">
        <v>1220</v>
      </c>
      <c r="H1113" s="8" t="str">
        <f>HYPERLINK("https://doi.org/"&amp;G1113)</f>
        <v>https://doi.org/10.1016/j.jhydrol.2021.126642</v>
      </c>
      <c r="I1113" s="1" t="s">
        <v>1221</v>
      </c>
      <c r="J1113" s="1" t="s">
        <v>1002</v>
      </c>
      <c r="K1113" s="2">
        <v>1</v>
      </c>
      <c r="L1113" s="1">
        <v>3</v>
      </c>
      <c r="M1113" s="2" t="s">
        <v>1263</v>
      </c>
      <c r="N1113" s="9">
        <f>S1113*Unit_conversion!$C$5</f>
        <v>1.3848478673719731</v>
      </c>
      <c r="O1113" s="2"/>
      <c r="P1113" s="2"/>
      <c r="Q1113" s="2"/>
      <c r="R1113" s="10"/>
      <c r="S1113" s="2">
        <v>39.33</v>
      </c>
      <c r="T1113" s="2"/>
      <c r="U1113" s="2" t="s">
        <v>35</v>
      </c>
      <c r="V1113" s="2" t="s">
        <v>27</v>
      </c>
      <c r="W1113" s="2" t="s">
        <v>1223</v>
      </c>
      <c r="X1113" s="2" t="s">
        <v>1141</v>
      </c>
      <c r="Y1113" s="27" t="s">
        <v>1262</v>
      </c>
    </row>
    <row r="1114" spans="1:25" ht="14.25" customHeight="1">
      <c r="A1114" s="1">
        <v>4042</v>
      </c>
      <c r="B1114" s="2">
        <v>1</v>
      </c>
      <c r="C1114" s="1" t="s">
        <v>1217</v>
      </c>
      <c r="D1114" s="1" t="s">
        <v>1218</v>
      </c>
      <c r="E1114" s="1">
        <v>2021</v>
      </c>
      <c r="F1114" s="1" t="s">
        <v>1219</v>
      </c>
      <c r="G1114" s="1" t="s">
        <v>1220</v>
      </c>
      <c r="H1114" s="8" t="str">
        <f>HYPERLINK("https://doi.org/"&amp;G1114)</f>
        <v>https://doi.org/10.1016/j.jhydrol.2021.126642</v>
      </c>
      <c r="I1114" s="1" t="s">
        <v>1221</v>
      </c>
      <c r="J1114" s="1" t="s">
        <v>1002</v>
      </c>
      <c r="K1114" s="2">
        <v>1</v>
      </c>
      <c r="L1114" s="1">
        <v>2</v>
      </c>
      <c r="M1114" s="2" t="s">
        <v>1263</v>
      </c>
      <c r="N1114" s="9">
        <f>S1114*Unit_conversion!$C$5</f>
        <v>1.485903381721263</v>
      </c>
      <c r="O1114" s="2"/>
      <c r="P1114" s="2"/>
      <c r="Q1114" s="2"/>
      <c r="R1114" s="10"/>
      <c r="S1114" s="2">
        <v>42.2</v>
      </c>
      <c r="T1114" s="2"/>
      <c r="U1114" s="2" t="s">
        <v>35</v>
      </c>
      <c r="V1114" s="2" t="s">
        <v>36</v>
      </c>
      <c r="W1114" s="2" t="s">
        <v>1225</v>
      </c>
      <c r="X1114" s="2" t="s">
        <v>1141</v>
      </c>
      <c r="Y1114" s="27" t="s">
        <v>1262</v>
      </c>
    </row>
    <row r="1115" spans="1:25" ht="14.25" customHeight="1">
      <c r="A1115" s="1">
        <v>4042</v>
      </c>
      <c r="B1115" s="2">
        <v>1</v>
      </c>
      <c r="C1115" s="1" t="s">
        <v>1217</v>
      </c>
      <c r="D1115" s="1" t="s">
        <v>1218</v>
      </c>
      <c r="E1115" s="1">
        <v>2021</v>
      </c>
      <c r="F1115" s="1" t="s">
        <v>1219</v>
      </c>
      <c r="G1115" s="1" t="s">
        <v>1220</v>
      </c>
      <c r="H1115" s="8" t="str">
        <f>HYPERLINK("https://doi.org/"&amp;G1115)</f>
        <v>https://doi.org/10.1016/j.jhydrol.2021.126642</v>
      </c>
      <c r="I1115" s="1" t="s">
        <v>1221</v>
      </c>
      <c r="J1115" s="1" t="s">
        <v>1002</v>
      </c>
      <c r="K1115" s="2">
        <v>1</v>
      </c>
      <c r="L1115" s="1">
        <v>3</v>
      </c>
      <c r="M1115" s="2" t="s">
        <v>1263</v>
      </c>
      <c r="N1115" s="9">
        <f>S1115*Unit_conversion!$C$5</f>
        <v>1.2545672391167915</v>
      </c>
      <c r="O1115" s="2"/>
      <c r="P1115" s="2"/>
      <c r="Q1115" s="2"/>
      <c r="R1115" s="10"/>
      <c r="S1115" s="2">
        <v>35.630000000000003</v>
      </c>
      <c r="T1115" s="2"/>
      <c r="U1115" s="2" t="s">
        <v>35</v>
      </c>
      <c r="V1115" s="2" t="s">
        <v>125</v>
      </c>
      <c r="W1115" s="2" t="s">
        <v>1226</v>
      </c>
      <c r="X1115" s="2" t="s">
        <v>1141</v>
      </c>
      <c r="Y1115" s="27" t="s">
        <v>1262</v>
      </c>
    </row>
    <row r="1116" spans="1:25" ht="14.25" customHeight="1">
      <c r="A1116" s="1">
        <v>4042</v>
      </c>
      <c r="B1116" s="2">
        <v>1</v>
      </c>
      <c r="C1116" s="1" t="s">
        <v>1217</v>
      </c>
      <c r="D1116" s="1" t="s">
        <v>1218</v>
      </c>
      <c r="E1116" s="1">
        <v>2021</v>
      </c>
      <c r="F1116" s="1" t="s">
        <v>1219</v>
      </c>
      <c r="G1116" s="1" t="s">
        <v>1220</v>
      </c>
      <c r="H1116" s="8" t="str">
        <f>HYPERLINK("https://doi.org/"&amp;G1116)</f>
        <v>https://doi.org/10.1016/j.jhydrol.2021.126642</v>
      </c>
      <c r="I1116" s="1" t="s">
        <v>1221</v>
      </c>
      <c r="J1116" s="1" t="s">
        <v>1002</v>
      </c>
      <c r="K1116" s="2">
        <v>1</v>
      </c>
      <c r="L1116" s="1">
        <v>3</v>
      </c>
      <c r="M1116" s="2" t="s">
        <v>1263</v>
      </c>
      <c r="N1116" s="9">
        <f>S1116*Unit_conversion!$C$5</f>
        <v>0.91478127623503347</v>
      </c>
      <c r="O1116" s="2"/>
      <c r="P1116" s="2"/>
      <c r="Q1116" s="2"/>
      <c r="R1116" s="10"/>
      <c r="S1116" s="2">
        <v>25.98</v>
      </c>
      <c r="T1116" s="2"/>
      <c r="U1116" s="2" t="s">
        <v>35</v>
      </c>
      <c r="V1116" s="2" t="s">
        <v>443</v>
      </c>
      <c r="W1116" s="2" t="s">
        <v>1227</v>
      </c>
      <c r="X1116" s="2" t="s">
        <v>1141</v>
      </c>
      <c r="Y1116" s="27" t="s">
        <v>1262</v>
      </c>
    </row>
    <row r="1117" spans="1:25" ht="14.25" customHeight="1">
      <c r="A1117" s="1">
        <v>4042</v>
      </c>
      <c r="B1117" s="2">
        <v>1</v>
      </c>
      <c r="C1117" s="1" t="s">
        <v>1217</v>
      </c>
      <c r="D1117" s="1" t="s">
        <v>1218</v>
      </c>
      <c r="E1117" s="1">
        <v>2021</v>
      </c>
      <c r="F1117" s="1" t="s">
        <v>1219</v>
      </c>
      <c r="G1117" s="1" t="s">
        <v>1220</v>
      </c>
      <c r="H1117" s="8" t="str">
        <f>HYPERLINK("https://doi.org/"&amp;G1117)</f>
        <v>https://doi.org/10.1016/j.jhydrol.2021.126642</v>
      </c>
      <c r="I1117" s="1" t="s">
        <v>1221</v>
      </c>
      <c r="J1117" s="1" t="s">
        <v>1002</v>
      </c>
      <c r="K1117" s="2">
        <v>1</v>
      </c>
      <c r="L1117" s="1">
        <v>3</v>
      </c>
      <c r="M1117" s="2" t="s">
        <v>1263</v>
      </c>
      <c r="N1117" s="9">
        <f>S1117*Unit_conversion!$C$5</f>
        <v>0.79541605196879928</v>
      </c>
      <c r="O1117" s="2"/>
      <c r="P1117" s="2"/>
      <c r="Q1117" s="2"/>
      <c r="R1117" s="10"/>
      <c r="S1117" s="2">
        <v>22.59</v>
      </c>
      <c r="T1117" s="2"/>
      <c r="U1117" s="2" t="s">
        <v>35</v>
      </c>
      <c r="V1117" s="2" t="s">
        <v>32</v>
      </c>
      <c r="W1117" s="2" t="s">
        <v>1228</v>
      </c>
      <c r="X1117" s="2" t="s">
        <v>1141</v>
      </c>
      <c r="Y1117" s="27" t="s">
        <v>1262</v>
      </c>
    </row>
    <row r="1118" spans="1:25" ht="14.25" customHeight="1">
      <c r="A1118" s="1">
        <v>4042</v>
      </c>
      <c r="B1118" s="2">
        <v>1</v>
      </c>
      <c r="C1118" s="1" t="s">
        <v>1217</v>
      </c>
      <c r="D1118" s="1" t="s">
        <v>1218</v>
      </c>
      <c r="E1118" s="1">
        <v>2021</v>
      </c>
      <c r="F1118" s="1" t="s">
        <v>1219</v>
      </c>
      <c r="G1118" s="1" t="s">
        <v>1220</v>
      </c>
      <c r="H1118" s="8" t="str">
        <f>HYPERLINK("https://doi.org/"&amp;G1118)</f>
        <v>https://doi.org/10.1016/j.jhydrol.2021.126642</v>
      </c>
      <c r="I1118" s="1" t="s">
        <v>1221</v>
      </c>
      <c r="J1118" s="1" t="s">
        <v>1002</v>
      </c>
      <c r="K1118" s="2">
        <v>1</v>
      </c>
      <c r="L1118" s="1">
        <v>4</v>
      </c>
      <c r="M1118" s="2" t="s">
        <v>1263</v>
      </c>
      <c r="N1118" s="9">
        <f>S1118*Unit_conversion!$C$5</f>
        <v>0.74259958105453638</v>
      </c>
      <c r="O1118" s="2"/>
      <c r="P1118" s="2"/>
      <c r="Q1118" s="2"/>
      <c r="R1118" s="10"/>
      <c r="S1118" s="2">
        <v>21.09</v>
      </c>
      <c r="T1118" s="2"/>
      <c r="U1118" s="2" t="s">
        <v>35</v>
      </c>
      <c r="V1118" s="2" t="s">
        <v>36</v>
      </c>
      <c r="W1118" s="2" t="s">
        <v>1229</v>
      </c>
      <c r="X1118" s="2" t="s">
        <v>1141</v>
      </c>
      <c r="Y1118" s="27" t="s">
        <v>1262</v>
      </c>
    </row>
    <row r="1119" spans="1:25" ht="14.25" customHeight="1">
      <c r="A1119" s="1">
        <v>4042</v>
      </c>
      <c r="B1119" s="2">
        <v>1</v>
      </c>
      <c r="C1119" s="1" t="s">
        <v>1217</v>
      </c>
      <c r="D1119" s="1" t="s">
        <v>1218</v>
      </c>
      <c r="E1119" s="1">
        <v>2021</v>
      </c>
      <c r="F1119" s="1" t="s">
        <v>1219</v>
      </c>
      <c r="G1119" s="1" t="s">
        <v>1220</v>
      </c>
      <c r="H1119" s="8" t="str">
        <f>HYPERLINK("https://doi.org/"&amp;G1119)</f>
        <v>https://doi.org/10.1016/j.jhydrol.2021.126642</v>
      </c>
      <c r="I1119" s="1" t="s">
        <v>1221</v>
      </c>
      <c r="J1119" s="1" t="s">
        <v>1002</v>
      </c>
      <c r="K1119" s="2">
        <v>1</v>
      </c>
      <c r="L1119" s="1">
        <v>3</v>
      </c>
      <c r="M1119" s="2" t="s">
        <v>1263</v>
      </c>
      <c r="N1119" s="9">
        <f>S1119*Unit_conversion!$C$5</f>
        <v>1.1330893560139867</v>
      </c>
      <c r="O1119" s="2"/>
      <c r="P1119" s="2"/>
      <c r="Q1119" s="2"/>
      <c r="R1119" s="10"/>
      <c r="S1119" s="2">
        <v>32.18</v>
      </c>
      <c r="T1119" s="2"/>
      <c r="U1119" s="2" t="s">
        <v>35</v>
      </c>
      <c r="V1119" s="2" t="s">
        <v>36</v>
      </c>
      <c r="W1119" s="2" t="s">
        <v>1230</v>
      </c>
      <c r="X1119" s="2" t="s">
        <v>1141</v>
      </c>
      <c r="Y1119" s="27" t="s">
        <v>1262</v>
      </c>
    </row>
    <row r="1120" spans="1:25" ht="14.25" customHeight="1">
      <c r="A1120" s="1">
        <v>4042</v>
      </c>
      <c r="B1120" s="2">
        <v>1</v>
      </c>
      <c r="C1120" s="1" t="s">
        <v>1217</v>
      </c>
      <c r="D1120" s="1" t="s">
        <v>1218</v>
      </c>
      <c r="E1120" s="1">
        <v>2021</v>
      </c>
      <c r="F1120" s="1" t="s">
        <v>1219</v>
      </c>
      <c r="G1120" s="1" t="s">
        <v>1220</v>
      </c>
      <c r="H1120" s="8" t="str">
        <f>HYPERLINK("https://doi.org/"&amp;G1120)</f>
        <v>https://doi.org/10.1016/j.jhydrol.2021.126642</v>
      </c>
      <c r="I1120" s="1" t="s">
        <v>1221</v>
      </c>
      <c r="J1120" s="1" t="s">
        <v>1002</v>
      </c>
      <c r="K1120" s="2">
        <v>1</v>
      </c>
      <c r="L1120" s="1">
        <v>1</v>
      </c>
      <c r="M1120" s="2" t="s">
        <v>1263</v>
      </c>
      <c r="N1120" s="9">
        <f>S1120*Unit_conversion!$C$5</f>
        <v>0.73767004376920509</v>
      </c>
      <c r="O1120" s="2"/>
      <c r="P1120" s="2"/>
      <c r="Q1120" s="2"/>
      <c r="R1120" s="10"/>
      <c r="S1120" s="2">
        <v>20.95</v>
      </c>
      <c r="T1120" s="2"/>
      <c r="U1120" s="2" t="s">
        <v>35</v>
      </c>
      <c r="V1120" s="2" t="s">
        <v>36</v>
      </c>
      <c r="W1120" s="2" t="s">
        <v>1231</v>
      </c>
      <c r="X1120" s="2" t="s">
        <v>1141</v>
      </c>
      <c r="Y1120" s="27" t="s">
        <v>1262</v>
      </c>
    </row>
    <row r="1121" spans="1:28" ht="14.25" customHeight="1">
      <c r="A1121" s="1">
        <v>4042</v>
      </c>
      <c r="B1121" s="2">
        <v>1</v>
      </c>
      <c r="C1121" s="1" t="s">
        <v>1217</v>
      </c>
      <c r="D1121" s="1" t="s">
        <v>1218</v>
      </c>
      <c r="E1121" s="1">
        <v>2021</v>
      </c>
      <c r="F1121" s="1" t="s">
        <v>1219</v>
      </c>
      <c r="G1121" s="1" t="s">
        <v>1220</v>
      </c>
      <c r="H1121" s="8" t="str">
        <f>HYPERLINK("https://doi.org/"&amp;G1121)</f>
        <v>https://doi.org/10.1016/j.jhydrol.2021.126642</v>
      </c>
      <c r="I1121" s="1" t="s">
        <v>1221</v>
      </c>
      <c r="J1121" s="1" t="s">
        <v>1002</v>
      </c>
      <c r="K1121" s="2">
        <v>1</v>
      </c>
      <c r="L1121" s="1">
        <v>3</v>
      </c>
      <c r="M1121" s="2" t="s">
        <v>1264</v>
      </c>
      <c r="N1121" s="9">
        <f>S1121*Unit_conversion!$C$5</f>
        <v>1.2802712549617326</v>
      </c>
      <c r="O1121" s="2"/>
      <c r="P1121" s="2"/>
      <c r="Q1121" s="2"/>
      <c r="R1121" s="10"/>
      <c r="S1121" s="2">
        <v>36.36</v>
      </c>
      <c r="T1121" s="2"/>
      <c r="U1121" s="2" t="s">
        <v>35</v>
      </c>
      <c r="V1121" s="2" t="s">
        <v>27</v>
      </c>
      <c r="W1121" s="2" t="s">
        <v>1223</v>
      </c>
      <c r="X1121" s="2" t="s">
        <v>1141</v>
      </c>
      <c r="Y1121" s="27" t="s">
        <v>1262</v>
      </c>
    </row>
    <row r="1122" spans="1:28" ht="14.25" customHeight="1">
      <c r="A1122" s="1">
        <v>4042</v>
      </c>
      <c r="B1122" s="2">
        <v>1</v>
      </c>
      <c r="C1122" s="1" t="s">
        <v>1217</v>
      </c>
      <c r="D1122" s="1" t="s">
        <v>1218</v>
      </c>
      <c r="E1122" s="1">
        <v>2021</v>
      </c>
      <c r="F1122" s="1" t="s">
        <v>1219</v>
      </c>
      <c r="G1122" s="1" t="s">
        <v>1220</v>
      </c>
      <c r="H1122" s="8" t="str">
        <f>HYPERLINK("https://doi.org/"&amp;G1122)</f>
        <v>https://doi.org/10.1016/j.jhydrol.2021.126642</v>
      </c>
      <c r="I1122" s="1" t="s">
        <v>1221</v>
      </c>
      <c r="J1122" s="1" t="s">
        <v>1002</v>
      </c>
      <c r="K1122" s="2">
        <v>1</v>
      </c>
      <c r="L1122" s="1">
        <v>2</v>
      </c>
      <c r="M1122" s="2" t="s">
        <v>1264</v>
      </c>
      <c r="N1122" s="9">
        <f>S1122*Unit_conversion!$C$5</f>
        <v>1.1679482268174004</v>
      </c>
      <c r="R1122" s="10"/>
      <c r="S1122" s="2">
        <v>33.17</v>
      </c>
      <c r="T1122" s="2"/>
      <c r="U1122" s="2" t="s">
        <v>35</v>
      </c>
      <c r="V1122" s="2" t="s">
        <v>36</v>
      </c>
      <c r="W1122" s="2" t="s">
        <v>1225</v>
      </c>
      <c r="X1122" s="2" t="s">
        <v>1141</v>
      </c>
      <c r="Y1122" s="27" t="s">
        <v>1262</v>
      </c>
    </row>
    <row r="1123" spans="1:28" ht="14.25" customHeight="1">
      <c r="A1123" s="1">
        <v>4042</v>
      </c>
      <c r="B1123" s="2">
        <v>1</v>
      </c>
      <c r="C1123" s="1" t="s">
        <v>1217</v>
      </c>
      <c r="D1123" s="1" t="s">
        <v>1218</v>
      </c>
      <c r="E1123" s="1">
        <v>2021</v>
      </c>
      <c r="F1123" s="1" t="s">
        <v>1219</v>
      </c>
      <c r="G1123" s="1" t="s">
        <v>1220</v>
      </c>
      <c r="H1123" s="8" t="str">
        <f>HYPERLINK("https://doi.org/"&amp;G1123)</f>
        <v>https://doi.org/10.1016/j.jhydrol.2021.126642</v>
      </c>
      <c r="I1123" s="1" t="s">
        <v>1221</v>
      </c>
      <c r="J1123" s="1" t="s">
        <v>1002</v>
      </c>
      <c r="K1123" s="2">
        <v>1</v>
      </c>
      <c r="L1123" s="1">
        <v>3</v>
      </c>
      <c r="M1123" s="2" t="s">
        <v>1264</v>
      </c>
      <c r="N1123" s="9">
        <f>S1123*Unit_conversion!$C$5</f>
        <v>1.342946800446658</v>
      </c>
      <c r="R1123" s="10"/>
      <c r="S1123" s="2">
        <v>38.14</v>
      </c>
      <c r="T1123" s="2"/>
      <c r="U1123" s="2" t="s">
        <v>35</v>
      </c>
      <c r="V1123" s="2" t="s">
        <v>125</v>
      </c>
      <c r="W1123" s="2" t="s">
        <v>1226</v>
      </c>
      <c r="X1123" s="2" t="s">
        <v>1141</v>
      </c>
      <c r="Y1123" s="27" t="s">
        <v>1262</v>
      </c>
    </row>
    <row r="1124" spans="1:28" ht="14.25" customHeight="1">
      <c r="A1124" s="1">
        <v>4042</v>
      </c>
      <c r="B1124" s="2">
        <v>1</v>
      </c>
      <c r="C1124" s="1" t="s">
        <v>1217</v>
      </c>
      <c r="D1124" s="1" t="s">
        <v>1218</v>
      </c>
      <c r="E1124" s="1">
        <v>2021</v>
      </c>
      <c r="F1124" s="1" t="s">
        <v>1219</v>
      </c>
      <c r="G1124" s="1" t="s">
        <v>1220</v>
      </c>
      <c r="H1124" s="8" t="str">
        <f>HYPERLINK("https://doi.org/"&amp;G1124)</f>
        <v>https://doi.org/10.1016/j.jhydrol.2021.126642</v>
      </c>
      <c r="I1124" s="1" t="s">
        <v>1221</v>
      </c>
      <c r="J1124" s="1" t="s">
        <v>1002</v>
      </c>
      <c r="K1124" s="2">
        <v>1</v>
      </c>
      <c r="L1124" s="1">
        <v>3</v>
      </c>
      <c r="M1124" s="2" t="s">
        <v>1264</v>
      </c>
      <c r="N1124" s="9">
        <f>S1124*Unit_conversion!$C$5</f>
        <v>0.96302031967006019</v>
      </c>
      <c r="R1124" s="10"/>
      <c r="S1124" s="2">
        <v>27.35</v>
      </c>
      <c r="T1124" s="2"/>
      <c r="U1124" s="2" t="s">
        <v>35</v>
      </c>
      <c r="V1124" s="2" t="s">
        <v>443</v>
      </c>
      <c r="W1124" s="2" t="s">
        <v>1227</v>
      </c>
      <c r="X1124" s="2" t="s">
        <v>1141</v>
      </c>
      <c r="Y1124" s="27" t="s">
        <v>1262</v>
      </c>
    </row>
    <row r="1125" spans="1:28" ht="14.25" customHeight="1">
      <c r="A1125" s="1">
        <v>4042</v>
      </c>
      <c r="B1125" s="2">
        <v>1</v>
      </c>
      <c r="C1125" s="1" t="s">
        <v>1217</v>
      </c>
      <c r="D1125" s="1" t="s">
        <v>1218</v>
      </c>
      <c r="E1125" s="1">
        <v>2021</v>
      </c>
      <c r="F1125" s="1" t="s">
        <v>1219</v>
      </c>
      <c r="G1125" s="1" t="s">
        <v>1220</v>
      </c>
      <c r="H1125" s="8" t="str">
        <f>HYPERLINK("https://doi.org/"&amp;G1125)</f>
        <v>https://doi.org/10.1016/j.jhydrol.2021.126642</v>
      </c>
      <c r="I1125" s="1" t="s">
        <v>1221</v>
      </c>
      <c r="J1125" s="1" t="s">
        <v>1002</v>
      </c>
      <c r="K1125" s="2">
        <v>1</v>
      </c>
      <c r="L1125" s="1">
        <v>3</v>
      </c>
      <c r="M1125" s="2" t="s">
        <v>1264</v>
      </c>
      <c r="N1125" s="9">
        <f>S1125*Unit_conversion!$C$5</f>
        <v>1.032385951470792</v>
      </c>
      <c r="R1125" s="10"/>
      <c r="S1125" s="2">
        <v>29.32</v>
      </c>
      <c r="T1125" s="2"/>
      <c r="U1125" s="2" t="s">
        <v>35</v>
      </c>
      <c r="V1125" s="2" t="s">
        <v>32</v>
      </c>
      <c r="W1125" s="2" t="s">
        <v>1228</v>
      </c>
      <c r="X1125" s="2" t="s">
        <v>1141</v>
      </c>
      <c r="Y1125" s="27" t="s">
        <v>1262</v>
      </c>
    </row>
    <row r="1126" spans="1:28" ht="14.25" customHeight="1">
      <c r="A1126" s="1">
        <v>4042</v>
      </c>
      <c r="B1126" s="2">
        <v>1</v>
      </c>
      <c r="C1126" s="1" t="s">
        <v>1217</v>
      </c>
      <c r="D1126" s="1" t="s">
        <v>1218</v>
      </c>
      <c r="E1126" s="1">
        <v>2021</v>
      </c>
      <c r="F1126" s="1" t="s">
        <v>1219</v>
      </c>
      <c r="G1126" s="1" t="s">
        <v>1220</v>
      </c>
      <c r="H1126" s="8" t="str">
        <f>HYPERLINK("https://doi.org/"&amp;G1126)</f>
        <v>https://doi.org/10.1016/j.jhydrol.2021.126642</v>
      </c>
      <c r="I1126" s="1" t="s">
        <v>1221</v>
      </c>
      <c r="J1126" s="1" t="s">
        <v>1002</v>
      </c>
      <c r="K1126" s="2">
        <v>1</v>
      </c>
      <c r="L1126" s="1">
        <v>4</v>
      </c>
      <c r="M1126" s="2" t="s">
        <v>1264</v>
      </c>
      <c r="N1126" s="9">
        <f>S1126*Unit_conversion!$C$5</f>
        <v>0.84154243656725547</v>
      </c>
      <c r="R1126" s="10"/>
      <c r="S1126" s="2">
        <v>23.9</v>
      </c>
      <c r="T1126" s="2"/>
      <c r="U1126" s="2" t="s">
        <v>35</v>
      </c>
      <c r="V1126" s="2" t="s">
        <v>36</v>
      </c>
      <c r="W1126" s="2" t="s">
        <v>1229</v>
      </c>
      <c r="X1126" s="2" t="s">
        <v>1141</v>
      </c>
      <c r="Y1126" s="27" t="s">
        <v>1262</v>
      </c>
    </row>
    <row r="1127" spans="1:28" ht="14.25" customHeight="1">
      <c r="A1127" s="1">
        <v>4042</v>
      </c>
      <c r="B1127" s="2">
        <v>1</v>
      </c>
      <c r="C1127" s="1" t="s">
        <v>1217</v>
      </c>
      <c r="D1127" s="1" t="s">
        <v>1218</v>
      </c>
      <c r="E1127" s="1">
        <v>2021</v>
      </c>
      <c r="F1127" s="1" t="s">
        <v>1219</v>
      </c>
      <c r="G1127" s="1" t="s">
        <v>1220</v>
      </c>
      <c r="H1127" s="8" t="str">
        <f>HYPERLINK("https://doi.org/"&amp;G1127)</f>
        <v>https://doi.org/10.1016/j.jhydrol.2021.126642</v>
      </c>
      <c r="I1127" s="1" t="s">
        <v>1221</v>
      </c>
      <c r="J1127" s="1" t="s">
        <v>1002</v>
      </c>
      <c r="K1127" s="2">
        <v>1</v>
      </c>
      <c r="L1127" s="1">
        <v>3</v>
      </c>
      <c r="M1127" s="2" t="s">
        <v>1264</v>
      </c>
      <c r="N1127" s="9">
        <f>S1127*Unit_conversion!$C$5</f>
        <v>1.5094947387296336</v>
      </c>
      <c r="R1127" s="10"/>
      <c r="S1127" s="2">
        <v>42.87</v>
      </c>
      <c r="T1127" s="2"/>
      <c r="U1127" s="2" t="s">
        <v>35</v>
      </c>
      <c r="V1127" s="2" t="s">
        <v>36</v>
      </c>
      <c r="W1127" s="2" t="s">
        <v>1230</v>
      </c>
      <c r="X1127" s="2" t="s">
        <v>1141</v>
      </c>
      <c r="Y1127" s="27" t="s">
        <v>1262</v>
      </c>
    </row>
    <row r="1128" spans="1:28" ht="14.25" customHeight="1">
      <c r="A1128" s="1">
        <v>4042</v>
      </c>
      <c r="B1128" s="2">
        <v>1</v>
      </c>
      <c r="C1128" s="1" t="s">
        <v>1217</v>
      </c>
      <c r="D1128" s="1" t="s">
        <v>1218</v>
      </c>
      <c r="E1128" s="1">
        <v>2021</v>
      </c>
      <c r="F1128" s="1" t="s">
        <v>1219</v>
      </c>
      <c r="G1128" s="1" t="s">
        <v>1220</v>
      </c>
      <c r="H1128" s="8" t="str">
        <f>HYPERLINK("https://doi.org/"&amp;G1128)</f>
        <v>https://doi.org/10.1016/j.jhydrol.2021.126642</v>
      </c>
      <c r="I1128" s="1" t="s">
        <v>1221</v>
      </c>
      <c r="J1128" s="1" t="s">
        <v>1002</v>
      </c>
      <c r="K1128" s="2">
        <v>1</v>
      </c>
      <c r="L1128" s="1">
        <v>1</v>
      </c>
      <c r="M1128" s="2" t="s">
        <v>1264</v>
      </c>
      <c r="N1128" s="9">
        <f>S1128*Unit_conversion!$C$5</f>
        <v>0.64682571379667297</v>
      </c>
      <c r="R1128" s="10"/>
      <c r="S1128" s="2">
        <v>18.37</v>
      </c>
      <c r="T1128" s="2"/>
      <c r="U1128" s="2" t="s">
        <v>35</v>
      </c>
      <c r="V1128" s="2" t="s">
        <v>36</v>
      </c>
      <c r="W1128" s="2" t="s">
        <v>1231</v>
      </c>
      <c r="X1128" s="2" t="s">
        <v>1141</v>
      </c>
      <c r="Y1128" s="27" t="s">
        <v>1262</v>
      </c>
    </row>
    <row r="1129" spans="1:28" ht="14.25" customHeight="1">
      <c r="A1129" s="1">
        <v>4019</v>
      </c>
      <c r="B1129" s="2">
        <v>1</v>
      </c>
      <c r="C1129" s="1" t="s">
        <v>1265</v>
      </c>
      <c r="D1129" s="1" t="s">
        <v>1266</v>
      </c>
      <c r="E1129" s="1">
        <v>2021</v>
      </c>
      <c r="F1129" s="1" t="s">
        <v>1267</v>
      </c>
      <c r="G1129" s="1" t="s">
        <v>1268</v>
      </c>
      <c r="H1129" s="8" t="str">
        <f>HYPERLINK("https://doi.org/"&amp;G1129)</f>
        <v>https://doi.org/10.1016/j.jhydrol.2021.126805</v>
      </c>
      <c r="I1129" s="1" t="s">
        <v>1269</v>
      </c>
      <c r="J1129" s="1" t="s">
        <v>1002</v>
      </c>
      <c r="K1129" s="2">
        <v>1</v>
      </c>
      <c r="L1129" s="1">
        <v>1</v>
      </c>
      <c r="M1129" s="2" t="s">
        <v>1270</v>
      </c>
      <c r="N1129" s="9">
        <f>S1129*Unit_conversion!$C$5</f>
        <v>2.0120610649691497</v>
      </c>
      <c r="R1129" s="10"/>
      <c r="S1129" s="2">
        <v>57.143000000000001</v>
      </c>
      <c r="T1129" s="2"/>
      <c r="U1129" s="2" t="s">
        <v>35</v>
      </c>
      <c r="V1129" s="2" t="s">
        <v>29</v>
      </c>
      <c r="W1129" s="2" t="s">
        <v>697</v>
      </c>
      <c r="X1129" s="2" t="s">
        <v>1141</v>
      </c>
      <c r="Y1129" s="2" t="s">
        <v>1271</v>
      </c>
      <c r="AB1129" s="2" t="s">
        <v>1272</v>
      </c>
    </row>
    <row r="1130" spans="1:28" ht="14.25" customHeight="1">
      <c r="A1130" s="1">
        <v>4019</v>
      </c>
      <c r="B1130" s="2">
        <v>1</v>
      </c>
      <c r="C1130" s="1" t="s">
        <v>1265</v>
      </c>
      <c r="D1130" s="1" t="s">
        <v>1266</v>
      </c>
      <c r="E1130" s="1">
        <v>2021</v>
      </c>
      <c r="F1130" s="1" t="s">
        <v>1267</v>
      </c>
      <c r="G1130" s="1" t="s">
        <v>1268</v>
      </c>
      <c r="H1130" s="8" t="str">
        <f>HYPERLINK("https://doi.org/"&amp;G1130)</f>
        <v>https://doi.org/10.1016/j.jhydrol.2021.126805</v>
      </c>
      <c r="I1130" s="1" t="s">
        <v>1269</v>
      </c>
      <c r="J1130" s="1" t="s">
        <v>1002</v>
      </c>
      <c r="K1130" s="2">
        <v>1</v>
      </c>
      <c r="L1130" s="1">
        <v>1</v>
      </c>
      <c r="M1130" s="2" t="s">
        <v>1270</v>
      </c>
      <c r="N1130" s="9">
        <f>S1130*Unit_conversion!$C$5</f>
        <v>1.4419248669399867</v>
      </c>
      <c r="R1130" s="10"/>
      <c r="S1130" s="2">
        <v>40.951000000000001</v>
      </c>
      <c r="T1130" s="2"/>
      <c r="U1130" s="2" t="s">
        <v>35</v>
      </c>
      <c r="V1130" s="2" t="s">
        <v>32</v>
      </c>
      <c r="W1130" s="2" t="s">
        <v>1273</v>
      </c>
      <c r="X1130" s="2" t="s">
        <v>1141</v>
      </c>
      <c r="Y1130" s="2" t="s">
        <v>1271</v>
      </c>
      <c r="AB1130" s="2" t="s">
        <v>1272</v>
      </c>
    </row>
    <row r="1131" spans="1:28" ht="14.25" customHeight="1">
      <c r="A1131" s="1">
        <v>4019</v>
      </c>
      <c r="B1131" s="2">
        <v>1</v>
      </c>
      <c r="C1131" s="1" t="s">
        <v>1265</v>
      </c>
      <c r="D1131" s="1" t="s">
        <v>1266</v>
      </c>
      <c r="E1131" s="1">
        <v>2021</v>
      </c>
      <c r="F1131" s="1" t="s">
        <v>1267</v>
      </c>
      <c r="G1131" s="1" t="s">
        <v>1268</v>
      </c>
      <c r="H1131" s="8" t="str">
        <f>HYPERLINK("https://doi.org/"&amp;G1131)</f>
        <v>https://doi.org/10.1016/j.jhydrol.2021.126805</v>
      </c>
      <c r="I1131" s="1" t="s">
        <v>1269</v>
      </c>
      <c r="J1131" s="1" t="s">
        <v>1002</v>
      </c>
      <c r="K1131" s="2">
        <v>1</v>
      </c>
      <c r="L1131" s="1">
        <v>1</v>
      </c>
      <c r="M1131" s="2" t="s">
        <v>1270</v>
      </c>
      <c r="N1131" s="9">
        <f>S1131*Unit_conversion!$C$5</f>
        <v>1.9616389407363335</v>
      </c>
      <c r="R1131" s="10"/>
      <c r="S1131" s="2">
        <v>55.710999999999999</v>
      </c>
      <c r="T1131" s="2"/>
      <c r="U1131" s="2" t="s">
        <v>35</v>
      </c>
      <c r="V1131" s="2" t="s">
        <v>36</v>
      </c>
      <c r="W1131" s="2" t="s">
        <v>1274</v>
      </c>
      <c r="X1131" s="2" t="s">
        <v>1141</v>
      </c>
      <c r="Y1131" s="2" t="s">
        <v>1271</v>
      </c>
      <c r="AB1131" s="2" t="s">
        <v>1272</v>
      </c>
    </row>
    <row r="1132" spans="1:28" ht="14.25" customHeight="1">
      <c r="A1132" s="1">
        <v>4019</v>
      </c>
      <c r="B1132" s="2">
        <v>1</v>
      </c>
      <c r="C1132" s="1" t="s">
        <v>1265</v>
      </c>
      <c r="D1132" s="1" t="s">
        <v>1266</v>
      </c>
      <c r="E1132" s="1">
        <v>2021</v>
      </c>
      <c r="F1132" s="1" t="s">
        <v>1267</v>
      </c>
      <c r="G1132" s="1" t="s">
        <v>1268</v>
      </c>
      <c r="H1132" s="8" t="str">
        <f>HYPERLINK("https://doi.org/"&amp;G1132)</f>
        <v>https://doi.org/10.1016/j.jhydrol.2021.126805</v>
      </c>
      <c r="I1132" s="1" t="s">
        <v>1269</v>
      </c>
      <c r="J1132" s="1" t="s">
        <v>1002</v>
      </c>
      <c r="K1132" s="2">
        <v>1</v>
      </c>
      <c r="L1132" s="1">
        <v>1</v>
      </c>
      <c r="M1132" s="2" t="s">
        <v>1270</v>
      </c>
      <c r="N1132" s="9">
        <f>S1132*Unit_conversion!$C$5</f>
        <v>1.0888643643684439</v>
      </c>
      <c r="R1132" s="10"/>
      <c r="S1132" s="2">
        <v>30.923999999999999</v>
      </c>
      <c r="T1132" s="2"/>
      <c r="U1132" s="2" t="s">
        <v>35</v>
      </c>
      <c r="V1132" s="2" t="s">
        <v>32</v>
      </c>
      <c r="W1132" s="2" t="s">
        <v>1275</v>
      </c>
      <c r="X1132" s="2" t="s">
        <v>1141</v>
      </c>
      <c r="Y1132" s="2" t="s">
        <v>1271</v>
      </c>
      <c r="AB1132" s="2" t="s">
        <v>1272</v>
      </c>
    </row>
    <row r="1133" spans="1:28" ht="14.25" customHeight="1">
      <c r="A1133" s="1">
        <v>4019</v>
      </c>
      <c r="B1133" s="2">
        <v>1</v>
      </c>
      <c r="C1133" s="1" t="s">
        <v>1265</v>
      </c>
      <c r="D1133" s="1" t="s">
        <v>1266</v>
      </c>
      <c r="E1133" s="1">
        <v>2021</v>
      </c>
      <c r="F1133" s="1" t="s">
        <v>1267</v>
      </c>
      <c r="G1133" s="1" t="s">
        <v>1268</v>
      </c>
      <c r="H1133" s="8" t="str">
        <f>HYPERLINK("https://doi.org/"&amp;G1133)</f>
        <v>https://doi.org/10.1016/j.jhydrol.2021.126805</v>
      </c>
      <c r="I1133" s="1" t="s">
        <v>1269</v>
      </c>
      <c r="J1133" s="1" t="s">
        <v>1002</v>
      </c>
      <c r="K1133" s="2">
        <v>1</v>
      </c>
      <c r="L1133" s="1">
        <v>1</v>
      </c>
      <c r="M1133" s="2" t="s">
        <v>1270</v>
      </c>
      <c r="N1133" s="9">
        <f>S1133*Unit_conversion!$C$5</f>
        <v>2.0481875310745057</v>
      </c>
      <c r="R1133" s="10"/>
      <c r="S1133" s="2">
        <v>58.168999999999997</v>
      </c>
      <c r="T1133" s="2"/>
      <c r="U1133" s="2" t="s">
        <v>35</v>
      </c>
      <c r="V1133" s="2" t="s">
        <v>30</v>
      </c>
      <c r="W1133" s="2" t="s">
        <v>1276</v>
      </c>
      <c r="X1133" s="2" t="s">
        <v>1141</v>
      </c>
      <c r="Y1133" s="2" t="s">
        <v>1271</v>
      </c>
      <c r="AB1133" s="2" t="s">
        <v>1272</v>
      </c>
    </row>
    <row r="1134" spans="1:28" ht="14.25" customHeight="1">
      <c r="A1134" s="1">
        <v>4019</v>
      </c>
      <c r="B1134" s="2">
        <v>1</v>
      </c>
      <c r="C1134" s="1" t="s">
        <v>1265</v>
      </c>
      <c r="D1134" s="1" t="s">
        <v>1266</v>
      </c>
      <c r="E1134" s="1">
        <v>2021</v>
      </c>
      <c r="F1134" s="1" t="s">
        <v>1267</v>
      </c>
      <c r="G1134" s="1" t="s">
        <v>1268</v>
      </c>
      <c r="H1134" s="8" t="str">
        <f>HYPERLINK("https://doi.org/"&amp;G1134)</f>
        <v>https://doi.org/10.1016/j.jhydrol.2021.126805</v>
      </c>
      <c r="I1134" s="1" t="s">
        <v>1269</v>
      </c>
      <c r="J1134" s="1" t="s">
        <v>1002</v>
      </c>
      <c r="K1134" s="2">
        <v>1</v>
      </c>
      <c r="L1134" s="1">
        <v>1</v>
      </c>
      <c r="M1134" s="2" t="s">
        <v>1270</v>
      </c>
      <c r="N1134" s="9">
        <f>S1134*Unit_conversion!$C$5</f>
        <v>1.0452379593932628</v>
      </c>
      <c r="R1134" s="10"/>
      <c r="S1134" s="2">
        <v>29.684999999999999</v>
      </c>
      <c r="T1134" s="2"/>
      <c r="U1134" s="2" t="s">
        <v>35</v>
      </c>
      <c r="V1134" s="2" t="s">
        <v>32</v>
      </c>
      <c r="W1134" s="2" t="s">
        <v>1277</v>
      </c>
      <c r="X1134" s="2" t="s">
        <v>1141</v>
      </c>
      <c r="Y1134" s="2" t="s">
        <v>1271</v>
      </c>
      <c r="AB1134" s="2" t="s">
        <v>1272</v>
      </c>
    </row>
    <row r="1135" spans="1:28" ht="14.25" customHeight="1">
      <c r="A1135" s="1">
        <v>4019</v>
      </c>
      <c r="B1135" s="2">
        <v>1</v>
      </c>
      <c r="C1135" s="1" t="s">
        <v>1265</v>
      </c>
      <c r="D1135" s="1" t="s">
        <v>1266</v>
      </c>
      <c r="E1135" s="1">
        <v>2021</v>
      </c>
      <c r="F1135" s="1" t="s">
        <v>1267</v>
      </c>
      <c r="G1135" s="1" t="s">
        <v>1268</v>
      </c>
      <c r="H1135" s="8" t="str">
        <f>HYPERLINK("https://doi.org/"&amp;G1135)</f>
        <v>https://doi.org/10.1016/j.jhydrol.2021.126805</v>
      </c>
      <c r="I1135" s="1" t="s">
        <v>1269</v>
      </c>
      <c r="J1135" s="1" t="s">
        <v>1002</v>
      </c>
      <c r="K1135" s="2">
        <v>1</v>
      </c>
      <c r="L1135" s="1">
        <v>1</v>
      </c>
      <c r="M1135" s="2" t="s">
        <v>1270</v>
      </c>
      <c r="N1135" s="9">
        <f>S1135*Unit_conversion!$C$5</f>
        <v>1.5511493287906821</v>
      </c>
      <c r="R1135" s="10"/>
      <c r="S1135" s="2">
        <v>44.052999999999997</v>
      </c>
      <c r="T1135" s="2"/>
      <c r="U1135" s="2" t="s">
        <v>35</v>
      </c>
      <c r="V1135" s="2" t="s">
        <v>30</v>
      </c>
      <c r="W1135" s="2" t="s">
        <v>1278</v>
      </c>
      <c r="X1135" s="2" t="s">
        <v>1141</v>
      </c>
      <c r="Y1135" s="2" t="s">
        <v>1271</v>
      </c>
      <c r="AB1135" s="2" t="s">
        <v>1272</v>
      </c>
    </row>
    <row r="1136" spans="1:28" ht="14.25" customHeight="1">
      <c r="A1136" s="1">
        <v>4019</v>
      </c>
      <c r="B1136" s="2">
        <v>1</v>
      </c>
      <c r="C1136" s="1" t="s">
        <v>1265</v>
      </c>
      <c r="D1136" s="1" t="s">
        <v>1266</v>
      </c>
      <c r="E1136" s="1">
        <v>2021</v>
      </c>
      <c r="F1136" s="1" t="s">
        <v>1267</v>
      </c>
      <c r="G1136" s="1" t="s">
        <v>1268</v>
      </c>
      <c r="H1136" s="8" t="str">
        <f>HYPERLINK("https://doi.org/"&amp;G1136)</f>
        <v>https://doi.org/10.1016/j.jhydrol.2021.126805</v>
      </c>
      <c r="I1136" s="1" t="s">
        <v>1269</v>
      </c>
      <c r="J1136" s="1" t="s">
        <v>1002</v>
      </c>
      <c r="K1136" s="2">
        <v>1</v>
      </c>
      <c r="L1136" s="1">
        <v>1</v>
      </c>
      <c r="M1136" s="2" t="s">
        <v>1270</v>
      </c>
      <c r="N1136" s="9">
        <f>S1136*Unit_conversion!$C$5</f>
        <v>1.0919981416426903</v>
      </c>
      <c r="R1136" s="10"/>
      <c r="S1136" s="2">
        <v>31.013000000000002</v>
      </c>
      <c r="T1136" s="2"/>
      <c r="U1136" s="2" t="s">
        <v>35</v>
      </c>
      <c r="V1136" s="2" t="s">
        <v>27</v>
      </c>
      <c r="W1136" s="2" t="s">
        <v>1279</v>
      </c>
      <c r="X1136" s="2" t="s">
        <v>1141</v>
      </c>
      <c r="Y1136" s="2" t="s">
        <v>1271</v>
      </c>
      <c r="AB1136" s="2" t="s">
        <v>1272</v>
      </c>
    </row>
    <row r="1137" spans="1:28" ht="14.25" customHeight="1">
      <c r="A1137" s="1">
        <v>4019</v>
      </c>
      <c r="B1137" s="2">
        <v>1</v>
      </c>
      <c r="C1137" s="1" t="s">
        <v>1265</v>
      </c>
      <c r="D1137" s="1" t="s">
        <v>1266</v>
      </c>
      <c r="E1137" s="1">
        <v>2021</v>
      </c>
      <c r="F1137" s="1" t="s">
        <v>1267</v>
      </c>
      <c r="G1137" s="1" t="s">
        <v>1268</v>
      </c>
      <c r="H1137" s="8" t="str">
        <f>HYPERLINK("https://doi.org/"&amp;G1137)</f>
        <v>https://doi.org/10.1016/j.jhydrol.2021.126805</v>
      </c>
      <c r="I1137" s="1" t="s">
        <v>1269</v>
      </c>
      <c r="J1137" s="1" t="s">
        <v>1002</v>
      </c>
      <c r="K1137" s="2">
        <v>1</v>
      </c>
      <c r="L1137" s="1">
        <v>1</v>
      </c>
      <c r="M1137" s="2" t="s">
        <v>1270</v>
      </c>
      <c r="N1137" s="9">
        <f>S1137*Unit_conversion!$C$5</f>
        <v>1.0286535875261842</v>
      </c>
      <c r="R1137" s="10"/>
      <c r="S1137" s="2">
        <v>29.213999999999999</v>
      </c>
      <c r="T1137" s="2"/>
      <c r="U1137" s="2" t="s">
        <v>35</v>
      </c>
      <c r="V1137" s="2" t="s">
        <v>36</v>
      </c>
      <c r="W1137" s="2" t="s">
        <v>1280</v>
      </c>
      <c r="X1137" s="2" t="s">
        <v>1141</v>
      </c>
      <c r="Y1137" s="2" t="s">
        <v>1271</v>
      </c>
      <c r="AB1137" s="2" t="s">
        <v>1272</v>
      </c>
    </row>
    <row r="1138" spans="1:28" ht="14.25" customHeight="1">
      <c r="A1138" s="1">
        <v>4019</v>
      </c>
      <c r="B1138" s="2">
        <v>1</v>
      </c>
      <c r="C1138" s="1" t="s">
        <v>1265</v>
      </c>
      <c r="D1138" s="1" t="s">
        <v>1266</v>
      </c>
      <c r="E1138" s="1">
        <v>2021</v>
      </c>
      <c r="F1138" s="1" t="s">
        <v>1267</v>
      </c>
      <c r="G1138" s="1" t="s">
        <v>1268</v>
      </c>
      <c r="H1138" s="8" t="str">
        <f>HYPERLINK("https://doi.org/"&amp;G1138)</f>
        <v>https://doi.org/10.1016/j.jhydrol.2021.126805</v>
      </c>
      <c r="I1138" s="1" t="s">
        <v>1269</v>
      </c>
      <c r="J1138" s="1" t="s">
        <v>1002</v>
      </c>
      <c r="K1138" s="2">
        <v>1</v>
      </c>
      <c r="L1138" s="1">
        <v>1</v>
      </c>
      <c r="M1138" s="2" t="s">
        <v>1270</v>
      </c>
      <c r="N1138" s="9">
        <f>S1138*Unit_conversion!$C$5</f>
        <v>1.1468568494323046</v>
      </c>
      <c r="R1138" s="10"/>
      <c r="S1138" s="2">
        <v>32.570999999999998</v>
      </c>
      <c r="T1138" s="2"/>
      <c r="U1138" s="2" t="s">
        <v>35</v>
      </c>
      <c r="V1138" s="2" t="s">
        <v>1146</v>
      </c>
      <c r="W1138" s="2" t="s">
        <v>1281</v>
      </c>
      <c r="X1138" s="2" t="s">
        <v>1141</v>
      </c>
      <c r="Y1138" s="2" t="s">
        <v>1271</v>
      </c>
      <c r="AB1138" s="2" t="s">
        <v>1272</v>
      </c>
    </row>
    <row r="1139" spans="1:28" ht="14.25" customHeight="1">
      <c r="A1139" s="1">
        <v>4019</v>
      </c>
      <c r="B1139" s="2">
        <v>1</v>
      </c>
      <c r="C1139" s="1" t="s">
        <v>1265</v>
      </c>
      <c r="D1139" s="1" t="s">
        <v>1266</v>
      </c>
      <c r="E1139" s="1">
        <v>2021</v>
      </c>
      <c r="F1139" s="1" t="s">
        <v>1267</v>
      </c>
      <c r="G1139" s="1" t="s">
        <v>1268</v>
      </c>
      <c r="H1139" s="8" t="str">
        <f>HYPERLINK("https://doi.org/"&amp;G1139)</f>
        <v>https://doi.org/10.1016/j.jhydrol.2021.126805</v>
      </c>
      <c r="I1139" s="1" t="s">
        <v>1269</v>
      </c>
      <c r="J1139" s="1" t="s">
        <v>1002</v>
      </c>
      <c r="K1139" s="2">
        <v>1</v>
      </c>
      <c r="L1139" s="1">
        <v>1</v>
      </c>
      <c r="M1139" s="2" t="s">
        <v>1270</v>
      </c>
      <c r="N1139" s="9">
        <f>S1139*Unit_conversion!$C$5</f>
        <v>0.85995777942602847</v>
      </c>
      <c r="R1139" s="10"/>
      <c r="S1139" s="2">
        <v>24.422999999999998</v>
      </c>
      <c r="T1139" s="2"/>
      <c r="U1139" s="2" t="s">
        <v>35</v>
      </c>
      <c r="V1139" s="2" t="s">
        <v>1146</v>
      </c>
      <c r="W1139" s="2" t="s">
        <v>1150</v>
      </c>
      <c r="X1139" s="2" t="s">
        <v>1141</v>
      </c>
      <c r="Y1139" s="2" t="s">
        <v>1271</v>
      </c>
      <c r="AB1139" s="2" t="s">
        <v>1272</v>
      </c>
    </row>
    <row r="1140" spans="1:28" ht="14.25" customHeight="1">
      <c r="A1140" s="1">
        <v>4019</v>
      </c>
      <c r="B1140" s="2">
        <v>1</v>
      </c>
      <c r="C1140" s="1" t="s">
        <v>1265</v>
      </c>
      <c r="D1140" s="1" t="s">
        <v>1266</v>
      </c>
      <c r="E1140" s="1">
        <v>2021</v>
      </c>
      <c r="F1140" s="1" t="s">
        <v>1267</v>
      </c>
      <c r="G1140" s="1" t="s">
        <v>1268</v>
      </c>
      <c r="H1140" s="8" t="str">
        <f>HYPERLINK("https://doi.org/"&amp;G1140)</f>
        <v>https://doi.org/10.1016/j.jhydrol.2021.126805</v>
      </c>
      <c r="I1140" s="1" t="s">
        <v>1269</v>
      </c>
      <c r="J1140" s="1" t="s">
        <v>1002</v>
      </c>
      <c r="K1140" s="2">
        <v>1</v>
      </c>
      <c r="L1140" s="2">
        <v>1</v>
      </c>
      <c r="M1140" s="2" t="s">
        <v>1270</v>
      </c>
      <c r="N1140" s="9">
        <f>S1140*Unit_conversion!$C$5</f>
        <v>0.84277482088858824</v>
      </c>
      <c r="R1140" s="10"/>
      <c r="S1140" s="2">
        <v>23.934999999999999</v>
      </c>
      <c r="T1140" s="2"/>
      <c r="U1140" s="2" t="s">
        <v>35</v>
      </c>
      <c r="V1140" s="2" t="s">
        <v>36</v>
      </c>
      <c r="W1140" s="2" t="s">
        <v>1282</v>
      </c>
      <c r="X1140" s="2" t="s">
        <v>1141</v>
      </c>
      <c r="Y1140" s="2" t="s">
        <v>1271</v>
      </c>
      <c r="AB1140" s="2" t="s">
        <v>1272</v>
      </c>
    </row>
    <row r="1141" spans="1:28" ht="14.25" customHeight="1">
      <c r="A1141" s="1">
        <v>4019</v>
      </c>
      <c r="B1141" s="2">
        <v>1</v>
      </c>
      <c r="C1141" s="1" t="s">
        <v>1265</v>
      </c>
      <c r="D1141" s="1" t="s">
        <v>1266</v>
      </c>
      <c r="E1141" s="1">
        <v>2021</v>
      </c>
      <c r="F1141" s="1" t="s">
        <v>1267</v>
      </c>
      <c r="G1141" s="1" t="s">
        <v>1268</v>
      </c>
      <c r="H1141" s="8" t="str">
        <f>HYPERLINK("https://doi.org/"&amp;G1141)</f>
        <v>https://doi.org/10.1016/j.jhydrol.2021.126805</v>
      </c>
      <c r="I1141" s="1" t="s">
        <v>1269</v>
      </c>
      <c r="J1141" s="1" t="s">
        <v>1002</v>
      </c>
      <c r="K1141" s="2">
        <v>1</v>
      </c>
      <c r="L1141" s="2">
        <v>1</v>
      </c>
      <c r="M1141" s="2" t="s">
        <v>1270</v>
      </c>
      <c r="N1141" s="9">
        <f>S1141*Unit_conversion!$C$5</f>
        <v>0.87295063127093719</v>
      </c>
      <c r="R1141" s="10"/>
      <c r="S1141" s="2">
        <v>24.792000000000002</v>
      </c>
      <c r="T1141" s="2"/>
      <c r="U1141" s="2" t="s">
        <v>35</v>
      </c>
      <c r="V1141" s="2" t="s">
        <v>1144</v>
      </c>
      <c r="W1141" s="2" t="s">
        <v>1283</v>
      </c>
      <c r="X1141" s="2" t="s">
        <v>1141</v>
      </c>
      <c r="Y1141" s="2" t="s">
        <v>1271</v>
      </c>
      <c r="AB1141" s="2" t="s">
        <v>1272</v>
      </c>
    </row>
    <row r="1142" spans="1:28" ht="14.25" customHeight="1">
      <c r="A1142" s="1">
        <v>4019</v>
      </c>
      <c r="B1142" s="2">
        <v>1</v>
      </c>
      <c r="C1142" s="1" t="s">
        <v>1265</v>
      </c>
      <c r="D1142" s="1" t="s">
        <v>1266</v>
      </c>
      <c r="E1142" s="1">
        <v>2021</v>
      </c>
      <c r="F1142" s="1" t="s">
        <v>1267</v>
      </c>
      <c r="G1142" s="1" t="s">
        <v>1268</v>
      </c>
      <c r="H1142" s="8" t="str">
        <f>HYPERLINK("https://doi.org/"&amp;G1142)</f>
        <v>https://doi.org/10.1016/j.jhydrol.2021.126805</v>
      </c>
      <c r="I1142" s="1" t="s">
        <v>1269</v>
      </c>
      <c r="J1142" s="1" t="s">
        <v>1002</v>
      </c>
      <c r="K1142" s="2">
        <v>1</v>
      </c>
      <c r="L1142" s="2">
        <v>1</v>
      </c>
      <c r="M1142" s="2" t="s">
        <v>1270</v>
      </c>
      <c r="N1142" s="9">
        <f>S1142*Unit_conversion!$C$5</f>
        <v>0.92185868333754462</v>
      </c>
      <c r="R1142" s="10"/>
      <c r="S1142" s="2">
        <v>26.181000000000001</v>
      </c>
      <c r="T1142" s="2"/>
      <c r="U1142" s="2" t="s">
        <v>35</v>
      </c>
      <c r="V1142" s="2" t="s">
        <v>36</v>
      </c>
      <c r="W1142" s="2" t="s">
        <v>1152</v>
      </c>
      <c r="X1142" s="2" t="s">
        <v>1141</v>
      </c>
      <c r="Y1142" s="2" t="s">
        <v>1271</v>
      </c>
      <c r="AB1142" s="2" t="s">
        <v>1272</v>
      </c>
    </row>
    <row r="1143" spans="1:28" ht="14.25" customHeight="1">
      <c r="A1143" s="1">
        <v>4019</v>
      </c>
      <c r="B1143" s="2">
        <v>1</v>
      </c>
      <c r="C1143" s="1" t="s">
        <v>1265</v>
      </c>
      <c r="D1143" s="1" t="s">
        <v>1266</v>
      </c>
      <c r="E1143" s="1">
        <v>2021</v>
      </c>
      <c r="F1143" s="1" t="s">
        <v>1267</v>
      </c>
      <c r="G1143" s="1" t="s">
        <v>1268</v>
      </c>
      <c r="H1143" s="8" t="str">
        <f>HYPERLINK("https://doi.org/"&amp;G1143)</f>
        <v>https://doi.org/10.1016/j.jhydrol.2021.126805</v>
      </c>
      <c r="I1143" s="1" t="s">
        <v>1269</v>
      </c>
      <c r="J1143" s="1" t="s">
        <v>1002</v>
      </c>
      <c r="K1143" s="2">
        <v>1</v>
      </c>
      <c r="L1143" s="2">
        <v>1</v>
      </c>
      <c r="M1143" s="2" t="s">
        <v>1284</v>
      </c>
      <c r="N1143" s="9">
        <f>S1143*Unit_conversion!$C$5</f>
        <v>1.7927318667525209</v>
      </c>
      <c r="R1143" s="10"/>
      <c r="S1143" s="2">
        <v>50.914000000000001</v>
      </c>
      <c r="T1143" s="2"/>
      <c r="U1143" s="2" t="s">
        <v>35</v>
      </c>
      <c r="V1143" s="2" t="s">
        <v>29</v>
      </c>
      <c r="W1143" s="2" t="s">
        <v>697</v>
      </c>
      <c r="X1143" s="2" t="s">
        <v>1141</v>
      </c>
      <c r="Y1143" s="2" t="s">
        <v>1285</v>
      </c>
      <c r="AB1143" s="2" t="s">
        <v>1272</v>
      </c>
    </row>
    <row r="1144" spans="1:28" ht="14.25" customHeight="1">
      <c r="A1144" s="1">
        <v>4019</v>
      </c>
      <c r="B1144" s="2">
        <v>1</v>
      </c>
      <c r="C1144" s="1" t="s">
        <v>1265</v>
      </c>
      <c r="D1144" s="1" t="s">
        <v>1266</v>
      </c>
      <c r="E1144" s="1">
        <v>2021</v>
      </c>
      <c r="F1144" s="1" t="s">
        <v>1267</v>
      </c>
      <c r="G1144" s="1" t="s">
        <v>1268</v>
      </c>
      <c r="H1144" s="8" t="str">
        <f>HYPERLINK("https://doi.org/"&amp;G1144)</f>
        <v>https://doi.org/10.1016/j.jhydrol.2021.126805</v>
      </c>
      <c r="I1144" s="1" t="s">
        <v>1269</v>
      </c>
      <c r="J1144" s="1" t="s">
        <v>1002</v>
      </c>
      <c r="K1144" s="2">
        <v>1</v>
      </c>
      <c r="L1144" s="2">
        <v>1</v>
      </c>
      <c r="M1144" s="2" t="s">
        <v>1284</v>
      </c>
      <c r="N1144" s="9">
        <f>S1144*Unit_conversion!$C$5</f>
        <v>2.1396304477173995</v>
      </c>
      <c r="R1144" s="10"/>
      <c r="S1144" s="2">
        <v>60.765999999999998</v>
      </c>
      <c r="T1144" s="2"/>
      <c r="U1144" s="2" t="s">
        <v>35</v>
      </c>
      <c r="V1144" s="2" t="s">
        <v>32</v>
      </c>
      <c r="W1144" s="2" t="s">
        <v>1273</v>
      </c>
      <c r="X1144" s="2" t="s">
        <v>1141</v>
      </c>
      <c r="Y1144" s="2" t="s">
        <v>1285</v>
      </c>
      <c r="AB1144" s="2" t="s">
        <v>1272</v>
      </c>
    </row>
    <row r="1145" spans="1:28" ht="14.25" customHeight="1">
      <c r="A1145" s="1">
        <v>4019</v>
      </c>
      <c r="B1145" s="2">
        <v>1</v>
      </c>
      <c r="C1145" s="1" t="s">
        <v>1265</v>
      </c>
      <c r="D1145" s="1" t="s">
        <v>1266</v>
      </c>
      <c r="E1145" s="1">
        <v>2021</v>
      </c>
      <c r="F1145" s="1" t="s">
        <v>1267</v>
      </c>
      <c r="G1145" s="1" t="s">
        <v>1268</v>
      </c>
      <c r="H1145" s="8" t="str">
        <f>HYPERLINK("https://doi.org/"&amp;G1145)</f>
        <v>https://doi.org/10.1016/j.jhydrol.2021.126805</v>
      </c>
      <c r="I1145" s="1" t="s">
        <v>1269</v>
      </c>
      <c r="J1145" s="1" t="s">
        <v>1002</v>
      </c>
      <c r="K1145" s="2">
        <v>1</v>
      </c>
      <c r="L1145" s="2">
        <v>1</v>
      </c>
      <c r="M1145" s="2" t="s">
        <v>1284</v>
      </c>
      <c r="N1145" s="9">
        <f>S1145*Unit_conversion!$C$5</f>
        <v>1.1893565030279813</v>
      </c>
      <c r="R1145" s="10"/>
      <c r="S1145" s="2">
        <v>33.777999999999999</v>
      </c>
      <c r="T1145" s="2"/>
      <c r="U1145" s="2" t="s">
        <v>35</v>
      </c>
      <c r="V1145" s="2" t="s">
        <v>36</v>
      </c>
      <c r="W1145" s="2" t="s">
        <v>1274</v>
      </c>
      <c r="X1145" s="2" t="s">
        <v>1141</v>
      </c>
      <c r="Y1145" s="2" t="s">
        <v>1285</v>
      </c>
      <c r="AB1145" s="2" t="s">
        <v>1272</v>
      </c>
    </row>
    <row r="1146" spans="1:28" ht="14.25" customHeight="1">
      <c r="A1146" s="1">
        <v>4019</v>
      </c>
      <c r="B1146" s="2">
        <v>1</v>
      </c>
      <c r="C1146" s="1" t="s">
        <v>1265</v>
      </c>
      <c r="D1146" s="1" t="s">
        <v>1266</v>
      </c>
      <c r="E1146" s="1">
        <v>2021</v>
      </c>
      <c r="F1146" s="1" t="s">
        <v>1267</v>
      </c>
      <c r="G1146" s="1" t="s">
        <v>1268</v>
      </c>
      <c r="H1146" s="8" t="str">
        <f>HYPERLINK("https://doi.org/"&amp;G1146)</f>
        <v>https://doi.org/10.1016/j.jhydrol.2021.126805</v>
      </c>
      <c r="I1146" s="1" t="s">
        <v>1269</v>
      </c>
      <c r="J1146" s="1" t="s">
        <v>1002</v>
      </c>
      <c r="K1146" s="2">
        <v>1</v>
      </c>
      <c r="L1146" s="2">
        <v>1</v>
      </c>
      <c r="M1146" s="2" t="s">
        <v>1284</v>
      </c>
      <c r="N1146" s="9">
        <f>S1146*Unit_conversion!$C$5</f>
        <v>1.3176653163690306</v>
      </c>
      <c r="R1146" s="10"/>
      <c r="S1146" s="2">
        <v>37.421999999999997</v>
      </c>
      <c r="T1146" s="2"/>
      <c r="U1146" s="2" t="s">
        <v>35</v>
      </c>
      <c r="V1146" s="2" t="s">
        <v>32</v>
      </c>
      <c r="W1146" s="2" t="s">
        <v>1275</v>
      </c>
      <c r="X1146" s="2" t="s">
        <v>1141</v>
      </c>
      <c r="Y1146" s="2" t="s">
        <v>1285</v>
      </c>
      <c r="AB1146" s="2" t="s">
        <v>1272</v>
      </c>
    </row>
    <row r="1147" spans="1:28" ht="14.25" customHeight="1">
      <c r="A1147" s="1">
        <v>4019</v>
      </c>
      <c r="B1147" s="2">
        <v>1</v>
      </c>
      <c r="C1147" s="1" t="s">
        <v>1265</v>
      </c>
      <c r="D1147" s="1" t="s">
        <v>1266</v>
      </c>
      <c r="E1147" s="1">
        <v>2021</v>
      </c>
      <c r="F1147" s="1" t="s">
        <v>1267</v>
      </c>
      <c r="G1147" s="1" t="s">
        <v>1268</v>
      </c>
      <c r="H1147" s="8" t="str">
        <f>HYPERLINK("https://doi.org/"&amp;G1147)</f>
        <v>https://doi.org/10.1016/j.jhydrol.2021.126805</v>
      </c>
      <c r="I1147" s="1" t="s">
        <v>1269</v>
      </c>
      <c r="J1147" s="1" t="s">
        <v>1002</v>
      </c>
      <c r="K1147" s="2">
        <v>1</v>
      </c>
      <c r="L1147" s="2">
        <v>1</v>
      </c>
      <c r="M1147" s="2" t="s">
        <v>1284</v>
      </c>
      <c r="N1147" s="9">
        <f>S1147*Unit_conversion!$C$5</f>
        <v>2.6986751868545675</v>
      </c>
      <c r="R1147" s="10"/>
      <c r="S1147" s="2">
        <v>76.643000000000001</v>
      </c>
      <c r="T1147" s="2"/>
      <c r="U1147" s="2" t="s">
        <v>35</v>
      </c>
      <c r="V1147" s="2" t="s">
        <v>30</v>
      </c>
      <c r="W1147" s="2" t="s">
        <v>1276</v>
      </c>
      <c r="X1147" s="2" t="s">
        <v>1141</v>
      </c>
      <c r="Y1147" s="2" t="s">
        <v>1285</v>
      </c>
      <c r="AB1147" s="2" t="s">
        <v>1272</v>
      </c>
    </row>
    <row r="1148" spans="1:28" ht="14.25" customHeight="1">
      <c r="A1148" s="1">
        <v>4019</v>
      </c>
      <c r="B1148" s="2">
        <v>1</v>
      </c>
      <c r="C1148" s="1" t="s">
        <v>1265</v>
      </c>
      <c r="D1148" s="1" t="s">
        <v>1266</v>
      </c>
      <c r="E1148" s="1">
        <v>2021</v>
      </c>
      <c r="F1148" s="1" t="s">
        <v>1267</v>
      </c>
      <c r="G1148" s="1" t="s">
        <v>1268</v>
      </c>
      <c r="H1148" s="8" t="str">
        <f>HYPERLINK("https://doi.org/"&amp;G1148)</f>
        <v>https://doi.org/10.1016/j.jhydrol.2021.126805</v>
      </c>
      <c r="I1148" s="1" t="s">
        <v>1269</v>
      </c>
      <c r="J1148" s="1" t="s">
        <v>1002</v>
      </c>
      <c r="K1148" s="2">
        <v>1</v>
      </c>
      <c r="L1148" s="2">
        <v>1</v>
      </c>
      <c r="M1148" s="2" t="s">
        <v>1284</v>
      </c>
      <c r="N1148" s="9">
        <f>S1148*Unit_conversion!$C$5</f>
        <v>1.4981215919927622</v>
      </c>
      <c r="R1148" s="10"/>
      <c r="S1148" s="2">
        <v>42.546999999999997</v>
      </c>
      <c r="T1148" s="2"/>
      <c r="U1148" s="2" t="s">
        <v>35</v>
      </c>
      <c r="V1148" s="2" t="s">
        <v>32</v>
      </c>
      <c r="W1148" s="2" t="s">
        <v>1277</v>
      </c>
      <c r="X1148" s="2" t="s">
        <v>1141</v>
      </c>
      <c r="Y1148" s="2" t="s">
        <v>1285</v>
      </c>
      <c r="AB1148" s="2" t="s">
        <v>1272</v>
      </c>
    </row>
    <row r="1149" spans="1:28" ht="14.25" customHeight="1">
      <c r="A1149" s="1">
        <v>4019</v>
      </c>
      <c r="B1149" s="2">
        <v>1</v>
      </c>
      <c r="C1149" s="1" t="s">
        <v>1265</v>
      </c>
      <c r="D1149" s="1" t="s">
        <v>1266</v>
      </c>
      <c r="E1149" s="1">
        <v>2021</v>
      </c>
      <c r="F1149" s="1" t="s">
        <v>1267</v>
      </c>
      <c r="G1149" s="1" t="s">
        <v>1268</v>
      </c>
      <c r="H1149" s="8" t="str">
        <f>HYPERLINK("https://doi.org/"&amp;G1149)</f>
        <v>https://doi.org/10.1016/j.jhydrol.2021.126805</v>
      </c>
      <c r="I1149" s="1" t="s">
        <v>1269</v>
      </c>
      <c r="J1149" s="1" t="s">
        <v>1002</v>
      </c>
      <c r="K1149" s="2">
        <v>1</v>
      </c>
      <c r="L1149" s="2">
        <v>1</v>
      </c>
      <c r="M1149" s="2" t="s">
        <v>1284</v>
      </c>
      <c r="N1149" s="9">
        <f>S1149*Unit_conversion!$C$5</f>
        <v>1.240764534717864</v>
      </c>
      <c r="R1149" s="10"/>
      <c r="S1149" s="2">
        <v>35.238</v>
      </c>
      <c r="T1149" s="2"/>
      <c r="U1149" s="2" t="s">
        <v>35</v>
      </c>
      <c r="V1149" s="2" t="s">
        <v>30</v>
      </c>
      <c r="W1149" s="2" t="s">
        <v>1278</v>
      </c>
      <c r="X1149" s="2" t="s">
        <v>1141</v>
      </c>
      <c r="Y1149" s="2" t="s">
        <v>1285</v>
      </c>
      <c r="AB1149" s="2" t="s">
        <v>1272</v>
      </c>
    </row>
    <row r="1150" spans="1:28" ht="14.25" customHeight="1">
      <c r="A1150" s="1">
        <v>4019</v>
      </c>
      <c r="B1150" s="2">
        <v>1</v>
      </c>
      <c r="C1150" s="1" t="s">
        <v>1265</v>
      </c>
      <c r="D1150" s="1" t="s">
        <v>1266</v>
      </c>
      <c r="E1150" s="1">
        <v>2021</v>
      </c>
      <c r="F1150" s="1" t="s">
        <v>1267</v>
      </c>
      <c r="G1150" s="1" t="s">
        <v>1268</v>
      </c>
      <c r="H1150" s="8" t="str">
        <f>HYPERLINK("https://doi.org/"&amp;G1150)</f>
        <v>https://doi.org/10.1016/j.jhydrol.2021.126805</v>
      </c>
      <c r="I1150" s="1" t="s">
        <v>1269</v>
      </c>
      <c r="J1150" s="1" t="s">
        <v>1002</v>
      </c>
      <c r="K1150" s="2">
        <v>1</v>
      </c>
      <c r="L1150" s="2">
        <v>1</v>
      </c>
      <c r="M1150" s="2" t="s">
        <v>1284</v>
      </c>
      <c r="N1150" s="9">
        <f>S1150*Unit_conversion!$C$5</f>
        <v>1.0886883094653963</v>
      </c>
      <c r="R1150" s="10"/>
      <c r="S1150" s="2">
        <v>30.919</v>
      </c>
      <c r="T1150" s="2"/>
      <c r="U1150" s="2" t="s">
        <v>35</v>
      </c>
      <c r="V1150" s="2" t="s">
        <v>27</v>
      </c>
      <c r="W1150" s="2" t="s">
        <v>1279</v>
      </c>
      <c r="X1150" s="2" t="s">
        <v>1141</v>
      </c>
      <c r="Y1150" s="2" t="s">
        <v>1285</v>
      </c>
      <c r="AB1150" s="2" t="s">
        <v>1272</v>
      </c>
    </row>
    <row r="1151" spans="1:28" ht="14.25" customHeight="1">
      <c r="A1151" s="1">
        <v>4019</v>
      </c>
      <c r="B1151" s="2">
        <v>1</v>
      </c>
      <c r="C1151" s="1" t="s">
        <v>1265</v>
      </c>
      <c r="D1151" s="1" t="s">
        <v>1266</v>
      </c>
      <c r="E1151" s="1">
        <v>2021</v>
      </c>
      <c r="F1151" s="1" t="s">
        <v>1267</v>
      </c>
      <c r="G1151" s="1" t="s">
        <v>1268</v>
      </c>
      <c r="H1151" s="8" t="str">
        <f>HYPERLINK("https://doi.org/"&amp;G1151)</f>
        <v>https://doi.org/10.1016/j.jhydrol.2021.126805</v>
      </c>
      <c r="I1151" s="1" t="s">
        <v>1269</v>
      </c>
      <c r="J1151" s="1" t="s">
        <v>1002</v>
      </c>
      <c r="K1151" s="2">
        <v>1</v>
      </c>
      <c r="L1151" s="2">
        <v>1</v>
      </c>
      <c r="M1151" s="2" t="s">
        <v>1284</v>
      </c>
      <c r="N1151" s="9">
        <f>S1151*Unit_conversion!$C$5</f>
        <v>1.0319986306840876</v>
      </c>
      <c r="R1151" s="10"/>
      <c r="S1151" s="2">
        <v>29.309000000000001</v>
      </c>
      <c r="T1151" s="2"/>
      <c r="U1151" s="2" t="s">
        <v>35</v>
      </c>
      <c r="V1151" s="2" t="s">
        <v>36</v>
      </c>
      <c r="W1151" s="2" t="s">
        <v>1280</v>
      </c>
      <c r="X1151" s="2" t="s">
        <v>1141</v>
      </c>
      <c r="Y1151" s="2" t="s">
        <v>1285</v>
      </c>
      <c r="AB1151" s="2" t="s">
        <v>1272</v>
      </c>
    </row>
    <row r="1152" spans="1:28" ht="14.25" customHeight="1">
      <c r="A1152" s="1">
        <v>4019</v>
      </c>
      <c r="B1152" s="2">
        <v>1</v>
      </c>
      <c r="C1152" s="1" t="s">
        <v>1265</v>
      </c>
      <c r="D1152" s="1" t="s">
        <v>1266</v>
      </c>
      <c r="E1152" s="1">
        <v>2021</v>
      </c>
      <c r="F1152" s="1" t="s">
        <v>1267</v>
      </c>
      <c r="G1152" s="1" t="s">
        <v>1268</v>
      </c>
      <c r="H1152" s="8" t="str">
        <f>HYPERLINK("https://doi.org/"&amp;G1152)</f>
        <v>https://doi.org/10.1016/j.jhydrol.2021.126805</v>
      </c>
      <c r="I1152" s="1" t="s">
        <v>1269</v>
      </c>
      <c r="J1152" s="1" t="s">
        <v>1002</v>
      </c>
      <c r="K1152" s="2">
        <v>1</v>
      </c>
      <c r="L1152" s="2">
        <v>1</v>
      </c>
      <c r="M1152" s="2" t="s">
        <v>1284</v>
      </c>
      <c r="N1152" s="9">
        <f>S1152*Unit_conversion!$C$5</f>
        <v>1.0835475062964082</v>
      </c>
      <c r="R1152" s="10"/>
      <c r="S1152" s="2">
        <v>30.773</v>
      </c>
      <c r="T1152" s="2"/>
      <c r="U1152" s="2" t="s">
        <v>35</v>
      </c>
      <c r="V1152" s="2" t="s">
        <v>1146</v>
      </c>
      <c r="W1152" s="2" t="s">
        <v>1281</v>
      </c>
      <c r="X1152" s="2" t="s">
        <v>1141</v>
      </c>
      <c r="Y1152" s="2" t="s">
        <v>1285</v>
      </c>
      <c r="AB1152" s="2" t="s">
        <v>1272</v>
      </c>
    </row>
    <row r="1153" spans="1:28" ht="14.25" customHeight="1">
      <c r="A1153" s="1">
        <v>4019</v>
      </c>
      <c r="B1153" s="2">
        <v>1</v>
      </c>
      <c r="C1153" s="1" t="s">
        <v>1265</v>
      </c>
      <c r="D1153" s="1" t="s">
        <v>1266</v>
      </c>
      <c r="E1153" s="1">
        <v>2021</v>
      </c>
      <c r="F1153" s="1" t="s">
        <v>1267</v>
      </c>
      <c r="G1153" s="1" t="s">
        <v>1268</v>
      </c>
      <c r="H1153" s="8" t="str">
        <f>HYPERLINK("https://doi.org/"&amp;G1153)</f>
        <v>https://doi.org/10.1016/j.jhydrol.2021.126805</v>
      </c>
      <c r="I1153" s="1" t="s">
        <v>1269</v>
      </c>
      <c r="J1153" s="1" t="s">
        <v>1002</v>
      </c>
      <c r="K1153" s="2">
        <v>1</v>
      </c>
      <c r="L1153" s="2">
        <v>1</v>
      </c>
      <c r="M1153" s="2" t="s">
        <v>1284</v>
      </c>
      <c r="N1153" s="9">
        <f>S1153*Unit_conversion!$C$5</f>
        <v>0.85361980291631689</v>
      </c>
      <c r="R1153" s="10"/>
      <c r="S1153" s="2">
        <v>24.242999999999999</v>
      </c>
      <c r="T1153" s="2"/>
      <c r="U1153" s="2" t="s">
        <v>35</v>
      </c>
      <c r="V1153" s="2" t="s">
        <v>1146</v>
      </c>
      <c r="W1153" s="2" t="s">
        <v>1150</v>
      </c>
      <c r="X1153" s="2" t="s">
        <v>1141</v>
      </c>
      <c r="Y1153" s="2" t="s">
        <v>1285</v>
      </c>
      <c r="AB1153" s="2" t="s">
        <v>1272</v>
      </c>
    </row>
    <row r="1154" spans="1:28" ht="14.25" customHeight="1">
      <c r="A1154" s="1">
        <v>4019</v>
      </c>
      <c r="B1154" s="2">
        <v>1</v>
      </c>
      <c r="C1154" s="1" t="s">
        <v>1265</v>
      </c>
      <c r="D1154" s="1" t="s">
        <v>1266</v>
      </c>
      <c r="E1154" s="1">
        <v>2021</v>
      </c>
      <c r="F1154" s="1" t="s">
        <v>1267</v>
      </c>
      <c r="G1154" s="1" t="s">
        <v>1268</v>
      </c>
      <c r="H1154" s="8" t="str">
        <f>HYPERLINK("https://doi.org/"&amp;G1154)</f>
        <v>https://doi.org/10.1016/j.jhydrol.2021.126805</v>
      </c>
      <c r="I1154" s="1" t="s">
        <v>1269</v>
      </c>
      <c r="J1154" s="1" t="s">
        <v>1002</v>
      </c>
      <c r="K1154" s="2">
        <v>1</v>
      </c>
      <c r="L1154" s="2">
        <v>1</v>
      </c>
      <c r="M1154" s="2" t="s">
        <v>1284</v>
      </c>
      <c r="N1154" s="9">
        <f>S1154*Unit_conversion!$C$5</f>
        <v>0.80995818696052635</v>
      </c>
      <c r="R1154" s="10"/>
      <c r="S1154" s="2">
        <v>23.003</v>
      </c>
      <c r="T1154" s="2"/>
      <c r="U1154" s="2" t="s">
        <v>35</v>
      </c>
      <c r="V1154" s="2" t="s">
        <v>36</v>
      </c>
      <c r="W1154" s="2" t="s">
        <v>1282</v>
      </c>
      <c r="X1154" s="2" t="s">
        <v>1141</v>
      </c>
      <c r="Y1154" s="2" t="s">
        <v>1285</v>
      </c>
      <c r="AB1154" s="2" t="s">
        <v>1272</v>
      </c>
    </row>
    <row r="1155" spans="1:28" ht="14.25" customHeight="1">
      <c r="A1155" s="1">
        <v>4019</v>
      </c>
      <c r="B1155" s="2">
        <v>1</v>
      </c>
      <c r="C1155" s="1" t="s">
        <v>1265</v>
      </c>
      <c r="D1155" s="1" t="s">
        <v>1266</v>
      </c>
      <c r="E1155" s="1">
        <v>2021</v>
      </c>
      <c r="F1155" s="1" t="s">
        <v>1267</v>
      </c>
      <c r="G1155" s="1" t="s">
        <v>1268</v>
      </c>
      <c r="H1155" s="8" t="str">
        <f>HYPERLINK("https://doi.org/"&amp;G1155)</f>
        <v>https://doi.org/10.1016/j.jhydrol.2021.126805</v>
      </c>
      <c r="I1155" s="1" t="s">
        <v>1269</v>
      </c>
      <c r="J1155" s="1" t="s">
        <v>1002</v>
      </c>
      <c r="K1155" s="2">
        <v>1</v>
      </c>
      <c r="L1155" s="2">
        <v>1</v>
      </c>
      <c r="M1155" s="2" t="s">
        <v>1284</v>
      </c>
      <c r="N1155" s="9">
        <f>S1155*Unit_conversion!$C$5</f>
        <v>0.88453504389146542</v>
      </c>
      <c r="R1155" s="10"/>
      <c r="S1155" s="2">
        <v>25.120999999999999</v>
      </c>
      <c r="T1155" s="2"/>
      <c r="U1155" s="2" t="s">
        <v>35</v>
      </c>
      <c r="V1155" s="2" t="s">
        <v>1144</v>
      </c>
      <c r="W1155" s="2" t="s">
        <v>1283</v>
      </c>
      <c r="X1155" s="2" t="s">
        <v>1141</v>
      </c>
      <c r="Y1155" s="2" t="s">
        <v>1285</v>
      </c>
      <c r="AB1155" s="2" t="s">
        <v>1272</v>
      </c>
    </row>
    <row r="1156" spans="1:28" ht="14.25" customHeight="1">
      <c r="A1156" s="1">
        <v>4019</v>
      </c>
      <c r="B1156" s="2">
        <v>1</v>
      </c>
      <c r="C1156" s="1" t="s">
        <v>1265</v>
      </c>
      <c r="D1156" s="1" t="s">
        <v>1266</v>
      </c>
      <c r="E1156" s="1">
        <v>2021</v>
      </c>
      <c r="F1156" s="1" t="s">
        <v>1267</v>
      </c>
      <c r="G1156" s="1" t="s">
        <v>1268</v>
      </c>
      <c r="H1156" s="8" t="str">
        <f>HYPERLINK("https://doi.org/"&amp;G1156)</f>
        <v>https://doi.org/10.1016/j.jhydrol.2021.126805</v>
      </c>
      <c r="I1156" s="1" t="s">
        <v>1269</v>
      </c>
      <c r="J1156" s="1" t="s">
        <v>1002</v>
      </c>
      <c r="K1156" s="2">
        <v>1</v>
      </c>
      <c r="L1156" s="2">
        <v>1</v>
      </c>
      <c r="M1156" s="2" t="s">
        <v>1284</v>
      </c>
      <c r="N1156" s="9">
        <f>S1156*Unit_conversion!$C$5</f>
        <v>0.92027418921011672</v>
      </c>
      <c r="R1156" s="10"/>
      <c r="S1156" s="2">
        <v>26.135999999999999</v>
      </c>
      <c r="T1156" s="2"/>
      <c r="U1156" s="2" t="s">
        <v>35</v>
      </c>
      <c r="V1156" s="2" t="s">
        <v>36</v>
      </c>
      <c r="W1156" s="2" t="s">
        <v>1152</v>
      </c>
      <c r="X1156" s="2" t="s">
        <v>1141</v>
      </c>
      <c r="Y1156" s="2" t="s">
        <v>1285</v>
      </c>
      <c r="AB1156" s="2" t="s">
        <v>1272</v>
      </c>
    </row>
    <row r="1157" spans="1:28" ht="14.25" customHeight="1">
      <c r="A1157" s="1">
        <v>4019</v>
      </c>
      <c r="B1157" s="2">
        <v>1</v>
      </c>
      <c r="C1157" s="1" t="s">
        <v>1265</v>
      </c>
      <c r="D1157" s="1" t="s">
        <v>1266</v>
      </c>
      <c r="E1157" s="1">
        <v>2021</v>
      </c>
      <c r="F1157" s="1" t="s">
        <v>1267</v>
      </c>
      <c r="G1157" s="1" t="s">
        <v>1268</v>
      </c>
      <c r="H1157" s="8" t="str">
        <f>HYPERLINK("https://doi.org/"&amp;G1157)</f>
        <v>https://doi.org/10.1016/j.jhydrol.2021.126805</v>
      </c>
      <c r="I1157" s="1" t="s">
        <v>1269</v>
      </c>
      <c r="J1157" s="1" t="s">
        <v>1002</v>
      </c>
      <c r="K1157" s="2">
        <v>1</v>
      </c>
      <c r="L1157" s="2">
        <v>1</v>
      </c>
      <c r="M1157" s="2" t="s">
        <v>1270</v>
      </c>
      <c r="N1157" s="9">
        <f>S1157*Unit_conversion!$C$5</f>
        <v>1.8009360252345363</v>
      </c>
      <c r="R1157" s="10"/>
      <c r="S1157" s="2">
        <v>51.146999999999998</v>
      </c>
      <c r="T1157" s="2"/>
      <c r="U1157" s="2" t="s">
        <v>35</v>
      </c>
      <c r="V1157" s="2" t="s">
        <v>29</v>
      </c>
      <c r="W1157" s="2" t="s">
        <v>697</v>
      </c>
      <c r="X1157" s="2" t="s">
        <v>1141</v>
      </c>
      <c r="Y1157" s="2" t="s">
        <v>1271</v>
      </c>
      <c r="AB1157" s="2" t="s">
        <v>1286</v>
      </c>
    </row>
    <row r="1158" spans="1:28" ht="14.25" customHeight="1">
      <c r="A1158" s="1">
        <v>4019</v>
      </c>
      <c r="B1158" s="2">
        <v>1</v>
      </c>
      <c r="C1158" s="1" t="s">
        <v>1265</v>
      </c>
      <c r="D1158" s="1" t="s">
        <v>1266</v>
      </c>
      <c r="E1158" s="1">
        <v>2021</v>
      </c>
      <c r="F1158" s="1" t="s">
        <v>1267</v>
      </c>
      <c r="G1158" s="1" t="s">
        <v>1268</v>
      </c>
      <c r="H1158" s="8" t="str">
        <f>HYPERLINK("https://doi.org/"&amp;G1158)</f>
        <v>https://doi.org/10.1016/j.jhydrol.2021.126805</v>
      </c>
      <c r="I1158" s="1" t="s">
        <v>1269</v>
      </c>
      <c r="J1158" s="1" t="s">
        <v>1002</v>
      </c>
      <c r="K1158" s="2">
        <v>1</v>
      </c>
      <c r="L1158" s="2">
        <v>1</v>
      </c>
      <c r="M1158" s="2" t="s">
        <v>1270</v>
      </c>
      <c r="N1158" s="9">
        <f>S1158*Unit_conversion!$C$5</f>
        <v>1.5882969133337137</v>
      </c>
      <c r="R1158" s="10"/>
      <c r="S1158" s="2">
        <v>45.107999999999997</v>
      </c>
      <c r="T1158" s="2"/>
      <c r="U1158" s="2" t="s">
        <v>35</v>
      </c>
      <c r="V1158" s="2" t="s">
        <v>32</v>
      </c>
      <c r="W1158" s="2" t="s">
        <v>1273</v>
      </c>
      <c r="X1158" s="2" t="s">
        <v>1141</v>
      </c>
      <c r="Y1158" s="2" t="s">
        <v>1271</v>
      </c>
      <c r="AB1158" s="2" t="s">
        <v>1286</v>
      </c>
    </row>
    <row r="1159" spans="1:28" ht="14.25" customHeight="1">
      <c r="A1159" s="1">
        <v>4019</v>
      </c>
      <c r="B1159" s="2">
        <v>1</v>
      </c>
      <c r="C1159" s="1" t="s">
        <v>1265</v>
      </c>
      <c r="D1159" s="1" t="s">
        <v>1266</v>
      </c>
      <c r="E1159" s="1">
        <v>2021</v>
      </c>
      <c r="F1159" s="1" t="s">
        <v>1267</v>
      </c>
      <c r="G1159" s="1" t="s">
        <v>1268</v>
      </c>
      <c r="H1159" s="8" t="str">
        <f>HYPERLINK("https://doi.org/"&amp;G1159)</f>
        <v>https://doi.org/10.1016/j.jhydrol.2021.126805</v>
      </c>
      <c r="I1159" s="1" t="s">
        <v>1269</v>
      </c>
      <c r="J1159" s="1" t="s">
        <v>1002</v>
      </c>
      <c r="K1159" s="2">
        <v>1</v>
      </c>
      <c r="L1159" s="2">
        <v>1</v>
      </c>
      <c r="M1159" s="2" t="s">
        <v>1270</v>
      </c>
      <c r="N1159" s="9">
        <f>S1159*Unit_conversion!$C$5</f>
        <v>1.6517471003920483</v>
      </c>
      <c r="R1159" s="10"/>
      <c r="S1159" s="2">
        <v>46.91</v>
      </c>
      <c r="T1159" s="2"/>
      <c r="U1159" s="2" t="s">
        <v>35</v>
      </c>
      <c r="V1159" s="2" t="s">
        <v>36</v>
      </c>
      <c r="W1159" s="2" t="s">
        <v>1274</v>
      </c>
      <c r="X1159" s="2" t="s">
        <v>1141</v>
      </c>
      <c r="Y1159" s="2" t="s">
        <v>1271</v>
      </c>
      <c r="AB1159" s="2" t="s">
        <v>1286</v>
      </c>
    </row>
    <row r="1160" spans="1:28" ht="14.25" customHeight="1">
      <c r="A1160" s="1">
        <v>4019</v>
      </c>
      <c r="B1160" s="2">
        <v>1</v>
      </c>
      <c r="C1160" s="1" t="s">
        <v>1265</v>
      </c>
      <c r="D1160" s="1" t="s">
        <v>1266</v>
      </c>
      <c r="E1160" s="1">
        <v>2021</v>
      </c>
      <c r="F1160" s="1" t="s">
        <v>1267</v>
      </c>
      <c r="G1160" s="1" t="s">
        <v>1268</v>
      </c>
      <c r="H1160" s="8" t="str">
        <f>HYPERLINK("https://doi.org/"&amp;G1160)</f>
        <v>https://doi.org/10.1016/j.jhydrol.2021.126805</v>
      </c>
      <c r="I1160" s="1" t="s">
        <v>1269</v>
      </c>
      <c r="J1160" s="1" t="s">
        <v>1002</v>
      </c>
      <c r="K1160" s="2">
        <v>1</v>
      </c>
      <c r="L1160" s="2">
        <v>1</v>
      </c>
      <c r="M1160" s="2" t="s">
        <v>1270</v>
      </c>
      <c r="N1160" s="9">
        <f>S1160*Unit_conversion!$C$5</f>
        <v>1.1805537578756042</v>
      </c>
      <c r="R1160" s="10"/>
      <c r="S1160" s="2">
        <v>33.527999999999999</v>
      </c>
      <c r="T1160" s="2"/>
      <c r="U1160" s="2" t="s">
        <v>35</v>
      </c>
      <c r="V1160" s="2" t="s">
        <v>32</v>
      </c>
      <c r="W1160" s="2" t="s">
        <v>1275</v>
      </c>
      <c r="X1160" s="2" t="s">
        <v>1141</v>
      </c>
      <c r="Y1160" s="2" t="s">
        <v>1271</v>
      </c>
      <c r="AB1160" s="2" t="s">
        <v>1286</v>
      </c>
    </row>
    <row r="1161" spans="1:28" ht="14.25" customHeight="1">
      <c r="A1161" s="1">
        <v>4019</v>
      </c>
      <c r="B1161" s="2">
        <v>1</v>
      </c>
      <c r="C1161" s="1" t="s">
        <v>1265</v>
      </c>
      <c r="D1161" s="1" t="s">
        <v>1266</v>
      </c>
      <c r="E1161" s="1">
        <v>2021</v>
      </c>
      <c r="F1161" s="1" t="s">
        <v>1267</v>
      </c>
      <c r="G1161" s="1" t="s">
        <v>1268</v>
      </c>
      <c r="H1161" s="8" t="str">
        <f>HYPERLINK("https://doi.org/"&amp;G1161)</f>
        <v>https://doi.org/10.1016/j.jhydrol.2021.126805</v>
      </c>
      <c r="I1161" s="1" t="s">
        <v>1269</v>
      </c>
      <c r="J1161" s="1" t="s">
        <v>1002</v>
      </c>
      <c r="K1161" s="2">
        <v>1</v>
      </c>
      <c r="L1161" s="2">
        <v>1</v>
      </c>
      <c r="M1161" s="2" t="s">
        <v>1270</v>
      </c>
      <c r="N1161" s="9">
        <f>S1161*Unit_conversion!$C$5</f>
        <v>1.9292800495561953</v>
      </c>
      <c r="R1161" s="10"/>
      <c r="S1161" s="2">
        <v>54.792000000000002</v>
      </c>
      <c r="T1161" s="2"/>
      <c r="U1161" s="2" t="s">
        <v>35</v>
      </c>
      <c r="V1161" s="2" t="s">
        <v>30</v>
      </c>
      <c r="W1161" s="2" t="s">
        <v>1276</v>
      </c>
      <c r="X1161" s="2" t="s">
        <v>1141</v>
      </c>
      <c r="Y1161" s="2" t="s">
        <v>1271</v>
      </c>
      <c r="AB1161" s="2" t="s">
        <v>1286</v>
      </c>
    </row>
    <row r="1162" spans="1:28" ht="14.25" customHeight="1">
      <c r="A1162" s="1">
        <v>4019</v>
      </c>
      <c r="B1162" s="2">
        <v>1</v>
      </c>
      <c r="C1162" s="1" t="s">
        <v>1265</v>
      </c>
      <c r="D1162" s="1" t="s">
        <v>1266</v>
      </c>
      <c r="E1162" s="1">
        <v>2021</v>
      </c>
      <c r="F1162" s="1" t="s">
        <v>1267</v>
      </c>
      <c r="G1162" s="1" t="s">
        <v>1268</v>
      </c>
      <c r="H1162" s="8" t="str">
        <f>HYPERLINK("https://doi.org/"&amp;G1162)</f>
        <v>https://doi.org/10.1016/j.jhydrol.2021.126805</v>
      </c>
      <c r="I1162" s="1" t="s">
        <v>1269</v>
      </c>
      <c r="J1162" s="1" t="s">
        <v>1002</v>
      </c>
      <c r="K1162" s="2">
        <v>1</v>
      </c>
      <c r="L1162" s="2">
        <v>1</v>
      </c>
      <c r="M1162" s="2" t="s">
        <v>1270</v>
      </c>
      <c r="N1162" s="9">
        <f>S1162*Unit_conversion!$C$5</f>
        <v>1.2304477173992781</v>
      </c>
      <c r="R1162" s="10"/>
      <c r="S1162" s="2">
        <v>34.945</v>
      </c>
      <c r="T1162" s="2"/>
      <c r="U1162" s="2" t="s">
        <v>35</v>
      </c>
      <c r="V1162" s="2" t="s">
        <v>32</v>
      </c>
      <c r="W1162" s="2" t="s">
        <v>1277</v>
      </c>
      <c r="X1162" s="2" t="s">
        <v>1141</v>
      </c>
      <c r="Y1162" s="2" t="s">
        <v>1271</v>
      </c>
      <c r="AB1162" s="2" t="s">
        <v>1286</v>
      </c>
    </row>
    <row r="1163" spans="1:28" ht="14.25" customHeight="1">
      <c r="A1163" s="1">
        <v>4019</v>
      </c>
      <c r="B1163" s="2">
        <v>1</v>
      </c>
      <c r="C1163" s="1" t="s">
        <v>1265</v>
      </c>
      <c r="D1163" s="1" t="s">
        <v>1266</v>
      </c>
      <c r="E1163" s="1">
        <v>2021</v>
      </c>
      <c r="F1163" s="1" t="s">
        <v>1267</v>
      </c>
      <c r="G1163" s="1" t="s">
        <v>1268</v>
      </c>
      <c r="H1163" s="8" t="str">
        <f>HYPERLINK("https://doi.org/"&amp;G1163)</f>
        <v>https://doi.org/10.1016/j.jhydrol.2021.126805</v>
      </c>
      <c r="I1163" s="1" t="s">
        <v>1269</v>
      </c>
      <c r="J1163" s="1" t="s">
        <v>1002</v>
      </c>
      <c r="K1163" s="2">
        <v>1</v>
      </c>
      <c r="L1163" s="2">
        <v>1</v>
      </c>
      <c r="M1163" s="2" t="s">
        <v>1270</v>
      </c>
      <c r="N1163" s="9">
        <f>S1163*Unit_conversion!$C$5</f>
        <v>1.6657258596940234</v>
      </c>
      <c r="R1163" s="10"/>
      <c r="S1163" s="2">
        <v>47.307000000000002</v>
      </c>
      <c r="T1163" s="2"/>
      <c r="U1163" s="2" t="s">
        <v>35</v>
      </c>
      <c r="V1163" s="2" t="s">
        <v>30</v>
      </c>
      <c r="W1163" s="2" t="s">
        <v>1278</v>
      </c>
      <c r="X1163" s="2" t="s">
        <v>1141</v>
      </c>
      <c r="Y1163" s="2" t="s">
        <v>1271</v>
      </c>
      <c r="AB1163" s="2" t="s">
        <v>1286</v>
      </c>
    </row>
    <row r="1164" spans="1:28" ht="14.25" customHeight="1">
      <c r="A1164" s="1">
        <v>4019</v>
      </c>
      <c r="B1164" s="2">
        <v>1</v>
      </c>
      <c r="C1164" s="1" t="s">
        <v>1265</v>
      </c>
      <c r="D1164" s="1" t="s">
        <v>1266</v>
      </c>
      <c r="E1164" s="1">
        <v>2021</v>
      </c>
      <c r="F1164" s="1" t="s">
        <v>1267</v>
      </c>
      <c r="G1164" s="1" t="s">
        <v>1268</v>
      </c>
      <c r="H1164" s="8" t="str">
        <f>HYPERLINK("https://doi.org/"&amp;G1164)</f>
        <v>https://doi.org/10.1016/j.jhydrol.2021.126805</v>
      </c>
      <c r="I1164" s="1" t="s">
        <v>1269</v>
      </c>
      <c r="J1164" s="1" t="s">
        <v>1002</v>
      </c>
      <c r="K1164" s="2">
        <v>1</v>
      </c>
      <c r="L1164" s="2">
        <v>1</v>
      </c>
      <c r="M1164" s="2" t="s">
        <v>1270</v>
      </c>
      <c r="N1164" s="9">
        <f>S1164*Unit_conversion!$C$5</f>
        <v>1.1351315928893382</v>
      </c>
      <c r="R1164" s="10"/>
      <c r="S1164" s="2">
        <v>32.238</v>
      </c>
      <c r="T1164" s="2"/>
      <c r="U1164" s="2" t="s">
        <v>35</v>
      </c>
      <c r="V1164" s="2" t="s">
        <v>27</v>
      </c>
      <c r="W1164" s="2" t="s">
        <v>1279</v>
      </c>
      <c r="X1164" s="2" t="s">
        <v>1141</v>
      </c>
      <c r="Y1164" s="2" t="s">
        <v>1271</v>
      </c>
      <c r="AB1164" s="2" t="s">
        <v>1286</v>
      </c>
    </row>
    <row r="1165" spans="1:28" ht="14.25" customHeight="1">
      <c r="A1165" s="1">
        <v>4019</v>
      </c>
      <c r="B1165" s="2">
        <v>1</v>
      </c>
      <c r="C1165" s="1" t="s">
        <v>1265</v>
      </c>
      <c r="D1165" s="1" t="s">
        <v>1266</v>
      </c>
      <c r="E1165" s="1">
        <v>2021</v>
      </c>
      <c r="F1165" s="1" t="s">
        <v>1267</v>
      </c>
      <c r="G1165" s="1" t="s">
        <v>1268</v>
      </c>
      <c r="H1165" s="8" t="str">
        <f>HYPERLINK("https://doi.org/"&amp;G1165)</f>
        <v>https://doi.org/10.1016/j.jhydrol.2021.126805</v>
      </c>
      <c r="I1165" s="1" t="s">
        <v>1269</v>
      </c>
      <c r="J1165" s="1" t="s">
        <v>1002</v>
      </c>
      <c r="K1165" s="2">
        <v>1</v>
      </c>
      <c r="L1165" s="2">
        <v>1</v>
      </c>
      <c r="M1165" s="2" t="s">
        <v>1270</v>
      </c>
      <c r="N1165" s="9">
        <f>S1165*Unit_conversion!$C$5</f>
        <v>1.1329837230721582</v>
      </c>
      <c r="R1165" s="10"/>
      <c r="S1165" s="2">
        <v>32.177</v>
      </c>
      <c r="T1165" s="2"/>
      <c r="U1165" s="2" t="s">
        <v>35</v>
      </c>
      <c r="V1165" s="2" t="s">
        <v>36</v>
      </c>
      <c r="W1165" s="2" t="s">
        <v>1280</v>
      </c>
      <c r="X1165" s="2" t="s">
        <v>1141</v>
      </c>
      <c r="Y1165" s="2" t="s">
        <v>1271</v>
      </c>
      <c r="AB1165" s="2" t="s">
        <v>1286</v>
      </c>
    </row>
    <row r="1166" spans="1:28" ht="14.25" customHeight="1">
      <c r="A1166" s="1">
        <v>4019</v>
      </c>
      <c r="B1166" s="2">
        <v>1</v>
      </c>
      <c r="C1166" s="1" t="s">
        <v>1265</v>
      </c>
      <c r="D1166" s="1" t="s">
        <v>1266</v>
      </c>
      <c r="E1166" s="1">
        <v>2021</v>
      </c>
      <c r="F1166" s="1" t="s">
        <v>1267</v>
      </c>
      <c r="G1166" s="1" t="s">
        <v>1268</v>
      </c>
      <c r="H1166" s="8" t="str">
        <f>HYPERLINK("https://doi.org/"&amp;G1166)</f>
        <v>https://doi.org/10.1016/j.jhydrol.2021.126805</v>
      </c>
      <c r="I1166" s="1" t="s">
        <v>1269</v>
      </c>
      <c r="J1166" s="1" t="s">
        <v>1002</v>
      </c>
      <c r="K1166" s="2">
        <v>1</v>
      </c>
      <c r="L1166" s="2">
        <v>1</v>
      </c>
      <c r="M1166" s="2" t="s">
        <v>1270</v>
      </c>
      <c r="N1166" s="9">
        <f>S1166*Unit_conversion!$C$5</f>
        <v>1.2124549063078189</v>
      </c>
      <c r="R1166" s="10"/>
      <c r="S1166" s="2">
        <v>34.433999999999997</v>
      </c>
      <c r="T1166" s="2"/>
      <c r="U1166" s="2" t="s">
        <v>35</v>
      </c>
      <c r="V1166" s="2" t="s">
        <v>1146</v>
      </c>
      <c r="W1166" s="2" t="s">
        <v>1281</v>
      </c>
      <c r="X1166" s="2" t="s">
        <v>1141</v>
      </c>
      <c r="Y1166" s="2" t="s">
        <v>1271</v>
      </c>
      <c r="AB1166" s="2" t="s">
        <v>1286</v>
      </c>
    </row>
    <row r="1167" spans="1:28" ht="14.25" customHeight="1">
      <c r="A1167" s="1">
        <v>4019</v>
      </c>
      <c r="B1167" s="2">
        <v>1</v>
      </c>
      <c r="C1167" s="1" t="s">
        <v>1265</v>
      </c>
      <c r="D1167" s="1" t="s">
        <v>1266</v>
      </c>
      <c r="E1167" s="1">
        <v>2021</v>
      </c>
      <c r="F1167" s="1" t="s">
        <v>1267</v>
      </c>
      <c r="G1167" s="1" t="s">
        <v>1268</v>
      </c>
      <c r="H1167" s="8" t="str">
        <f>HYPERLINK("https://doi.org/"&amp;G1167)</f>
        <v>https://doi.org/10.1016/j.jhydrol.2021.126805</v>
      </c>
      <c r="I1167" s="1" t="s">
        <v>1269</v>
      </c>
      <c r="J1167" s="1" t="s">
        <v>1002</v>
      </c>
      <c r="K1167" s="2">
        <v>1</v>
      </c>
      <c r="L1167" s="2">
        <v>1</v>
      </c>
      <c r="M1167" s="2" t="s">
        <v>1270</v>
      </c>
      <c r="N1167" s="9">
        <f>S1167*Unit_conversion!$C$5</f>
        <v>0.93809094539852811</v>
      </c>
      <c r="R1167" s="10"/>
      <c r="S1167" s="2">
        <v>26.641999999999999</v>
      </c>
      <c r="T1167" s="2"/>
      <c r="U1167" s="2" t="s">
        <v>35</v>
      </c>
      <c r="V1167" s="2" t="s">
        <v>1146</v>
      </c>
      <c r="W1167" s="2" t="s">
        <v>1150</v>
      </c>
      <c r="X1167" s="2" t="s">
        <v>1141</v>
      </c>
      <c r="Y1167" s="2" t="s">
        <v>1271</v>
      </c>
      <c r="AB1167" s="2" t="s">
        <v>1286</v>
      </c>
    </row>
    <row r="1168" spans="1:28" ht="14.25" customHeight="1">
      <c r="A1168" s="1">
        <v>4019</v>
      </c>
      <c r="B1168" s="2">
        <v>1</v>
      </c>
      <c r="C1168" s="1" t="s">
        <v>1265</v>
      </c>
      <c r="D1168" s="1" t="s">
        <v>1266</v>
      </c>
      <c r="E1168" s="1">
        <v>2021</v>
      </c>
      <c r="F1168" s="1" t="s">
        <v>1267</v>
      </c>
      <c r="G1168" s="1" t="s">
        <v>1268</v>
      </c>
      <c r="H1168" s="8" t="str">
        <f>HYPERLINK("https://doi.org/"&amp;G1168)</f>
        <v>https://doi.org/10.1016/j.jhydrol.2021.126805</v>
      </c>
      <c r="I1168" s="1" t="s">
        <v>1269</v>
      </c>
      <c r="J1168" s="1" t="s">
        <v>1002</v>
      </c>
      <c r="K1168" s="2">
        <v>1</v>
      </c>
      <c r="L1168" s="2">
        <v>1</v>
      </c>
      <c r="M1168" s="2" t="s">
        <v>1270</v>
      </c>
      <c r="N1168" s="9">
        <f>S1168*Unit_conversion!$C$5</f>
        <v>1.0109424642796014</v>
      </c>
      <c r="R1168" s="10"/>
      <c r="S1168" s="2">
        <v>28.710999999999999</v>
      </c>
      <c r="T1168" s="2"/>
      <c r="U1168" s="2" t="s">
        <v>35</v>
      </c>
      <c r="V1168" s="2" t="s">
        <v>36</v>
      </c>
      <c r="W1168" s="2" t="s">
        <v>1282</v>
      </c>
      <c r="X1168" s="2" t="s">
        <v>1141</v>
      </c>
      <c r="Y1168" s="2" t="s">
        <v>1271</v>
      </c>
      <c r="AB1168" s="2" t="s">
        <v>1286</v>
      </c>
    </row>
    <row r="1169" spans="1:32" ht="14.25" customHeight="1">
      <c r="A1169" s="1">
        <v>4019</v>
      </c>
      <c r="B1169" s="2">
        <v>1</v>
      </c>
      <c r="C1169" s="1" t="s">
        <v>1265</v>
      </c>
      <c r="D1169" s="1" t="s">
        <v>1266</v>
      </c>
      <c r="E1169" s="1">
        <v>2021</v>
      </c>
      <c r="F1169" s="1" t="s">
        <v>1267</v>
      </c>
      <c r="G1169" s="1" t="s">
        <v>1268</v>
      </c>
      <c r="H1169" s="8" t="str">
        <f>HYPERLINK("https://doi.org/"&amp;G1169)</f>
        <v>https://doi.org/10.1016/j.jhydrol.2021.126805</v>
      </c>
      <c r="I1169" s="1" t="s">
        <v>1269</v>
      </c>
      <c r="J1169" s="1" t="s">
        <v>1002</v>
      </c>
      <c r="K1169" s="2">
        <v>1</v>
      </c>
      <c r="L1169" s="2">
        <v>1</v>
      </c>
      <c r="M1169" s="2" t="s">
        <v>1270</v>
      </c>
      <c r="N1169" s="9">
        <f>S1169*Unit_conversion!$C$5</f>
        <v>0.93115438221845492</v>
      </c>
      <c r="R1169" s="10"/>
      <c r="S1169" s="2">
        <v>26.445</v>
      </c>
      <c r="T1169" s="2"/>
      <c r="U1169" s="2" t="s">
        <v>35</v>
      </c>
      <c r="V1169" s="2" t="s">
        <v>1144</v>
      </c>
      <c r="W1169" s="2" t="s">
        <v>1283</v>
      </c>
      <c r="X1169" s="2" t="s">
        <v>1141</v>
      </c>
      <c r="Y1169" s="2" t="s">
        <v>1271</v>
      </c>
      <c r="AB1169" s="2" t="s">
        <v>1286</v>
      </c>
    </row>
    <row r="1170" spans="1:32" ht="14.25" customHeight="1">
      <c r="A1170" s="1">
        <v>4019</v>
      </c>
      <c r="B1170" s="2">
        <v>1</v>
      </c>
      <c r="C1170" s="1" t="s">
        <v>1265</v>
      </c>
      <c r="D1170" s="1" t="s">
        <v>1266</v>
      </c>
      <c r="E1170" s="1">
        <v>2021</v>
      </c>
      <c r="F1170" s="1" t="s">
        <v>1267</v>
      </c>
      <c r="G1170" s="1" t="s">
        <v>1268</v>
      </c>
      <c r="H1170" s="8" t="str">
        <f>HYPERLINK("https://doi.org/"&amp;G1170)</f>
        <v>https://doi.org/10.1016/j.jhydrol.2021.126805</v>
      </c>
      <c r="I1170" s="1" t="s">
        <v>1269</v>
      </c>
      <c r="J1170" s="1" t="s">
        <v>1002</v>
      </c>
      <c r="K1170" s="2">
        <v>1</v>
      </c>
      <c r="L1170" s="2">
        <v>1</v>
      </c>
      <c r="M1170" s="2" t="s">
        <v>1270</v>
      </c>
      <c r="N1170" s="9">
        <f>S1170*Unit_conversion!$C$5</f>
        <v>0.99837214420200682</v>
      </c>
      <c r="R1170" s="10"/>
      <c r="S1170" s="2">
        <v>28.353999999999999</v>
      </c>
      <c r="T1170" s="2"/>
      <c r="U1170" s="2" t="s">
        <v>35</v>
      </c>
      <c r="V1170" s="2" t="s">
        <v>36</v>
      </c>
      <c r="W1170" s="2" t="s">
        <v>1152</v>
      </c>
      <c r="X1170" s="2" t="s">
        <v>1141</v>
      </c>
      <c r="Y1170" s="2" t="s">
        <v>1271</v>
      </c>
      <c r="AB1170" s="2" t="s">
        <v>1286</v>
      </c>
    </row>
    <row r="1171" spans="1:32" ht="14.25" customHeight="1">
      <c r="A1171" s="22">
        <v>3532</v>
      </c>
      <c r="B1171" s="23">
        <v>0</v>
      </c>
      <c r="C1171" s="22" t="s">
        <v>1287</v>
      </c>
      <c r="D1171" s="22" t="s">
        <v>1288</v>
      </c>
      <c r="E1171" s="22">
        <v>2017</v>
      </c>
      <c r="F1171" s="22" t="s">
        <v>1289</v>
      </c>
      <c r="G1171" s="22" t="s">
        <v>1290</v>
      </c>
      <c r="H1171" s="24" t="str">
        <f>HYPERLINK("https://doi.org/"&amp;G1171)</f>
        <v>https://doi.org/10.1016/j.rsase.2017.01.002</v>
      </c>
      <c r="I1171" s="22" t="s">
        <v>1291</v>
      </c>
      <c r="J1171" s="22" t="s">
        <v>1292</v>
      </c>
      <c r="K1171" s="23">
        <v>1</v>
      </c>
      <c r="L1171" s="23" t="s">
        <v>1293</v>
      </c>
      <c r="M1171" s="23" t="s">
        <v>189</v>
      </c>
      <c r="N1171" s="3"/>
      <c r="O1171" s="22"/>
      <c r="P1171" s="22"/>
      <c r="Q1171" s="22"/>
      <c r="R1171" s="10"/>
      <c r="S1171" s="23" t="s">
        <v>1294</v>
      </c>
      <c r="T1171" s="23"/>
      <c r="U1171" s="23" t="s">
        <v>1295</v>
      </c>
      <c r="V1171" s="23" t="s">
        <v>36</v>
      </c>
      <c r="W1171" s="23" t="s">
        <v>1296</v>
      </c>
      <c r="X1171" s="23" t="s">
        <v>1141</v>
      </c>
      <c r="Y1171" s="23" t="s">
        <v>1297</v>
      </c>
      <c r="AA1171" s="22"/>
      <c r="AB1171" s="22"/>
      <c r="AC1171" s="22"/>
      <c r="AD1171" s="22"/>
      <c r="AE1171" s="22"/>
      <c r="AF1171" s="22"/>
    </row>
    <row r="1172" spans="1:32" ht="14.25" customHeight="1">
      <c r="A1172" s="1">
        <v>2067</v>
      </c>
      <c r="B1172" s="2">
        <v>1</v>
      </c>
      <c r="C1172" s="1" t="s">
        <v>1298</v>
      </c>
      <c r="D1172" s="1" t="s">
        <v>1299</v>
      </c>
      <c r="E1172" s="1">
        <v>2011</v>
      </c>
      <c r="F1172" s="1" t="s">
        <v>1300</v>
      </c>
      <c r="G1172" s="1" t="s">
        <v>1301</v>
      </c>
      <c r="H1172" s="8" t="str">
        <f>HYPERLINK("https://doi.org/"&amp;G1172)</f>
        <v>https://doi.org/10.1016/j.rse.2010.11.006</v>
      </c>
      <c r="I1172" s="1" t="s">
        <v>1302</v>
      </c>
      <c r="J1172" s="1" t="s">
        <v>1303</v>
      </c>
      <c r="K1172" s="2">
        <v>1</v>
      </c>
      <c r="L1172" s="2">
        <v>4</v>
      </c>
      <c r="M1172" s="2" t="s">
        <v>189</v>
      </c>
      <c r="N1172" s="9">
        <f>S1172*Unit_conversion!$C$5</f>
        <v>0.55316450537538009</v>
      </c>
      <c r="R1172" s="10"/>
      <c r="S1172" s="2">
        <v>15.71</v>
      </c>
      <c r="T1172" s="2"/>
      <c r="U1172" s="2" t="s">
        <v>35</v>
      </c>
      <c r="V1172" s="2" t="s">
        <v>29</v>
      </c>
      <c r="W1172" s="2" t="s">
        <v>1304</v>
      </c>
      <c r="X1172" s="2" t="s">
        <v>1141</v>
      </c>
    </row>
    <row r="1173" spans="1:32" ht="14.25" customHeight="1">
      <c r="A1173" s="1">
        <v>2067</v>
      </c>
      <c r="B1173" s="2">
        <v>1</v>
      </c>
      <c r="C1173" s="1" t="s">
        <v>1298</v>
      </c>
      <c r="D1173" s="1" t="s">
        <v>1299</v>
      </c>
      <c r="E1173" s="1">
        <v>2011</v>
      </c>
      <c r="F1173" s="1" t="s">
        <v>1300</v>
      </c>
      <c r="G1173" s="1" t="s">
        <v>1301</v>
      </c>
      <c r="H1173" s="8" t="str">
        <f>HYPERLINK("https://doi.org/"&amp;G1173)</f>
        <v>https://doi.org/10.1016/j.rse.2010.11.006</v>
      </c>
      <c r="I1173" s="1" t="s">
        <v>1302</v>
      </c>
      <c r="J1173" s="1" t="s">
        <v>1303</v>
      </c>
      <c r="K1173" s="2">
        <v>1</v>
      </c>
      <c r="L1173" s="2">
        <v>4</v>
      </c>
      <c r="M1173" s="2" t="s">
        <v>189</v>
      </c>
      <c r="N1173" s="9">
        <f>S1173*Unit_conversion!$C$5</f>
        <v>0.700346404323126</v>
      </c>
      <c r="R1173" s="10"/>
      <c r="S1173" s="2">
        <v>19.89</v>
      </c>
      <c r="T1173" s="2"/>
      <c r="U1173" s="2" t="s">
        <v>35</v>
      </c>
      <c r="V1173" s="2" t="s">
        <v>36</v>
      </c>
      <c r="W1173" s="2" t="s">
        <v>1305</v>
      </c>
      <c r="X1173" s="2" t="s">
        <v>1141</v>
      </c>
      <c r="Y1173" s="2"/>
    </row>
    <row r="1174" spans="1:32" ht="14.25" customHeight="1">
      <c r="A1174" s="1">
        <v>2067</v>
      </c>
      <c r="B1174" s="2">
        <v>1</v>
      </c>
      <c r="C1174" s="1" t="s">
        <v>1298</v>
      </c>
      <c r="D1174" s="1" t="s">
        <v>1299</v>
      </c>
      <c r="E1174" s="1">
        <v>2011</v>
      </c>
      <c r="F1174" s="1" t="s">
        <v>1300</v>
      </c>
      <c r="G1174" s="1" t="s">
        <v>1301</v>
      </c>
      <c r="H1174" s="8" t="str">
        <f>HYPERLINK("https://doi.org/"&amp;G1174)</f>
        <v>https://doi.org/10.1016/j.rse.2010.11.006</v>
      </c>
      <c r="I1174" s="1" t="s">
        <v>1302</v>
      </c>
      <c r="J1174" s="1" t="s">
        <v>1303</v>
      </c>
      <c r="K1174" s="2">
        <v>1</v>
      </c>
      <c r="L1174" s="2">
        <v>4</v>
      </c>
      <c r="M1174" s="2" t="s">
        <v>189</v>
      </c>
      <c r="N1174" s="9">
        <f>S1174*Unit_conversion!$C$5</f>
        <v>2.0608986950745383</v>
      </c>
      <c r="R1174" s="10"/>
      <c r="S1174" s="2">
        <v>58.53</v>
      </c>
      <c r="T1174" s="2"/>
      <c r="U1174" s="2" t="s">
        <v>35</v>
      </c>
      <c r="V1174" s="2" t="s">
        <v>32</v>
      </c>
      <c r="W1174" s="2" t="s">
        <v>1306</v>
      </c>
      <c r="X1174" s="2" t="s">
        <v>1141</v>
      </c>
      <c r="Y1174" s="2"/>
    </row>
    <row r="1175" spans="1:32" ht="14.25" customHeight="1">
      <c r="A1175" s="1">
        <v>2067</v>
      </c>
      <c r="B1175" s="2">
        <v>1</v>
      </c>
      <c r="C1175" s="1" t="s">
        <v>1298</v>
      </c>
      <c r="D1175" s="1" t="s">
        <v>1299</v>
      </c>
      <c r="E1175" s="1">
        <v>2011</v>
      </c>
      <c r="F1175" s="1" t="s">
        <v>1300</v>
      </c>
      <c r="G1175" s="1" t="s">
        <v>1301</v>
      </c>
      <c r="H1175" s="8" t="str">
        <f>HYPERLINK("https://doi.org/"&amp;G1175)</f>
        <v>https://doi.org/10.1016/j.rse.2010.11.006</v>
      </c>
      <c r="I1175" s="1" t="s">
        <v>1302</v>
      </c>
      <c r="J1175" s="1" t="s">
        <v>1303</v>
      </c>
      <c r="K1175" s="2">
        <v>1</v>
      </c>
      <c r="L1175" s="2">
        <v>4</v>
      </c>
      <c r="M1175" s="2" t="s">
        <v>189</v>
      </c>
      <c r="N1175" s="9">
        <f>S1175*Unit_conversion!$C$5</f>
        <v>0.73872637318749046</v>
      </c>
      <c r="R1175" s="10"/>
      <c r="S1175" s="2">
        <v>20.98</v>
      </c>
      <c r="T1175" s="2"/>
      <c r="U1175" s="2" t="s">
        <v>35</v>
      </c>
      <c r="V1175" s="2" t="s">
        <v>29</v>
      </c>
      <c r="W1175" s="2" t="s">
        <v>1307</v>
      </c>
      <c r="X1175" s="2" t="s">
        <v>1141</v>
      </c>
      <c r="Y1175" s="2"/>
    </row>
    <row r="1176" spans="1:32" ht="14.25" customHeight="1">
      <c r="A1176" s="1">
        <v>2067</v>
      </c>
      <c r="B1176" s="2">
        <v>1</v>
      </c>
      <c r="C1176" s="1" t="s">
        <v>1298</v>
      </c>
      <c r="D1176" s="1" t="s">
        <v>1299</v>
      </c>
      <c r="E1176" s="1">
        <v>2011</v>
      </c>
      <c r="F1176" s="1" t="s">
        <v>1300</v>
      </c>
      <c r="G1176" s="1" t="s">
        <v>1301</v>
      </c>
      <c r="H1176" s="8" t="str">
        <f>HYPERLINK("https://doi.org/"&amp;G1176)</f>
        <v>https://doi.org/10.1016/j.rse.2010.11.006</v>
      </c>
      <c r="I1176" s="1" t="s">
        <v>1302</v>
      </c>
      <c r="J1176" s="1" t="s">
        <v>1303</v>
      </c>
      <c r="K1176" s="2">
        <v>1</v>
      </c>
      <c r="L1176" s="2">
        <v>4</v>
      </c>
      <c r="M1176" s="2" t="s">
        <v>189</v>
      </c>
      <c r="N1176" s="9">
        <f>S1176*Unit_conversion!$C$5</f>
        <v>1.0003439591161394</v>
      </c>
      <c r="R1176" s="10"/>
      <c r="S1176" s="2">
        <v>28.41</v>
      </c>
      <c r="T1176" s="2"/>
      <c r="U1176" s="2" t="s">
        <v>35</v>
      </c>
      <c r="V1176" s="2" t="s">
        <v>36</v>
      </c>
      <c r="W1176" s="2" t="s">
        <v>1308</v>
      </c>
      <c r="X1176" s="2" t="s">
        <v>1141</v>
      </c>
      <c r="Y1176" s="2"/>
    </row>
    <row r="1177" spans="1:32" ht="14.25" customHeight="1">
      <c r="A1177" s="1">
        <v>2067</v>
      </c>
      <c r="B1177" s="2">
        <v>1</v>
      </c>
      <c r="C1177" s="1" t="s">
        <v>1298</v>
      </c>
      <c r="D1177" s="1" t="s">
        <v>1299</v>
      </c>
      <c r="E1177" s="1">
        <v>2011</v>
      </c>
      <c r="F1177" s="1" t="s">
        <v>1300</v>
      </c>
      <c r="G1177" s="1" t="s">
        <v>1301</v>
      </c>
      <c r="H1177" s="8" t="str">
        <f>HYPERLINK("https://doi.org/"&amp;G1177)</f>
        <v>https://doi.org/10.1016/j.rse.2010.11.006</v>
      </c>
      <c r="I1177" s="1" t="s">
        <v>1302</v>
      </c>
      <c r="J1177" s="1" t="s">
        <v>1303</v>
      </c>
      <c r="K1177" s="2">
        <v>1</v>
      </c>
      <c r="L1177" s="2">
        <v>4</v>
      </c>
      <c r="M1177" s="2" t="s">
        <v>189</v>
      </c>
      <c r="N1177" s="9">
        <f>S1177*Unit_conversion!$C$5</f>
        <v>0.56830522703746877</v>
      </c>
      <c r="R1177" s="10"/>
      <c r="S1177" s="2">
        <v>16.14</v>
      </c>
      <c r="T1177" s="2"/>
      <c r="U1177" s="2" t="s">
        <v>35</v>
      </c>
      <c r="V1177" s="2" t="s">
        <v>30</v>
      </c>
      <c r="W1177" s="2" t="s">
        <v>1309</v>
      </c>
      <c r="X1177" s="2" t="s">
        <v>1141</v>
      </c>
      <c r="Y1177" s="2"/>
    </row>
    <row r="1178" spans="1:32" ht="14.25" customHeight="1">
      <c r="A1178" s="1">
        <v>2067</v>
      </c>
      <c r="B1178" s="2">
        <v>1</v>
      </c>
      <c r="C1178" s="1" t="s">
        <v>1298</v>
      </c>
      <c r="D1178" s="1" t="s">
        <v>1299</v>
      </c>
      <c r="E1178" s="1">
        <v>2011</v>
      </c>
      <c r="F1178" s="1" t="s">
        <v>1300</v>
      </c>
      <c r="G1178" s="1" t="s">
        <v>1301</v>
      </c>
      <c r="H1178" s="8" t="str">
        <f>HYPERLINK("https://doi.org/"&amp;G1178)</f>
        <v>https://doi.org/10.1016/j.rse.2010.11.006</v>
      </c>
      <c r="I1178" s="1" t="s">
        <v>1302</v>
      </c>
      <c r="J1178" s="1" t="s">
        <v>1303</v>
      </c>
      <c r="K1178" s="2">
        <v>1</v>
      </c>
      <c r="L1178" s="2">
        <v>4</v>
      </c>
      <c r="M1178" s="2" t="s">
        <v>189</v>
      </c>
      <c r="N1178" s="9">
        <f>S1178*Unit_conversion!$C$5</f>
        <v>1.0242874259306052</v>
      </c>
      <c r="R1178" s="10"/>
      <c r="S1178" s="2">
        <v>29.09</v>
      </c>
      <c r="T1178" s="2"/>
      <c r="U1178" s="2" t="s">
        <v>35</v>
      </c>
      <c r="V1178" s="2" t="s">
        <v>29</v>
      </c>
      <c r="W1178" s="2" t="s">
        <v>1310</v>
      </c>
      <c r="X1178" s="2" t="s">
        <v>1141</v>
      </c>
      <c r="Y1178" s="2"/>
    </row>
    <row r="1179" spans="1:32" ht="14.25" customHeight="1">
      <c r="A1179" s="1">
        <v>2067</v>
      </c>
      <c r="B1179" s="2">
        <v>1</v>
      </c>
      <c r="C1179" s="1" t="s">
        <v>1298</v>
      </c>
      <c r="D1179" s="1" t="s">
        <v>1299</v>
      </c>
      <c r="E1179" s="1">
        <v>2011</v>
      </c>
      <c r="F1179" s="1" t="s">
        <v>1300</v>
      </c>
      <c r="G1179" s="1" t="s">
        <v>1301</v>
      </c>
      <c r="H1179" s="8" t="str">
        <f>HYPERLINK("https://doi.org/"&amp;G1179)</f>
        <v>https://doi.org/10.1016/j.rse.2010.11.006</v>
      </c>
      <c r="I1179" s="1" t="s">
        <v>1302</v>
      </c>
      <c r="J1179" s="1" t="s">
        <v>1303</v>
      </c>
      <c r="K1179" s="2">
        <v>1</v>
      </c>
      <c r="L1179" s="2">
        <v>4</v>
      </c>
      <c r="M1179" s="2" t="s">
        <v>189</v>
      </c>
      <c r="N1179" s="9">
        <f>S1179*Unit_conversion!$C$5</f>
        <v>1.0425971358475496</v>
      </c>
      <c r="R1179" s="10"/>
      <c r="S1179" s="2">
        <v>29.61</v>
      </c>
      <c r="T1179" s="2"/>
      <c r="U1179" s="2" t="s">
        <v>35</v>
      </c>
      <c r="V1179" s="2" t="s">
        <v>30</v>
      </c>
      <c r="W1179" s="2" t="s">
        <v>1311</v>
      </c>
      <c r="X1179" s="2" t="s">
        <v>1141</v>
      </c>
      <c r="Y1179" s="2"/>
    </row>
    <row r="1180" spans="1:32" ht="14.25" customHeight="1">
      <c r="A1180" s="1">
        <v>2067</v>
      </c>
      <c r="B1180" s="2">
        <v>1</v>
      </c>
      <c r="C1180" s="1" t="s">
        <v>1298</v>
      </c>
      <c r="D1180" s="1" t="s">
        <v>1299</v>
      </c>
      <c r="E1180" s="1">
        <v>2011</v>
      </c>
      <c r="F1180" s="1" t="s">
        <v>1300</v>
      </c>
      <c r="G1180" s="1" t="s">
        <v>1301</v>
      </c>
      <c r="H1180" s="8" t="str">
        <f>HYPERLINK("https://doi.org/"&amp;G1180)</f>
        <v>https://doi.org/10.1016/j.rse.2010.11.006</v>
      </c>
      <c r="I1180" s="1" t="s">
        <v>1302</v>
      </c>
      <c r="J1180" s="1" t="s">
        <v>1303</v>
      </c>
      <c r="K1180" s="2">
        <v>1</v>
      </c>
      <c r="L1180" s="2">
        <v>4</v>
      </c>
      <c r="M1180" s="2" t="s">
        <v>189</v>
      </c>
      <c r="N1180" s="9">
        <f>S1180*Unit_conversion!$C$5</f>
        <v>1.1820326190612036</v>
      </c>
      <c r="R1180" s="10"/>
      <c r="S1180" s="2">
        <v>33.57</v>
      </c>
      <c r="T1180" s="2"/>
      <c r="U1180" s="2" t="s">
        <v>35</v>
      </c>
      <c r="V1180" s="2" t="s">
        <v>32</v>
      </c>
      <c r="W1180" s="2" t="s">
        <v>1312</v>
      </c>
      <c r="X1180" s="2" t="s">
        <v>1141</v>
      </c>
      <c r="Y1180" s="2"/>
    </row>
    <row r="1181" spans="1:32" ht="14.25" customHeight="1">
      <c r="A1181" s="1">
        <v>2067</v>
      </c>
      <c r="B1181" s="2">
        <v>1</v>
      </c>
      <c r="C1181" s="1" t="s">
        <v>1298</v>
      </c>
      <c r="D1181" s="1" t="s">
        <v>1299</v>
      </c>
      <c r="E1181" s="1">
        <v>2011</v>
      </c>
      <c r="F1181" s="1" t="s">
        <v>1300</v>
      </c>
      <c r="G1181" s="1" t="s">
        <v>1301</v>
      </c>
      <c r="H1181" s="8" t="str">
        <f>HYPERLINK("https://doi.org/"&amp;G1181)</f>
        <v>https://doi.org/10.1016/j.rse.2010.11.006</v>
      </c>
      <c r="I1181" s="1" t="s">
        <v>1302</v>
      </c>
      <c r="J1181" s="1" t="s">
        <v>1303</v>
      </c>
      <c r="K1181" s="2">
        <v>1</v>
      </c>
      <c r="L1181" s="2">
        <v>4</v>
      </c>
      <c r="M1181" s="2" t="s">
        <v>189</v>
      </c>
      <c r="N1181" s="9">
        <f>S1181*Unit_conversion!$C$5</f>
        <v>0.44365835567980832</v>
      </c>
      <c r="R1181" s="10"/>
      <c r="S1181" s="2">
        <v>12.6</v>
      </c>
      <c r="T1181" s="2"/>
      <c r="U1181" s="2" t="s">
        <v>35</v>
      </c>
      <c r="V1181" s="2" t="s">
        <v>27</v>
      </c>
      <c r="W1181" s="2" t="s">
        <v>1313</v>
      </c>
      <c r="X1181" s="2" t="s">
        <v>1141</v>
      </c>
      <c r="Y1181" s="2"/>
      <c r="AA1181" s="2"/>
    </row>
    <row r="1182" spans="1:32" ht="14.25" customHeight="1">
      <c r="A1182" s="1">
        <v>2067</v>
      </c>
      <c r="B1182" s="2">
        <v>1</v>
      </c>
      <c r="C1182" s="1" t="s">
        <v>1298</v>
      </c>
      <c r="D1182" s="1" t="s">
        <v>1299</v>
      </c>
      <c r="E1182" s="1">
        <v>2011</v>
      </c>
      <c r="F1182" s="1" t="s">
        <v>1300</v>
      </c>
      <c r="G1182" s="1" t="s">
        <v>1301</v>
      </c>
      <c r="H1182" s="8" t="str">
        <f>HYPERLINK("https://doi.org/"&amp;G1182)</f>
        <v>https://doi.org/10.1016/j.rse.2010.11.006</v>
      </c>
      <c r="I1182" s="1" t="s">
        <v>1302</v>
      </c>
      <c r="J1182" s="1" t="s">
        <v>1303</v>
      </c>
      <c r="K1182" s="2">
        <v>1</v>
      </c>
      <c r="L1182" s="2">
        <v>4</v>
      </c>
      <c r="M1182" s="2" t="s">
        <v>189</v>
      </c>
      <c r="N1182" s="9">
        <f>S1182*Unit_conversion!$C$5</f>
        <v>0.95844289219082401</v>
      </c>
      <c r="R1182" s="10"/>
      <c r="S1182" s="2">
        <v>27.22</v>
      </c>
      <c r="T1182" s="2"/>
      <c r="U1182" s="2" t="s">
        <v>35</v>
      </c>
      <c r="V1182" s="2" t="s">
        <v>1146</v>
      </c>
      <c r="W1182" s="2" t="s">
        <v>1314</v>
      </c>
      <c r="X1182" s="2" t="s">
        <v>1141</v>
      </c>
      <c r="Y1182" s="2"/>
    </row>
    <row r="1183" spans="1:32" ht="14.25" customHeight="1">
      <c r="A1183" s="1">
        <v>2067</v>
      </c>
      <c r="B1183" s="2">
        <v>1</v>
      </c>
      <c r="C1183" s="1" t="s">
        <v>1298</v>
      </c>
      <c r="D1183" s="1" t="s">
        <v>1299</v>
      </c>
      <c r="E1183" s="1">
        <v>2011</v>
      </c>
      <c r="F1183" s="1" t="s">
        <v>1300</v>
      </c>
      <c r="G1183" s="1" t="s">
        <v>1301</v>
      </c>
      <c r="H1183" s="8" t="str">
        <f>HYPERLINK("https://doi.org/"&amp;G1183)</f>
        <v>https://doi.org/10.1016/j.rse.2010.11.006</v>
      </c>
      <c r="I1183" s="1" t="s">
        <v>1302</v>
      </c>
      <c r="J1183" s="1" t="s">
        <v>1303</v>
      </c>
      <c r="K1183" s="2">
        <v>1</v>
      </c>
      <c r="L1183" s="2">
        <v>4</v>
      </c>
      <c r="M1183" s="2" t="s">
        <v>189</v>
      </c>
      <c r="N1183" s="9">
        <f>S1183*Unit_conversion!$C$5</f>
        <v>0.75527553407395942</v>
      </c>
      <c r="R1183" s="10"/>
      <c r="S1183" s="2">
        <v>21.45</v>
      </c>
      <c r="T1183" s="2"/>
      <c r="U1183" s="2" t="s">
        <v>35</v>
      </c>
      <c r="V1183" s="2" t="s">
        <v>30</v>
      </c>
      <c r="W1183" s="2" t="s">
        <v>1315</v>
      </c>
      <c r="X1183" s="2" t="s">
        <v>1141</v>
      </c>
      <c r="Y1183" s="2"/>
    </row>
    <row r="1184" spans="1:32" ht="14.25" customHeight="1">
      <c r="A1184" s="1">
        <v>2067</v>
      </c>
      <c r="B1184" s="2">
        <v>1</v>
      </c>
      <c r="C1184" s="1" t="s">
        <v>1298</v>
      </c>
      <c r="D1184" s="1" t="s">
        <v>1299</v>
      </c>
      <c r="E1184" s="1">
        <v>2011</v>
      </c>
      <c r="F1184" s="1" t="s">
        <v>1300</v>
      </c>
      <c r="G1184" s="1" t="s">
        <v>1301</v>
      </c>
      <c r="H1184" s="8" t="str">
        <f>HYPERLINK("https://doi.org/"&amp;G1184)</f>
        <v>https://doi.org/10.1016/j.rse.2010.11.006</v>
      </c>
      <c r="I1184" s="1" t="s">
        <v>1302</v>
      </c>
      <c r="J1184" s="1" t="s">
        <v>1303</v>
      </c>
      <c r="K1184" s="2">
        <v>1</v>
      </c>
      <c r="L1184" s="2">
        <v>4</v>
      </c>
      <c r="M1184" s="2" t="s">
        <v>920</v>
      </c>
      <c r="N1184" s="9">
        <f>S1184*Unit_conversion!$C$5</f>
        <v>0.8915420290327577</v>
      </c>
      <c r="R1184" s="10"/>
      <c r="S1184" s="2">
        <v>25.32</v>
      </c>
      <c r="T1184" s="2"/>
      <c r="U1184" s="2" t="s">
        <v>35</v>
      </c>
      <c r="V1184" s="2" t="s">
        <v>29</v>
      </c>
      <c r="W1184" s="2" t="s">
        <v>1304</v>
      </c>
      <c r="X1184" s="2" t="s">
        <v>1141</v>
      </c>
      <c r="Y1184" s="2"/>
    </row>
    <row r="1185" spans="1:27" ht="14.25" customHeight="1">
      <c r="A1185" s="1">
        <v>2067</v>
      </c>
      <c r="B1185" s="2">
        <v>1</v>
      </c>
      <c r="C1185" s="1" t="s">
        <v>1298</v>
      </c>
      <c r="D1185" s="1" t="s">
        <v>1299</v>
      </c>
      <c r="E1185" s="1">
        <v>2011</v>
      </c>
      <c r="F1185" s="1" t="s">
        <v>1300</v>
      </c>
      <c r="G1185" s="1" t="s">
        <v>1301</v>
      </c>
      <c r="H1185" s="8" t="str">
        <f>HYPERLINK("https://doi.org/"&amp;G1185)</f>
        <v>https://doi.org/10.1016/j.rse.2010.11.006</v>
      </c>
      <c r="I1185" s="1" t="s">
        <v>1302</v>
      </c>
      <c r="J1185" s="1" t="s">
        <v>1303</v>
      </c>
      <c r="K1185" s="2">
        <v>1</v>
      </c>
      <c r="L1185" s="2">
        <v>4</v>
      </c>
      <c r="M1185" s="2" t="s">
        <v>920</v>
      </c>
      <c r="N1185" s="9">
        <f>S1185*Unit_conversion!$C$5</f>
        <v>0.70774071025112284</v>
      </c>
      <c r="R1185" s="10"/>
      <c r="S1185" s="2">
        <v>20.100000000000001</v>
      </c>
      <c r="T1185" s="2"/>
      <c r="U1185" s="2" t="s">
        <v>35</v>
      </c>
      <c r="V1185" s="2" t="s">
        <v>36</v>
      </c>
      <c r="W1185" s="2" t="s">
        <v>1305</v>
      </c>
      <c r="X1185" s="2" t="s">
        <v>1141</v>
      </c>
      <c r="Y1185" s="2"/>
    </row>
    <row r="1186" spans="1:27" ht="14.25" customHeight="1">
      <c r="A1186" s="1">
        <v>2067</v>
      </c>
      <c r="B1186" s="2">
        <v>1</v>
      </c>
      <c r="C1186" s="1" t="s">
        <v>1298</v>
      </c>
      <c r="D1186" s="1" t="s">
        <v>1299</v>
      </c>
      <c r="E1186" s="1">
        <v>2011</v>
      </c>
      <c r="F1186" s="1" t="s">
        <v>1300</v>
      </c>
      <c r="G1186" s="1" t="s">
        <v>1301</v>
      </c>
      <c r="H1186" s="8" t="str">
        <f>HYPERLINK("https://doi.org/"&amp;G1186)</f>
        <v>https://doi.org/10.1016/j.rse.2010.11.006</v>
      </c>
      <c r="I1186" s="1" t="s">
        <v>1302</v>
      </c>
      <c r="J1186" s="1" t="s">
        <v>1303</v>
      </c>
      <c r="K1186" s="2">
        <v>1</v>
      </c>
      <c r="L1186" s="2">
        <v>4</v>
      </c>
      <c r="M1186" s="2" t="s">
        <v>920</v>
      </c>
      <c r="N1186" s="9">
        <f>S1186*Unit_conversion!$C$5</f>
        <v>1.9799134396726685</v>
      </c>
      <c r="R1186" s="10"/>
      <c r="S1186" s="2">
        <v>56.23</v>
      </c>
      <c r="T1186" s="2"/>
      <c r="U1186" s="2" t="s">
        <v>35</v>
      </c>
      <c r="V1186" s="2" t="s">
        <v>32</v>
      </c>
      <c r="W1186" s="2" t="s">
        <v>1306</v>
      </c>
      <c r="X1186" s="2" t="s">
        <v>1141</v>
      </c>
      <c r="Y1186" s="2"/>
    </row>
    <row r="1187" spans="1:27" ht="14.25" customHeight="1">
      <c r="A1187" s="1">
        <v>2067</v>
      </c>
      <c r="B1187" s="2">
        <v>1</v>
      </c>
      <c r="C1187" s="1" t="s">
        <v>1298</v>
      </c>
      <c r="D1187" s="1" t="s">
        <v>1299</v>
      </c>
      <c r="E1187" s="1">
        <v>2011</v>
      </c>
      <c r="F1187" s="1" t="s">
        <v>1300</v>
      </c>
      <c r="G1187" s="1" t="s">
        <v>1301</v>
      </c>
      <c r="H1187" s="8" t="str">
        <f>HYPERLINK("https://doi.org/"&amp;G1187)</f>
        <v>https://doi.org/10.1016/j.rse.2010.11.006</v>
      </c>
      <c r="I1187" s="1" t="s">
        <v>1302</v>
      </c>
      <c r="J1187" s="1" t="s">
        <v>1303</v>
      </c>
      <c r="K1187" s="2">
        <v>1</v>
      </c>
      <c r="L1187" s="2">
        <v>4</v>
      </c>
      <c r="M1187" s="2" t="s">
        <v>920</v>
      </c>
      <c r="N1187" s="9">
        <f>S1187*Unit_conversion!$C$5</f>
        <v>1.1880184857648202</v>
      </c>
      <c r="R1187" s="10"/>
      <c r="S1187" s="2">
        <v>33.74</v>
      </c>
      <c r="T1187" s="2"/>
      <c r="U1187" s="2" t="s">
        <v>35</v>
      </c>
      <c r="V1187" s="2" t="s">
        <v>29</v>
      </c>
      <c r="W1187" s="2" t="s">
        <v>1307</v>
      </c>
      <c r="X1187" s="2" t="s">
        <v>1141</v>
      </c>
      <c r="Y1187" s="2"/>
    </row>
    <row r="1188" spans="1:27" ht="14.25" customHeight="1">
      <c r="A1188" s="1">
        <v>2067</v>
      </c>
      <c r="B1188" s="2">
        <v>1</v>
      </c>
      <c r="C1188" s="1" t="s">
        <v>1298</v>
      </c>
      <c r="D1188" s="1" t="s">
        <v>1299</v>
      </c>
      <c r="E1188" s="1">
        <v>2011</v>
      </c>
      <c r="F1188" s="1" t="s">
        <v>1300</v>
      </c>
      <c r="G1188" s="1" t="s">
        <v>1301</v>
      </c>
      <c r="H1188" s="8" t="str">
        <f>HYPERLINK("https://doi.org/"&amp;G1188)</f>
        <v>https://doi.org/10.1016/j.rse.2010.11.006</v>
      </c>
      <c r="I1188" s="1" t="s">
        <v>1302</v>
      </c>
      <c r="J1188" s="1" t="s">
        <v>1303</v>
      </c>
      <c r="K1188" s="2">
        <v>1</v>
      </c>
      <c r="L1188" s="2">
        <v>4</v>
      </c>
      <c r="M1188" s="2" t="s">
        <v>920</v>
      </c>
      <c r="N1188" s="9">
        <f>S1188*Unit_conversion!$C$5</f>
        <v>1.154215944379692</v>
      </c>
      <c r="R1188" s="10"/>
      <c r="S1188" s="2">
        <v>32.78</v>
      </c>
      <c r="T1188" s="2"/>
      <c r="U1188" s="2" t="s">
        <v>35</v>
      </c>
      <c r="V1188" s="2" t="s">
        <v>36</v>
      </c>
      <c r="W1188" s="2" t="s">
        <v>1308</v>
      </c>
      <c r="X1188" s="2" t="s">
        <v>1141</v>
      </c>
      <c r="Y1188" s="2"/>
    </row>
    <row r="1189" spans="1:27" ht="14.25" customHeight="1">
      <c r="A1189" s="1">
        <v>2067</v>
      </c>
      <c r="B1189" s="2">
        <v>1</v>
      </c>
      <c r="C1189" s="1" t="s">
        <v>1298</v>
      </c>
      <c r="D1189" s="1" t="s">
        <v>1299</v>
      </c>
      <c r="E1189" s="1">
        <v>2011</v>
      </c>
      <c r="F1189" s="1" t="s">
        <v>1300</v>
      </c>
      <c r="G1189" s="1" t="s">
        <v>1301</v>
      </c>
      <c r="H1189" s="8" t="str">
        <f>HYPERLINK("https://doi.org/"&amp;G1189)</f>
        <v>https://doi.org/10.1016/j.rse.2010.11.006</v>
      </c>
      <c r="I1189" s="1" t="s">
        <v>1302</v>
      </c>
      <c r="J1189" s="1" t="s">
        <v>1303</v>
      </c>
      <c r="K1189" s="2">
        <v>1</v>
      </c>
      <c r="L1189" s="2">
        <v>4</v>
      </c>
      <c r="M1189" s="2" t="s">
        <v>920</v>
      </c>
      <c r="N1189" s="9">
        <f>S1189*Unit_conversion!$C$5</f>
        <v>0.37957437097050267</v>
      </c>
      <c r="R1189" s="10"/>
      <c r="S1189" s="2">
        <v>10.78</v>
      </c>
      <c r="T1189" s="2"/>
      <c r="U1189" s="2" t="s">
        <v>35</v>
      </c>
      <c r="V1189" s="2" t="s">
        <v>30</v>
      </c>
      <c r="W1189" s="2" t="s">
        <v>1309</v>
      </c>
      <c r="X1189" s="2" t="s">
        <v>1141</v>
      </c>
      <c r="Y1189" s="2"/>
      <c r="AA1189" s="2"/>
    </row>
    <row r="1190" spans="1:27" ht="14.25" customHeight="1">
      <c r="A1190" s="1">
        <v>2067</v>
      </c>
      <c r="B1190" s="2">
        <v>1</v>
      </c>
      <c r="C1190" s="1" t="s">
        <v>1298</v>
      </c>
      <c r="D1190" s="1" t="s">
        <v>1299</v>
      </c>
      <c r="E1190" s="1">
        <v>2011</v>
      </c>
      <c r="F1190" s="1" t="s">
        <v>1300</v>
      </c>
      <c r="G1190" s="1" t="s">
        <v>1301</v>
      </c>
      <c r="H1190" s="8" t="str">
        <f>HYPERLINK("https://doi.org/"&amp;G1190)</f>
        <v>https://doi.org/10.1016/j.rse.2010.11.006</v>
      </c>
      <c r="I1190" s="1" t="s">
        <v>1302</v>
      </c>
      <c r="J1190" s="1" t="s">
        <v>1303</v>
      </c>
      <c r="K1190" s="2">
        <v>1</v>
      </c>
      <c r="L1190" s="2">
        <v>4</v>
      </c>
      <c r="M1190" s="2" t="s">
        <v>920</v>
      </c>
      <c r="N1190" s="9">
        <f>S1190*Unit_conversion!$C$5</f>
        <v>1.154568054185787</v>
      </c>
      <c r="R1190" s="10"/>
      <c r="S1190" s="2">
        <v>32.79</v>
      </c>
      <c r="T1190" s="2"/>
      <c r="U1190" s="2" t="s">
        <v>35</v>
      </c>
      <c r="V1190" s="2" t="s">
        <v>29</v>
      </c>
      <c r="W1190" s="2" t="s">
        <v>1310</v>
      </c>
      <c r="X1190" s="2" t="s">
        <v>1141</v>
      </c>
      <c r="Y1190" s="2"/>
    </row>
    <row r="1191" spans="1:27" ht="14.25" customHeight="1">
      <c r="A1191" s="1">
        <v>2067</v>
      </c>
      <c r="B1191" s="2">
        <v>1</v>
      </c>
      <c r="C1191" s="1" t="s">
        <v>1298</v>
      </c>
      <c r="D1191" s="1" t="s">
        <v>1299</v>
      </c>
      <c r="E1191" s="1">
        <v>2011</v>
      </c>
      <c r="F1191" s="1" t="s">
        <v>1300</v>
      </c>
      <c r="G1191" s="1" t="s">
        <v>1301</v>
      </c>
      <c r="H1191" s="8" t="str">
        <f>HYPERLINK("https://doi.org/"&amp;G1191)</f>
        <v>https://doi.org/10.1016/j.rse.2010.11.006</v>
      </c>
      <c r="I1191" s="1" t="s">
        <v>1302</v>
      </c>
      <c r="J1191" s="1" t="s">
        <v>1303</v>
      </c>
      <c r="K1191" s="2">
        <v>1</v>
      </c>
      <c r="L1191" s="2">
        <v>4</v>
      </c>
      <c r="M1191" s="2" t="s">
        <v>920</v>
      </c>
      <c r="N1191" s="9">
        <f>S1191*Unit_conversion!$C$5</f>
        <v>0.90597853108265625</v>
      </c>
      <c r="R1191" s="10"/>
      <c r="S1191" s="2">
        <v>25.73</v>
      </c>
      <c r="T1191" s="2"/>
      <c r="U1191" s="2" t="s">
        <v>35</v>
      </c>
      <c r="V1191" s="2" t="s">
        <v>30</v>
      </c>
      <c r="W1191" s="2" t="s">
        <v>1311</v>
      </c>
      <c r="X1191" s="2" t="s">
        <v>1141</v>
      </c>
      <c r="Y1191" s="2"/>
    </row>
    <row r="1192" spans="1:27" ht="14.25" customHeight="1">
      <c r="A1192" s="1">
        <v>2067</v>
      </c>
      <c r="B1192" s="2">
        <v>1</v>
      </c>
      <c r="C1192" s="1" t="s">
        <v>1298</v>
      </c>
      <c r="D1192" s="1" t="s">
        <v>1299</v>
      </c>
      <c r="E1192" s="1">
        <v>2011</v>
      </c>
      <c r="F1192" s="1" t="s">
        <v>1300</v>
      </c>
      <c r="G1192" s="1" t="s">
        <v>1301</v>
      </c>
      <c r="H1192" s="8" t="str">
        <f>HYPERLINK("https://doi.org/"&amp;G1192)</f>
        <v>https://doi.org/10.1016/j.rse.2010.11.006</v>
      </c>
      <c r="I1192" s="1" t="s">
        <v>1302</v>
      </c>
      <c r="J1192" s="1" t="s">
        <v>1303</v>
      </c>
      <c r="K1192" s="2">
        <v>1</v>
      </c>
      <c r="L1192" s="2">
        <v>4</v>
      </c>
      <c r="M1192" s="2" t="s">
        <v>920</v>
      </c>
      <c r="N1192" s="9">
        <f>S1192*Unit_conversion!$C$5</f>
        <v>1.109850108811711</v>
      </c>
      <c r="R1192" s="10"/>
      <c r="S1192" s="2">
        <v>31.52</v>
      </c>
      <c r="T1192" s="2"/>
      <c r="U1192" s="2" t="s">
        <v>35</v>
      </c>
      <c r="V1192" s="2" t="s">
        <v>32</v>
      </c>
      <c r="W1192" s="2" t="s">
        <v>1312</v>
      </c>
      <c r="X1192" s="2" t="s">
        <v>1141</v>
      </c>
      <c r="Y1192" s="2"/>
    </row>
    <row r="1193" spans="1:27" ht="14.25" customHeight="1">
      <c r="A1193" s="1">
        <v>2067</v>
      </c>
      <c r="B1193" s="2">
        <v>1</v>
      </c>
      <c r="C1193" s="1" t="s">
        <v>1298</v>
      </c>
      <c r="D1193" s="1" t="s">
        <v>1299</v>
      </c>
      <c r="E1193" s="1">
        <v>2011</v>
      </c>
      <c r="F1193" s="1" t="s">
        <v>1300</v>
      </c>
      <c r="G1193" s="1" t="s">
        <v>1301</v>
      </c>
      <c r="H1193" s="8" t="str">
        <f>HYPERLINK("https://doi.org/"&amp;G1193)</f>
        <v>https://doi.org/10.1016/j.rse.2010.11.006</v>
      </c>
      <c r="I1193" s="1" t="s">
        <v>1302</v>
      </c>
      <c r="J1193" s="1" t="s">
        <v>1303</v>
      </c>
      <c r="K1193" s="2">
        <v>1</v>
      </c>
      <c r="L1193" s="2">
        <v>4</v>
      </c>
      <c r="M1193" s="2" t="s">
        <v>920</v>
      </c>
      <c r="N1193" s="9">
        <f>S1193*Unit_conversion!$C$5</f>
        <v>0.26091336631645873</v>
      </c>
      <c r="R1193" s="10"/>
      <c r="S1193" s="2">
        <v>7.41</v>
      </c>
      <c r="T1193" s="2"/>
      <c r="U1193" s="2" t="s">
        <v>35</v>
      </c>
      <c r="V1193" s="2" t="s">
        <v>27</v>
      </c>
      <c r="W1193" s="2" t="s">
        <v>1313</v>
      </c>
      <c r="X1193" s="2" t="s">
        <v>1141</v>
      </c>
      <c r="Y1193" s="2"/>
      <c r="AA1193" s="2"/>
    </row>
    <row r="1194" spans="1:27" ht="14.25" customHeight="1">
      <c r="A1194" s="1">
        <v>2067</v>
      </c>
      <c r="B1194" s="2">
        <v>1</v>
      </c>
      <c r="C1194" s="1" t="s">
        <v>1298</v>
      </c>
      <c r="D1194" s="1" t="s">
        <v>1299</v>
      </c>
      <c r="E1194" s="1">
        <v>2011</v>
      </c>
      <c r="F1194" s="1" t="s">
        <v>1300</v>
      </c>
      <c r="G1194" s="1" t="s">
        <v>1301</v>
      </c>
      <c r="H1194" s="8" t="str">
        <f>HYPERLINK("https://doi.org/"&amp;G1194)</f>
        <v>https://doi.org/10.1016/j.rse.2010.11.006</v>
      </c>
      <c r="I1194" s="1" t="s">
        <v>1302</v>
      </c>
      <c r="J1194" s="1" t="s">
        <v>1303</v>
      </c>
      <c r="K1194" s="2">
        <v>1</v>
      </c>
      <c r="L1194" s="2">
        <v>4</v>
      </c>
      <c r="M1194" s="2" t="s">
        <v>920</v>
      </c>
      <c r="N1194" s="9">
        <f>S1194*Unit_conversion!$C$5</f>
        <v>0.95597812354815836</v>
      </c>
      <c r="R1194" s="10"/>
      <c r="S1194" s="2">
        <v>27.15</v>
      </c>
      <c r="T1194" s="2"/>
      <c r="U1194" s="2" t="s">
        <v>35</v>
      </c>
      <c r="V1194" s="2" t="s">
        <v>1146</v>
      </c>
      <c r="W1194" s="2" t="s">
        <v>1314</v>
      </c>
      <c r="X1194" s="2" t="s">
        <v>1141</v>
      </c>
      <c r="Y1194" s="2"/>
    </row>
    <row r="1195" spans="1:27" ht="14.25" customHeight="1">
      <c r="A1195" s="1">
        <v>2067</v>
      </c>
      <c r="B1195" s="2">
        <v>1</v>
      </c>
      <c r="C1195" s="1" t="s">
        <v>1298</v>
      </c>
      <c r="D1195" s="1" t="s">
        <v>1299</v>
      </c>
      <c r="E1195" s="1">
        <v>2011</v>
      </c>
      <c r="F1195" s="1" t="s">
        <v>1300</v>
      </c>
      <c r="G1195" s="1" t="s">
        <v>1301</v>
      </c>
      <c r="H1195" s="8" t="str">
        <f>HYPERLINK("https://doi.org/"&amp;G1195)</f>
        <v>https://doi.org/10.1016/j.rse.2010.11.006</v>
      </c>
      <c r="I1195" s="1" t="s">
        <v>1302</v>
      </c>
      <c r="J1195" s="1" t="s">
        <v>1303</v>
      </c>
      <c r="K1195" s="2">
        <v>1</v>
      </c>
      <c r="L1195" s="2">
        <v>4</v>
      </c>
      <c r="M1195" s="2" t="s">
        <v>920</v>
      </c>
      <c r="N1195" s="9">
        <f>S1195*Unit_conversion!$C$5</f>
        <v>0.80668356576384204</v>
      </c>
      <c r="R1195" s="10"/>
      <c r="S1195" s="2">
        <v>22.91</v>
      </c>
      <c r="T1195" s="2"/>
      <c r="U1195" s="2" t="s">
        <v>35</v>
      </c>
      <c r="V1195" s="2" t="s">
        <v>30</v>
      </c>
      <c r="W1195" s="2" t="s">
        <v>1315</v>
      </c>
      <c r="X1195" s="2" t="s">
        <v>1141</v>
      </c>
      <c r="Y1195" s="2"/>
    </row>
    <row r="1196" spans="1:27" ht="14.25" customHeight="1">
      <c r="A1196" s="1">
        <v>2067</v>
      </c>
      <c r="B1196" s="2">
        <v>1</v>
      </c>
      <c r="C1196" s="1" t="s">
        <v>1298</v>
      </c>
      <c r="D1196" s="1" t="s">
        <v>1299</v>
      </c>
      <c r="E1196" s="1">
        <v>2011</v>
      </c>
      <c r="F1196" s="1" t="s">
        <v>1300</v>
      </c>
      <c r="G1196" s="1" t="s">
        <v>1301</v>
      </c>
      <c r="H1196" s="8" t="str">
        <f>HYPERLINK("https://doi.org/"&amp;G1196)</f>
        <v>https://doi.org/10.1016/j.rse.2010.11.006</v>
      </c>
      <c r="I1196" s="1" t="s">
        <v>1302</v>
      </c>
      <c r="J1196" s="1" t="s">
        <v>1303</v>
      </c>
      <c r="K1196" s="2">
        <v>1</v>
      </c>
      <c r="L1196" s="2">
        <v>4</v>
      </c>
      <c r="M1196" s="2" t="s">
        <v>1316</v>
      </c>
      <c r="N1196" s="9">
        <f>S1196*Unit_conversion!$C$5</f>
        <v>0.46619338326989385</v>
      </c>
      <c r="R1196" s="10"/>
      <c r="S1196" s="2">
        <v>13.24</v>
      </c>
      <c r="T1196" s="2"/>
      <c r="U1196" s="2" t="s">
        <v>35</v>
      </c>
      <c r="V1196" s="2" t="s">
        <v>29</v>
      </c>
      <c r="W1196" s="2" t="s">
        <v>1304</v>
      </c>
      <c r="X1196" s="2" t="s">
        <v>1141</v>
      </c>
      <c r="Y1196" s="2"/>
      <c r="AA1196" s="2"/>
    </row>
    <row r="1197" spans="1:27" ht="14.25" customHeight="1">
      <c r="A1197" s="1">
        <v>2067</v>
      </c>
      <c r="B1197" s="2">
        <v>1</v>
      </c>
      <c r="C1197" s="1" t="s">
        <v>1298</v>
      </c>
      <c r="D1197" s="1" t="s">
        <v>1299</v>
      </c>
      <c r="E1197" s="1">
        <v>2011</v>
      </c>
      <c r="F1197" s="1" t="s">
        <v>1300</v>
      </c>
      <c r="G1197" s="1" t="s">
        <v>1301</v>
      </c>
      <c r="H1197" s="8" t="str">
        <f>HYPERLINK("https://doi.org/"&amp;G1197)</f>
        <v>https://doi.org/10.1016/j.rse.2010.11.006</v>
      </c>
      <c r="I1197" s="1" t="s">
        <v>1302</v>
      </c>
      <c r="J1197" s="1" t="s">
        <v>1303</v>
      </c>
      <c r="K1197" s="2">
        <v>1</v>
      </c>
      <c r="L1197" s="2">
        <v>4</v>
      </c>
      <c r="M1197" s="2" t="s">
        <v>1316</v>
      </c>
      <c r="N1197" s="9">
        <f>S1197*Unit_conversion!$C$5</f>
        <v>0.66020588642828626</v>
      </c>
      <c r="R1197" s="10"/>
      <c r="S1197" s="2">
        <v>18.75</v>
      </c>
      <c r="T1197" s="2"/>
      <c r="U1197" s="2" t="s">
        <v>35</v>
      </c>
      <c r="V1197" s="2" t="s">
        <v>36</v>
      </c>
      <c r="W1197" s="2" t="s">
        <v>1305</v>
      </c>
      <c r="X1197" s="2" t="s">
        <v>1141</v>
      </c>
      <c r="Y1197" s="2"/>
    </row>
    <row r="1198" spans="1:27" ht="14.25" customHeight="1">
      <c r="A1198" s="1">
        <v>2067</v>
      </c>
      <c r="B1198" s="2">
        <v>1</v>
      </c>
      <c r="C1198" s="1" t="s">
        <v>1298</v>
      </c>
      <c r="D1198" s="1" t="s">
        <v>1299</v>
      </c>
      <c r="E1198" s="1">
        <v>2011</v>
      </c>
      <c r="F1198" s="1" t="s">
        <v>1300</v>
      </c>
      <c r="G1198" s="1" t="s">
        <v>1301</v>
      </c>
      <c r="H1198" s="8" t="str">
        <f>HYPERLINK("https://doi.org/"&amp;G1198)</f>
        <v>https://doi.org/10.1016/j.rse.2010.11.006</v>
      </c>
      <c r="I1198" s="1" t="s">
        <v>1302</v>
      </c>
      <c r="J1198" s="1" t="s">
        <v>1303</v>
      </c>
      <c r="K1198" s="2">
        <v>1</v>
      </c>
      <c r="L1198" s="2">
        <v>4</v>
      </c>
      <c r="M1198" s="2" t="s">
        <v>1316</v>
      </c>
      <c r="N1198" s="9">
        <f>S1198*Unit_conversion!$C$5</f>
        <v>1.1496385169004557</v>
      </c>
      <c r="R1198" s="10"/>
      <c r="S1198" s="2">
        <v>32.65</v>
      </c>
      <c r="T1198" s="2"/>
      <c r="U1198" s="2" t="s">
        <v>35</v>
      </c>
      <c r="V1198" s="2" t="s">
        <v>32</v>
      </c>
      <c r="W1198" s="2" t="s">
        <v>1306</v>
      </c>
      <c r="X1198" s="2" t="s">
        <v>1141</v>
      </c>
      <c r="Y1198" s="2"/>
    </row>
    <row r="1199" spans="1:27" ht="14.25" customHeight="1">
      <c r="A1199" s="1">
        <v>2067</v>
      </c>
      <c r="B1199" s="2">
        <v>1</v>
      </c>
      <c r="C1199" s="1" t="s">
        <v>1298</v>
      </c>
      <c r="D1199" s="1" t="s">
        <v>1299</v>
      </c>
      <c r="E1199" s="1">
        <v>2011</v>
      </c>
      <c r="F1199" s="1" t="s">
        <v>1300</v>
      </c>
      <c r="G1199" s="1" t="s">
        <v>1301</v>
      </c>
      <c r="H1199" s="8" t="str">
        <f>HYPERLINK("https://doi.org/"&amp;G1199)</f>
        <v>https://doi.org/10.1016/j.rse.2010.11.006</v>
      </c>
      <c r="I1199" s="1" t="s">
        <v>1302</v>
      </c>
      <c r="J1199" s="1" t="s">
        <v>1303</v>
      </c>
      <c r="K1199" s="2">
        <v>1</v>
      </c>
      <c r="L1199" s="2">
        <v>4</v>
      </c>
      <c r="M1199" s="2" t="s">
        <v>1316</v>
      </c>
      <c r="N1199" s="9">
        <f>S1199*Unit_conversion!$C$5</f>
        <v>0.87464075834019361</v>
      </c>
      <c r="R1199" s="10"/>
      <c r="S1199" s="2">
        <v>24.84</v>
      </c>
      <c r="T1199" s="2"/>
      <c r="U1199" s="2" t="s">
        <v>35</v>
      </c>
      <c r="V1199" s="2" t="s">
        <v>29</v>
      </c>
      <c r="W1199" s="2" t="s">
        <v>1307</v>
      </c>
      <c r="X1199" s="2" t="s">
        <v>1141</v>
      </c>
      <c r="Y1199" s="2"/>
    </row>
    <row r="1200" spans="1:27" ht="14.25" customHeight="1">
      <c r="A1200" s="1">
        <v>2067</v>
      </c>
      <c r="B1200" s="2">
        <v>1</v>
      </c>
      <c r="C1200" s="1" t="s">
        <v>1298</v>
      </c>
      <c r="D1200" s="1" t="s">
        <v>1299</v>
      </c>
      <c r="E1200" s="1">
        <v>2011</v>
      </c>
      <c r="F1200" s="1" t="s">
        <v>1300</v>
      </c>
      <c r="G1200" s="1" t="s">
        <v>1301</v>
      </c>
      <c r="H1200" s="8" t="str">
        <f>HYPERLINK("https://doi.org/"&amp;G1200)</f>
        <v>https://doi.org/10.1016/j.rse.2010.11.006</v>
      </c>
      <c r="I1200" s="1" t="s">
        <v>1302</v>
      </c>
      <c r="J1200" s="1" t="s">
        <v>1303</v>
      </c>
      <c r="K1200" s="2">
        <v>1</v>
      </c>
      <c r="L1200" s="2">
        <v>4</v>
      </c>
      <c r="M1200" s="2" t="s">
        <v>1316</v>
      </c>
      <c r="N1200" s="9">
        <f>S1200*Unit_conversion!$C$5</f>
        <v>0.85421838958667862</v>
      </c>
      <c r="R1200" s="10"/>
      <c r="S1200" s="2">
        <v>24.26</v>
      </c>
      <c r="T1200" s="2"/>
      <c r="U1200" s="2" t="s">
        <v>35</v>
      </c>
      <c r="V1200" s="2" t="s">
        <v>36</v>
      </c>
      <c r="W1200" s="2" t="s">
        <v>1308</v>
      </c>
      <c r="X1200" s="2" t="s">
        <v>1141</v>
      </c>
      <c r="Y1200" s="2"/>
    </row>
    <row r="1201" spans="1:32" ht="14.25" customHeight="1">
      <c r="A1201" s="1">
        <v>2067</v>
      </c>
      <c r="B1201" s="2">
        <v>1</v>
      </c>
      <c r="C1201" s="1" t="s">
        <v>1298</v>
      </c>
      <c r="D1201" s="1" t="s">
        <v>1299</v>
      </c>
      <c r="E1201" s="1">
        <v>2011</v>
      </c>
      <c r="F1201" s="1" t="s">
        <v>1300</v>
      </c>
      <c r="G1201" s="1" t="s">
        <v>1301</v>
      </c>
      <c r="H1201" s="8" t="str">
        <f>HYPERLINK("https://doi.org/"&amp;G1201)</f>
        <v>https://doi.org/10.1016/j.rse.2010.11.006</v>
      </c>
      <c r="I1201" s="1" t="s">
        <v>1302</v>
      </c>
      <c r="J1201" s="1" t="s">
        <v>1303</v>
      </c>
      <c r="K1201" s="2">
        <v>1</v>
      </c>
      <c r="L1201" s="2">
        <v>4</v>
      </c>
      <c r="M1201" s="2" t="s">
        <v>1316</v>
      </c>
      <c r="N1201" s="9">
        <f>S1201*Unit_conversion!$C$5</f>
        <v>0.4295739634360049</v>
      </c>
      <c r="R1201" s="10"/>
      <c r="S1201" s="2">
        <v>12.2</v>
      </c>
      <c r="T1201" s="2"/>
      <c r="U1201" s="2" t="s">
        <v>35</v>
      </c>
      <c r="V1201" s="2" t="s">
        <v>30</v>
      </c>
      <c r="W1201" s="2" t="s">
        <v>1309</v>
      </c>
      <c r="X1201" s="2" t="s">
        <v>1141</v>
      </c>
      <c r="Y1201" s="2"/>
      <c r="AA1201" s="2"/>
    </row>
    <row r="1202" spans="1:32" ht="14.25" customHeight="1">
      <c r="A1202" s="1">
        <v>2067</v>
      </c>
      <c r="B1202" s="2">
        <v>1</v>
      </c>
      <c r="C1202" s="1" t="s">
        <v>1298</v>
      </c>
      <c r="D1202" s="1" t="s">
        <v>1299</v>
      </c>
      <c r="E1202" s="1">
        <v>2011</v>
      </c>
      <c r="F1202" s="1" t="s">
        <v>1300</v>
      </c>
      <c r="G1202" s="1" t="s">
        <v>1301</v>
      </c>
      <c r="H1202" s="8" t="str">
        <f>HYPERLINK("https://doi.org/"&amp;G1202)</f>
        <v>https://doi.org/10.1016/j.rse.2010.11.006</v>
      </c>
      <c r="I1202" s="1" t="s">
        <v>1302</v>
      </c>
      <c r="J1202" s="1" t="s">
        <v>1303</v>
      </c>
      <c r="K1202" s="2">
        <v>1</v>
      </c>
      <c r="L1202" s="2">
        <v>4</v>
      </c>
      <c r="M1202" s="2" t="s">
        <v>1316</v>
      </c>
      <c r="N1202" s="9">
        <f>S1202*Unit_conversion!$C$5</f>
        <v>0.97182306482243741</v>
      </c>
      <c r="R1202" s="10"/>
      <c r="S1202" s="2">
        <v>27.6</v>
      </c>
      <c r="T1202" s="2"/>
      <c r="U1202" s="2" t="s">
        <v>35</v>
      </c>
      <c r="V1202" s="2" t="s">
        <v>29</v>
      </c>
      <c r="W1202" s="2" t="s">
        <v>1310</v>
      </c>
      <c r="X1202" s="2" t="s">
        <v>1141</v>
      </c>
      <c r="Y1202" s="2"/>
    </row>
    <row r="1203" spans="1:32" ht="14.25" customHeight="1">
      <c r="A1203" s="1">
        <v>2067</v>
      </c>
      <c r="B1203" s="2">
        <v>1</v>
      </c>
      <c r="C1203" s="1" t="s">
        <v>1298</v>
      </c>
      <c r="D1203" s="1" t="s">
        <v>1299</v>
      </c>
      <c r="E1203" s="1">
        <v>2011</v>
      </c>
      <c r="F1203" s="1" t="s">
        <v>1300</v>
      </c>
      <c r="G1203" s="1" t="s">
        <v>1301</v>
      </c>
      <c r="H1203" s="8" t="str">
        <f>HYPERLINK("https://doi.org/"&amp;G1203)</f>
        <v>https://doi.org/10.1016/j.rse.2010.11.006</v>
      </c>
      <c r="I1203" s="1" t="s">
        <v>1302</v>
      </c>
      <c r="J1203" s="1" t="s">
        <v>1303</v>
      </c>
      <c r="K1203" s="2">
        <v>1</v>
      </c>
      <c r="L1203" s="2">
        <v>4</v>
      </c>
      <c r="M1203" s="2" t="s">
        <v>1316</v>
      </c>
      <c r="N1203" s="9">
        <f>S1203*Unit_conversion!$C$5</f>
        <v>0.74928966737034308</v>
      </c>
      <c r="R1203" s="10"/>
      <c r="S1203" s="2">
        <v>21.28</v>
      </c>
      <c r="T1203" s="2"/>
      <c r="U1203" s="2" t="s">
        <v>35</v>
      </c>
      <c r="V1203" s="2" t="s">
        <v>30</v>
      </c>
      <c r="W1203" s="2" t="s">
        <v>1311</v>
      </c>
      <c r="X1203" s="2" t="s">
        <v>1141</v>
      </c>
      <c r="Y1203" s="2"/>
    </row>
    <row r="1204" spans="1:32" ht="14.25" customHeight="1">
      <c r="A1204" s="1">
        <v>2067</v>
      </c>
      <c r="B1204" s="2">
        <v>1</v>
      </c>
      <c r="C1204" s="1" t="s">
        <v>1298</v>
      </c>
      <c r="D1204" s="1" t="s">
        <v>1299</v>
      </c>
      <c r="E1204" s="1">
        <v>2011</v>
      </c>
      <c r="F1204" s="1" t="s">
        <v>1300</v>
      </c>
      <c r="G1204" s="1" t="s">
        <v>1301</v>
      </c>
      <c r="H1204" s="8" t="str">
        <f>HYPERLINK("https://doi.org/"&amp;G1204)</f>
        <v>https://doi.org/10.1016/j.rse.2010.11.006</v>
      </c>
      <c r="I1204" s="1" t="s">
        <v>1302</v>
      </c>
      <c r="J1204" s="1" t="s">
        <v>1303</v>
      </c>
      <c r="K1204" s="2">
        <v>1</v>
      </c>
      <c r="L1204" s="2">
        <v>4</v>
      </c>
      <c r="M1204" s="2" t="s">
        <v>1316</v>
      </c>
      <c r="N1204" s="9">
        <f>S1204*Unit_conversion!$C$5</f>
        <v>0.47464401861617594</v>
      </c>
      <c r="R1204" s="10"/>
      <c r="S1204" s="2">
        <v>13.48</v>
      </c>
      <c r="T1204" s="2"/>
      <c r="U1204" s="2" t="s">
        <v>35</v>
      </c>
      <c r="V1204" s="2" t="s">
        <v>32</v>
      </c>
      <c r="W1204" s="2" t="s">
        <v>1312</v>
      </c>
      <c r="X1204" s="2" t="s">
        <v>1141</v>
      </c>
      <c r="Y1204" s="2"/>
      <c r="AA1204" s="2"/>
    </row>
    <row r="1205" spans="1:32" ht="14.25" customHeight="1">
      <c r="A1205" s="1">
        <v>2067</v>
      </c>
      <c r="B1205" s="2">
        <v>1</v>
      </c>
      <c r="C1205" s="1" t="s">
        <v>1298</v>
      </c>
      <c r="D1205" s="1" t="s">
        <v>1299</v>
      </c>
      <c r="E1205" s="1">
        <v>2011</v>
      </c>
      <c r="F1205" s="1" t="s">
        <v>1300</v>
      </c>
      <c r="G1205" s="1" t="s">
        <v>1301</v>
      </c>
      <c r="H1205" s="8" t="str">
        <f>HYPERLINK("https://doi.org/"&amp;G1205)</f>
        <v>https://doi.org/10.1016/j.rse.2010.11.006</v>
      </c>
      <c r="I1205" s="1" t="s">
        <v>1302</v>
      </c>
      <c r="J1205" s="1" t="s">
        <v>1303</v>
      </c>
      <c r="K1205" s="2">
        <v>1</v>
      </c>
      <c r="L1205" s="2">
        <v>4</v>
      </c>
      <c r="M1205" s="2" t="s">
        <v>1316</v>
      </c>
      <c r="N1205" s="9">
        <f>S1205*Unit_conversion!$C$5</f>
        <v>0.4602075165662774</v>
      </c>
      <c r="R1205" s="10"/>
      <c r="S1205" s="2">
        <v>13.07</v>
      </c>
      <c r="T1205" s="2"/>
      <c r="U1205" s="2" t="s">
        <v>35</v>
      </c>
      <c r="V1205" s="2" t="s">
        <v>27</v>
      </c>
      <c r="W1205" s="2" t="s">
        <v>1313</v>
      </c>
      <c r="X1205" s="2" t="s">
        <v>1141</v>
      </c>
      <c r="Y1205" s="2"/>
      <c r="AA1205" s="2"/>
    </row>
    <row r="1206" spans="1:32" ht="14.25" customHeight="1">
      <c r="A1206" s="1">
        <v>2067</v>
      </c>
      <c r="B1206" s="2">
        <v>1</v>
      </c>
      <c r="C1206" s="1" t="s">
        <v>1298</v>
      </c>
      <c r="D1206" s="1" t="s">
        <v>1299</v>
      </c>
      <c r="E1206" s="1">
        <v>2011</v>
      </c>
      <c r="F1206" s="1" t="s">
        <v>1300</v>
      </c>
      <c r="G1206" s="1" t="s">
        <v>1301</v>
      </c>
      <c r="H1206" s="8" t="str">
        <f>HYPERLINK("https://doi.org/"&amp;G1206)</f>
        <v>https://doi.org/10.1016/j.rse.2010.11.006</v>
      </c>
      <c r="I1206" s="1" t="s">
        <v>1302</v>
      </c>
      <c r="J1206" s="1" t="s">
        <v>1303</v>
      </c>
      <c r="K1206" s="2">
        <v>1</v>
      </c>
      <c r="L1206" s="2">
        <v>4</v>
      </c>
      <c r="M1206" s="2" t="s">
        <v>1316</v>
      </c>
      <c r="N1206" s="9">
        <f>S1206*Unit_conversion!$C$5</f>
        <v>0.68274091401837178</v>
      </c>
      <c r="R1206" s="10"/>
      <c r="S1206" s="2">
        <v>19.39</v>
      </c>
      <c r="T1206" s="2"/>
      <c r="U1206" s="2" t="s">
        <v>35</v>
      </c>
      <c r="V1206" s="2" t="s">
        <v>1146</v>
      </c>
      <c r="W1206" s="2" t="s">
        <v>1314</v>
      </c>
      <c r="X1206" s="2" t="s">
        <v>1141</v>
      </c>
      <c r="Y1206" s="2"/>
    </row>
    <row r="1207" spans="1:32" ht="14.25" customHeight="1">
      <c r="A1207" s="1">
        <v>2067</v>
      </c>
      <c r="B1207" s="2">
        <v>1</v>
      </c>
      <c r="C1207" s="1" t="s">
        <v>1298</v>
      </c>
      <c r="D1207" s="1" t="s">
        <v>1299</v>
      </c>
      <c r="E1207" s="1">
        <v>2011</v>
      </c>
      <c r="F1207" s="1" t="s">
        <v>1300</v>
      </c>
      <c r="G1207" s="1" t="s">
        <v>1301</v>
      </c>
      <c r="H1207" s="8" t="str">
        <f>HYPERLINK("https://doi.org/"&amp;G1207)</f>
        <v>https://doi.org/10.1016/j.rse.2010.11.006</v>
      </c>
      <c r="I1207" s="1" t="s">
        <v>1302</v>
      </c>
      <c r="J1207" s="1" t="s">
        <v>1303</v>
      </c>
      <c r="K1207" s="2">
        <v>1</v>
      </c>
      <c r="L1207" s="2">
        <v>4</v>
      </c>
      <c r="M1207" s="2" t="s">
        <v>1316</v>
      </c>
      <c r="N1207" s="9">
        <f>S1207*Unit_conversion!$C$5</f>
        <v>0.69541686703779482</v>
      </c>
      <c r="R1207" s="10"/>
      <c r="S1207" s="2">
        <v>19.75</v>
      </c>
      <c r="T1207" s="2"/>
      <c r="U1207" s="2" t="s">
        <v>35</v>
      </c>
      <c r="V1207" s="2" t="s">
        <v>30</v>
      </c>
      <c r="W1207" s="2" t="s">
        <v>1315</v>
      </c>
      <c r="X1207" s="2" t="s">
        <v>1141</v>
      </c>
      <c r="Y1207" s="2"/>
    </row>
    <row r="1208" spans="1:32" ht="14.25" customHeight="1">
      <c r="A1208" s="3">
        <v>2023</v>
      </c>
      <c r="B1208" s="16">
        <v>1</v>
      </c>
      <c r="C1208" s="3" t="s">
        <v>1317</v>
      </c>
      <c r="D1208" s="3" t="s">
        <v>1318</v>
      </c>
      <c r="E1208" s="3">
        <v>2011</v>
      </c>
      <c r="F1208" s="3" t="s">
        <v>1319</v>
      </c>
      <c r="G1208" s="3" t="s">
        <v>1320</v>
      </c>
      <c r="H1208" s="17" t="str">
        <f>HYPERLINK("https://doi.org/"&amp;G1208)</f>
        <v>https://doi.org/10.1016/j.rse.2011.02.019</v>
      </c>
      <c r="I1208" s="3" t="s">
        <v>1321</v>
      </c>
      <c r="J1208" s="3" t="s">
        <v>1303</v>
      </c>
      <c r="K1208" s="16">
        <v>1</v>
      </c>
      <c r="L1208" s="16"/>
      <c r="M1208" s="16" t="s">
        <v>1322</v>
      </c>
      <c r="N1208" s="3">
        <v>1.03</v>
      </c>
      <c r="O1208" s="3">
        <v>1.43</v>
      </c>
      <c r="P1208" s="3"/>
      <c r="Q1208" s="3"/>
      <c r="R1208" s="10"/>
      <c r="S1208" s="16"/>
      <c r="T1208" s="16"/>
      <c r="U1208" s="16" t="s">
        <v>35</v>
      </c>
      <c r="V1208" s="3" t="s">
        <v>29</v>
      </c>
      <c r="W1208" s="16" t="s">
        <v>1323</v>
      </c>
      <c r="X1208" s="16" t="s">
        <v>28</v>
      </c>
      <c r="Y1208" s="3" t="s">
        <v>1324</v>
      </c>
      <c r="AA1208" s="3"/>
      <c r="AB1208" s="3"/>
      <c r="AC1208" s="3"/>
      <c r="AD1208" s="3"/>
      <c r="AE1208" s="3"/>
      <c r="AF1208" s="3"/>
    </row>
    <row r="1209" spans="1:32" ht="14.25" customHeight="1">
      <c r="A1209" s="3">
        <v>2023</v>
      </c>
      <c r="B1209" s="16">
        <v>1</v>
      </c>
      <c r="C1209" s="3" t="s">
        <v>1317</v>
      </c>
      <c r="D1209" s="3" t="s">
        <v>1318</v>
      </c>
      <c r="E1209" s="3">
        <v>2011</v>
      </c>
      <c r="F1209" s="3" t="s">
        <v>1319</v>
      </c>
      <c r="G1209" s="3" t="s">
        <v>1320</v>
      </c>
      <c r="H1209" s="17" t="str">
        <f>HYPERLINK("https://doi.org/"&amp;G1209)</f>
        <v>https://doi.org/10.1016/j.rse.2011.02.019</v>
      </c>
      <c r="I1209" s="3" t="s">
        <v>1321</v>
      </c>
      <c r="J1209" s="3" t="s">
        <v>1303</v>
      </c>
      <c r="K1209" s="16">
        <v>1</v>
      </c>
      <c r="L1209" s="16"/>
      <c r="M1209" s="16" t="s">
        <v>1322</v>
      </c>
      <c r="N1209" s="3">
        <v>1.1299999999999999</v>
      </c>
      <c r="O1209" s="3">
        <v>1.82</v>
      </c>
      <c r="P1209" s="3"/>
      <c r="Q1209" s="3"/>
      <c r="R1209" s="10"/>
      <c r="S1209" s="16"/>
      <c r="T1209" s="16"/>
      <c r="U1209" s="16" t="s">
        <v>35</v>
      </c>
      <c r="V1209" s="3" t="s">
        <v>29</v>
      </c>
      <c r="W1209" s="16" t="s">
        <v>1325</v>
      </c>
      <c r="X1209" s="16" t="s">
        <v>28</v>
      </c>
      <c r="Y1209" s="3" t="s">
        <v>1324</v>
      </c>
      <c r="AA1209" s="3"/>
      <c r="AB1209" s="3"/>
      <c r="AC1209" s="3"/>
      <c r="AD1209" s="3"/>
      <c r="AE1209" s="3"/>
      <c r="AF1209" s="3"/>
    </row>
    <row r="1210" spans="1:32" ht="14.25" customHeight="1">
      <c r="A1210" s="3">
        <v>2023</v>
      </c>
      <c r="B1210" s="16">
        <v>1</v>
      </c>
      <c r="C1210" s="3" t="s">
        <v>1317</v>
      </c>
      <c r="D1210" s="3" t="s">
        <v>1318</v>
      </c>
      <c r="E1210" s="3">
        <v>2011</v>
      </c>
      <c r="F1210" s="3" t="s">
        <v>1319</v>
      </c>
      <c r="G1210" s="3" t="s">
        <v>1320</v>
      </c>
      <c r="H1210" s="17" t="str">
        <f>HYPERLINK("https://doi.org/"&amp;G1210)</f>
        <v>https://doi.org/10.1016/j.rse.2011.02.019</v>
      </c>
      <c r="I1210" s="3" t="s">
        <v>1321</v>
      </c>
      <c r="J1210" s="3" t="s">
        <v>1303</v>
      </c>
      <c r="K1210" s="16">
        <v>1</v>
      </c>
      <c r="L1210" s="16"/>
      <c r="M1210" s="16" t="s">
        <v>1322</v>
      </c>
      <c r="N1210" s="3">
        <v>1.42</v>
      </c>
      <c r="O1210" s="3">
        <v>1.62</v>
      </c>
      <c r="P1210" s="3"/>
      <c r="Q1210" s="3"/>
      <c r="R1210" s="10"/>
      <c r="S1210" s="16"/>
      <c r="T1210" s="16"/>
      <c r="U1210" s="16" t="s">
        <v>35</v>
      </c>
      <c r="V1210" s="3" t="s">
        <v>29</v>
      </c>
      <c r="W1210" s="16" t="s">
        <v>1326</v>
      </c>
      <c r="X1210" s="16" t="s">
        <v>28</v>
      </c>
      <c r="Y1210" s="3" t="s">
        <v>1324</v>
      </c>
      <c r="AA1210" s="3"/>
      <c r="AB1210" s="3"/>
      <c r="AC1210" s="3"/>
      <c r="AD1210" s="3"/>
      <c r="AE1210" s="3"/>
      <c r="AF1210" s="3"/>
    </row>
    <row r="1211" spans="1:32" ht="14.25" customHeight="1">
      <c r="A1211" s="3">
        <v>2023</v>
      </c>
      <c r="B1211" s="16">
        <v>1</v>
      </c>
      <c r="C1211" s="3" t="s">
        <v>1317</v>
      </c>
      <c r="D1211" s="3" t="s">
        <v>1318</v>
      </c>
      <c r="E1211" s="3">
        <v>2011</v>
      </c>
      <c r="F1211" s="3" t="s">
        <v>1319</v>
      </c>
      <c r="G1211" s="3" t="s">
        <v>1320</v>
      </c>
      <c r="H1211" s="17" t="str">
        <f>HYPERLINK("https://doi.org/"&amp;G1211)</f>
        <v>https://doi.org/10.1016/j.rse.2011.02.019</v>
      </c>
      <c r="I1211" s="3" t="s">
        <v>1321</v>
      </c>
      <c r="J1211" s="3" t="s">
        <v>1303</v>
      </c>
      <c r="K1211" s="16">
        <v>1</v>
      </c>
      <c r="L1211" s="16"/>
      <c r="M1211" s="16" t="s">
        <v>1322</v>
      </c>
      <c r="N1211" s="3">
        <v>1.41</v>
      </c>
      <c r="O1211" s="3">
        <v>1.56</v>
      </c>
      <c r="P1211" s="3"/>
      <c r="Q1211" s="3"/>
      <c r="R1211" s="10"/>
      <c r="S1211" s="16"/>
      <c r="T1211" s="16"/>
      <c r="U1211" s="16" t="s">
        <v>35</v>
      </c>
      <c r="V1211" s="3" t="s">
        <v>29</v>
      </c>
      <c r="W1211" s="16" t="s">
        <v>1327</v>
      </c>
      <c r="X1211" s="16" t="s">
        <v>28</v>
      </c>
      <c r="Y1211" s="3" t="s">
        <v>1324</v>
      </c>
      <c r="AA1211" s="3"/>
      <c r="AB1211" s="3"/>
      <c r="AC1211" s="3"/>
      <c r="AD1211" s="3"/>
      <c r="AE1211" s="3"/>
      <c r="AF1211" s="3"/>
    </row>
    <row r="1212" spans="1:32" ht="14.25" customHeight="1">
      <c r="A1212" s="3">
        <v>2023</v>
      </c>
      <c r="B1212" s="16">
        <v>1</v>
      </c>
      <c r="C1212" s="3" t="s">
        <v>1317</v>
      </c>
      <c r="D1212" s="3" t="s">
        <v>1318</v>
      </c>
      <c r="E1212" s="3">
        <v>2011</v>
      </c>
      <c r="F1212" s="3" t="s">
        <v>1319</v>
      </c>
      <c r="G1212" s="3" t="s">
        <v>1320</v>
      </c>
      <c r="H1212" s="17" t="str">
        <f>HYPERLINK("https://doi.org/"&amp;G1212)</f>
        <v>https://doi.org/10.1016/j.rse.2011.02.019</v>
      </c>
      <c r="I1212" s="3" t="s">
        <v>1321</v>
      </c>
      <c r="J1212" s="3" t="s">
        <v>1303</v>
      </c>
      <c r="K1212" s="16">
        <v>1</v>
      </c>
      <c r="L1212" s="16"/>
      <c r="M1212" s="16" t="s">
        <v>1322</v>
      </c>
      <c r="N1212" s="3">
        <v>1.19</v>
      </c>
      <c r="O1212" s="3">
        <v>1.46</v>
      </c>
      <c r="P1212" s="3"/>
      <c r="Q1212" s="3"/>
      <c r="R1212" s="10"/>
      <c r="S1212" s="16"/>
      <c r="T1212" s="16"/>
      <c r="U1212" s="16" t="s">
        <v>35</v>
      </c>
      <c r="V1212" s="3" t="s">
        <v>29</v>
      </c>
      <c r="W1212" s="16" t="s">
        <v>1328</v>
      </c>
      <c r="X1212" s="16" t="s">
        <v>28</v>
      </c>
      <c r="Y1212" s="3" t="s">
        <v>1324</v>
      </c>
      <c r="AA1212" s="3"/>
      <c r="AB1212" s="3"/>
      <c r="AC1212" s="3"/>
      <c r="AD1212" s="3"/>
      <c r="AE1212" s="3"/>
      <c r="AF1212" s="3"/>
    </row>
    <row r="1213" spans="1:32" ht="14.25" customHeight="1">
      <c r="A1213" s="3">
        <v>2023</v>
      </c>
      <c r="B1213" s="16">
        <v>1</v>
      </c>
      <c r="C1213" s="3" t="s">
        <v>1317</v>
      </c>
      <c r="D1213" s="3" t="s">
        <v>1318</v>
      </c>
      <c r="E1213" s="3">
        <v>2011</v>
      </c>
      <c r="F1213" s="3" t="s">
        <v>1319</v>
      </c>
      <c r="G1213" s="3" t="s">
        <v>1320</v>
      </c>
      <c r="H1213" s="17" t="str">
        <f>HYPERLINK("https://doi.org/"&amp;G1213)</f>
        <v>https://doi.org/10.1016/j.rse.2011.02.019</v>
      </c>
      <c r="I1213" s="3" t="s">
        <v>1321</v>
      </c>
      <c r="J1213" s="3" t="s">
        <v>1303</v>
      </c>
      <c r="K1213" s="16">
        <v>1</v>
      </c>
      <c r="L1213" s="16"/>
      <c r="M1213" s="16" t="s">
        <v>1322</v>
      </c>
      <c r="N1213" s="3">
        <v>0.97</v>
      </c>
      <c r="O1213" s="3">
        <v>1.35</v>
      </c>
      <c r="P1213" s="3"/>
      <c r="Q1213" s="3"/>
      <c r="R1213" s="10"/>
      <c r="S1213" s="16"/>
      <c r="T1213" s="16"/>
      <c r="U1213" s="16" t="s">
        <v>35</v>
      </c>
      <c r="V1213" s="3" t="s">
        <v>29</v>
      </c>
      <c r="W1213" s="16" t="s">
        <v>1329</v>
      </c>
      <c r="X1213" s="16" t="s">
        <v>28</v>
      </c>
      <c r="Y1213" s="3" t="s">
        <v>1324</v>
      </c>
      <c r="AA1213" s="3"/>
      <c r="AB1213" s="3"/>
      <c r="AC1213" s="3"/>
      <c r="AD1213" s="3"/>
      <c r="AE1213" s="3"/>
      <c r="AF1213" s="3"/>
    </row>
    <row r="1214" spans="1:32" ht="14.25" customHeight="1">
      <c r="A1214" s="3">
        <v>2023</v>
      </c>
      <c r="B1214" s="16">
        <v>1</v>
      </c>
      <c r="C1214" s="3" t="s">
        <v>1317</v>
      </c>
      <c r="D1214" s="3" t="s">
        <v>1318</v>
      </c>
      <c r="E1214" s="3">
        <v>2011</v>
      </c>
      <c r="F1214" s="3" t="s">
        <v>1319</v>
      </c>
      <c r="G1214" s="3" t="s">
        <v>1320</v>
      </c>
      <c r="H1214" s="17" t="str">
        <f>HYPERLINK("https://doi.org/"&amp;G1214)</f>
        <v>https://doi.org/10.1016/j.rse.2011.02.019</v>
      </c>
      <c r="I1214" s="3" t="s">
        <v>1321</v>
      </c>
      <c r="J1214" s="3" t="s">
        <v>1303</v>
      </c>
      <c r="K1214" s="16">
        <v>1</v>
      </c>
      <c r="L1214" s="16"/>
      <c r="M1214" s="16" t="s">
        <v>1322</v>
      </c>
      <c r="N1214" s="3">
        <v>1.04</v>
      </c>
      <c r="O1214" s="3">
        <v>1.39</v>
      </c>
      <c r="P1214" s="3"/>
      <c r="Q1214" s="3"/>
      <c r="R1214" s="10"/>
      <c r="S1214" s="16"/>
      <c r="T1214" s="16"/>
      <c r="U1214" s="16" t="s">
        <v>35</v>
      </c>
      <c r="V1214" s="3" t="s">
        <v>29</v>
      </c>
      <c r="W1214" s="16" t="s">
        <v>1330</v>
      </c>
      <c r="X1214" s="16" t="s">
        <v>28</v>
      </c>
      <c r="Y1214" s="3" t="s">
        <v>1324</v>
      </c>
      <c r="AA1214" s="3"/>
      <c r="AB1214" s="3"/>
      <c r="AC1214" s="3"/>
      <c r="AD1214" s="3"/>
      <c r="AE1214" s="3"/>
      <c r="AF1214" s="3"/>
    </row>
    <row r="1215" spans="1:32" ht="14.25" customHeight="1">
      <c r="A1215" s="3">
        <v>2023</v>
      </c>
      <c r="B1215" s="16">
        <v>1</v>
      </c>
      <c r="C1215" s="3" t="s">
        <v>1317</v>
      </c>
      <c r="D1215" s="3" t="s">
        <v>1318</v>
      </c>
      <c r="E1215" s="3">
        <v>2011</v>
      </c>
      <c r="F1215" s="3" t="s">
        <v>1319</v>
      </c>
      <c r="G1215" s="3" t="s">
        <v>1320</v>
      </c>
      <c r="H1215" s="17" t="str">
        <f>HYPERLINK("https://doi.org/"&amp;G1215)</f>
        <v>https://doi.org/10.1016/j.rse.2011.02.019</v>
      </c>
      <c r="I1215" s="3" t="s">
        <v>1321</v>
      </c>
      <c r="J1215" s="3" t="s">
        <v>1303</v>
      </c>
      <c r="K1215" s="16">
        <v>1</v>
      </c>
      <c r="L1215" s="16"/>
      <c r="M1215" s="16" t="s">
        <v>1322</v>
      </c>
      <c r="N1215" s="3">
        <v>0.89</v>
      </c>
      <c r="O1215" s="3">
        <v>1.04</v>
      </c>
      <c r="P1215" s="3"/>
      <c r="Q1215" s="3"/>
      <c r="R1215" s="10"/>
      <c r="S1215" s="16"/>
      <c r="T1215" s="16"/>
      <c r="U1215" s="16" t="s">
        <v>35</v>
      </c>
      <c r="V1215" s="3" t="s">
        <v>509</v>
      </c>
      <c r="W1215" s="16" t="s">
        <v>1331</v>
      </c>
      <c r="X1215" s="16" t="s">
        <v>28</v>
      </c>
      <c r="Y1215" s="3" t="s">
        <v>1324</v>
      </c>
      <c r="AA1215" s="3"/>
      <c r="AB1215" s="3"/>
      <c r="AC1215" s="3"/>
      <c r="AD1215" s="3"/>
      <c r="AE1215" s="3"/>
      <c r="AF1215" s="3"/>
    </row>
    <row r="1216" spans="1:32" ht="14.25" customHeight="1">
      <c r="A1216" s="3">
        <v>2023</v>
      </c>
      <c r="B1216" s="16">
        <v>1</v>
      </c>
      <c r="C1216" s="3" t="s">
        <v>1317</v>
      </c>
      <c r="D1216" s="3" t="s">
        <v>1318</v>
      </c>
      <c r="E1216" s="3">
        <v>2011</v>
      </c>
      <c r="F1216" s="3" t="s">
        <v>1319</v>
      </c>
      <c r="G1216" s="3" t="s">
        <v>1320</v>
      </c>
      <c r="H1216" s="17" t="str">
        <f>HYPERLINK("https://doi.org/"&amp;G1216)</f>
        <v>https://doi.org/10.1016/j.rse.2011.02.019</v>
      </c>
      <c r="I1216" s="3" t="s">
        <v>1321</v>
      </c>
      <c r="J1216" s="3" t="s">
        <v>1303</v>
      </c>
      <c r="K1216" s="16">
        <v>1</v>
      </c>
      <c r="L1216" s="16"/>
      <c r="M1216" s="16" t="s">
        <v>1322</v>
      </c>
      <c r="N1216" s="3">
        <v>0.97</v>
      </c>
      <c r="O1216" s="3">
        <v>0.84</v>
      </c>
      <c r="P1216" s="3"/>
      <c r="Q1216" s="3"/>
      <c r="R1216" s="10"/>
      <c r="S1216" s="16"/>
      <c r="T1216" s="16"/>
      <c r="U1216" s="16" t="s">
        <v>35</v>
      </c>
      <c r="V1216" s="3" t="s">
        <v>30</v>
      </c>
      <c r="W1216" s="16" t="s">
        <v>1332</v>
      </c>
      <c r="X1216" s="16" t="s">
        <v>28</v>
      </c>
      <c r="Y1216" s="3" t="s">
        <v>1324</v>
      </c>
      <c r="AA1216" s="3"/>
      <c r="AB1216" s="3"/>
      <c r="AC1216" s="3"/>
      <c r="AD1216" s="3"/>
      <c r="AE1216" s="3"/>
      <c r="AF1216" s="3"/>
    </row>
    <row r="1217" spans="1:32" ht="14.25" customHeight="1">
      <c r="A1217" s="3">
        <v>2023</v>
      </c>
      <c r="B1217" s="16">
        <v>1</v>
      </c>
      <c r="C1217" s="3" t="s">
        <v>1317</v>
      </c>
      <c r="D1217" s="3" t="s">
        <v>1318</v>
      </c>
      <c r="E1217" s="3">
        <v>2011</v>
      </c>
      <c r="F1217" s="3" t="s">
        <v>1319</v>
      </c>
      <c r="G1217" s="3" t="s">
        <v>1320</v>
      </c>
      <c r="H1217" s="17" t="str">
        <f>HYPERLINK("https://doi.org/"&amp;G1217)</f>
        <v>https://doi.org/10.1016/j.rse.2011.02.019</v>
      </c>
      <c r="I1217" s="3" t="s">
        <v>1321</v>
      </c>
      <c r="J1217" s="3" t="s">
        <v>1303</v>
      </c>
      <c r="K1217" s="16">
        <v>1</v>
      </c>
      <c r="L1217" s="16"/>
      <c r="M1217" s="16" t="s">
        <v>1322</v>
      </c>
      <c r="N1217" s="3">
        <v>0.92</v>
      </c>
      <c r="O1217" s="3">
        <v>2.2000000000000002</v>
      </c>
      <c r="P1217" s="3"/>
      <c r="Q1217" s="3"/>
      <c r="R1217" s="10"/>
      <c r="S1217" s="16"/>
      <c r="T1217" s="16"/>
      <c r="U1217" s="16" t="s">
        <v>35</v>
      </c>
      <c r="V1217" s="3" t="s">
        <v>30</v>
      </c>
      <c r="W1217" s="16" t="s">
        <v>1333</v>
      </c>
      <c r="X1217" s="16" t="s">
        <v>28</v>
      </c>
      <c r="Y1217" s="3" t="s">
        <v>1324</v>
      </c>
      <c r="AA1217" s="3"/>
      <c r="AB1217" s="3"/>
      <c r="AC1217" s="3"/>
      <c r="AD1217" s="3"/>
      <c r="AE1217" s="3"/>
      <c r="AF1217" s="3"/>
    </row>
    <row r="1218" spans="1:32" ht="14.25" customHeight="1">
      <c r="A1218" s="3">
        <v>2023</v>
      </c>
      <c r="B1218" s="16">
        <v>1</v>
      </c>
      <c r="C1218" s="3" t="s">
        <v>1317</v>
      </c>
      <c r="D1218" s="3" t="s">
        <v>1318</v>
      </c>
      <c r="E1218" s="3">
        <v>2011</v>
      </c>
      <c r="F1218" s="3" t="s">
        <v>1319</v>
      </c>
      <c r="G1218" s="3" t="s">
        <v>1320</v>
      </c>
      <c r="H1218" s="17" t="str">
        <f>HYPERLINK("https://doi.org/"&amp;G1218)</f>
        <v>https://doi.org/10.1016/j.rse.2011.02.019</v>
      </c>
      <c r="I1218" s="3" t="s">
        <v>1321</v>
      </c>
      <c r="J1218" s="3" t="s">
        <v>1303</v>
      </c>
      <c r="K1218" s="16">
        <v>1</v>
      </c>
      <c r="L1218" s="16"/>
      <c r="M1218" s="16" t="s">
        <v>1322</v>
      </c>
      <c r="N1218" s="3">
        <v>0.67</v>
      </c>
      <c r="O1218" s="3">
        <v>1.1599999999999999</v>
      </c>
      <c r="P1218" s="3"/>
      <c r="Q1218" s="3"/>
      <c r="R1218" s="10"/>
      <c r="S1218" s="16"/>
      <c r="T1218" s="16"/>
      <c r="U1218" s="16" t="s">
        <v>35</v>
      </c>
      <c r="V1218" s="3" t="s">
        <v>30</v>
      </c>
      <c r="W1218" s="16" t="s">
        <v>1334</v>
      </c>
      <c r="X1218" s="16" t="s">
        <v>28</v>
      </c>
      <c r="Y1218" s="3" t="s">
        <v>1324</v>
      </c>
      <c r="AA1218" s="3"/>
      <c r="AB1218" s="3"/>
      <c r="AC1218" s="3"/>
      <c r="AD1218" s="3"/>
      <c r="AE1218" s="3"/>
      <c r="AF1218" s="3"/>
    </row>
    <row r="1219" spans="1:32" ht="14.25" customHeight="1">
      <c r="A1219" s="3">
        <v>2023</v>
      </c>
      <c r="B1219" s="16">
        <v>1</v>
      </c>
      <c r="C1219" s="3" t="s">
        <v>1317</v>
      </c>
      <c r="D1219" s="3" t="s">
        <v>1318</v>
      </c>
      <c r="E1219" s="3">
        <v>2011</v>
      </c>
      <c r="F1219" s="3" t="s">
        <v>1319</v>
      </c>
      <c r="G1219" s="3" t="s">
        <v>1320</v>
      </c>
      <c r="H1219" s="17" t="str">
        <f>HYPERLINK("https://doi.org/"&amp;G1219)</f>
        <v>https://doi.org/10.1016/j.rse.2011.02.019</v>
      </c>
      <c r="I1219" s="3" t="s">
        <v>1321</v>
      </c>
      <c r="J1219" s="3" t="s">
        <v>1303</v>
      </c>
      <c r="K1219" s="16">
        <v>1</v>
      </c>
      <c r="L1219" s="16"/>
      <c r="M1219" s="16" t="s">
        <v>1322</v>
      </c>
      <c r="N1219" s="3">
        <v>0.78</v>
      </c>
      <c r="O1219" s="3">
        <v>1.94</v>
      </c>
      <c r="P1219" s="3"/>
      <c r="Q1219" s="3"/>
      <c r="R1219" s="10"/>
      <c r="S1219" s="16"/>
      <c r="T1219" s="16"/>
      <c r="U1219" s="16" t="s">
        <v>35</v>
      </c>
      <c r="V1219" s="3" t="s">
        <v>30</v>
      </c>
      <c r="W1219" s="16" t="s">
        <v>1335</v>
      </c>
      <c r="X1219" s="16" t="s">
        <v>28</v>
      </c>
      <c r="Y1219" s="3" t="s">
        <v>1324</v>
      </c>
      <c r="AA1219" s="3"/>
      <c r="AB1219" s="3"/>
      <c r="AC1219" s="3"/>
      <c r="AD1219" s="3"/>
      <c r="AE1219" s="3"/>
      <c r="AF1219" s="3"/>
    </row>
    <row r="1220" spans="1:32" ht="14.25" customHeight="1">
      <c r="A1220" s="3">
        <v>2023</v>
      </c>
      <c r="B1220" s="16">
        <v>1</v>
      </c>
      <c r="C1220" s="3" t="s">
        <v>1317</v>
      </c>
      <c r="D1220" s="3" t="s">
        <v>1318</v>
      </c>
      <c r="E1220" s="3">
        <v>2011</v>
      </c>
      <c r="F1220" s="3" t="s">
        <v>1319</v>
      </c>
      <c r="G1220" s="3" t="s">
        <v>1320</v>
      </c>
      <c r="H1220" s="17" t="str">
        <f>HYPERLINK("https://doi.org/"&amp;G1220)</f>
        <v>https://doi.org/10.1016/j.rse.2011.02.019</v>
      </c>
      <c r="I1220" s="3" t="s">
        <v>1321</v>
      </c>
      <c r="J1220" s="3" t="s">
        <v>1303</v>
      </c>
      <c r="K1220" s="16">
        <v>1</v>
      </c>
      <c r="L1220" s="16"/>
      <c r="M1220" s="16" t="s">
        <v>1322</v>
      </c>
      <c r="N1220" s="3">
        <v>0.45</v>
      </c>
      <c r="O1220" s="3">
        <v>1.22</v>
      </c>
      <c r="P1220" s="3"/>
      <c r="Q1220" s="3"/>
      <c r="R1220" s="10"/>
      <c r="S1220" s="16"/>
      <c r="T1220" s="16"/>
      <c r="U1220" s="16" t="s">
        <v>35</v>
      </c>
      <c r="V1220" s="3" t="s">
        <v>30</v>
      </c>
      <c r="W1220" s="16" t="s">
        <v>1336</v>
      </c>
      <c r="X1220" s="16" t="s">
        <v>28</v>
      </c>
      <c r="Y1220" s="3" t="s">
        <v>1324</v>
      </c>
      <c r="AA1220" s="2"/>
      <c r="AB1220" s="3"/>
      <c r="AC1220" s="3"/>
      <c r="AD1220" s="3"/>
      <c r="AE1220" s="3"/>
      <c r="AF1220" s="3"/>
    </row>
    <row r="1221" spans="1:32" ht="14.25" customHeight="1">
      <c r="A1221" s="3">
        <v>2023</v>
      </c>
      <c r="B1221" s="16">
        <v>1</v>
      </c>
      <c r="C1221" s="3" t="s">
        <v>1317</v>
      </c>
      <c r="D1221" s="3" t="s">
        <v>1318</v>
      </c>
      <c r="E1221" s="3">
        <v>2011</v>
      </c>
      <c r="F1221" s="3" t="s">
        <v>1319</v>
      </c>
      <c r="G1221" s="3" t="s">
        <v>1320</v>
      </c>
      <c r="H1221" s="17" t="str">
        <f>HYPERLINK("https://doi.org/"&amp;G1221)</f>
        <v>https://doi.org/10.1016/j.rse.2011.02.019</v>
      </c>
      <c r="I1221" s="3" t="s">
        <v>1321</v>
      </c>
      <c r="J1221" s="3" t="s">
        <v>1303</v>
      </c>
      <c r="K1221" s="16">
        <v>1</v>
      </c>
      <c r="L1221" s="16"/>
      <c r="M1221" s="16" t="s">
        <v>1322</v>
      </c>
      <c r="N1221" s="3">
        <v>0.56000000000000005</v>
      </c>
      <c r="O1221" s="3">
        <v>0.97</v>
      </c>
      <c r="P1221" s="3"/>
      <c r="Q1221" s="3"/>
      <c r="R1221" s="10"/>
      <c r="S1221" s="16"/>
      <c r="T1221" s="16"/>
      <c r="U1221" s="16" t="s">
        <v>35</v>
      </c>
      <c r="V1221" s="3" t="s">
        <v>30</v>
      </c>
      <c r="W1221" s="16" t="s">
        <v>1337</v>
      </c>
      <c r="X1221" s="16" t="s">
        <v>28</v>
      </c>
      <c r="Y1221" s="3" t="s">
        <v>1324</v>
      </c>
      <c r="AA1221" s="3"/>
      <c r="AB1221" s="3"/>
      <c r="AC1221" s="3"/>
      <c r="AD1221" s="3"/>
      <c r="AE1221" s="3"/>
      <c r="AF1221" s="3"/>
    </row>
    <row r="1222" spans="1:32" ht="14.25" customHeight="1">
      <c r="A1222" s="3">
        <v>2023</v>
      </c>
      <c r="B1222" s="16">
        <v>1</v>
      </c>
      <c r="C1222" s="3" t="s">
        <v>1317</v>
      </c>
      <c r="D1222" s="3" t="s">
        <v>1318</v>
      </c>
      <c r="E1222" s="3">
        <v>2011</v>
      </c>
      <c r="F1222" s="3" t="s">
        <v>1319</v>
      </c>
      <c r="G1222" s="3" t="s">
        <v>1320</v>
      </c>
      <c r="H1222" s="17" t="str">
        <f>HYPERLINK("https://doi.org/"&amp;G1222)</f>
        <v>https://doi.org/10.1016/j.rse.2011.02.019</v>
      </c>
      <c r="I1222" s="3" t="s">
        <v>1321</v>
      </c>
      <c r="J1222" s="3" t="s">
        <v>1303</v>
      </c>
      <c r="K1222" s="16">
        <v>1</v>
      </c>
      <c r="L1222" s="16"/>
      <c r="M1222" s="16" t="s">
        <v>1322</v>
      </c>
      <c r="N1222" s="3">
        <v>0.67</v>
      </c>
      <c r="O1222" s="3">
        <v>3.08</v>
      </c>
      <c r="P1222" s="3"/>
      <c r="Q1222" s="3"/>
      <c r="R1222" s="10"/>
      <c r="S1222" s="16"/>
      <c r="T1222" s="16"/>
      <c r="U1222" s="16" t="s">
        <v>35</v>
      </c>
      <c r="V1222" s="3" t="s">
        <v>125</v>
      </c>
      <c r="W1222" s="16" t="s">
        <v>1338</v>
      </c>
      <c r="X1222" s="16" t="s">
        <v>28</v>
      </c>
      <c r="Y1222" s="3" t="s">
        <v>1324</v>
      </c>
      <c r="AA1222" s="3"/>
      <c r="AB1222" s="3"/>
      <c r="AC1222" s="3"/>
      <c r="AD1222" s="3"/>
      <c r="AE1222" s="3"/>
      <c r="AF1222" s="3"/>
    </row>
    <row r="1223" spans="1:32" ht="14.25" customHeight="1">
      <c r="A1223" s="3">
        <v>2023</v>
      </c>
      <c r="B1223" s="16">
        <v>1</v>
      </c>
      <c r="C1223" s="3" t="s">
        <v>1317</v>
      </c>
      <c r="D1223" s="3" t="s">
        <v>1318</v>
      </c>
      <c r="E1223" s="3">
        <v>2011</v>
      </c>
      <c r="F1223" s="3" t="s">
        <v>1319</v>
      </c>
      <c r="G1223" s="3" t="s">
        <v>1320</v>
      </c>
      <c r="H1223" s="17" t="str">
        <f>HYPERLINK("https://doi.org/"&amp;G1223)</f>
        <v>https://doi.org/10.1016/j.rse.2011.02.019</v>
      </c>
      <c r="I1223" s="3" t="s">
        <v>1321</v>
      </c>
      <c r="J1223" s="3" t="s">
        <v>1303</v>
      </c>
      <c r="K1223" s="16">
        <v>1</v>
      </c>
      <c r="L1223" s="16"/>
      <c r="M1223" s="16" t="s">
        <v>1322</v>
      </c>
      <c r="N1223" s="3">
        <v>1.05</v>
      </c>
      <c r="O1223" s="3">
        <v>3.63</v>
      </c>
      <c r="P1223" s="3"/>
      <c r="Q1223" s="3"/>
      <c r="R1223" s="10"/>
      <c r="S1223" s="16"/>
      <c r="T1223" s="16"/>
      <c r="U1223" s="16" t="s">
        <v>35</v>
      </c>
      <c r="V1223" s="3" t="s">
        <v>125</v>
      </c>
      <c r="W1223" s="16" t="s">
        <v>1339</v>
      </c>
      <c r="X1223" s="16" t="s">
        <v>28</v>
      </c>
      <c r="Y1223" s="3" t="s">
        <v>1324</v>
      </c>
      <c r="AA1223" s="3"/>
      <c r="AB1223" s="3"/>
      <c r="AC1223" s="3"/>
      <c r="AD1223" s="3"/>
      <c r="AE1223" s="3"/>
      <c r="AF1223" s="3"/>
    </row>
    <row r="1224" spans="1:32" ht="14.25" customHeight="1">
      <c r="A1224" s="3">
        <v>2023</v>
      </c>
      <c r="B1224" s="16">
        <v>1</v>
      </c>
      <c r="C1224" s="3" t="s">
        <v>1317</v>
      </c>
      <c r="D1224" s="3" t="s">
        <v>1318</v>
      </c>
      <c r="E1224" s="3">
        <v>2011</v>
      </c>
      <c r="F1224" s="3" t="s">
        <v>1319</v>
      </c>
      <c r="G1224" s="3" t="s">
        <v>1320</v>
      </c>
      <c r="H1224" s="17" t="str">
        <f>HYPERLINK("https://doi.org/"&amp;G1224)</f>
        <v>https://doi.org/10.1016/j.rse.2011.02.019</v>
      </c>
      <c r="I1224" s="3" t="s">
        <v>1321</v>
      </c>
      <c r="J1224" s="3" t="s">
        <v>1303</v>
      </c>
      <c r="K1224" s="16">
        <v>1</v>
      </c>
      <c r="L1224" s="16"/>
      <c r="M1224" s="16" t="s">
        <v>1322</v>
      </c>
      <c r="N1224" s="3">
        <v>1.1100000000000001</v>
      </c>
      <c r="O1224" s="3">
        <v>1.99</v>
      </c>
      <c r="P1224" s="3"/>
      <c r="Q1224" s="3"/>
      <c r="R1224" s="10"/>
      <c r="S1224" s="16"/>
      <c r="T1224" s="16"/>
      <c r="U1224" s="16" t="s">
        <v>35</v>
      </c>
      <c r="V1224" s="3" t="s">
        <v>32</v>
      </c>
      <c r="W1224" s="16" t="s">
        <v>1340</v>
      </c>
      <c r="X1224" s="16" t="s">
        <v>28</v>
      </c>
      <c r="Y1224" s="3" t="s">
        <v>1324</v>
      </c>
      <c r="AA1224" s="3"/>
      <c r="AB1224" s="3"/>
      <c r="AC1224" s="3"/>
      <c r="AD1224" s="3"/>
      <c r="AE1224" s="3"/>
      <c r="AF1224" s="3"/>
    </row>
    <row r="1225" spans="1:32" ht="14.25" customHeight="1">
      <c r="A1225" s="3">
        <v>2023</v>
      </c>
      <c r="B1225" s="16">
        <v>1</v>
      </c>
      <c r="C1225" s="3" t="s">
        <v>1317</v>
      </c>
      <c r="D1225" s="3" t="s">
        <v>1318</v>
      </c>
      <c r="E1225" s="3">
        <v>2011</v>
      </c>
      <c r="F1225" s="3" t="s">
        <v>1319</v>
      </c>
      <c r="G1225" s="3" t="s">
        <v>1320</v>
      </c>
      <c r="H1225" s="17" t="str">
        <f>HYPERLINK("https://doi.org/"&amp;G1225)</f>
        <v>https://doi.org/10.1016/j.rse.2011.02.019</v>
      </c>
      <c r="I1225" s="3" t="s">
        <v>1321</v>
      </c>
      <c r="J1225" s="3" t="s">
        <v>1303</v>
      </c>
      <c r="K1225" s="16">
        <v>1</v>
      </c>
      <c r="L1225" s="16"/>
      <c r="M1225" s="16" t="s">
        <v>1322</v>
      </c>
      <c r="N1225" s="3">
        <v>1.06</v>
      </c>
      <c r="O1225" s="3">
        <v>2.68</v>
      </c>
      <c r="P1225" s="3"/>
      <c r="Q1225" s="3"/>
      <c r="R1225" s="10"/>
      <c r="S1225" s="16"/>
      <c r="T1225" s="16"/>
      <c r="U1225" s="16" t="s">
        <v>35</v>
      </c>
      <c r="V1225" s="3" t="s">
        <v>32</v>
      </c>
      <c r="W1225" s="16" t="s">
        <v>1341</v>
      </c>
      <c r="X1225" s="16" t="s">
        <v>28</v>
      </c>
      <c r="Y1225" s="3" t="s">
        <v>1324</v>
      </c>
      <c r="AA1225" s="3"/>
      <c r="AB1225" s="3"/>
      <c r="AC1225" s="3"/>
      <c r="AD1225" s="3"/>
      <c r="AE1225" s="3"/>
      <c r="AF1225" s="3"/>
    </row>
    <row r="1226" spans="1:32" ht="14.25" customHeight="1">
      <c r="A1226" s="3">
        <v>2023</v>
      </c>
      <c r="B1226" s="16">
        <v>1</v>
      </c>
      <c r="C1226" s="3" t="s">
        <v>1317</v>
      </c>
      <c r="D1226" s="3" t="s">
        <v>1318</v>
      </c>
      <c r="E1226" s="3">
        <v>2011</v>
      </c>
      <c r="F1226" s="3" t="s">
        <v>1319</v>
      </c>
      <c r="G1226" s="3" t="s">
        <v>1320</v>
      </c>
      <c r="H1226" s="17" t="str">
        <f>HYPERLINK("https://doi.org/"&amp;G1226)</f>
        <v>https://doi.org/10.1016/j.rse.2011.02.019</v>
      </c>
      <c r="I1226" s="3" t="s">
        <v>1321</v>
      </c>
      <c r="J1226" s="3" t="s">
        <v>1303</v>
      </c>
      <c r="K1226" s="16">
        <v>1</v>
      </c>
      <c r="L1226" s="16"/>
      <c r="M1226" s="16" t="s">
        <v>1322</v>
      </c>
      <c r="N1226" s="3">
        <v>0.81</v>
      </c>
      <c r="O1226" s="3">
        <v>1.24</v>
      </c>
      <c r="P1226" s="3"/>
      <c r="Q1226" s="3"/>
      <c r="R1226" s="10"/>
      <c r="S1226" s="16"/>
      <c r="T1226" s="16"/>
      <c r="U1226" s="16" t="s">
        <v>35</v>
      </c>
      <c r="V1226" s="3" t="s">
        <v>32</v>
      </c>
      <c r="W1226" s="16" t="s">
        <v>1342</v>
      </c>
      <c r="X1226" s="16" t="s">
        <v>28</v>
      </c>
      <c r="Y1226" s="3" t="s">
        <v>1324</v>
      </c>
      <c r="AA1226" s="3"/>
      <c r="AB1226" s="3"/>
      <c r="AC1226" s="3"/>
      <c r="AD1226" s="3"/>
      <c r="AE1226" s="3"/>
      <c r="AF1226" s="3"/>
    </row>
    <row r="1227" spans="1:32" ht="14.25" customHeight="1">
      <c r="A1227" s="3">
        <v>2023</v>
      </c>
      <c r="B1227" s="16">
        <v>1</v>
      </c>
      <c r="C1227" s="3" t="s">
        <v>1317</v>
      </c>
      <c r="D1227" s="3" t="s">
        <v>1318</v>
      </c>
      <c r="E1227" s="3">
        <v>2011</v>
      </c>
      <c r="F1227" s="3" t="s">
        <v>1319</v>
      </c>
      <c r="G1227" s="3" t="s">
        <v>1320</v>
      </c>
      <c r="H1227" s="17" t="str">
        <f>HYPERLINK("https://doi.org/"&amp;G1227)</f>
        <v>https://doi.org/10.1016/j.rse.2011.02.019</v>
      </c>
      <c r="I1227" s="3" t="s">
        <v>1321</v>
      </c>
      <c r="J1227" s="3" t="s">
        <v>1303</v>
      </c>
      <c r="K1227" s="16">
        <v>1</v>
      </c>
      <c r="L1227" s="16"/>
      <c r="M1227" s="16" t="s">
        <v>1322</v>
      </c>
      <c r="N1227" s="3">
        <v>0.6</v>
      </c>
      <c r="O1227" s="3">
        <v>0.99</v>
      </c>
      <c r="P1227" s="3"/>
      <c r="Q1227" s="3"/>
      <c r="R1227" s="10"/>
      <c r="S1227" s="16"/>
      <c r="T1227" s="16"/>
      <c r="U1227" s="16" t="s">
        <v>35</v>
      </c>
      <c r="V1227" s="3" t="s">
        <v>32</v>
      </c>
      <c r="W1227" s="16" t="s">
        <v>1343</v>
      </c>
      <c r="X1227" s="16" t="s">
        <v>28</v>
      </c>
      <c r="Y1227" s="3" t="s">
        <v>1324</v>
      </c>
      <c r="AA1227" s="3"/>
      <c r="AB1227" s="3"/>
      <c r="AC1227" s="3"/>
      <c r="AD1227" s="3"/>
      <c r="AE1227" s="3"/>
      <c r="AF1227" s="3"/>
    </row>
    <row r="1228" spans="1:32" ht="14.25" customHeight="1">
      <c r="A1228" s="3">
        <v>2023</v>
      </c>
      <c r="B1228" s="16">
        <v>1</v>
      </c>
      <c r="C1228" s="3" t="s">
        <v>1317</v>
      </c>
      <c r="D1228" s="3" t="s">
        <v>1318</v>
      </c>
      <c r="E1228" s="3">
        <v>2011</v>
      </c>
      <c r="F1228" s="3" t="s">
        <v>1319</v>
      </c>
      <c r="G1228" s="3" t="s">
        <v>1320</v>
      </c>
      <c r="H1228" s="17" t="str">
        <f>HYPERLINK("https://doi.org/"&amp;G1228)</f>
        <v>https://doi.org/10.1016/j.rse.2011.02.019</v>
      </c>
      <c r="I1228" s="3" t="s">
        <v>1321</v>
      </c>
      <c r="J1228" s="3" t="s">
        <v>1303</v>
      </c>
      <c r="K1228" s="16">
        <v>1</v>
      </c>
      <c r="L1228" s="16"/>
      <c r="M1228" s="16" t="s">
        <v>1322</v>
      </c>
      <c r="N1228" s="3">
        <v>0.76</v>
      </c>
      <c r="O1228" s="3">
        <v>1.18</v>
      </c>
      <c r="P1228" s="3"/>
      <c r="Q1228" s="3"/>
      <c r="R1228" s="10"/>
      <c r="S1228" s="16"/>
      <c r="T1228" s="16"/>
      <c r="U1228" s="16" t="s">
        <v>35</v>
      </c>
      <c r="V1228" s="3" t="s">
        <v>32</v>
      </c>
      <c r="W1228" s="16" t="s">
        <v>1344</v>
      </c>
      <c r="X1228" s="16" t="s">
        <v>28</v>
      </c>
      <c r="Y1228" s="3" t="s">
        <v>1324</v>
      </c>
      <c r="AA1228" s="3"/>
      <c r="AB1228" s="3"/>
      <c r="AC1228" s="3"/>
      <c r="AD1228" s="3"/>
      <c r="AE1228" s="3"/>
      <c r="AF1228" s="3"/>
    </row>
    <row r="1229" spans="1:32" ht="14.25" customHeight="1">
      <c r="A1229" s="3">
        <v>2023</v>
      </c>
      <c r="B1229" s="16">
        <v>1</v>
      </c>
      <c r="C1229" s="3" t="s">
        <v>1317</v>
      </c>
      <c r="D1229" s="3" t="s">
        <v>1318</v>
      </c>
      <c r="E1229" s="3">
        <v>2011</v>
      </c>
      <c r="F1229" s="3" t="s">
        <v>1319</v>
      </c>
      <c r="G1229" s="3" t="s">
        <v>1320</v>
      </c>
      <c r="H1229" s="17" t="str">
        <f>HYPERLINK("https://doi.org/"&amp;G1229)</f>
        <v>https://doi.org/10.1016/j.rse.2011.02.019</v>
      </c>
      <c r="I1229" s="3" t="s">
        <v>1321</v>
      </c>
      <c r="J1229" s="3" t="s">
        <v>1303</v>
      </c>
      <c r="K1229" s="16">
        <v>1</v>
      </c>
      <c r="L1229" s="16"/>
      <c r="M1229" s="16" t="s">
        <v>1322</v>
      </c>
      <c r="N1229" s="3">
        <v>0.61</v>
      </c>
      <c r="O1229" s="3">
        <v>0.93</v>
      </c>
      <c r="P1229" s="3"/>
      <c r="Q1229" s="3"/>
      <c r="R1229" s="10"/>
      <c r="S1229" s="16"/>
      <c r="T1229" s="16"/>
      <c r="U1229" s="16" t="s">
        <v>35</v>
      </c>
      <c r="V1229" s="3" t="s">
        <v>32</v>
      </c>
      <c r="W1229" s="16" t="s">
        <v>1345</v>
      </c>
      <c r="X1229" s="16" t="s">
        <v>28</v>
      </c>
      <c r="Y1229" s="3" t="s">
        <v>1324</v>
      </c>
      <c r="AA1229" s="3"/>
      <c r="AB1229" s="3"/>
      <c r="AC1229" s="3"/>
      <c r="AD1229" s="3"/>
      <c r="AE1229" s="3"/>
      <c r="AF1229" s="3"/>
    </row>
    <row r="1230" spans="1:32" ht="14.25" customHeight="1">
      <c r="A1230" s="3">
        <v>2023</v>
      </c>
      <c r="B1230" s="16">
        <v>1</v>
      </c>
      <c r="C1230" s="3" t="s">
        <v>1317</v>
      </c>
      <c r="D1230" s="3" t="s">
        <v>1318</v>
      </c>
      <c r="E1230" s="3">
        <v>2011</v>
      </c>
      <c r="F1230" s="3" t="s">
        <v>1319</v>
      </c>
      <c r="G1230" s="3" t="s">
        <v>1320</v>
      </c>
      <c r="H1230" s="17" t="str">
        <f>HYPERLINK("https://doi.org/"&amp;G1230)</f>
        <v>https://doi.org/10.1016/j.rse.2011.02.019</v>
      </c>
      <c r="I1230" s="3" t="s">
        <v>1321</v>
      </c>
      <c r="J1230" s="3" t="s">
        <v>1303</v>
      </c>
      <c r="K1230" s="16">
        <v>1</v>
      </c>
      <c r="L1230" s="16"/>
      <c r="M1230" s="16" t="s">
        <v>1322</v>
      </c>
      <c r="N1230" s="3">
        <v>0.97</v>
      </c>
      <c r="O1230" s="3">
        <v>1.54</v>
      </c>
      <c r="P1230" s="3"/>
      <c r="Q1230" s="3"/>
      <c r="R1230" s="10"/>
      <c r="S1230" s="16"/>
      <c r="T1230" s="16"/>
      <c r="U1230" s="16" t="s">
        <v>35</v>
      </c>
      <c r="V1230" s="3" t="s">
        <v>32</v>
      </c>
      <c r="W1230" s="16" t="s">
        <v>1346</v>
      </c>
      <c r="X1230" s="16" t="s">
        <v>28</v>
      </c>
      <c r="Y1230" s="3" t="s">
        <v>1324</v>
      </c>
      <c r="AA1230" s="3"/>
      <c r="AB1230" s="3"/>
      <c r="AC1230" s="3"/>
      <c r="AD1230" s="3"/>
      <c r="AE1230" s="3"/>
      <c r="AF1230" s="3"/>
    </row>
    <row r="1231" spans="1:32" ht="14.25" customHeight="1">
      <c r="A1231" s="3">
        <v>2023</v>
      </c>
      <c r="B1231" s="16">
        <v>1</v>
      </c>
      <c r="C1231" s="3" t="s">
        <v>1317</v>
      </c>
      <c r="D1231" s="3" t="s">
        <v>1318</v>
      </c>
      <c r="E1231" s="3">
        <v>2011</v>
      </c>
      <c r="F1231" s="3" t="s">
        <v>1319</v>
      </c>
      <c r="G1231" s="3" t="s">
        <v>1320</v>
      </c>
      <c r="H1231" s="17" t="str">
        <f>HYPERLINK("https://doi.org/"&amp;G1231)</f>
        <v>https://doi.org/10.1016/j.rse.2011.02.019</v>
      </c>
      <c r="I1231" s="3" t="s">
        <v>1321</v>
      </c>
      <c r="J1231" s="3" t="s">
        <v>1303</v>
      </c>
      <c r="K1231" s="16">
        <v>1</v>
      </c>
      <c r="L1231" s="16"/>
      <c r="M1231" s="16" t="s">
        <v>1322</v>
      </c>
      <c r="N1231" s="3">
        <v>0.38</v>
      </c>
      <c r="O1231" s="3">
        <v>0.56000000000000005</v>
      </c>
      <c r="P1231" s="3"/>
      <c r="Q1231" s="3"/>
      <c r="R1231" s="10"/>
      <c r="S1231" s="16"/>
      <c r="T1231" s="16"/>
      <c r="U1231" s="16" t="s">
        <v>35</v>
      </c>
      <c r="V1231" s="3" t="s">
        <v>32</v>
      </c>
      <c r="W1231" s="16" t="s">
        <v>1347</v>
      </c>
      <c r="X1231" s="16" t="s">
        <v>28</v>
      </c>
      <c r="Y1231" s="3" t="s">
        <v>1324</v>
      </c>
      <c r="AA1231" s="2"/>
      <c r="AB1231" s="3"/>
      <c r="AC1231" s="3"/>
      <c r="AD1231" s="3"/>
      <c r="AE1231" s="3"/>
      <c r="AF1231" s="3"/>
    </row>
    <row r="1232" spans="1:32" ht="14.25" customHeight="1">
      <c r="A1232" s="3">
        <v>2023</v>
      </c>
      <c r="B1232" s="16">
        <v>1</v>
      </c>
      <c r="C1232" s="3" t="s">
        <v>1317</v>
      </c>
      <c r="D1232" s="3" t="s">
        <v>1318</v>
      </c>
      <c r="E1232" s="3">
        <v>2011</v>
      </c>
      <c r="F1232" s="3" t="s">
        <v>1319</v>
      </c>
      <c r="G1232" s="3" t="s">
        <v>1320</v>
      </c>
      <c r="H1232" s="17" t="str">
        <f>HYPERLINK("https://doi.org/"&amp;G1232)</f>
        <v>https://doi.org/10.1016/j.rse.2011.02.019</v>
      </c>
      <c r="I1232" s="3" t="s">
        <v>1321</v>
      </c>
      <c r="J1232" s="3" t="s">
        <v>1303</v>
      </c>
      <c r="K1232" s="16">
        <v>1</v>
      </c>
      <c r="L1232" s="16"/>
      <c r="M1232" s="16" t="s">
        <v>1322</v>
      </c>
      <c r="N1232" s="3">
        <v>0.32</v>
      </c>
      <c r="O1232" s="3">
        <v>0.56999999999999995</v>
      </c>
      <c r="P1232" s="3"/>
      <c r="Q1232" s="3"/>
      <c r="R1232" s="10"/>
      <c r="S1232" s="16"/>
      <c r="T1232" s="16"/>
      <c r="U1232" s="16" t="s">
        <v>35</v>
      </c>
      <c r="V1232" s="3" t="s">
        <v>32</v>
      </c>
      <c r="W1232" s="16" t="s">
        <v>1348</v>
      </c>
      <c r="X1232" s="16" t="s">
        <v>28</v>
      </c>
      <c r="Y1232" s="3" t="s">
        <v>1324</v>
      </c>
      <c r="AA1232" s="2"/>
      <c r="AB1232" s="3"/>
      <c r="AC1232" s="3"/>
      <c r="AD1232" s="3"/>
      <c r="AE1232" s="3"/>
      <c r="AF1232" s="3"/>
    </row>
    <row r="1233" spans="1:32" ht="14.25" customHeight="1">
      <c r="A1233" s="3">
        <v>2023</v>
      </c>
      <c r="B1233" s="16">
        <v>1</v>
      </c>
      <c r="C1233" s="3" t="s">
        <v>1317</v>
      </c>
      <c r="D1233" s="3" t="s">
        <v>1318</v>
      </c>
      <c r="E1233" s="3">
        <v>2011</v>
      </c>
      <c r="F1233" s="3" t="s">
        <v>1319</v>
      </c>
      <c r="G1233" s="3" t="s">
        <v>1320</v>
      </c>
      <c r="H1233" s="17" t="str">
        <f>HYPERLINK("https://doi.org/"&amp;G1233)</f>
        <v>https://doi.org/10.1016/j.rse.2011.02.019</v>
      </c>
      <c r="I1233" s="3" t="s">
        <v>1321</v>
      </c>
      <c r="J1233" s="3" t="s">
        <v>1303</v>
      </c>
      <c r="K1233" s="16">
        <v>1</v>
      </c>
      <c r="L1233" s="16"/>
      <c r="M1233" s="16" t="s">
        <v>1322</v>
      </c>
      <c r="N1233" s="3">
        <v>0.35</v>
      </c>
      <c r="O1233" s="3">
        <v>0.54</v>
      </c>
      <c r="P1233" s="3"/>
      <c r="Q1233" s="3"/>
      <c r="R1233" s="10"/>
      <c r="S1233" s="16"/>
      <c r="T1233" s="16"/>
      <c r="U1233" s="16" t="s">
        <v>35</v>
      </c>
      <c r="V1233" s="3" t="s">
        <v>32</v>
      </c>
      <c r="W1233" s="16" t="s">
        <v>1349</v>
      </c>
      <c r="X1233" s="16" t="s">
        <v>28</v>
      </c>
      <c r="Y1233" s="3" t="s">
        <v>1324</v>
      </c>
      <c r="AA1233" s="2"/>
      <c r="AB1233" s="3"/>
      <c r="AC1233" s="3"/>
      <c r="AD1233" s="3"/>
      <c r="AE1233" s="3"/>
      <c r="AF1233" s="3"/>
    </row>
    <row r="1234" spans="1:32" ht="14.25" customHeight="1">
      <c r="A1234" s="3">
        <v>2023</v>
      </c>
      <c r="B1234" s="16">
        <v>1</v>
      </c>
      <c r="C1234" s="3" t="s">
        <v>1317</v>
      </c>
      <c r="D1234" s="3" t="s">
        <v>1318</v>
      </c>
      <c r="E1234" s="3">
        <v>2011</v>
      </c>
      <c r="F1234" s="3" t="s">
        <v>1319</v>
      </c>
      <c r="G1234" s="3" t="s">
        <v>1320</v>
      </c>
      <c r="H1234" s="17" t="str">
        <f>HYPERLINK("https://doi.org/"&amp;G1234)</f>
        <v>https://doi.org/10.1016/j.rse.2011.02.019</v>
      </c>
      <c r="I1234" s="3" t="s">
        <v>1321</v>
      </c>
      <c r="J1234" s="3" t="s">
        <v>1303</v>
      </c>
      <c r="K1234" s="16">
        <v>1</v>
      </c>
      <c r="L1234" s="16"/>
      <c r="M1234" s="16" t="s">
        <v>1322</v>
      </c>
      <c r="N1234" s="3">
        <v>0.4</v>
      </c>
      <c r="O1234" s="3">
        <v>0.38</v>
      </c>
      <c r="P1234" s="3"/>
      <c r="Q1234" s="3"/>
      <c r="R1234" s="10"/>
      <c r="S1234" s="16"/>
      <c r="T1234" s="16"/>
      <c r="U1234" s="16" t="s">
        <v>35</v>
      </c>
      <c r="V1234" s="3" t="s">
        <v>32</v>
      </c>
      <c r="W1234" s="16" t="s">
        <v>1350</v>
      </c>
      <c r="X1234" s="16" t="s">
        <v>28</v>
      </c>
      <c r="Y1234" s="3" t="s">
        <v>1324</v>
      </c>
      <c r="AA1234" s="2"/>
      <c r="AB1234" s="3"/>
      <c r="AC1234" s="3"/>
      <c r="AD1234" s="3"/>
      <c r="AE1234" s="3"/>
      <c r="AF1234" s="3"/>
    </row>
    <row r="1235" spans="1:32" ht="14.25" customHeight="1">
      <c r="A1235" s="3">
        <v>2023</v>
      </c>
      <c r="B1235" s="16">
        <v>1</v>
      </c>
      <c r="C1235" s="3" t="s">
        <v>1317</v>
      </c>
      <c r="D1235" s="3" t="s">
        <v>1318</v>
      </c>
      <c r="E1235" s="3">
        <v>2011</v>
      </c>
      <c r="F1235" s="3" t="s">
        <v>1319</v>
      </c>
      <c r="G1235" s="3" t="s">
        <v>1320</v>
      </c>
      <c r="H1235" s="17" t="str">
        <f>HYPERLINK("https://doi.org/"&amp;G1235)</f>
        <v>https://doi.org/10.1016/j.rse.2011.02.019</v>
      </c>
      <c r="I1235" s="3" t="s">
        <v>1321</v>
      </c>
      <c r="J1235" s="3" t="s">
        <v>1303</v>
      </c>
      <c r="K1235" s="16">
        <v>1</v>
      </c>
      <c r="L1235" s="16"/>
      <c r="M1235" s="16" t="s">
        <v>1322</v>
      </c>
      <c r="N1235" s="3">
        <v>0.38</v>
      </c>
      <c r="O1235" s="3">
        <v>0.57999999999999996</v>
      </c>
      <c r="P1235" s="3"/>
      <c r="Q1235" s="3"/>
      <c r="R1235" s="10"/>
      <c r="S1235" s="16"/>
      <c r="T1235" s="16"/>
      <c r="U1235" s="16" t="s">
        <v>35</v>
      </c>
      <c r="V1235" s="3" t="s">
        <v>32</v>
      </c>
      <c r="W1235" s="16" t="s">
        <v>1351</v>
      </c>
      <c r="X1235" s="16" t="s">
        <v>28</v>
      </c>
      <c r="Y1235" s="3" t="s">
        <v>1324</v>
      </c>
      <c r="AA1235" s="2"/>
      <c r="AB1235" s="3"/>
      <c r="AC1235" s="3"/>
      <c r="AD1235" s="3"/>
      <c r="AE1235" s="3"/>
      <c r="AF1235" s="3"/>
    </row>
    <row r="1236" spans="1:32" ht="14.25" customHeight="1">
      <c r="A1236" s="3">
        <v>2023</v>
      </c>
      <c r="B1236" s="16">
        <v>1</v>
      </c>
      <c r="C1236" s="3" t="s">
        <v>1317</v>
      </c>
      <c r="D1236" s="3" t="s">
        <v>1318</v>
      </c>
      <c r="E1236" s="3">
        <v>2011</v>
      </c>
      <c r="F1236" s="3" t="s">
        <v>1319</v>
      </c>
      <c r="G1236" s="3" t="s">
        <v>1320</v>
      </c>
      <c r="H1236" s="17" t="str">
        <f>HYPERLINK("https://doi.org/"&amp;G1236)</f>
        <v>https://doi.org/10.1016/j.rse.2011.02.019</v>
      </c>
      <c r="I1236" s="3" t="s">
        <v>1321</v>
      </c>
      <c r="J1236" s="3" t="s">
        <v>1303</v>
      </c>
      <c r="K1236" s="16">
        <v>1</v>
      </c>
      <c r="L1236" s="16"/>
      <c r="M1236" s="16" t="s">
        <v>1322</v>
      </c>
      <c r="N1236" s="3">
        <v>0.35</v>
      </c>
      <c r="O1236" s="3">
        <v>0.53</v>
      </c>
      <c r="P1236" s="3"/>
      <c r="Q1236" s="3"/>
      <c r="R1236" s="10"/>
      <c r="S1236" s="16"/>
      <c r="T1236" s="16"/>
      <c r="U1236" s="16" t="s">
        <v>35</v>
      </c>
      <c r="V1236" s="3" t="s">
        <v>32</v>
      </c>
      <c r="W1236" s="16" t="s">
        <v>1352</v>
      </c>
      <c r="X1236" s="16" t="s">
        <v>28</v>
      </c>
      <c r="Y1236" s="3" t="s">
        <v>1324</v>
      </c>
      <c r="AA1236" s="2"/>
      <c r="AB1236" s="3"/>
      <c r="AC1236" s="3"/>
      <c r="AD1236" s="3"/>
      <c r="AE1236" s="3"/>
      <c r="AF1236" s="3"/>
    </row>
    <row r="1237" spans="1:32" ht="14.25" customHeight="1">
      <c r="A1237" s="3">
        <v>2023</v>
      </c>
      <c r="B1237" s="16">
        <v>1</v>
      </c>
      <c r="C1237" s="3" t="s">
        <v>1317</v>
      </c>
      <c r="D1237" s="3" t="s">
        <v>1318</v>
      </c>
      <c r="E1237" s="3">
        <v>2011</v>
      </c>
      <c r="F1237" s="3" t="s">
        <v>1319</v>
      </c>
      <c r="G1237" s="3" t="s">
        <v>1320</v>
      </c>
      <c r="H1237" s="17" t="str">
        <f>HYPERLINK("https://doi.org/"&amp;G1237)</f>
        <v>https://doi.org/10.1016/j.rse.2011.02.019</v>
      </c>
      <c r="I1237" s="3" t="s">
        <v>1321</v>
      </c>
      <c r="J1237" s="3" t="s">
        <v>1303</v>
      </c>
      <c r="K1237" s="16">
        <v>1</v>
      </c>
      <c r="L1237" s="16"/>
      <c r="M1237" s="16" t="s">
        <v>1322</v>
      </c>
      <c r="N1237" s="3">
        <v>0.33</v>
      </c>
      <c r="O1237" s="3">
        <v>0.59</v>
      </c>
      <c r="P1237" s="3"/>
      <c r="Q1237" s="3"/>
      <c r="R1237" s="10"/>
      <c r="S1237" s="16"/>
      <c r="T1237" s="16"/>
      <c r="U1237" s="16" t="s">
        <v>35</v>
      </c>
      <c r="V1237" s="3" t="s">
        <v>32</v>
      </c>
      <c r="W1237" s="16" t="s">
        <v>1353</v>
      </c>
      <c r="X1237" s="16" t="s">
        <v>28</v>
      </c>
      <c r="Y1237" s="3" t="s">
        <v>1324</v>
      </c>
      <c r="AA1237" s="2"/>
      <c r="AB1237" s="3"/>
      <c r="AC1237" s="3"/>
      <c r="AD1237" s="3"/>
      <c r="AE1237" s="3"/>
      <c r="AF1237" s="3"/>
    </row>
    <row r="1238" spans="1:32" ht="14.25" customHeight="1">
      <c r="A1238" s="3">
        <v>2023</v>
      </c>
      <c r="B1238" s="16">
        <v>1</v>
      </c>
      <c r="C1238" s="3" t="s">
        <v>1317</v>
      </c>
      <c r="D1238" s="3" t="s">
        <v>1318</v>
      </c>
      <c r="E1238" s="3">
        <v>2011</v>
      </c>
      <c r="F1238" s="3" t="s">
        <v>1319</v>
      </c>
      <c r="G1238" s="3" t="s">
        <v>1320</v>
      </c>
      <c r="H1238" s="17" t="str">
        <f>HYPERLINK("https://doi.org/"&amp;G1238)</f>
        <v>https://doi.org/10.1016/j.rse.2011.02.019</v>
      </c>
      <c r="I1238" s="3" t="s">
        <v>1321</v>
      </c>
      <c r="J1238" s="3" t="s">
        <v>1303</v>
      </c>
      <c r="K1238" s="16">
        <v>1</v>
      </c>
      <c r="L1238" s="16"/>
      <c r="M1238" s="16" t="s">
        <v>1322</v>
      </c>
      <c r="N1238" s="3">
        <v>1.08</v>
      </c>
      <c r="O1238" s="3">
        <v>1.54</v>
      </c>
      <c r="P1238" s="3"/>
      <c r="Q1238" s="3"/>
      <c r="R1238" s="10"/>
      <c r="S1238" s="16"/>
      <c r="T1238" s="16"/>
      <c r="U1238" s="16" t="s">
        <v>35</v>
      </c>
      <c r="V1238" s="3" t="s">
        <v>32</v>
      </c>
      <c r="W1238" s="16" t="s">
        <v>1354</v>
      </c>
      <c r="X1238" s="16" t="s">
        <v>28</v>
      </c>
      <c r="Y1238" s="3" t="s">
        <v>1324</v>
      </c>
      <c r="AA1238" s="3"/>
      <c r="AB1238" s="3"/>
      <c r="AC1238" s="3"/>
      <c r="AD1238" s="3"/>
      <c r="AE1238" s="3"/>
      <c r="AF1238" s="3"/>
    </row>
    <row r="1239" spans="1:32" ht="14.25" customHeight="1">
      <c r="A1239" s="3">
        <v>2023</v>
      </c>
      <c r="B1239" s="16">
        <v>1</v>
      </c>
      <c r="C1239" s="3" t="s">
        <v>1317</v>
      </c>
      <c r="D1239" s="3" t="s">
        <v>1318</v>
      </c>
      <c r="E1239" s="3">
        <v>2011</v>
      </c>
      <c r="F1239" s="3" t="s">
        <v>1319</v>
      </c>
      <c r="G1239" s="3" t="s">
        <v>1320</v>
      </c>
      <c r="H1239" s="17" t="str">
        <f>HYPERLINK("https://doi.org/"&amp;G1239)</f>
        <v>https://doi.org/10.1016/j.rse.2011.02.019</v>
      </c>
      <c r="I1239" s="3" t="s">
        <v>1321</v>
      </c>
      <c r="J1239" s="3" t="s">
        <v>1303</v>
      </c>
      <c r="K1239" s="16">
        <v>1</v>
      </c>
      <c r="L1239" s="16"/>
      <c r="M1239" s="16" t="s">
        <v>1322</v>
      </c>
      <c r="N1239" s="3">
        <v>1.1599999999999999</v>
      </c>
      <c r="O1239" s="3">
        <v>2.09</v>
      </c>
      <c r="P1239" s="3"/>
      <c r="Q1239" s="3"/>
      <c r="R1239" s="10"/>
      <c r="S1239" s="16"/>
      <c r="T1239" s="16"/>
      <c r="U1239" s="16" t="s">
        <v>35</v>
      </c>
      <c r="V1239" s="3" t="s">
        <v>32</v>
      </c>
      <c r="W1239" s="16" t="s">
        <v>1355</v>
      </c>
      <c r="X1239" s="16" t="s">
        <v>28</v>
      </c>
      <c r="Y1239" s="3" t="s">
        <v>1324</v>
      </c>
      <c r="AA1239" s="3"/>
      <c r="AB1239" s="3"/>
      <c r="AC1239" s="3"/>
      <c r="AD1239" s="3"/>
      <c r="AE1239" s="3"/>
      <c r="AF1239" s="3"/>
    </row>
    <row r="1240" spans="1:32" ht="14.25" customHeight="1">
      <c r="A1240" s="3">
        <v>2023</v>
      </c>
      <c r="B1240" s="16">
        <v>1</v>
      </c>
      <c r="C1240" s="3" t="s">
        <v>1317</v>
      </c>
      <c r="D1240" s="3" t="s">
        <v>1318</v>
      </c>
      <c r="E1240" s="3">
        <v>2011</v>
      </c>
      <c r="F1240" s="3" t="s">
        <v>1319</v>
      </c>
      <c r="G1240" s="3" t="s">
        <v>1320</v>
      </c>
      <c r="H1240" s="17" t="str">
        <f>HYPERLINK("https://doi.org/"&amp;G1240)</f>
        <v>https://doi.org/10.1016/j.rse.2011.02.019</v>
      </c>
      <c r="I1240" s="3" t="s">
        <v>1321</v>
      </c>
      <c r="J1240" s="3" t="s">
        <v>1303</v>
      </c>
      <c r="K1240" s="16">
        <v>1</v>
      </c>
      <c r="L1240" s="16"/>
      <c r="M1240" s="16" t="s">
        <v>1322</v>
      </c>
      <c r="N1240" s="3">
        <v>1.3</v>
      </c>
      <c r="O1240" s="3">
        <v>2.15</v>
      </c>
      <c r="P1240" s="3"/>
      <c r="Q1240" s="3"/>
      <c r="R1240" s="10"/>
      <c r="S1240" s="16"/>
      <c r="T1240" s="16"/>
      <c r="U1240" s="16" t="s">
        <v>35</v>
      </c>
      <c r="V1240" s="3" t="s">
        <v>36</v>
      </c>
      <c r="W1240" s="16" t="s">
        <v>1356</v>
      </c>
      <c r="X1240" s="16" t="s">
        <v>28</v>
      </c>
      <c r="Y1240" s="3" t="s">
        <v>1324</v>
      </c>
      <c r="AA1240" s="3"/>
      <c r="AB1240" s="3"/>
      <c r="AC1240" s="3"/>
      <c r="AD1240" s="3"/>
      <c r="AE1240" s="3"/>
      <c r="AF1240" s="3"/>
    </row>
    <row r="1241" spans="1:32" ht="14.25" customHeight="1">
      <c r="A1241" s="3">
        <v>2023</v>
      </c>
      <c r="B1241" s="16">
        <v>1</v>
      </c>
      <c r="C1241" s="3" t="s">
        <v>1317</v>
      </c>
      <c r="D1241" s="3" t="s">
        <v>1318</v>
      </c>
      <c r="E1241" s="3">
        <v>2011</v>
      </c>
      <c r="F1241" s="3" t="s">
        <v>1319</v>
      </c>
      <c r="G1241" s="3" t="s">
        <v>1320</v>
      </c>
      <c r="H1241" s="17" t="str">
        <f>HYPERLINK("https://doi.org/"&amp;G1241)</f>
        <v>https://doi.org/10.1016/j.rse.2011.02.019</v>
      </c>
      <c r="I1241" s="3" t="s">
        <v>1321</v>
      </c>
      <c r="J1241" s="3" t="s">
        <v>1303</v>
      </c>
      <c r="K1241" s="16">
        <v>1</v>
      </c>
      <c r="L1241" s="16"/>
      <c r="M1241" s="16" t="s">
        <v>1322</v>
      </c>
      <c r="N1241" s="3">
        <v>1.54</v>
      </c>
      <c r="O1241" s="3">
        <v>2.36</v>
      </c>
      <c r="P1241" s="3"/>
      <c r="Q1241" s="3"/>
      <c r="R1241" s="10"/>
      <c r="S1241" s="16"/>
      <c r="T1241" s="16"/>
      <c r="U1241" s="16" t="s">
        <v>35</v>
      </c>
      <c r="V1241" s="3" t="s">
        <v>36</v>
      </c>
      <c r="W1241" s="16" t="s">
        <v>1357</v>
      </c>
      <c r="X1241" s="16" t="s">
        <v>28</v>
      </c>
      <c r="Y1241" s="3" t="s">
        <v>1324</v>
      </c>
      <c r="AA1241" s="3"/>
      <c r="AB1241" s="3"/>
      <c r="AC1241" s="3"/>
      <c r="AD1241" s="3"/>
      <c r="AE1241" s="3"/>
      <c r="AF1241" s="3"/>
    </row>
    <row r="1242" spans="1:32" ht="14.25" customHeight="1">
      <c r="A1242" s="3">
        <v>2023</v>
      </c>
      <c r="B1242" s="16">
        <v>1</v>
      </c>
      <c r="C1242" s="3" t="s">
        <v>1317</v>
      </c>
      <c r="D1242" s="3" t="s">
        <v>1318</v>
      </c>
      <c r="E1242" s="3">
        <v>2011</v>
      </c>
      <c r="F1242" s="3" t="s">
        <v>1319</v>
      </c>
      <c r="G1242" s="3" t="s">
        <v>1320</v>
      </c>
      <c r="H1242" s="17" t="str">
        <f>HYPERLINK("https://doi.org/"&amp;G1242)</f>
        <v>https://doi.org/10.1016/j.rse.2011.02.019</v>
      </c>
      <c r="I1242" s="3" t="s">
        <v>1321</v>
      </c>
      <c r="J1242" s="3" t="s">
        <v>1303</v>
      </c>
      <c r="K1242" s="16">
        <v>1</v>
      </c>
      <c r="L1242" s="16"/>
      <c r="M1242" s="16" t="s">
        <v>1322</v>
      </c>
      <c r="N1242" s="3">
        <v>0.45</v>
      </c>
      <c r="O1242" s="3">
        <v>0.11</v>
      </c>
      <c r="P1242" s="3"/>
      <c r="Q1242" s="3"/>
      <c r="R1242" s="10"/>
      <c r="S1242" s="16"/>
      <c r="T1242" s="16"/>
      <c r="U1242" s="16" t="s">
        <v>35</v>
      </c>
      <c r="V1242" s="3" t="s">
        <v>36</v>
      </c>
      <c r="W1242" s="16" t="s">
        <v>1358</v>
      </c>
      <c r="X1242" s="16" t="s">
        <v>28</v>
      </c>
      <c r="Y1242" s="3" t="s">
        <v>1324</v>
      </c>
      <c r="AA1242" s="2"/>
      <c r="AB1242" s="3"/>
      <c r="AC1242" s="3"/>
      <c r="AD1242" s="3"/>
      <c r="AE1242" s="3"/>
      <c r="AF1242" s="3"/>
    </row>
    <row r="1243" spans="1:32" ht="14.25" customHeight="1">
      <c r="A1243" s="3">
        <v>2023</v>
      </c>
      <c r="B1243" s="16">
        <v>1</v>
      </c>
      <c r="C1243" s="3" t="s">
        <v>1317</v>
      </c>
      <c r="D1243" s="3" t="s">
        <v>1318</v>
      </c>
      <c r="E1243" s="3">
        <v>2011</v>
      </c>
      <c r="F1243" s="3" t="s">
        <v>1319</v>
      </c>
      <c r="G1243" s="3" t="s">
        <v>1320</v>
      </c>
      <c r="H1243" s="17" t="str">
        <f>HYPERLINK("https://doi.org/"&amp;G1243)</f>
        <v>https://doi.org/10.1016/j.rse.2011.02.019</v>
      </c>
      <c r="I1243" s="3" t="s">
        <v>1321</v>
      </c>
      <c r="J1243" s="3" t="s">
        <v>1303</v>
      </c>
      <c r="K1243" s="16">
        <v>1</v>
      </c>
      <c r="L1243" s="16"/>
      <c r="M1243" s="16" t="s">
        <v>1322</v>
      </c>
      <c r="N1243" s="3">
        <v>0.81</v>
      </c>
      <c r="O1243" s="3">
        <v>0.78</v>
      </c>
      <c r="P1243" s="3"/>
      <c r="Q1243" s="3"/>
      <c r="R1243" s="10"/>
      <c r="S1243" s="16"/>
      <c r="T1243" s="16"/>
      <c r="U1243" s="16" t="s">
        <v>35</v>
      </c>
      <c r="V1243" s="3" t="s">
        <v>36</v>
      </c>
      <c r="W1243" s="16" t="s">
        <v>1359</v>
      </c>
      <c r="X1243" s="16" t="s">
        <v>28</v>
      </c>
      <c r="Y1243" s="3" t="s">
        <v>1324</v>
      </c>
      <c r="AA1243" s="3"/>
      <c r="AB1243" s="3"/>
      <c r="AC1243" s="3"/>
      <c r="AD1243" s="3"/>
      <c r="AE1243" s="3"/>
      <c r="AF1243" s="3"/>
    </row>
    <row r="1244" spans="1:32" ht="14.25" customHeight="1">
      <c r="A1244" s="3">
        <v>2023</v>
      </c>
      <c r="B1244" s="16">
        <v>1</v>
      </c>
      <c r="C1244" s="3" t="s">
        <v>1317</v>
      </c>
      <c r="D1244" s="3" t="s">
        <v>1318</v>
      </c>
      <c r="E1244" s="3">
        <v>2011</v>
      </c>
      <c r="F1244" s="3" t="s">
        <v>1319</v>
      </c>
      <c r="G1244" s="3" t="s">
        <v>1320</v>
      </c>
      <c r="H1244" s="17" t="str">
        <f>HYPERLINK("https://doi.org/"&amp;G1244)</f>
        <v>https://doi.org/10.1016/j.rse.2011.02.019</v>
      </c>
      <c r="I1244" s="3" t="s">
        <v>1321</v>
      </c>
      <c r="J1244" s="3" t="s">
        <v>1303</v>
      </c>
      <c r="K1244" s="16">
        <v>1</v>
      </c>
      <c r="L1244" s="16"/>
      <c r="M1244" s="16" t="s">
        <v>1322</v>
      </c>
      <c r="N1244" s="3">
        <v>0.65</v>
      </c>
      <c r="O1244" s="3">
        <v>0.63</v>
      </c>
      <c r="P1244" s="3"/>
      <c r="Q1244" s="3"/>
      <c r="R1244" s="10"/>
      <c r="S1244" s="16"/>
      <c r="T1244" s="16"/>
      <c r="U1244" s="16" t="s">
        <v>35</v>
      </c>
      <c r="V1244" s="3" t="s">
        <v>36</v>
      </c>
      <c r="W1244" s="16" t="s">
        <v>1360</v>
      </c>
      <c r="X1244" s="16" t="s">
        <v>28</v>
      </c>
      <c r="Y1244" s="3" t="s">
        <v>1324</v>
      </c>
      <c r="AA1244" s="3"/>
      <c r="AB1244" s="3"/>
      <c r="AC1244" s="3"/>
      <c r="AD1244" s="3"/>
      <c r="AE1244" s="3"/>
      <c r="AF1244" s="3"/>
    </row>
    <row r="1245" spans="1:32" ht="14.25" customHeight="1">
      <c r="A1245" s="3">
        <v>2023</v>
      </c>
      <c r="B1245" s="16">
        <v>1</v>
      </c>
      <c r="C1245" s="3" t="s">
        <v>1317</v>
      </c>
      <c r="D1245" s="3" t="s">
        <v>1318</v>
      </c>
      <c r="E1245" s="3">
        <v>2011</v>
      </c>
      <c r="F1245" s="3" t="s">
        <v>1319</v>
      </c>
      <c r="G1245" s="3" t="s">
        <v>1320</v>
      </c>
      <c r="H1245" s="17" t="str">
        <f>HYPERLINK("https://doi.org/"&amp;G1245)</f>
        <v>https://doi.org/10.1016/j.rse.2011.02.019</v>
      </c>
      <c r="I1245" s="3" t="s">
        <v>1321</v>
      </c>
      <c r="J1245" s="3" t="s">
        <v>1303</v>
      </c>
      <c r="K1245" s="16">
        <v>1</v>
      </c>
      <c r="L1245" s="16"/>
      <c r="M1245" s="16" t="s">
        <v>1322</v>
      </c>
      <c r="N1245" s="3">
        <v>1</v>
      </c>
      <c r="O1245" s="3">
        <v>1.86</v>
      </c>
      <c r="P1245" s="3"/>
      <c r="Q1245" s="3"/>
      <c r="R1245" s="10"/>
      <c r="S1245" s="16"/>
      <c r="T1245" s="16"/>
      <c r="U1245" s="16" t="s">
        <v>35</v>
      </c>
      <c r="V1245" s="3" t="s">
        <v>36</v>
      </c>
      <c r="W1245" s="16" t="s">
        <v>1361</v>
      </c>
      <c r="X1245" s="16" t="s">
        <v>28</v>
      </c>
      <c r="Y1245" s="3" t="s">
        <v>1324</v>
      </c>
      <c r="AA1245" s="3"/>
      <c r="AB1245" s="3"/>
      <c r="AC1245" s="3"/>
      <c r="AD1245" s="3"/>
      <c r="AE1245" s="3"/>
      <c r="AF1245" s="3"/>
    </row>
    <row r="1246" spans="1:32" ht="14.25" customHeight="1">
      <c r="A1246" s="3">
        <v>2023</v>
      </c>
      <c r="B1246" s="16">
        <v>1</v>
      </c>
      <c r="C1246" s="3" t="s">
        <v>1317</v>
      </c>
      <c r="D1246" s="3" t="s">
        <v>1318</v>
      </c>
      <c r="E1246" s="3">
        <v>2011</v>
      </c>
      <c r="F1246" s="3" t="s">
        <v>1319</v>
      </c>
      <c r="G1246" s="3" t="s">
        <v>1320</v>
      </c>
      <c r="H1246" s="17" t="str">
        <f>HYPERLINK("https://doi.org/"&amp;G1246)</f>
        <v>https://doi.org/10.1016/j.rse.2011.02.019</v>
      </c>
      <c r="I1246" s="3" t="s">
        <v>1321</v>
      </c>
      <c r="J1246" s="3" t="s">
        <v>1303</v>
      </c>
      <c r="K1246" s="16">
        <v>1</v>
      </c>
      <c r="L1246" s="16"/>
      <c r="M1246" s="16" t="s">
        <v>1322</v>
      </c>
      <c r="N1246" s="3">
        <v>0.81</v>
      </c>
      <c r="O1246" s="3">
        <v>0.77</v>
      </c>
      <c r="P1246" s="3"/>
      <c r="Q1246" s="3"/>
      <c r="R1246" s="10"/>
      <c r="S1246" s="16"/>
      <c r="T1246" s="16"/>
      <c r="U1246" s="16" t="s">
        <v>35</v>
      </c>
      <c r="V1246" s="3" t="s">
        <v>36</v>
      </c>
      <c r="W1246" s="16" t="s">
        <v>1362</v>
      </c>
      <c r="X1246" s="16" t="s">
        <v>28</v>
      </c>
      <c r="Y1246" s="3" t="s">
        <v>1324</v>
      </c>
      <c r="AA1246" s="3"/>
      <c r="AB1246" s="3"/>
      <c r="AC1246" s="3"/>
      <c r="AD1246" s="3"/>
      <c r="AE1246" s="3"/>
      <c r="AF1246" s="3"/>
    </row>
    <row r="1247" spans="1:32" ht="14.25" customHeight="1">
      <c r="A1247" s="3">
        <v>2023</v>
      </c>
      <c r="B1247" s="16">
        <v>1</v>
      </c>
      <c r="C1247" s="3" t="s">
        <v>1317</v>
      </c>
      <c r="D1247" s="3" t="s">
        <v>1318</v>
      </c>
      <c r="E1247" s="3">
        <v>2011</v>
      </c>
      <c r="F1247" s="3" t="s">
        <v>1319</v>
      </c>
      <c r="G1247" s="3" t="s">
        <v>1320</v>
      </c>
      <c r="H1247" s="17" t="str">
        <f>HYPERLINK("https://doi.org/"&amp;G1247)</f>
        <v>https://doi.org/10.1016/j.rse.2011.02.019</v>
      </c>
      <c r="I1247" s="3" t="s">
        <v>1321</v>
      </c>
      <c r="J1247" s="3" t="s">
        <v>1303</v>
      </c>
      <c r="K1247" s="16">
        <v>1</v>
      </c>
      <c r="L1247" s="16"/>
      <c r="M1247" s="16" t="s">
        <v>1322</v>
      </c>
      <c r="N1247" s="3">
        <v>0.74</v>
      </c>
      <c r="O1247" s="3">
        <v>1.56</v>
      </c>
      <c r="P1247" s="3"/>
      <c r="Q1247" s="3"/>
      <c r="R1247" s="10"/>
      <c r="S1247" s="16"/>
      <c r="T1247" s="16"/>
      <c r="U1247" s="16" t="s">
        <v>35</v>
      </c>
      <c r="V1247" s="3" t="s">
        <v>27</v>
      </c>
      <c r="W1247" s="16" t="s">
        <v>1363</v>
      </c>
      <c r="X1247" s="16" t="s">
        <v>28</v>
      </c>
      <c r="Y1247" s="3" t="s">
        <v>1324</v>
      </c>
      <c r="AA1247" s="3"/>
      <c r="AB1247" s="3"/>
      <c r="AC1247" s="3"/>
      <c r="AD1247" s="3"/>
      <c r="AE1247" s="3"/>
      <c r="AF1247" s="3"/>
    </row>
    <row r="1248" spans="1:32" ht="14.25" customHeight="1">
      <c r="A1248" s="3">
        <v>2023</v>
      </c>
      <c r="B1248" s="16">
        <v>1</v>
      </c>
      <c r="C1248" s="3" t="s">
        <v>1317</v>
      </c>
      <c r="D1248" s="3" t="s">
        <v>1318</v>
      </c>
      <c r="E1248" s="3">
        <v>2011</v>
      </c>
      <c r="F1248" s="3" t="s">
        <v>1319</v>
      </c>
      <c r="G1248" s="3" t="s">
        <v>1320</v>
      </c>
      <c r="H1248" s="17" t="str">
        <f>HYPERLINK("https://doi.org/"&amp;G1248)</f>
        <v>https://doi.org/10.1016/j.rse.2011.02.019</v>
      </c>
      <c r="I1248" s="3" t="s">
        <v>1321</v>
      </c>
      <c r="J1248" s="3" t="s">
        <v>1303</v>
      </c>
      <c r="K1248" s="16">
        <v>1</v>
      </c>
      <c r="L1248" s="16"/>
      <c r="M1248" s="16" t="s">
        <v>1322</v>
      </c>
      <c r="N1248" s="3">
        <v>0.61</v>
      </c>
      <c r="O1248" s="3">
        <v>1.35</v>
      </c>
      <c r="P1248" s="3"/>
      <c r="Q1248" s="3"/>
      <c r="R1248" s="10"/>
      <c r="S1248" s="16"/>
      <c r="T1248" s="16"/>
      <c r="U1248" s="16" t="s">
        <v>35</v>
      </c>
      <c r="V1248" s="3" t="s">
        <v>27</v>
      </c>
      <c r="W1248" s="16" t="s">
        <v>1364</v>
      </c>
      <c r="X1248" s="16" t="s">
        <v>28</v>
      </c>
      <c r="Y1248" s="3" t="s">
        <v>1324</v>
      </c>
      <c r="AA1248" s="3"/>
      <c r="AB1248" s="3"/>
      <c r="AC1248" s="3"/>
      <c r="AD1248" s="3"/>
      <c r="AE1248" s="3"/>
      <c r="AF1248" s="3"/>
    </row>
    <row r="1249" spans="1:32" ht="14.25" customHeight="1">
      <c r="A1249" s="3">
        <v>2023</v>
      </c>
      <c r="B1249" s="16">
        <v>1</v>
      </c>
      <c r="C1249" s="3" t="s">
        <v>1317</v>
      </c>
      <c r="D1249" s="3" t="s">
        <v>1318</v>
      </c>
      <c r="E1249" s="3">
        <v>2011</v>
      </c>
      <c r="F1249" s="3" t="s">
        <v>1319</v>
      </c>
      <c r="G1249" s="3" t="s">
        <v>1320</v>
      </c>
      <c r="H1249" s="17" t="str">
        <f>HYPERLINK("https://doi.org/"&amp;G1249)</f>
        <v>https://doi.org/10.1016/j.rse.2011.02.019</v>
      </c>
      <c r="I1249" s="3" t="s">
        <v>1321</v>
      </c>
      <c r="J1249" s="3" t="s">
        <v>1303</v>
      </c>
      <c r="K1249" s="16">
        <v>1</v>
      </c>
      <c r="L1249" s="16"/>
      <c r="M1249" s="16" t="s">
        <v>1322</v>
      </c>
      <c r="N1249" s="3">
        <v>0.59</v>
      </c>
      <c r="O1249" s="3">
        <v>0.89</v>
      </c>
      <c r="P1249" s="3"/>
      <c r="Q1249" s="3"/>
      <c r="R1249" s="10"/>
      <c r="S1249" s="16"/>
      <c r="T1249" s="16"/>
      <c r="U1249" s="16" t="s">
        <v>35</v>
      </c>
      <c r="V1249" s="3" t="s">
        <v>27</v>
      </c>
      <c r="W1249" s="16" t="s">
        <v>1365</v>
      </c>
      <c r="X1249" s="16" t="s">
        <v>28</v>
      </c>
      <c r="Y1249" s="3" t="s">
        <v>1324</v>
      </c>
      <c r="AA1249" s="3"/>
      <c r="AB1249" s="3"/>
      <c r="AC1249" s="3"/>
      <c r="AD1249" s="3"/>
      <c r="AE1249" s="3"/>
      <c r="AF1249" s="3"/>
    </row>
    <row r="1250" spans="1:32" ht="14.25" customHeight="1">
      <c r="A1250" s="3">
        <v>2023</v>
      </c>
      <c r="B1250" s="16">
        <v>1</v>
      </c>
      <c r="C1250" s="3" t="s">
        <v>1317</v>
      </c>
      <c r="D1250" s="3" t="s">
        <v>1318</v>
      </c>
      <c r="E1250" s="3">
        <v>2011</v>
      </c>
      <c r="F1250" s="3" t="s">
        <v>1319</v>
      </c>
      <c r="G1250" s="3" t="s">
        <v>1320</v>
      </c>
      <c r="H1250" s="17" t="str">
        <f>HYPERLINK("https://doi.org/"&amp;G1250)</f>
        <v>https://doi.org/10.1016/j.rse.2011.02.019</v>
      </c>
      <c r="I1250" s="3" t="s">
        <v>1321</v>
      </c>
      <c r="J1250" s="3" t="s">
        <v>1303</v>
      </c>
      <c r="K1250" s="16">
        <v>1</v>
      </c>
      <c r="L1250" s="16"/>
      <c r="M1250" s="16" t="s">
        <v>1322</v>
      </c>
      <c r="N1250" s="3">
        <v>0.23</v>
      </c>
      <c r="O1250" s="3">
        <v>0.19</v>
      </c>
      <c r="P1250" s="3"/>
      <c r="Q1250" s="3"/>
      <c r="R1250" s="10"/>
      <c r="S1250" s="16"/>
      <c r="T1250" s="16"/>
      <c r="U1250" s="16" t="s">
        <v>35</v>
      </c>
      <c r="V1250" s="3" t="s">
        <v>1144</v>
      </c>
      <c r="W1250" s="16" t="s">
        <v>1366</v>
      </c>
      <c r="X1250" s="16" t="s">
        <v>28</v>
      </c>
      <c r="Y1250" s="3" t="s">
        <v>1324</v>
      </c>
      <c r="AA1250" s="2"/>
      <c r="AB1250" s="3"/>
      <c r="AC1250" s="3"/>
      <c r="AD1250" s="3"/>
      <c r="AE1250" s="3"/>
      <c r="AF1250" s="3"/>
    </row>
    <row r="1251" spans="1:32" ht="14.25" customHeight="1">
      <c r="A1251" s="3">
        <v>2023</v>
      </c>
      <c r="B1251" s="16">
        <v>1</v>
      </c>
      <c r="C1251" s="3" t="s">
        <v>1317</v>
      </c>
      <c r="D1251" s="3" t="s">
        <v>1318</v>
      </c>
      <c r="E1251" s="3">
        <v>2011</v>
      </c>
      <c r="F1251" s="3" t="s">
        <v>1319</v>
      </c>
      <c r="G1251" s="3" t="s">
        <v>1320</v>
      </c>
      <c r="H1251" s="17" t="str">
        <f>HYPERLINK("https://doi.org/"&amp;G1251)</f>
        <v>https://doi.org/10.1016/j.rse.2011.02.019</v>
      </c>
      <c r="I1251" s="3" t="s">
        <v>1321</v>
      </c>
      <c r="J1251" s="3" t="s">
        <v>1303</v>
      </c>
      <c r="K1251" s="16">
        <v>1</v>
      </c>
      <c r="L1251" s="16"/>
      <c r="M1251" s="16" t="s">
        <v>1322</v>
      </c>
      <c r="N1251" s="3">
        <v>0.68</v>
      </c>
      <c r="O1251" s="3">
        <v>0.94</v>
      </c>
      <c r="P1251" s="3"/>
      <c r="Q1251" s="3"/>
      <c r="R1251" s="10"/>
      <c r="S1251" s="16"/>
      <c r="T1251" s="16"/>
      <c r="U1251" s="16" t="s">
        <v>35</v>
      </c>
      <c r="V1251" s="3" t="s">
        <v>1367</v>
      </c>
      <c r="W1251" s="16" t="s">
        <v>1368</v>
      </c>
      <c r="X1251" s="16" t="s">
        <v>28</v>
      </c>
      <c r="Y1251" s="3" t="s">
        <v>1324</v>
      </c>
      <c r="AA1251" s="3"/>
      <c r="AB1251" s="3"/>
      <c r="AC1251" s="3"/>
      <c r="AD1251" s="3"/>
      <c r="AE1251" s="3"/>
      <c r="AF1251" s="3"/>
    </row>
    <row r="1252" spans="1:32" ht="14.25" customHeight="1">
      <c r="A1252" s="3">
        <v>2023</v>
      </c>
      <c r="B1252" s="16">
        <v>1</v>
      </c>
      <c r="C1252" s="3" t="s">
        <v>1317</v>
      </c>
      <c r="D1252" s="3" t="s">
        <v>1318</v>
      </c>
      <c r="E1252" s="3">
        <v>2011</v>
      </c>
      <c r="F1252" s="3" t="s">
        <v>1319</v>
      </c>
      <c r="G1252" s="3" t="s">
        <v>1320</v>
      </c>
      <c r="H1252" s="17" t="str">
        <f>HYPERLINK("https://doi.org/"&amp;G1252)</f>
        <v>https://doi.org/10.1016/j.rse.2011.02.019</v>
      </c>
      <c r="I1252" s="3" t="s">
        <v>1321</v>
      </c>
      <c r="J1252" s="3" t="s">
        <v>1303</v>
      </c>
      <c r="K1252" s="16">
        <v>1</v>
      </c>
      <c r="L1252" s="16"/>
      <c r="M1252" s="16" t="s">
        <v>1322</v>
      </c>
      <c r="N1252" s="3">
        <v>1.08</v>
      </c>
      <c r="O1252" s="3">
        <v>2.08</v>
      </c>
      <c r="P1252" s="3"/>
      <c r="Q1252" s="3"/>
      <c r="R1252" s="10"/>
      <c r="S1252" s="16"/>
      <c r="T1252" s="16"/>
      <c r="U1252" s="16" t="s">
        <v>35</v>
      </c>
      <c r="V1252" s="3" t="s">
        <v>1367</v>
      </c>
      <c r="W1252" s="16" t="s">
        <v>1369</v>
      </c>
      <c r="X1252" s="16" t="s">
        <v>28</v>
      </c>
      <c r="Y1252" s="3" t="s">
        <v>1324</v>
      </c>
      <c r="AA1252" s="3"/>
      <c r="AB1252" s="3"/>
      <c r="AC1252" s="3"/>
      <c r="AD1252" s="3"/>
      <c r="AE1252" s="3"/>
      <c r="AF1252" s="3"/>
    </row>
    <row r="1253" spans="1:32" ht="14.25" customHeight="1">
      <c r="A1253" s="3">
        <v>2023</v>
      </c>
      <c r="B1253" s="16">
        <v>1</v>
      </c>
      <c r="C1253" s="3" t="s">
        <v>1317</v>
      </c>
      <c r="D1253" s="3" t="s">
        <v>1318</v>
      </c>
      <c r="E1253" s="3">
        <v>2011</v>
      </c>
      <c r="F1253" s="3" t="s">
        <v>1319</v>
      </c>
      <c r="G1253" s="3" t="s">
        <v>1320</v>
      </c>
      <c r="H1253" s="17" t="str">
        <f>HYPERLINK("https://doi.org/"&amp;G1253)</f>
        <v>https://doi.org/10.1016/j.rse.2011.02.019</v>
      </c>
      <c r="I1253" s="3" t="s">
        <v>1321</v>
      </c>
      <c r="J1253" s="3" t="s">
        <v>1303</v>
      </c>
      <c r="K1253" s="16">
        <v>1</v>
      </c>
      <c r="L1253" s="16"/>
      <c r="M1253" s="16" t="s">
        <v>1322</v>
      </c>
      <c r="N1253" s="3">
        <v>0.75</v>
      </c>
      <c r="O1253" s="3">
        <v>1.1299999999999999</v>
      </c>
      <c r="P1253" s="3"/>
      <c r="Q1253" s="3"/>
      <c r="R1253" s="10"/>
      <c r="S1253" s="16"/>
      <c r="T1253" s="16"/>
      <c r="U1253" s="16" t="s">
        <v>35</v>
      </c>
      <c r="V1253" s="3" t="s">
        <v>1367</v>
      </c>
      <c r="W1253" s="16" t="s">
        <v>1370</v>
      </c>
      <c r="X1253" s="16" t="s">
        <v>28</v>
      </c>
      <c r="Y1253" s="3" t="s">
        <v>1324</v>
      </c>
      <c r="AA1253" s="3"/>
      <c r="AB1253" s="3"/>
      <c r="AC1253" s="3"/>
      <c r="AD1253" s="3"/>
      <c r="AE1253" s="3"/>
      <c r="AF1253" s="3"/>
    </row>
    <row r="1254" spans="1:32" ht="14.25" customHeight="1">
      <c r="A1254" s="3">
        <v>2023</v>
      </c>
      <c r="B1254" s="16">
        <v>1</v>
      </c>
      <c r="C1254" s="3" t="s">
        <v>1317</v>
      </c>
      <c r="D1254" s="3" t="s">
        <v>1318</v>
      </c>
      <c r="E1254" s="3">
        <v>2011</v>
      </c>
      <c r="F1254" s="3" t="s">
        <v>1319</v>
      </c>
      <c r="G1254" s="3" t="s">
        <v>1320</v>
      </c>
      <c r="H1254" s="17" t="str">
        <f>HYPERLINK("https://doi.org/"&amp;G1254)</f>
        <v>https://doi.org/10.1016/j.rse.2011.02.019</v>
      </c>
      <c r="I1254" s="3" t="s">
        <v>1321</v>
      </c>
      <c r="J1254" s="3" t="s">
        <v>1303</v>
      </c>
      <c r="K1254" s="16">
        <v>1</v>
      </c>
      <c r="L1254" s="16"/>
      <c r="M1254" s="16" t="s">
        <v>1322</v>
      </c>
      <c r="N1254" s="3">
        <v>1</v>
      </c>
      <c r="O1254" s="3">
        <v>1.43</v>
      </c>
      <c r="P1254" s="3"/>
      <c r="Q1254" s="3"/>
      <c r="R1254" s="10"/>
      <c r="S1254" s="16"/>
      <c r="T1254" s="16"/>
      <c r="U1254" s="16" t="s">
        <v>35</v>
      </c>
      <c r="V1254" s="3" t="s">
        <v>29</v>
      </c>
      <c r="W1254" s="16" t="s">
        <v>1323</v>
      </c>
      <c r="X1254" s="16" t="s">
        <v>28</v>
      </c>
      <c r="Y1254" s="3" t="s">
        <v>1371</v>
      </c>
      <c r="AA1254" s="3"/>
      <c r="AB1254" s="3"/>
      <c r="AC1254" s="3"/>
      <c r="AD1254" s="3"/>
      <c r="AE1254" s="3"/>
      <c r="AF1254" s="3"/>
    </row>
    <row r="1255" spans="1:32" ht="14.25" customHeight="1">
      <c r="A1255" s="3">
        <v>2023</v>
      </c>
      <c r="B1255" s="16">
        <v>1</v>
      </c>
      <c r="C1255" s="3" t="s">
        <v>1317</v>
      </c>
      <c r="D1255" s="3" t="s">
        <v>1318</v>
      </c>
      <c r="E1255" s="3">
        <v>2011</v>
      </c>
      <c r="F1255" s="3" t="s">
        <v>1319</v>
      </c>
      <c r="G1255" s="3" t="s">
        <v>1320</v>
      </c>
      <c r="H1255" s="17" t="str">
        <f>HYPERLINK("https://doi.org/"&amp;G1255)</f>
        <v>https://doi.org/10.1016/j.rse.2011.02.019</v>
      </c>
      <c r="I1255" s="3" t="s">
        <v>1321</v>
      </c>
      <c r="J1255" s="3" t="s">
        <v>1303</v>
      </c>
      <c r="K1255" s="16">
        <v>1</v>
      </c>
      <c r="L1255" s="16"/>
      <c r="M1255" s="16" t="s">
        <v>1322</v>
      </c>
      <c r="N1255" s="3">
        <v>1.1299999999999999</v>
      </c>
      <c r="O1255" s="3">
        <v>1.82</v>
      </c>
      <c r="P1255" s="3"/>
      <c r="Q1255" s="3"/>
      <c r="R1255" s="10"/>
      <c r="S1255" s="16"/>
      <c r="T1255" s="16"/>
      <c r="U1255" s="16" t="s">
        <v>35</v>
      </c>
      <c r="V1255" s="3" t="s">
        <v>29</v>
      </c>
      <c r="W1255" s="16" t="s">
        <v>1325</v>
      </c>
      <c r="X1255" s="16" t="s">
        <v>28</v>
      </c>
      <c r="Y1255" s="3" t="s">
        <v>1371</v>
      </c>
      <c r="AA1255" s="3"/>
      <c r="AB1255" s="3"/>
      <c r="AC1255" s="3"/>
      <c r="AD1255" s="3"/>
      <c r="AE1255" s="3"/>
      <c r="AF1255" s="3"/>
    </row>
    <row r="1256" spans="1:32" ht="14.25" customHeight="1">
      <c r="A1256" s="3">
        <v>2023</v>
      </c>
      <c r="B1256" s="16">
        <v>1</v>
      </c>
      <c r="C1256" s="3" t="s">
        <v>1317</v>
      </c>
      <c r="D1256" s="3" t="s">
        <v>1318</v>
      </c>
      <c r="E1256" s="3">
        <v>2011</v>
      </c>
      <c r="F1256" s="3" t="s">
        <v>1319</v>
      </c>
      <c r="G1256" s="3" t="s">
        <v>1320</v>
      </c>
      <c r="H1256" s="17" t="str">
        <f>HYPERLINK("https://doi.org/"&amp;G1256)</f>
        <v>https://doi.org/10.1016/j.rse.2011.02.019</v>
      </c>
      <c r="I1256" s="3" t="s">
        <v>1321</v>
      </c>
      <c r="J1256" s="3" t="s">
        <v>1303</v>
      </c>
      <c r="K1256" s="16">
        <v>1</v>
      </c>
      <c r="L1256" s="16"/>
      <c r="M1256" s="16" t="s">
        <v>1322</v>
      </c>
      <c r="N1256" s="3">
        <v>1.43</v>
      </c>
      <c r="O1256" s="3">
        <v>1.62</v>
      </c>
      <c r="P1256" s="3"/>
      <c r="Q1256" s="3"/>
      <c r="R1256" s="10"/>
      <c r="S1256" s="16"/>
      <c r="T1256" s="16"/>
      <c r="U1256" s="16" t="s">
        <v>35</v>
      </c>
      <c r="V1256" s="3" t="s">
        <v>29</v>
      </c>
      <c r="W1256" s="16" t="s">
        <v>1326</v>
      </c>
      <c r="X1256" s="16" t="s">
        <v>28</v>
      </c>
      <c r="Y1256" s="3" t="s">
        <v>1371</v>
      </c>
      <c r="AA1256" s="3"/>
      <c r="AB1256" s="3"/>
      <c r="AC1256" s="3"/>
      <c r="AD1256" s="3"/>
      <c r="AE1256" s="3"/>
      <c r="AF1256" s="3"/>
    </row>
    <row r="1257" spans="1:32" ht="14.25" customHeight="1">
      <c r="A1257" s="3">
        <v>2023</v>
      </c>
      <c r="B1257" s="16">
        <v>1</v>
      </c>
      <c r="C1257" s="3" t="s">
        <v>1317</v>
      </c>
      <c r="D1257" s="3" t="s">
        <v>1318</v>
      </c>
      <c r="E1257" s="3">
        <v>2011</v>
      </c>
      <c r="F1257" s="3" t="s">
        <v>1319</v>
      </c>
      <c r="G1257" s="3" t="s">
        <v>1320</v>
      </c>
      <c r="H1257" s="17" t="str">
        <f>HYPERLINK("https://doi.org/"&amp;G1257)</f>
        <v>https://doi.org/10.1016/j.rse.2011.02.019</v>
      </c>
      <c r="I1257" s="3" t="s">
        <v>1321</v>
      </c>
      <c r="J1257" s="3" t="s">
        <v>1303</v>
      </c>
      <c r="K1257" s="16">
        <v>1</v>
      </c>
      <c r="L1257" s="16"/>
      <c r="M1257" s="16" t="s">
        <v>1322</v>
      </c>
      <c r="N1257" s="3">
        <v>1.41</v>
      </c>
      <c r="O1257" s="3">
        <v>1.56</v>
      </c>
      <c r="P1257" s="3"/>
      <c r="Q1257" s="3"/>
      <c r="R1257" s="10"/>
      <c r="S1257" s="16"/>
      <c r="T1257" s="16"/>
      <c r="U1257" s="16" t="s">
        <v>35</v>
      </c>
      <c r="V1257" s="3" t="s">
        <v>29</v>
      </c>
      <c r="W1257" s="16" t="s">
        <v>1327</v>
      </c>
      <c r="X1257" s="16" t="s">
        <v>28</v>
      </c>
      <c r="Y1257" s="3" t="s">
        <v>1371</v>
      </c>
      <c r="AA1257" s="3"/>
      <c r="AB1257" s="3"/>
      <c r="AC1257" s="3"/>
      <c r="AD1257" s="3"/>
      <c r="AE1257" s="3"/>
      <c r="AF1257" s="3"/>
    </row>
    <row r="1258" spans="1:32" ht="14.25" customHeight="1">
      <c r="A1258" s="3">
        <v>2023</v>
      </c>
      <c r="B1258" s="16">
        <v>1</v>
      </c>
      <c r="C1258" s="3" t="s">
        <v>1317</v>
      </c>
      <c r="D1258" s="3" t="s">
        <v>1318</v>
      </c>
      <c r="E1258" s="3">
        <v>2011</v>
      </c>
      <c r="F1258" s="3" t="s">
        <v>1319</v>
      </c>
      <c r="G1258" s="3" t="s">
        <v>1320</v>
      </c>
      <c r="H1258" s="17" t="str">
        <f>HYPERLINK("https://doi.org/"&amp;G1258)</f>
        <v>https://doi.org/10.1016/j.rse.2011.02.019</v>
      </c>
      <c r="I1258" s="3" t="s">
        <v>1321</v>
      </c>
      <c r="J1258" s="3" t="s">
        <v>1303</v>
      </c>
      <c r="K1258" s="16">
        <v>1</v>
      </c>
      <c r="L1258" s="16"/>
      <c r="M1258" s="16" t="s">
        <v>1322</v>
      </c>
      <c r="N1258" s="3">
        <v>1.18</v>
      </c>
      <c r="O1258" s="3">
        <v>1.46</v>
      </c>
      <c r="P1258" s="3"/>
      <c r="Q1258" s="3"/>
      <c r="R1258" s="10"/>
      <c r="S1258" s="16"/>
      <c r="T1258" s="16"/>
      <c r="U1258" s="16" t="s">
        <v>35</v>
      </c>
      <c r="V1258" s="3" t="s">
        <v>29</v>
      </c>
      <c r="W1258" s="16" t="s">
        <v>1328</v>
      </c>
      <c r="X1258" s="16" t="s">
        <v>28</v>
      </c>
      <c r="Y1258" s="3" t="s">
        <v>1371</v>
      </c>
      <c r="AA1258" s="3"/>
      <c r="AB1258" s="3"/>
      <c r="AC1258" s="3"/>
      <c r="AD1258" s="3"/>
      <c r="AE1258" s="3"/>
      <c r="AF1258" s="3"/>
    </row>
    <row r="1259" spans="1:32" ht="14.25" customHeight="1">
      <c r="A1259" s="3">
        <v>2023</v>
      </c>
      <c r="B1259" s="16">
        <v>1</v>
      </c>
      <c r="C1259" s="3" t="s">
        <v>1317</v>
      </c>
      <c r="D1259" s="3" t="s">
        <v>1318</v>
      </c>
      <c r="E1259" s="3">
        <v>2011</v>
      </c>
      <c r="F1259" s="3" t="s">
        <v>1319</v>
      </c>
      <c r="G1259" s="3" t="s">
        <v>1320</v>
      </c>
      <c r="H1259" s="17" t="str">
        <f>HYPERLINK("https://doi.org/"&amp;G1259)</f>
        <v>https://doi.org/10.1016/j.rse.2011.02.019</v>
      </c>
      <c r="I1259" s="3" t="s">
        <v>1321</v>
      </c>
      <c r="J1259" s="3" t="s">
        <v>1303</v>
      </c>
      <c r="K1259" s="16">
        <v>1</v>
      </c>
      <c r="L1259" s="16"/>
      <c r="M1259" s="16" t="s">
        <v>1322</v>
      </c>
      <c r="N1259" s="3">
        <v>0.96</v>
      </c>
      <c r="O1259" s="3">
        <v>1.35</v>
      </c>
      <c r="P1259" s="3"/>
      <c r="Q1259" s="3"/>
      <c r="R1259" s="10"/>
      <c r="S1259" s="16"/>
      <c r="T1259" s="16"/>
      <c r="U1259" s="16" t="s">
        <v>35</v>
      </c>
      <c r="V1259" s="3" t="s">
        <v>29</v>
      </c>
      <c r="W1259" s="16" t="s">
        <v>1329</v>
      </c>
      <c r="X1259" s="16" t="s">
        <v>28</v>
      </c>
      <c r="Y1259" s="3" t="s">
        <v>1371</v>
      </c>
      <c r="AA1259" s="3"/>
      <c r="AB1259" s="3"/>
      <c r="AC1259" s="3"/>
      <c r="AD1259" s="3"/>
      <c r="AE1259" s="3"/>
      <c r="AF1259" s="3"/>
    </row>
    <row r="1260" spans="1:32" ht="14.25" customHeight="1">
      <c r="A1260" s="3">
        <v>2023</v>
      </c>
      <c r="B1260" s="16">
        <v>1</v>
      </c>
      <c r="C1260" s="3" t="s">
        <v>1317</v>
      </c>
      <c r="D1260" s="3" t="s">
        <v>1318</v>
      </c>
      <c r="E1260" s="3">
        <v>2011</v>
      </c>
      <c r="F1260" s="3" t="s">
        <v>1319</v>
      </c>
      <c r="G1260" s="3" t="s">
        <v>1320</v>
      </c>
      <c r="H1260" s="17" t="str">
        <f>HYPERLINK("https://doi.org/"&amp;G1260)</f>
        <v>https://doi.org/10.1016/j.rse.2011.02.019</v>
      </c>
      <c r="I1260" s="3" t="s">
        <v>1321</v>
      </c>
      <c r="J1260" s="3" t="s">
        <v>1303</v>
      </c>
      <c r="K1260" s="16">
        <v>1</v>
      </c>
      <c r="L1260" s="16"/>
      <c r="M1260" s="16" t="s">
        <v>1322</v>
      </c>
      <c r="N1260" s="3">
        <v>1.04</v>
      </c>
      <c r="O1260" s="3">
        <v>1.39</v>
      </c>
      <c r="P1260" s="3"/>
      <c r="Q1260" s="3"/>
      <c r="R1260" s="10"/>
      <c r="S1260" s="16"/>
      <c r="T1260" s="16"/>
      <c r="U1260" s="16" t="s">
        <v>35</v>
      </c>
      <c r="V1260" s="3" t="s">
        <v>29</v>
      </c>
      <c r="W1260" s="16" t="s">
        <v>1330</v>
      </c>
      <c r="X1260" s="16" t="s">
        <v>28</v>
      </c>
      <c r="Y1260" s="3" t="s">
        <v>1371</v>
      </c>
      <c r="AA1260" s="3"/>
      <c r="AB1260" s="3"/>
      <c r="AC1260" s="3"/>
      <c r="AD1260" s="3"/>
      <c r="AE1260" s="3"/>
      <c r="AF1260" s="3"/>
    </row>
    <row r="1261" spans="1:32" ht="14.25" customHeight="1">
      <c r="A1261" s="3">
        <v>2023</v>
      </c>
      <c r="B1261" s="16">
        <v>1</v>
      </c>
      <c r="C1261" s="3" t="s">
        <v>1317</v>
      </c>
      <c r="D1261" s="3" t="s">
        <v>1318</v>
      </c>
      <c r="E1261" s="3">
        <v>2011</v>
      </c>
      <c r="F1261" s="3" t="s">
        <v>1319</v>
      </c>
      <c r="G1261" s="3" t="s">
        <v>1320</v>
      </c>
      <c r="H1261" s="17" t="str">
        <f>HYPERLINK("https://doi.org/"&amp;G1261)</f>
        <v>https://doi.org/10.1016/j.rse.2011.02.019</v>
      </c>
      <c r="I1261" s="3" t="s">
        <v>1321</v>
      </c>
      <c r="J1261" s="3" t="s">
        <v>1303</v>
      </c>
      <c r="K1261" s="16">
        <v>1</v>
      </c>
      <c r="L1261" s="16"/>
      <c r="M1261" s="16" t="s">
        <v>1322</v>
      </c>
      <c r="N1261" s="3">
        <v>1</v>
      </c>
      <c r="O1261" s="3">
        <v>1.04</v>
      </c>
      <c r="P1261" s="3"/>
      <c r="Q1261" s="3"/>
      <c r="R1261" s="10"/>
      <c r="S1261" s="16"/>
      <c r="T1261" s="16"/>
      <c r="U1261" s="16" t="s">
        <v>35</v>
      </c>
      <c r="V1261" s="3" t="s">
        <v>509</v>
      </c>
      <c r="W1261" s="16" t="s">
        <v>1331</v>
      </c>
      <c r="X1261" s="16" t="s">
        <v>28</v>
      </c>
      <c r="Y1261" s="3" t="s">
        <v>1371</v>
      </c>
      <c r="AA1261" s="3"/>
      <c r="AB1261" s="3"/>
      <c r="AC1261" s="3"/>
      <c r="AD1261" s="3"/>
      <c r="AE1261" s="3"/>
      <c r="AF1261" s="3"/>
    </row>
    <row r="1262" spans="1:32" ht="14.25" customHeight="1">
      <c r="A1262" s="3">
        <v>2023</v>
      </c>
      <c r="B1262" s="16">
        <v>1</v>
      </c>
      <c r="C1262" s="3" t="s">
        <v>1317</v>
      </c>
      <c r="D1262" s="3" t="s">
        <v>1318</v>
      </c>
      <c r="E1262" s="3">
        <v>2011</v>
      </c>
      <c r="F1262" s="3" t="s">
        <v>1319</v>
      </c>
      <c r="G1262" s="3" t="s">
        <v>1320</v>
      </c>
      <c r="H1262" s="17" t="str">
        <f>HYPERLINK("https://doi.org/"&amp;G1262)</f>
        <v>https://doi.org/10.1016/j.rse.2011.02.019</v>
      </c>
      <c r="I1262" s="3" t="s">
        <v>1321</v>
      </c>
      <c r="J1262" s="3" t="s">
        <v>1303</v>
      </c>
      <c r="K1262" s="16">
        <v>1</v>
      </c>
      <c r="L1262" s="16"/>
      <c r="M1262" s="16" t="s">
        <v>1322</v>
      </c>
      <c r="N1262" s="3">
        <v>1.18</v>
      </c>
      <c r="O1262" s="3">
        <v>0.84</v>
      </c>
      <c r="P1262" s="3"/>
      <c r="Q1262" s="3"/>
      <c r="R1262" s="10"/>
      <c r="S1262" s="16"/>
      <c r="T1262" s="16"/>
      <c r="U1262" s="16" t="s">
        <v>35</v>
      </c>
      <c r="V1262" s="3" t="s">
        <v>30</v>
      </c>
      <c r="W1262" s="16" t="s">
        <v>1332</v>
      </c>
      <c r="X1262" s="16" t="s">
        <v>28</v>
      </c>
      <c r="Y1262" s="3" t="s">
        <v>1371</v>
      </c>
      <c r="AA1262" s="3"/>
      <c r="AB1262" s="3"/>
      <c r="AC1262" s="3"/>
      <c r="AD1262" s="3"/>
      <c r="AE1262" s="3"/>
      <c r="AF1262" s="3"/>
    </row>
    <row r="1263" spans="1:32" ht="14.25" customHeight="1">
      <c r="A1263" s="3">
        <v>2023</v>
      </c>
      <c r="B1263" s="16">
        <v>1</v>
      </c>
      <c r="C1263" s="3" t="s">
        <v>1317</v>
      </c>
      <c r="D1263" s="3" t="s">
        <v>1318</v>
      </c>
      <c r="E1263" s="3">
        <v>2011</v>
      </c>
      <c r="F1263" s="3" t="s">
        <v>1319</v>
      </c>
      <c r="G1263" s="3" t="s">
        <v>1320</v>
      </c>
      <c r="H1263" s="17" t="str">
        <f>HYPERLINK("https://doi.org/"&amp;G1263)</f>
        <v>https://doi.org/10.1016/j.rse.2011.02.019</v>
      </c>
      <c r="I1263" s="3" t="s">
        <v>1321</v>
      </c>
      <c r="J1263" s="3" t="s">
        <v>1303</v>
      </c>
      <c r="K1263" s="16">
        <v>1</v>
      </c>
      <c r="L1263" s="16"/>
      <c r="M1263" s="16" t="s">
        <v>1322</v>
      </c>
      <c r="N1263" s="3">
        <v>1.07</v>
      </c>
      <c r="O1263" s="3">
        <v>2.2000000000000002</v>
      </c>
      <c r="P1263" s="3"/>
      <c r="Q1263" s="3"/>
      <c r="R1263" s="10"/>
      <c r="S1263" s="16"/>
      <c r="T1263" s="16"/>
      <c r="U1263" s="16" t="s">
        <v>35</v>
      </c>
      <c r="V1263" s="3" t="s">
        <v>30</v>
      </c>
      <c r="W1263" s="16" t="s">
        <v>1333</v>
      </c>
      <c r="X1263" s="16" t="s">
        <v>28</v>
      </c>
      <c r="Y1263" s="3" t="s">
        <v>1371</v>
      </c>
      <c r="AA1263" s="3"/>
      <c r="AB1263" s="3"/>
      <c r="AC1263" s="3"/>
      <c r="AD1263" s="3"/>
      <c r="AE1263" s="3"/>
      <c r="AF1263" s="3"/>
    </row>
    <row r="1264" spans="1:32" ht="14.25" customHeight="1">
      <c r="A1264" s="3">
        <v>2023</v>
      </c>
      <c r="B1264" s="16">
        <v>1</v>
      </c>
      <c r="C1264" s="3" t="s">
        <v>1317</v>
      </c>
      <c r="D1264" s="3" t="s">
        <v>1318</v>
      </c>
      <c r="E1264" s="3">
        <v>2011</v>
      </c>
      <c r="F1264" s="3" t="s">
        <v>1319</v>
      </c>
      <c r="G1264" s="3" t="s">
        <v>1320</v>
      </c>
      <c r="H1264" s="17" t="str">
        <f>HYPERLINK("https://doi.org/"&amp;G1264)</f>
        <v>https://doi.org/10.1016/j.rse.2011.02.019</v>
      </c>
      <c r="I1264" s="3" t="s">
        <v>1321</v>
      </c>
      <c r="J1264" s="3" t="s">
        <v>1303</v>
      </c>
      <c r="K1264" s="16">
        <v>1</v>
      </c>
      <c r="L1264" s="16"/>
      <c r="M1264" s="16" t="s">
        <v>1322</v>
      </c>
      <c r="N1264" s="3">
        <v>0.87</v>
      </c>
      <c r="O1264" s="3">
        <v>1.1599999999999999</v>
      </c>
      <c r="P1264" s="3"/>
      <c r="Q1264" s="3"/>
      <c r="R1264" s="10"/>
      <c r="S1264" s="16"/>
      <c r="T1264" s="16"/>
      <c r="U1264" s="16" t="s">
        <v>35</v>
      </c>
      <c r="V1264" s="3" t="s">
        <v>30</v>
      </c>
      <c r="W1264" s="16" t="s">
        <v>1334</v>
      </c>
      <c r="X1264" s="16" t="s">
        <v>28</v>
      </c>
      <c r="Y1264" s="3" t="s">
        <v>1371</v>
      </c>
      <c r="AA1264" s="3"/>
      <c r="AB1264" s="3"/>
      <c r="AC1264" s="3"/>
      <c r="AD1264" s="3"/>
      <c r="AE1264" s="3"/>
      <c r="AF1264" s="3"/>
    </row>
    <row r="1265" spans="1:32" ht="14.25" customHeight="1">
      <c r="A1265" s="3">
        <v>2023</v>
      </c>
      <c r="B1265" s="16">
        <v>1</v>
      </c>
      <c r="C1265" s="3" t="s">
        <v>1317</v>
      </c>
      <c r="D1265" s="3" t="s">
        <v>1318</v>
      </c>
      <c r="E1265" s="3">
        <v>2011</v>
      </c>
      <c r="F1265" s="3" t="s">
        <v>1319</v>
      </c>
      <c r="G1265" s="3" t="s">
        <v>1320</v>
      </c>
      <c r="H1265" s="17" t="str">
        <f>HYPERLINK("https://doi.org/"&amp;G1265)</f>
        <v>https://doi.org/10.1016/j.rse.2011.02.019</v>
      </c>
      <c r="I1265" s="3" t="s">
        <v>1321</v>
      </c>
      <c r="J1265" s="3" t="s">
        <v>1303</v>
      </c>
      <c r="K1265" s="16">
        <v>1</v>
      </c>
      <c r="L1265" s="16"/>
      <c r="M1265" s="16" t="s">
        <v>1322</v>
      </c>
      <c r="N1265" s="3">
        <v>0.84</v>
      </c>
      <c r="O1265" s="3">
        <v>1.94</v>
      </c>
      <c r="P1265" s="3"/>
      <c r="Q1265" s="3"/>
      <c r="R1265" s="10"/>
      <c r="S1265" s="16"/>
      <c r="T1265" s="16"/>
      <c r="U1265" s="16" t="s">
        <v>35</v>
      </c>
      <c r="V1265" s="3" t="s">
        <v>30</v>
      </c>
      <c r="W1265" s="16" t="s">
        <v>1335</v>
      </c>
      <c r="X1265" s="16" t="s">
        <v>28</v>
      </c>
      <c r="Y1265" s="3" t="s">
        <v>1371</v>
      </c>
      <c r="AA1265" s="3"/>
      <c r="AB1265" s="3"/>
      <c r="AC1265" s="3"/>
      <c r="AD1265" s="3"/>
      <c r="AE1265" s="3"/>
      <c r="AF1265" s="3"/>
    </row>
    <row r="1266" spans="1:32" ht="14.25" customHeight="1">
      <c r="A1266" s="3">
        <v>2023</v>
      </c>
      <c r="B1266" s="16">
        <v>1</v>
      </c>
      <c r="C1266" s="3" t="s">
        <v>1317</v>
      </c>
      <c r="D1266" s="3" t="s">
        <v>1318</v>
      </c>
      <c r="E1266" s="3">
        <v>2011</v>
      </c>
      <c r="F1266" s="3" t="s">
        <v>1319</v>
      </c>
      <c r="G1266" s="3" t="s">
        <v>1320</v>
      </c>
      <c r="H1266" s="17" t="str">
        <f>HYPERLINK("https://doi.org/"&amp;G1266)</f>
        <v>https://doi.org/10.1016/j.rse.2011.02.019</v>
      </c>
      <c r="I1266" s="3" t="s">
        <v>1321</v>
      </c>
      <c r="J1266" s="3" t="s">
        <v>1303</v>
      </c>
      <c r="K1266" s="16">
        <v>1</v>
      </c>
      <c r="L1266" s="16"/>
      <c r="M1266" s="16" t="s">
        <v>1322</v>
      </c>
      <c r="N1266" s="3">
        <v>0.64</v>
      </c>
      <c r="O1266" s="3">
        <v>1.22</v>
      </c>
      <c r="P1266" s="3"/>
      <c r="Q1266" s="3"/>
      <c r="R1266" s="10"/>
      <c r="S1266" s="16"/>
      <c r="T1266" s="16"/>
      <c r="U1266" s="16" t="s">
        <v>35</v>
      </c>
      <c r="V1266" s="3" t="s">
        <v>30</v>
      </c>
      <c r="W1266" s="16" t="s">
        <v>1336</v>
      </c>
      <c r="X1266" s="16" t="s">
        <v>28</v>
      </c>
      <c r="Y1266" s="3" t="s">
        <v>1371</v>
      </c>
      <c r="AA1266" s="3"/>
      <c r="AB1266" s="3"/>
      <c r="AC1266" s="3"/>
      <c r="AD1266" s="3"/>
      <c r="AE1266" s="3"/>
      <c r="AF1266" s="3"/>
    </row>
    <row r="1267" spans="1:32" ht="14.25" customHeight="1">
      <c r="A1267" s="3">
        <v>2023</v>
      </c>
      <c r="B1267" s="16">
        <v>1</v>
      </c>
      <c r="C1267" s="3" t="s">
        <v>1317</v>
      </c>
      <c r="D1267" s="3" t="s">
        <v>1318</v>
      </c>
      <c r="E1267" s="3">
        <v>2011</v>
      </c>
      <c r="F1267" s="3" t="s">
        <v>1319</v>
      </c>
      <c r="G1267" s="3" t="s">
        <v>1320</v>
      </c>
      <c r="H1267" s="17" t="str">
        <f>HYPERLINK("https://doi.org/"&amp;G1267)</f>
        <v>https://doi.org/10.1016/j.rse.2011.02.019</v>
      </c>
      <c r="I1267" s="3" t="s">
        <v>1321</v>
      </c>
      <c r="J1267" s="3" t="s">
        <v>1303</v>
      </c>
      <c r="K1267" s="16">
        <v>1</v>
      </c>
      <c r="L1267" s="16"/>
      <c r="M1267" s="16" t="s">
        <v>1322</v>
      </c>
      <c r="N1267" s="3">
        <v>0.84</v>
      </c>
      <c r="O1267" s="3">
        <v>0.97</v>
      </c>
      <c r="P1267" s="3"/>
      <c r="Q1267" s="3"/>
      <c r="R1267" s="10"/>
      <c r="S1267" s="16"/>
      <c r="T1267" s="16"/>
      <c r="U1267" s="16" t="s">
        <v>35</v>
      </c>
      <c r="V1267" s="3" t="s">
        <v>30</v>
      </c>
      <c r="W1267" s="16" t="s">
        <v>1337</v>
      </c>
      <c r="X1267" s="16" t="s">
        <v>28</v>
      </c>
      <c r="Y1267" s="3" t="s">
        <v>1371</v>
      </c>
      <c r="AA1267" s="3"/>
      <c r="AB1267" s="3"/>
      <c r="AC1267" s="3"/>
      <c r="AD1267" s="3"/>
      <c r="AE1267" s="3"/>
      <c r="AF1267" s="3"/>
    </row>
    <row r="1268" spans="1:32" ht="14.25" customHeight="1">
      <c r="A1268" s="3">
        <v>2023</v>
      </c>
      <c r="B1268" s="16">
        <v>1</v>
      </c>
      <c r="C1268" s="3" t="s">
        <v>1317</v>
      </c>
      <c r="D1268" s="3" t="s">
        <v>1318</v>
      </c>
      <c r="E1268" s="3">
        <v>2011</v>
      </c>
      <c r="F1268" s="3" t="s">
        <v>1319</v>
      </c>
      <c r="G1268" s="3" t="s">
        <v>1320</v>
      </c>
      <c r="H1268" s="17" t="str">
        <f>HYPERLINK("https://doi.org/"&amp;G1268)</f>
        <v>https://doi.org/10.1016/j.rse.2011.02.019</v>
      </c>
      <c r="I1268" s="3" t="s">
        <v>1321</v>
      </c>
      <c r="J1268" s="3" t="s">
        <v>1303</v>
      </c>
      <c r="K1268" s="16">
        <v>1</v>
      </c>
      <c r="L1268" s="16"/>
      <c r="M1268" s="16" t="s">
        <v>1322</v>
      </c>
      <c r="N1268" s="3">
        <v>1.18</v>
      </c>
      <c r="O1268" s="3">
        <v>3.08</v>
      </c>
      <c r="P1268" s="3"/>
      <c r="Q1268" s="3"/>
      <c r="R1268" s="10"/>
      <c r="S1268" s="16"/>
      <c r="T1268" s="16"/>
      <c r="U1268" s="16" t="s">
        <v>35</v>
      </c>
      <c r="V1268" s="3" t="s">
        <v>125</v>
      </c>
      <c r="W1268" s="16" t="s">
        <v>1338</v>
      </c>
      <c r="X1268" s="16" t="s">
        <v>28</v>
      </c>
      <c r="Y1268" s="3" t="s">
        <v>1371</v>
      </c>
      <c r="AA1268" s="3"/>
      <c r="AB1268" s="3"/>
      <c r="AC1268" s="3"/>
      <c r="AD1268" s="3"/>
      <c r="AE1268" s="3"/>
      <c r="AF1268" s="3"/>
    </row>
    <row r="1269" spans="1:32" ht="14.25" customHeight="1">
      <c r="A1269" s="3">
        <v>2023</v>
      </c>
      <c r="B1269" s="16">
        <v>1</v>
      </c>
      <c r="C1269" s="3" t="s">
        <v>1317</v>
      </c>
      <c r="D1269" s="3" t="s">
        <v>1318</v>
      </c>
      <c r="E1269" s="3">
        <v>2011</v>
      </c>
      <c r="F1269" s="3" t="s">
        <v>1319</v>
      </c>
      <c r="G1269" s="3" t="s">
        <v>1320</v>
      </c>
      <c r="H1269" s="17" t="str">
        <f>HYPERLINK("https://doi.org/"&amp;G1269)</f>
        <v>https://doi.org/10.1016/j.rse.2011.02.019</v>
      </c>
      <c r="I1269" s="3" t="s">
        <v>1321</v>
      </c>
      <c r="J1269" s="3" t="s">
        <v>1303</v>
      </c>
      <c r="K1269" s="16">
        <v>1</v>
      </c>
      <c r="L1269" s="16"/>
      <c r="M1269" s="16" t="s">
        <v>1322</v>
      </c>
      <c r="N1269" s="3">
        <v>1.39</v>
      </c>
      <c r="O1269" s="3">
        <v>3.63</v>
      </c>
      <c r="P1269" s="3"/>
      <c r="Q1269" s="3"/>
      <c r="R1269" s="10"/>
      <c r="S1269" s="16"/>
      <c r="T1269" s="16"/>
      <c r="U1269" s="16" t="s">
        <v>35</v>
      </c>
      <c r="V1269" s="3" t="s">
        <v>125</v>
      </c>
      <c r="W1269" s="16" t="s">
        <v>1339</v>
      </c>
      <c r="X1269" s="16" t="s">
        <v>28</v>
      </c>
      <c r="Y1269" s="3" t="s">
        <v>1371</v>
      </c>
      <c r="AA1269" s="3"/>
      <c r="AB1269" s="3"/>
      <c r="AC1269" s="3"/>
      <c r="AD1269" s="3"/>
      <c r="AE1269" s="3"/>
      <c r="AF1269" s="3"/>
    </row>
    <row r="1270" spans="1:32" ht="14.25" customHeight="1">
      <c r="A1270" s="3">
        <v>2023</v>
      </c>
      <c r="B1270" s="16">
        <v>1</v>
      </c>
      <c r="C1270" s="3" t="s">
        <v>1317</v>
      </c>
      <c r="D1270" s="3" t="s">
        <v>1318</v>
      </c>
      <c r="E1270" s="3">
        <v>2011</v>
      </c>
      <c r="F1270" s="3" t="s">
        <v>1319</v>
      </c>
      <c r="G1270" s="3" t="s">
        <v>1320</v>
      </c>
      <c r="H1270" s="17" t="str">
        <f>HYPERLINK("https://doi.org/"&amp;G1270)</f>
        <v>https://doi.org/10.1016/j.rse.2011.02.019</v>
      </c>
      <c r="I1270" s="3" t="s">
        <v>1321</v>
      </c>
      <c r="J1270" s="3" t="s">
        <v>1303</v>
      </c>
      <c r="K1270" s="16">
        <v>1</v>
      </c>
      <c r="L1270" s="16"/>
      <c r="M1270" s="16" t="s">
        <v>1322</v>
      </c>
      <c r="N1270" s="3">
        <v>1.48</v>
      </c>
      <c r="O1270" s="3">
        <v>1.99</v>
      </c>
      <c r="P1270" s="3"/>
      <c r="Q1270" s="3"/>
      <c r="R1270" s="10"/>
      <c r="S1270" s="16"/>
      <c r="T1270" s="16"/>
      <c r="U1270" s="16" t="s">
        <v>35</v>
      </c>
      <c r="V1270" s="3" t="s">
        <v>32</v>
      </c>
      <c r="W1270" s="16" t="s">
        <v>1340</v>
      </c>
      <c r="X1270" s="16" t="s">
        <v>28</v>
      </c>
      <c r="Y1270" s="3" t="s">
        <v>1371</v>
      </c>
      <c r="AA1270" s="3"/>
      <c r="AB1270" s="3"/>
      <c r="AC1270" s="3"/>
      <c r="AD1270" s="3"/>
      <c r="AE1270" s="3"/>
      <c r="AF1270" s="3"/>
    </row>
    <row r="1271" spans="1:32" ht="14.25" customHeight="1">
      <c r="A1271" s="3">
        <v>2373</v>
      </c>
      <c r="B1271" s="12">
        <v>1</v>
      </c>
      <c r="C1271" s="3" t="s">
        <v>142</v>
      </c>
      <c r="D1271" s="3" t="s">
        <v>143</v>
      </c>
      <c r="E1271" s="3">
        <v>2020</v>
      </c>
      <c r="F1271" s="3" t="s">
        <v>144</v>
      </c>
      <c r="G1271" s="3" t="s">
        <v>145</v>
      </c>
      <c r="H1271" s="17" t="str">
        <f>HYPERLINK("https://doi.org/"&amp;G1271)</f>
        <v>https://doi.org/10.1002/hyp.13791</v>
      </c>
      <c r="I1271" s="3" t="s">
        <v>146</v>
      </c>
      <c r="J1271" s="3" t="s">
        <v>147</v>
      </c>
      <c r="K1271" s="19">
        <v>1</v>
      </c>
      <c r="L1271" s="3"/>
      <c r="M1271" s="16" t="s">
        <v>148</v>
      </c>
      <c r="N1271" s="35">
        <v>0.9</v>
      </c>
      <c r="O1271" s="19"/>
      <c r="P1271" s="19"/>
      <c r="Q1271" s="3"/>
      <c r="R1271" s="10"/>
      <c r="S1271" s="16"/>
      <c r="T1271" s="16"/>
      <c r="U1271" s="3" t="s">
        <v>45</v>
      </c>
      <c r="V1271" s="16" t="s">
        <v>123</v>
      </c>
      <c r="W1271" s="35" t="s">
        <v>1372</v>
      </c>
      <c r="X1271" s="16" t="s">
        <v>28</v>
      </c>
      <c r="AA1271" s="3"/>
      <c r="AB1271" s="3"/>
      <c r="AC1271" s="3"/>
      <c r="AD1271" s="3"/>
      <c r="AE1271" s="3"/>
      <c r="AF1271" s="3"/>
    </row>
    <row r="1272" spans="1:32" ht="14.25" customHeight="1">
      <c r="A1272" s="3">
        <v>2373</v>
      </c>
      <c r="B1272" s="12">
        <v>1</v>
      </c>
      <c r="C1272" s="3" t="s">
        <v>142</v>
      </c>
      <c r="D1272" s="3" t="s">
        <v>143</v>
      </c>
      <c r="E1272" s="3">
        <v>2020</v>
      </c>
      <c r="F1272" s="3" t="s">
        <v>144</v>
      </c>
      <c r="G1272" s="3" t="s">
        <v>145</v>
      </c>
      <c r="H1272" s="17" t="str">
        <f>HYPERLINK("https://doi.org/"&amp;G1272)</f>
        <v>https://doi.org/10.1002/hyp.13791</v>
      </c>
      <c r="I1272" s="3" t="s">
        <v>146</v>
      </c>
      <c r="J1272" s="3" t="s">
        <v>147</v>
      </c>
      <c r="K1272" s="19">
        <v>1</v>
      </c>
      <c r="L1272" s="3"/>
      <c r="M1272" s="16" t="s">
        <v>148</v>
      </c>
      <c r="N1272" s="35">
        <v>0.3</v>
      </c>
      <c r="O1272" s="19"/>
      <c r="P1272" s="19"/>
      <c r="Q1272" s="3"/>
      <c r="R1272" s="10"/>
      <c r="S1272" s="16"/>
      <c r="T1272" s="16"/>
      <c r="U1272" s="3" t="s">
        <v>45</v>
      </c>
      <c r="V1272" s="16" t="s">
        <v>123</v>
      </c>
      <c r="W1272" s="35" t="s">
        <v>1373</v>
      </c>
      <c r="X1272" s="16" t="s">
        <v>28</v>
      </c>
      <c r="AA1272" s="3"/>
      <c r="AB1272" s="3"/>
      <c r="AC1272" s="3"/>
      <c r="AD1272" s="3"/>
      <c r="AE1272" s="3"/>
      <c r="AF1272" s="3"/>
    </row>
    <row r="1273" spans="1:32" ht="14.25" customHeight="1">
      <c r="A1273" s="3">
        <v>2373</v>
      </c>
      <c r="B1273" s="12">
        <v>1</v>
      </c>
      <c r="C1273" s="3" t="s">
        <v>142</v>
      </c>
      <c r="D1273" s="3" t="s">
        <v>143</v>
      </c>
      <c r="E1273" s="3">
        <v>2020</v>
      </c>
      <c r="F1273" s="3" t="s">
        <v>144</v>
      </c>
      <c r="G1273" s="3" t="s">
        <v>145</v>
      </c>
      <c r="H1273" s="17" t="str">
        <f>HYPERLINK("https://doi.org/"&amp;G1273)</f>
        <v>https://doi.org/10.1002/hyp.13791</v>
      </c>
      <c r="I1273" s="3" t="s">
        <v>146</v>
      </c>
      <c r="J1273" s="3" t="s">
        <v>147</v>
      </c>
      <c r="K1273" s="19">
        <v>1</v>
      </c>
      <c r="L1273" s="3"/>
      <c r="M1273" s="16" t="s">
        <v>148</v>
      </c>
      <c r="N1273" s="35">
        <v>0.5</v>
      </c>
      <c r="O1273" s="19"/>
      <c r="P1273" s="19"/>
      <c r="Q1273" s="3"/>
      <c r="R1273" s="10"/>
      <c r="S1273" s="16"/>
      <c r="T1273" s="16"/>
      <c r="U1273" s="3" t="s">
        <v>45</v>
      </c>
      <c r="V1273" s="16" t="s">
        <v>123</v>
      </c>
      <c r="W1273" s="35" t="s">
        <v>1374</v>
      </c>
      <c r="X1273" s="16" t="s">
        <v>28</v>
      </c>
      <c r="AA1273" s="3"/>
      <c r="AB1273" s="3"/>
      <c r="AC1273" s="3"/>
      <c r="AD1273" s="3"/>
      <c r="AE1273" s="3"/>
      <c r="AF1273" s="3"/>
    </row>
    <row r="1274" spans="1:32" ht="14.25" customHeight="1">
      <c r="A1274" s="3">
        <v>2373</v>
      </c>
      <c r="B1274" s="12">
        <v>1</v>
      </c>
      <c r="C1274" s="3" t="s">
        <v>142</v>
      </c>
      <c r="D1274" s="3" t="s">
        <v>143</v>
      </c>
      <c r="E1274" s="3">
        <v>2020</v>
      </c>
      <c r="F1274" s="3" t="s">
        <v>144</v>
      </c>
      <c r="G1274" s="3" t="s">
        <v>145</v>
      </c>
      <c r="H1274" s="17" t="str">
        <f>HYPERLINK("https://doi.org/"&amp;G1274)</f>
        <v>https://doi.org/10.1002/hyp.13791</v>
      </c>
      <c r="I1274" s="3" t="s">
        <v>146</v>
      </c>
      <c r="J1274" s="3" t="s">
        <v>147</v>
      </c>
      <c r="K1274" s="19">
        <v>1</v>
      </c>
      <c r="L1274" s="3"/>
      <c r="M1274" s="16" t="s">
        <v>148</v>
      </c>
      <c r="N1274" s="35">
        <v>2.1</v>
      </c>
      <c r="O1274" s="19"/>
      <c r="P1274" s="19"/>
      <c r="Q1274" s="3"/>
      <c r="R1274" s="10"/>
      <c r="S1274" s="16"/>
      <c r="T1274" s="16"/>
      <c r="U1274" s="3" t="s">
        <v>45</v>
      </c>
      <c r="V1274" s="16" t="s">
        <v>29</v>
      </c>
      <c r="W1274" s="35" t="s">
        <v>1375</v>
      </c>
      <c r="X1274" s="16" t="s">
        <v>28</v>
      </c>
      <c r="AA1274" s="3"/>
      <c r="AB1274" s="3"/>
      <c r="AC1274" s="3"/>
      <c r="AD1274" s="3"/>
      <c r="AE1274" s="3"/>
      <c r="AF1274" s="3"/>
    </row>
    <row r="1275" spans="1:32" ht="14.25" customHeight="1">
      <c r="A1275" s="3">
        <v>2373</v>
      </c>
      <c r="B1275" s="12">
        <v>1</v>
      </c>
      <c r="C1275" s="3" t="s">
        <v>142</v>
      </c>
      <c r="D1275" s="3" t="s">
        <v>143</v>
      </c>
      <c r="E1275" s="3">
        <v>2020</v>
      </c>
      <c r="F1275" s="3" t="s">
        <v>144</v>
      </c>
      <c r="G1275" s="3" t="s">
        <v>145</v>
      </c>
      <c r="H1275" s="17" t="str">
        <f>HYPERLINK("https://doi.org/"&amp;G1275)</f>
        <v>https://doi.org/10.1002/hyp.13791</v>
      </c>
      <c r="I1275" s="3" t="s">
        <v>146</v>
      </c>
      <c r="J1275" s="3" t="s">
        <v>147</v>
      </c>
      <c r="K1275" s="19">
        <v>1</v>
      </c>
      <c r="L1275" s="3"/>
      <c r="M1275" s="16" t="s">
        <v>148</v>
      </c>
      <c r="N1275" s="35">
        <v>1.4</v>
      </c>
      <c r="O1275" s="19"/>
      <c r="P1275" s="19"/>
      <c r="Q1275" s="3"/>
      <c r="R1275" s="10"/>
      <c r="S1275" s="16"/>
      <c r="T1275" s="16"/>
      <c r="U1275" s="3" t="s">
        <v>45</v>
      </c>
      <c r="V1275" s="16" t="s">
        <v>29</v>
      </c>
      <c r="W1275" s="35" t="s">
        <v>1376</v>
      </c>
      <c r="X1275" s="16" t="s">
        <v>28</v>
      </c>
      <c r="AA1275" s="3"/>
      <c r="AB1275" s="3"/>
      <c r="AC1275" s="3"/>
      <c r="AD1275" s="3"/>
      <c r="AE1275" s="3"/>
      <c r="AF1275" s="3"/>
    </row>
    <row r="1276" spans="1:32" ht="14.25" customHeight="1">
      <c r="A1276" s="3">
        <v>2373</v>
      </c>
      <c r="B1276" s="12">
        <v>1</v>
      </c>
      <c r="C1276" s="3" t="s">
        <v>142</v>
      </c>
      <c r="D1276" s="3" t="s">
        <v>143</v>
      </c>
      <c r="E1276" s="3">
        <v>2020</v>
      </c>
      <c r="F1276" s="3" t="s">
        <v>144</v>
      </c>
      <c r="G1276" s="3" t="s">
        <v>145</v>
      </c>
      <c r="H1276" s="17" t="str">
        <f>HYPERLINK("https://doi.org/"&amp;G1276)</f>
        <v>https://doi.org/10.1002/hyp.13791</v>
      </c>
      <c r="I1276" s="3" t="s">
        <v>146</v>
      </c>
      <c r="J1276" s="3" t="s">
        <v>147</v>
      </c>
      <c r="K1276" s="19">
        <v>1</v>
      </c>
      <c r="L1276" s="3"/>
      <c r="M1276" s="16" t="s">
        <v>148</v>
      </c>
      <c r="N1276" s="35">
        <v>1.7</v>
      </c>
      <c r="O1276" s="19"/>
      <c r="P1276" s="19"/>
      <c r="Q1276" s="3"/>
      <c r="R1276" s="10"/>
      <c r="S1276" s="16"/>
      <c r="T1276" s="16"/>
      <c r="U1276" s="3" t="s">
        <v>45</v>
      </c>
      <c r="V1276" s="16" t="s">
        <v>29</v>
      </c>
      <c r="W1276" s="35" t="s">
        <v>1377</v>
      </c>
      <c r="X1276" s="16" t="s">
        <v>28</v>
      </c>
      <c r="AA1276" s="3"/>
      <c r="AB1276" s="3"/>
      <c r="AC1276" s="3"/>
      <c r="AD1276" s="3"/>
      <c r="AE1276" s="3"/>
      <c r="AF1276" s="3"/>
    </row>
    <row r="1277" spans="1:32" ht="14.25" customHeight="1">
      <c r="A1277" s="3">
        <v>2373</v>
      </c>
      <c r="B1277" s="12">
        <v>1</v>
      </c>
      <c r="C1277" s="3" t="s">
        <v>142</v>
      </c>
      <c r="D1277" s="3" t="s">
        <v>143</v>
      </c>
      <c r="E1277" s="3">
        <v>2020</v>
      </c>
      <c r="F1277" s="3" t="s">
        <v>144</v>
      </c>
      <c r="G1277" s="3" t="s">
        <v>145</v>
      </c>
      <c r="H1277" s="17" t="str">
        <f>HYPERLINK("https://doi.org/"&amp;G1277)</f>
        <v>https://doi.org/10.1002/hyp.13791</v>
      </c>
      <c r="I1277" s="3" t="s">
        <v>146</v>
      </c>
      <c r="J1277" s="3" t="s">
        <v>147</v>
      </c>
      <c r="K1277" s="19">
        <v>1</v>
      </c>
      <c r="L1277" s="3"/>
      <c r="M1277" s="16" t="s">
        <v>148</v>
      </c>
      <c r="N1277" s="35">
        <v>1</v>
      </c>
      <c r="O1277" s="19"/>
      <c r="P1277" s="19"/>
      <c r="Q1277" s="3"/>
      <c r="R1277" s="10"/>
      <c r="S1277" s="16"/>
      <c r="T1277" s="16"/>
      <c r="U1277" s="3" t="s">
        <v>45</v>
      </c>
      <c r="V1277" s="16" t="s">
        <v>29</v>
      </c>
      <c r="W1277" s="35" t="s">
        <v>1378</v>
      </c>
      <c r="X1277" s="16" t="s">
        <v>28</v>
      </c>
      <c r="AA1277" s="3"/>
      <c r="AB1277" s="3"/>
      <c r="AC1277" s="3"/>
      <c r="AD1277" s="3"/>
      <c r="AE1277" s="3"/>
      <c r="AF1277" s="3"/>
    </row>
    <row r="1278" spans="1:32" ht="14.25" customHeight="1">
      <c r="A1278" s="3">
        <v>2373</v>
      </c>
      <c r="B1278" s="12">
        <v>1</v>
      </c>
      <c r="C1278" s="3" t="s">
        <v>142</v>
      </c>
      <c r="D1278" s="3" t="s">
        <v>143</v>
      </c>
      <c r="E1278" s="3">
        <v>2020</v>
      </c>
      <c r="F1278" s="3" t="s">
        <v>144</v>
      </c>
      <c r="G1278" s="3" t="s">
        <v>145</v>
      </c>
      <c r="H1278" s="17" t="str">
        <f>HYPERLINK("https://doi.org/"&amp;G1278)</f>
        <v>https://doi.org/10.1002/hyp.13791</v>
      </c>
      <c r="I1278" s="3" t="s">
        <v>146</v>
      </c>
      <c r="J1278" s="3" t="s">
        <v>147</v>
      </c>
      <c r="K1278" s="19">
        <v>1</v>
      </c>
      <c r="L1278" s="3"/>
      <c r="M1278" s="16" t="s">
        <v>148</v>
      </c>
      <c r="N1278" s="35">
        <v>0.9</v>
      </c>
      <c r="O1278" s="19"/>
      <c r="P1278" s="19"/>
      <c r="Q1278" s="3"/>
      <c r="R1278" s="10"/>
      <c r="S1278" s="16"/>
      <c r="T1278" s="16"/>
      <c r="U1278" s="3" t="s">
        <v>45</v>
      </c>
      <c r="V1278" s="16" t="s">
        <v>29</v>
      </c>
      <c r="W1278" s="35" t="s">
        <v>1379</v>
      </c>
      <c r="X1278" s="16" t="s">
        <v>28</v>
      </c>
      <c r="AA1278" s="3"/>
      <c r="AB1278" s="3"/>
      <c r="AC1278" s="3"/>
      <c r="AD1278" s="3"/>
      <c r="AE1278" s="3"/>
      <c r="AF1278" s="3"/>
    </row>
    <row r="1279" spans="1:32" ht="14.25" customHeight="1">
      <c r="A1279" s="3">
        <v>2373</v>
      </c>
      <c r="B1279" s="12">
        <v>1</v>
      </c>
      <c r="C1279" s="3" t="s">
        <v>142</v>
      </c>
      <c r="D1279" s="3" t="s">
        <v>143</v>
      </c>
      <c r="E1279" s="3">
        <v>2020</v>
      </c>
      <c r="F1279" s="3" t="s">
        <v>144</v>
      </c>
      <c r="G1279" s="3" t="s">
        <v>145</v>
      </c>
      <c r="H1279" s="17" t="str">
        <f>HYPERLINK("https://doi.org/"&amp;G1279)</f>
        <v>https://doi.org/10.1002/hyp.13791</v>
      </c>
      <c r="I1279" s="3" t="s">
        <v>146</v>
      </c>
      <c r="J1279" s="3" t="s">
        <v>147</v>
      </c>
      <c r="K1279" s="19">
        <v>1</v>
      </c>
      <c r="L1279" s="3"/>
      <c r="M1279" s="16" t="s">
        <v>148</v>
      </c>
      <c r="N1279" s="35">
        <v>0.8</v>
      </c>
      <c r="O1279" s="19"/>
      <c r="P1279" s="19"/>
      <c r="Q1279" s="3"/>
      <c r="R1279" s="10"/>
      <c r="S1279" s="16"/>
      <c r="T1279" s="16"/>
      <c r="U1279" s="3" t="s">
        <v>45</v>
      </c>
      <c r="V1279" s="16" t="s">
        <v>36</v>
      </c>
      <c r="W1279" s="35" t="s">
        <v>1380</v>
      </c>
      <c r="X1279" s="16" t="s">
        <v>28</v>
      </c>
      <c r="AA1279" s="3"/>
      <c r="AB1279" s="3"/>
      <c r="AC1279" s="3"/>
      <c r="AD1279" s="3"/>
      <c r="AE1279" s="3"/>
      <c r="AF1279" s="3"/>
    </row>
    <row r="1280" spans="1:32" ht="14.25" customHeight="1">
      <c r="A1280" s="3">
        <v>2373</v>
      </c>
      <c r="B1280" s="12">
        <v>1</v>
      </c>
      <c r="C1280" s="3" t="s">
        <v>142</v>
      </c>
      <c r="D1280" s="3" t="s">
        <v>143</v>
      </c>
      <c r="E1280" s="3">
        <v>2020</v>
      </c>
      <c r="F1280" s="3" t="s">
        <v>144</v>
      </c>
      <c r="G1280" s="3" t="s">
        <v>145</v>
      </c>
      <c r="H1280" s="17" t="str">
        <f>HYPERLINK("https://doi.org/"&amp;G1280)</f>
        <v>https://doi.org/10.1002/hyp.13791</v>
      </c>
      <c r="I1280" s="3" t="s">
        <v>146</v>
      </c>
      <c r="J1280" s="3" t="s">
        <v>147</v>
      </c>
      <c r="K1280" s="19">
        <v>1</v>
      </c>
      <c r="L1280" s="3"/>
      <c r="M1280" s="16" t="s">
        <v>148</v>
      </c>
      <c r="N1280" s="35">
        <v>0.9</v>
      </c>
      <c r="O1280" s="19"/>
      <c r="P1280" s="19"/>
      <c r="Q1280" s="3"/>
      <c r="R1280" s="10"/>
      <c r="S1280" s="16"/>
      <c r="T1280" s="16"/>
      <c r="U1280" s="3" t="s">
        <v>45</v>
      </c>
      <c r="V1280" s="16" t="s">
        <v>125</v>
      </c>
      <c r="W1280" s="35" t="s">
        <v>1381</v>
      </c>
      <c r="X1280" s="16" t="s">
        <v>28</v>
      </c>
      <c r="AA1280" s="3"/>
      <c r="AB1280" s="3"/>
      <c r="AC1280" s="3"/>
      <c r="AD1280" s="3"/>
      <c r="AE1280" s="3"/>
      <c r="AF1280" s="3"/>
    </row>
    <row r="1281" spans="1:32" ht="14.25" customHeight="1">
      <c r="A1281" s="3">
        <v>2373</v>
      </c>
      <c r="B1281" s="12">
        <v>1</v>
      </c>
      <c r="C1281" s="3" t="s">
        <v>142</v>
      </c>
      <c r="D1281" s="3" t="s">
        <v>143</v>
      </c>
      <c r="E1281" s="3">
        <v>2020</v>
      </c>
      <c r="F1281" s="3" t="s">
        <v>144</v>
      </c>
      <c r="G1281" s="3" t="s">
        <v>145</v>
      </c>
      <c r="H1281" s="17" t="str">
        <f>HYPERLINK("https://doi.org/"&amp;G1281)</f>
        <v>https://doi.org/10.1002/hyp.13791</v>
      </c>
      <c r="I1281" s="3" t="s">
        <v>146</v>
      </c>
      <c r="J1281" s="3" t="s">
        <v>147</v>
      </c>
      <c r="K1281" s="19">
        <v>1</v>
      </c>
      <c r="L1281" s="3"/>
      <c r="M1281" s="16" t="s">
        <v>148</v>
      </c>
      <c r="N1281" s="35">
        <v>1.7</v>
      </c>
      <c r="O1281" s="19"/>
      <c r="P1281" s="19"/>
      <c r="Q1281" s="3"/>
      <c r="R1281" s="10"/>
      <c r="S1281" s="16"/>
      <c r="T1281" s="16"/>
      <c r="U1281" s="3" t="s">
        <v>45</v>
      </c>
      <c r="V1281" s="16" t="s">
        <v>123</v>
      </c>
      <c r="W1281" s="35" t="s">
        <v>1382</v>
      </c>
      <c r="X1281" s="16" t="s">
        <v>28</v>
      </c>
      <c r="AA1281" s="3"/>
      <c r="AB1281" s="3"/>
      <c r="AC1281" s="3"/>
      <c r="AD1281" s="3"/>
      <c r="AE1281" s="3"/>
      <c r="AF1281" s="3"/>
    </row>
    <row r="1282" spans="1:32" ht="14.25" customHeight="1">
      <c r="A1282" s="3">
        <v>2373</v>
      </c>
      <c r="B1282" s="12">
        <v>1</v>
      </c>
      <c r="C1282" s="3" t="s">
        <v>142</v>
      </c>
      <c r="D1282" s="3" t="s">
        <v>143</v>
      </c>
      <c r="E1282" s="3">
        <v>2020</v>
      </c>
      <c r="F1282" s="3" t="s">
        <v>144</v>
      </c>
      <c r="G1282" s="3" t="s">
        <v>145</v>
      </c>
      <c r="H1282" s="17" t="str">
        <f>HYPERLINK("https://doi.org/"&amp;G1282)</f>
        <v>https://doi.org/10.1002/hyp.13791</v>
      </c>
      <c r="I1282" s="3" t="s">
        <v>146</v>
      </c>
      <c r="J1282" s="3" t="s">
        <v>147</v>
      </c>
      <c r="K1282" s="19">
        <v>1</v>
      </c>
      <c r="L1282" s="3"/>
      <c r="M1282" s="16" t="s">
        <v>148</v>
      </c>
      <c r="N1282" s="35">
        <v>0.6</v>
      </c>
      <c r="O1282" s="19"/>
      <c r="P1282" s="19"/>
      <c r="Q1282" s="3"/>
      <c r="R1282" s="10"/>
      <c r="S1282" s="16"/>
      <c r="T1282" s="16"/>
      <c r="U1282" s="3" t="s">
        <v>45</v>
      </c>
      <c r="V1282" s="16" t="s">
        <v>123</v>
      </c>
      <c r="W1282" s="35" t="s">
        <v>1383</v>
      </c>
      <c r="X1282" s="16" t="s">
        <v>28</v>
      </c>
      <c r="AA1282" s="3"/>
      <c r="AB1282" s="3"/>
      <c r="AC1282" s="3"/>
      <c r="AD1282" s="3"/>
      <c r="AE1282" s="3"/>
      <c r="AF1282" s="3"/>
    </row>
    <row r="1283" spans="1:32" ht="14.25" customHeight="1">
      <c r="A1283" s="3">
        <v>2373</v>
      </c>
      <c r="B1283" s="12">
        <v>1</v>
      </c>
      <c r="C1283" s="3" t="s">
        <v>142</v>
      </c>
      <c r="D1283" s="3" t="s">
        <v>143</v>
      </c>
      <c r="E1283" s="3">
        <v>2020</v>
      </c>
      <c r="F1283" s="3" t="s">
        <v>144</v>
      </c>
      <c r="G1283" s="3" t="s">
        <v>145</v>
      </c>
      <c r="H1283" s="17" t="str">
        <f>HYPERLINK("https://doi.org/"&amp;G1283)</f>
        <v>https://doi.org/10.1002/hyp.13791</v>
      </c>
      <c r="I1283" s="3" t="s">
        <v>146</v>
      </c>
      <c r="J1283" s="3" t="s">
        <v>147</v>
      </c>
      <c r="K1283" s="19">
        <v>1</v>
      </c>
      <c r="L1283" s="3"/>
      <c r="M1283" s="16" t="s">
        <v>148</v>
      </c>
      <c r="N1283" s="35">
        <v>0.7</v>
      </c>
      <c r="O1283" s="19"/>
      <c r="P1283" s="19"/>
      <c r="Q1283" s="3"/>
      <c r="R1283" s="10"/>
      <c r="S1283" s="16"/>
      <c r="T1283" s="16"/>
      <c r="U1283" s="3" t="s">
        <v>45</v>
      </c>
      <c r="V1283" s="16" t="s">
        <v>1146</v>
      </c>
      <c r="W1283" s="35" t="s">
        <v>1384</v>
      </c>
      <c r="X1283" s="16" t="s">
        <v>28</v>
      </c>
      <c r="AA1283" s="3"/>
      <c r="AB1283" s="3"/>
      <c r="AC1283" s="3"/>
      <c r="AD1283" s="3"/>
      <c r="AE1283" s="3"/>
      <c r="AF1283" s="3"/>
    </row>
    <row r="1284" spans="1:32" ht="14.25" customHeight="1">
      <c r="A1284" s="3">
        <v>2373</v>
      </c>
      <c r="B1284" s="12">
        <v>1</v>
      </c>
      <c r="C1284" s="3" t="s">
        <v>142</v>
      </c>
      <c r="D1284" s="3" t="s">
        <v>143</v>
      </c>
      <c r="E1284" s="3">
        <v>2020</v>
      </c>
      <c r="F1284" s="3" t="s">
        <v>144</v>
      </c>
      <c r="G1284" s="3" t="s">
        <v>145</v>
      </c>
      <c r="H1284" s="17" t="str">
        <f>HYPERLINK("https://doi.org/"&amp;G1284)</f>
        <v>https://doi.org/10.1002/hyp.13791</v>
      </c>
      <c r="I1284" s="3" t="s">
        <v>146</v>
      </c>
      <c r="J1284" s="3" t="s">
        <v>147</v>
      </c>
      <c r="K1284" s="19">
        <v>1</v>
      </c>
      <c r="L1284" s="3"/>
      <c r="M1284" s="16" t="s">
        <v>148</v>
      </c>
      <c r="N1284" s="35">
        <v>0.7</v>
      </c>
      <c r="O1284" s="19"/>
      <c r="P1284" s="19"/>
      <c r="Q1284" s="3"/>
      <c r="R1284" s="10"/>
      <c r="S1284" s="16"/>
      <c r="T1284" s="16"/>
      <c r="U1284" s="3" t="s">
        <v>45</v>
      </c>
      <c r="V1284" s="16" t="s">
        <v>1144</v>
      </c>
      <c r="W1284" s="35" t="s">
        <v>1385</v>
      </c>
      <c r="X1284" s="16" t="s">
        <v>28</v>
      </c>
      <c r="AA1284" s="3"/>
      <c r="AB1284" s="3"/>
      <c r="AC1284" s="3"/>
      <c r="AD1284" s="3"/>
      <c r="AE1284" s="3"/>
      <c r="AF1284" s="3"/>
    </row>
    <row r="1285" spans="1:32" ht="14.25" customHeight="1">
      <c r="A1285" s="3">
        <v>2023</v>
      </c>
      <c r="B1285" s="16">
        <v>1</v>
      </c>
      <c r="C1285" s="3" t="s">
        <v>1317</v>
      </c>
      <c r="D1285" s="3" t="s">
        <v>1318</v>
      </c>
      <c r="E1285" s="3">
        <v>2011</v>
      </c>
      <c r="F1285" s="3" t="s">
        <v>1319</v>
      </c>
      <c r="G1285" s="3" t="s">
        <v>1320</v>
      </c>
      <c r="H1285" s="17" t="str">
        <f>HYPERLINK("https://doi.org/"&amp;G1285)</f>
        <v>https://doi.org/10.1016/j.rse.2011.02.019</v>
      </c>
      <c r="I1285" s="3" t="s">
        <v>1321</v>
      </c>
      <c r="J1285" s="3" t="s">
        <v>1303</v>
      </c>
      <c r="K1285" s="16">
        <v>1</v>
      </c>
      <c r="L1285" s="16"/>
      <c r="M1285" s="16" t="s">
        <v>1322</v>
      </c>
      <c r="N1285" s="3">
        <v>1.1000000000000001</v>
      </c>
      <c r="O1285" s="3">
        <v>2.68</v>
      </c>
      <c r="P1285" s="3"/>
      <c r="Q1285" s="3"/>
      <c r="R1285" s="10"/>
      <c r="S1285" s="16"/>
      <c r="T1285" s="16"/>
      <c r="U1285" s="16" t="s">
        <v>35</v>
      </c>
      <c r="V1285" s="3" t="s">
        <v>32</v>
      </c>
      <c r="W1285" s="16" t="s">
        <v>1341</v>
      </c>
      <c r="X1285" s="16" t="s">
        <v>28</v>
      </c>
      <c r="Y1285" s="3" t="s">
        <v>1371</v>
      </c>
      <c r="AA1285" s="3"/>
      <c r="AB1285" s="3"/>
      <c r="AC1285" s="3"/>
      <c r="AD1285" s="3"/>
      <c r="AE1285" s="3"/>
      <c r="AF1285" s="3"/>
    </row>
    <row r="1286" spans="1:32" ht="14.25" customHeight="1">
      <c r="A1286" s="3">
        <v>2373</v>
      </c>
      <c r="B1286" s="16">
        <v>1</v>
      </c>
      <c r="C1286" s="3" t="s">
        <v>142</v>
      </c>
      <c r="D1286" s="3" t="s">
        <v>143</v>
      </c>
      <c r="E1286" s="3">
        <v>2020</v>
      </c>
      <c r="F1286" s="3" t="s">
        <v>144</v>
      </c>
      <c r="G1286" s="3" t="s">
        <v>145</v>
      </c>
      <c r="H1286" s="17" t="str">
        <f>HYPERLINK("https://doi.org/"&amp;G1286)</f>
        <v>https://doi.org/10.1002/hyp.13791</v>
      </c>
      <c r="I1286" s="3" t="s">
        <v>146</v>
      </c>
      <c r="J1286" s="3" t="s">
        <v>147</v>
      </c>
      <c r="K1286" s="19">
        <v>1</v>
      </c>
      <c r="L1286" s="3"/>
      <c r="M1286" s="16" t="s">
        <v>148</v>
      </c>
      <c r="N1286" s="16">
        <v>1.1000000000000001</v>
      </c>
      <c r="O1286" s="18"/>
      <c r="P1286" s="19"/>
      <c r="Q1286" s="3"/>
      <c r="R1286" s="10"/>
      <c r="S1286" s="16"/>
      <c r="T1286" s="16"/>
      <c r="U1286" s="3" t="s">
        <v>149</v>
      </c>
      <c r="V1286" s="16" t="s">
        <v>123</v>
      </c>
      <c r="W1286" s="35" t="s">
        <v>1372</v>
      </c>
      <c r="X1286" s="16" t="s">
        <v>28</v>
      </c>
      <c r="Y1286" s="19" t="s">
        <v>150</v>
      </c>
      <c r="Z1286" s="16"/>
      <c r="AA1286" s="16"/>
      <c r="AB1286" s="3"/>
      <c r="AC1286" s="3"/>
      <c r="AD1286" s="3"/>
      <c r="AE1286" s="3"/>
      <c r="AF1286" s="3"/>
    </row>
    <row r="1287" spans="1:32" ht="14.25" customHeight="1">
      <c r="A1287" s="3">
        <v>2373</v>
      </c>
      <c r="B1287" s="16">
        <v>1</v>
      </c>
      <c r="C1287" s="3" t="s">
        <v>142</v>
      </c>
      <c r="D1287" s="3" t="s">
        <v>143</v>
      </c>
      <c r="E1287" s="3">
        <v>2020</v>
      </c>
      <c r="F1287" s="3" t="s">
        <v>144</v>
      </c>
      <c r="G1287" s="3" t="s">
        <v>145</v>
      </c>
      <c r="H1287" s="17" t="str">
        <f>HYPERLINK("https://doi.org/"&amp;G1287)</f>
        <v>https://doi.org/10.1002/hyp.13791</v>
      </c>
      <c r="I1287" s="3" t="s">
        <v>146</v>
      </c>
      <c r="J1287" s="3" t="s">
        <v>147</v>
      </c>
      <c r="K1287" s="19">
        <v>1</v>
      </c>
      <c r="L1287" s="3"/>
      <c r="M1287" s="16" t="s">
        <v>148</v>
      </c>
      <c r="N1287" s="16">
        <v>0.4</v>
      </c>
      <c r="O1287" s="18"/>
      <c r="P1287" s="19"/>
      <c r="Q1287" s="3"/>
      <c r="R1287" s="10"/>
      <c r="S1287" s="16"/>
      <c r="T1287" s="16"/>
      <c r="U1287" s="3" t="s">
        <v>149</v>
      </c>
      <c r="V1287" s="16" t="s">
        <v>123</v>
      </c>
      <c r="W1287" s="35" t="s">
        <v>1373</v>
      </c>
      <c r="X1287" s="16" t="s">
        <v>28</v>
      </c>
      <c r="Y1287" s="19" t="s">
        <v>150</v>
      </c>
      <c r="Z1287" s="16"/>
      <c r="AA1287" s="16"/>
      <c r="AB1287" s="3"/>
      <c r="AC1287" s="3"/>
      <c r="AD1287" s="3"/>
      <c r="AE1287" s="3"/>
      <c r="AF1287" s="3"/>
    </row>
    <row r="1288" spans="1:32" ht="14.25" customHeight="1">
      <c r="A1288" s="3">
        <v>2373</v>
      </c>
      <c r="B1288" s="16">
        <v>1</v>
      </c>
      <c r="C1288" s="3" t="s">
        <v>142</v>
      </c>
      <c r="D1288" s="3" t="s">
        <v>143</v>
      </c>
      <c r="E1288" s="3">
        <v>2020</v>
      </c>
      <c r="F1288" s="3" t="s">
        <v>144</v>
      </c>
      <c r="G1288" s="3" t="s">
        <v>145</v>
      </c>
      <c r="H1288" s="17" t="str">
        <f>HYPERLINK("https://doi.org/"&amp;G1288)</f>
        <v>https://doi.org/10.1002/hyp.13791</v>
      </c>
      <c r="I1288" s="3" t="s">
        <v>146</v>
      </c>
      <c r="J1288" s="3" t="s">
        <v>147</v>
      </c>
      <c r="K1288" s="19">
        <v>1</v>
      </c>
      <c r="L1288" s="3"/>
      <c r="M1288" s="16" t="s">
        <v>148</v>
      </c>
      <c r="N1288" s="16">
        <v>0.6</v>
      </c>
      <c r="O1288" s="18"/>
      <c r="P1288" s="19"/>
      <c r="Q1288" s="3"/>
      <c r="R1288" s="10"/>
      <c r="S1288" s="16"/>
      <c r="T1288" s="16"/>
      <c r="U1288" s="3" t="s">
        <v>149</v>
      </c>
      <c r="V1288" s="16" t="s">
        <v>123</v>
      </c>
      <c r="W1288" s="35" t="s">
        <v>1374</v>
      </c>
      <c r="X1288" s="16" t="s">
        <v>28</v>
      </c>
      <c r="Y1288" s="19" t="s">
        <v>150</v>
      </c>
      <c r="AA1288" s="3"/>
      <c r="AB1288" s="3"/>
      <c r="AC1288" s="3"/>
      <c r="AD1288" s="3"/>
      <c r="AE1288" s="3"/>
      <c r="AF1288" s="3"/>
    </row>
    <row r="1289" spans="1:32" ht="14.25" customHeight="1">
      <c r="A1289" s="3">
        <v>2373</v>
      </c>
      <c r="B1289" s="16">
        <v>1</v>
      </c>
      <c r="C1289" s="3" t="s">
        <v>142</v>
      </c>
      <c r="D1289" s="3" t="s">
        <v>143</v>
      </c>
      <c r="E1289" s="3">
        <v>2020</v>
      </c>
      <c r="F1289" s="3" t="s">
        <v>144</v>
      </c>
      <c r="G1289" s="3" t="s">
        <v>145</v>
      </c>
      <c r="H1289" s="17" t="str">
        <f>HYPERLINK("https://doi.org/"&amp;G1289)</f>
        <v>https://doi.org/10.1002/hyp.13791</v>
      </c>
      <c r="I1289" s="3" t="s">
        <v>146</v>
      </c>
      <c r="J1289" s="3" t="s">
        <v>147</v>
      </c>
      <c r="K1289" s="19">
        <v>1</v>
      </c>
      <c r="L1289" s="3"/>
      <c r="M1289" s="16" t="s">
        <v>148</v>
      </c>
      <c r="N1289" s="16">
        <v>2.2000000000000002</v>
      </c>
      <c r="O1289" s="18"/>
      <c r="P1289" s="19"/>
      <c r="Q1289" s="3"/>
      <c r="R1289" s="10"/>
      <c r="S1289" s="16"/>
      <c r="T1289" s="16"/>
      <c r="U1289" s="3" t="s">
        <v>149</v>
      </c>
      <c r="V1289" s="16" t="s">
        <v>29</v>
      </c>
      <c r="W1289" s="35" t="s">
        <v>1375</v>
      </c>
      <c r="X1289" s="16" t="s">
        <v>28</v>
      </c>
      <c r="Y1289" s="19" t="s">
        <v>150</v>
      </c>
      <c r="AA1289" s="3"/>
      <c r="AB1289" s="3"/>
      <c r="AC1289" s="3"/>
      <c r="AD1289" s="3"/>
      <c r="AE1289" s="3"/>
      <c r="AF1289" s="3"/>
    </row>
    <row r="1290" spans="1:32" ht="14.25" customHeight="1">
      <c r="A1290" s="3">
        <v>2373</v>
      </c>
      <c r="B1290" s="16">
        <v>1</v>
      </c>
      <c r="C1290" s="3" t="s">
        <v>142</v>
      </c>
      <c r="D1290" s="3" t="s">
        <v>143</v>
      </c>
      <c r="E1290" s="3">
        <v>2020</v>
      </c>
      <c r="F1290" s="3" t="s">
        <v>144</v>
      </c>
      <c r="G1290" s="3" t="s">
        <v>145</v>
      </c>
      <c r="H1290" s="17" t="str">
        <f>HYPERLINK("https://doi.org/"&amp;G1290)</f>
        <v>https://doi.org/10.1002/hyp.13791</v>
      </c>
      <c r="I1290" s="3" t="s">
        <v>146</v>
      </c>
      <c r="J1290" s="3" t="s">
        <v>147</v>
      </c>
      <c r="K1290" s="19">
        <v>1</v>
      </c>
      <c r="L1290" s="3"/>
      <c r="M1290" s="16" t="s">
        <v>148</v>
      </c>
      <c r="N1290" s="16">
        <v>0.9</v>
      </c>
      <c r="O1290" s="18"/>
      <c r="P1290" s="19"/>
      <c r="Q1290" s="3"/>
      <c r="R1290" s="10"/>
      <c r="S1290" s="16"/>
      <c r="T1290" s="16"/>
      <c r="U1290" s="3" t="s">
        <v>149</v>
      </c>
      <c r="V1290" s="16" t="s">
        <v>29</v>
      </c>
      <c r="W1290" s="35" t="s">
        <v>1376</v>
      </c>
      <c r="X1290" s="16" t="s">
        <v>28</v>
      </c>
      <c r="Y1290" s="19" t="s">
        <v>150</v>
      </c>
      <c r="AA1290" s="3"/>
      <c r="AB1290" s="3"/>
      <c r="AC1290" s="3"/>
      <c r="AD1290" s="3"/>
      <c r="AE1290" s="3"/>
      <c r="AF1290" s="3"/>
    </row>
    <row r="1291" spans="1:32" ht="14.25" customHeight="1">
      <c r="A1291" s="3">
        <v>2373</v>
      </c>
      <c r="B1291" s="16">
        <v>1</v>
      </c>
      <c r="C1291" s="3" t="s">
        <v>142</v>
      </c>
      <c r="D1291" s="3" t="s">
        <v>143</v>
      </c>
      <c r="E1291" s="3">
        <v>2020</v>
      </c>
      <c r="F1291" s="3" t="s">
        <v>144</v>
      </c>
      <c r="G1291" s="3" t="s">
        <v>145</v>
      </c>
      <c r="H1291" s="17" t="str">
        <f>HYPERLINK("https://doi.org/"&amp;G1291)</f>
        <v>https://doi.org/10.1002/hyp.13791</v>
      </c>
      <c r="I1291" s="3" t="s">
        <v>146</v>
      </c>
      <c r="J1291" s="3" t="s">
        <v>147</v>
      </c>
      <c r="K1291" s="19">
        <v>1</v>
      </c>
      <c r="L1291" s="3"/>
      <c r="M1291" s="16" t="s">
        <v>148</v>
      </c>
      <c r="N1291" s="16">
        <v>1.3</v>
      </c>
      <c r="O1291" s="18"/>
      <c r="P1291" s="19"/>
      <c r="Q1291" s="3"/>
      <c r="R1291" s="10"/>
      <c r="S1291" s="16"/>
      <c r="T1291" s="16"/>
      <c r="U1291" s="3" t="s">
        <v>149</v>
      </c>
      <c r="V1291" s="16" t="s">
        <v>29</v>
      </c>
      <c r="W1291" s="35" t="s">
        <v>1377</v>
      </c>
      <c r="X1291" s="16" t="s">
        <v>28</v>
      </c>
      <c r="Y1291" s="19" t="s">
        <v>150</v>
      </c>
      <c r="AA1291" s="3"/>
      <c r="AB1291" s="3"/>
      <c r="AC1291" s="3"/>
      <c r="AD1291" s="3"/>
      <c r="AE1291" s="3"/>
      <c r="AF1291" s="3"/>
    </row>
    <row r="1292" spans="1:32" ht="14.25" customHeight="1">
      <c r="A1292" s="3">
        <v>2373</v>
      </c>
      <c r="B1292" s="16">
        <v>1</v>
      </c>
      <c r="C1292" s="3" t="s">
        <v>142</v>
      </c>
      <c r="D1292" s="3" t="s">
        <v>143</v>
      </c>
      <c r="E1292" s="3">
        <v>2020</v>
      </c>
      <c r="F1292" s="3" t="s">
        <v>144</v>
      </c>
      <c r="G1292" s="3" t="s">
        <v>145</v>
      </c>
      <c r="H1292" s="17" t="str">
        <f>HYPERLINK("https://doi.org/"&amp;G1292)</f>
        <v>https://doi.org/10.1002/hyp.13791</v>
      </c>
      <c r="I1292" s="3" t="s">
        <v>146</v>
      </c>
      <c r="J1292" s="3" t="s">
        <v>147</v>
      </c>
      <c r="K1292" s="19">
        <v>1</v>
      </c>
      <c r="L1292" s="3"/>
      <c r="M1292" s="16" t="s">
        <v>148</v>
      </c>
      <c r="N1292" s="16">
        <v>1.1200000000000001</v>
      </c>
      <c r="O1292" s="18"/>
      <c r="P1292" s="19"/>
      <c r="Q1292" s="3"/>
      <c r="R1292" s="10"/>
      <c r="S1292" s="16"/>
      <c r="T1292" s="16"/>
      <c r="U1292" s="3" t="s">
        <v>149</v>
      </c>
      <c r="V1292" s="16" t="s">
        <v>29</v>
      </c>
      <c r="W1292" s="35" t="s">
        <v>1378</v>
      </c>
      <c r="X1292" s="16" t="s">
        <v>28</v>
      </c>
      <c r="Y1292" s="19" t="s">
        <v>150</v>
      </c>
      <c r="AA1292" s="3"/>
      <c r="AB1292" s="3"/>
      <c r="AC1292" s="3"/>
      <c r="AD1292" s="3"/>
      <c r="AE1292" s="3"/>
      <c r="AF1292" s="3"/>
    </row>
    <row r="1293" spans="1:32" ht="14.25" customHeight="1">
      <c r="A1293" s="3">
        <v>2373</v>
      </c>
      <c r="B1293" s="16">
        <v>1</v>
      </c>
      <c r="C1293" s="3" t="s">
        <v>142</v>
      </c>
      <c r="D1293" s="3" t="s">
        <v>143</v>
      </c>
      <c r="E1293" s="3">
        <v>2020</v>
      </c>
      <c r="F1293" s="3" t="s">
        <v>144</v>
      </c>
      <c r="G1293" s="3" t="s">
        <v>145</v>
      </c>
      <c r="H1293" s="17" t="str">
        <f>HYPERLINK("https://doi.org/"&amp;G1293)</f>
        <v>https://doi.org/10.1002/hyp.13791</v>
      </c>
      <c r="I1293" s="3" t="s">
        <v>146</v>
      </c>
      <c r="J1293" s="3" t="s">
        <v>147</v>
      </c>
      <c r="K1293" s="19">
        <v>1</v>
      </c>
      <c r="L1293" s="3"/>
      <c r="M1293" s="16" t="s">
        <v>148</v>
      </c>
      <c r="N1293" s="16">
        <v>0.9</v>
      </c>
      <c r="O1293" s="18"/>
      <c r="P1293" s="19"/>
      <c r="Q1293" s="3"/>
      <c r="R1293" s="10"/>
      <c r="S1293" s="16"/>
      <c r="T1293" s="16"/>
      <c r="U1293" s="3" t="s">
        <v>149</v>
      </c>
      <c r="V1293" s="16" t="s">
        <v>29</v>
      </c>
      <c r="W1293" s="35" t="s">
        <v>1379</v>
      </c>
      <c r="X1293" s="16" t="s">
        <v>28</v>
      </c>
      <c r="Y1293" s="19" t="s">
        <v>150</v>
      </c>
      <c r="AA1293" s="3"/>
      <c r="AB1293" s="3"/>
      <c r="AC1293" s="3"/>
      <c r="AD1293" s="3"/>
      <c r="AE1293" s="3"/>
      <c r="AF1293" s="3"/>
    </row>
    <row r="1294" spans="1:32" ht="14.25" customHeight="1">
      <c r="A1294" s="3">
        <v>2373</v>
      </c>
      <c r="B1294" s="16">
        <v>1</v>
      </c>
      <c r="C1294" s="3" t="s">
        <v>142</v>
      </c>
      <c r="D1294" s="3" t="s">
        <v>143</v>
      </c>
      <c r="E1294" s="3">
        <v>2020</v>
      </c>
      <c r="F1294" s="3" t="s">
        <v>144</v>
      </c>
      <c r="G1294" s="3" t="s">
        <v>145</v>
      </c>
      <c r="H1294" s="17" t="str">
        <f>HYPERLINK("https://doi.org/"&amp;G1294)</f>
        <v>https://doi.org/10.1002/hyp.13791</v>
      </c>
      <c r="I1294" s="3" t="s">
        <v>146</v>
      </c>
      <c r="J1294" s="3" t="s">
        <v>147</v>
      </c>
      <c r="K1294" s="19">
        <v>1</v>
      </c>
      <c r="L1294" s="3"/>
      <c r="M1294" s="16" t="s">
        <v>148</v>
      </c>
      <c r="N1294" s="16">
        <v>0.9</v>
      </c>
      <c r="O1294" s="18"/>
      <c r="P1294" s="19"/>
      <c r="Q1294" s="3"/>
      <c r="R1294" s="10"/>
      <c r="S1294" s="16"/>
      <c r="T1294" s="16"/>
      <c r="U1294" s="3" t="s">
        <v>149</v>
      </c>
      <c r="V1294" s="16" t="s">
        <v>36</v>
      </c>
      <c r="W1294" s="35" t="s">
        <v>1380</v>
      </c>
      <c r="X1294" s="16" t="s">
        <v>28</v>
      </c>
      <c r="Y1294" s="19" t="s">
        <v>150</v>
      </c>
      <c r="AA1294" s="3"/>
      <c r="AB1294" s="3"/>
      <c r="AC1294" s="3"/>
      <c r="AD1294" s="3"/>
      <c r="AE1294" s="3"/>
      <c r="AF1294" s="3"/>
    </row>
    <row r="1295" spans="1:32" ht="14.25" customHeight="1">
      <c r="A1295" s="3">
        <v>2373</v>
      </c>
      <c r="B1295" s="16">
        <v>1</v>
      </c>
      <c r="C1295" s="3" t="s">
        <v>142</v>
      </c>
      <c r="D1295" s="3" t="s">
        <v>143</v>
      </c>
      <c r="E1295" s="3">
        <v>2020</v>
      </c>
      <c r="F1295" s="3" t="s">
        <v>144</v>
      </c>
      <c r="G1295" s="3" t="s">
        <v>145</v>
      </c>
      <c r="H1295" s="17" t="str">
        <f>HYPERLINK("https://doi.org/"&amp;G1295)</f>
        <v>https://doi.org/10.1002/hyp.13791</v>
      </c>
      <c r="I1295" s="3" t="s">
        <v>146</v>
      </c>
      <c r="J1295" s="3" t="s">
        <v>147</v>
      </c>
      <c r="K1295" s="19">
        <v>1</v>
      </c>
      <c r="L1295" s="3"/>
      <c r="M1295" s="16" t="s">
        <v>148</v>
      </c>
      <c r="N1295" s="16">
        <v>1</v>
      </c>
      <c r="O1295" s="18"/>
      <c r="P1295" s="19"/>
      <c r="Q1295" s="3"/>
      <c r="R1295" s="10"/>
      <c r="S1295" s="16"/>
      <c r="T1295" s="16"/>
      <c r="U1295" s="3" t="s">
        <v>149</v>
      </c>
      <c r="V1295" s="16" t="s">
        <v>125</v>
      </c>
      <c r="W1295" s="35" t="s">
        <v>1381</v>
      </c>
      <c r="X1295" s="16" t="s">
        <v>28</v>
      </c>
      <c r="Y1295" s="19" t="s">
        <v>150</v>
      </c>
      <c r="AA1295" s="3"/>
      <c r="AB1295" s="3"/>
      <c r="AC1295" s="3"/>
      <c r="AD1295" s="3"/>
      <c r="AE1295" s="3"/>
      <c r="AF1295" s="3"/>
    </row>
    <row r="1296" spans="1:32" ht="14.25" customHeight="1">
      <c r="A1296" s="3">
        <v>2373</v>
      </c>
      <c r="B1296" s="16">
        <v>1</v>
      </c>
      <c r="C1296" s="3" t="s">
        <v>142</v>
      </c>
      <c r="D1296" s="3" t="s">
        <v>143</v>
      </c>
      <c r="E1296" s="3">
        <v>2020</v>
      </c>
      <c r="F1296" s="3" t="s">
        <v>144</v>
      </c>
      <c r="G1296" s="3" t="s">
        <v>145</v>
      </c>
      <c r="H1296" s="17" t="str">
        <f>HYPERLINK("https://doi.org/"&amp;G1296)</f>
        <v>https://doi.org/10.1002/hyp.13791</v>
      </c>
      <c r="I1296" s="3" t="s">
        <v>146</v>
      </c>
      <c r="J1296" s="3" t="s">
        <v>147</v>
      </c>
      <c r="K1296" s="19">
        <v>1</v>
      </c>
      <c r="L1296" s="3"/>
      <c r="M1296" s="16" t="s">
        <v>148</v>
      </c>
      <c r="N1296" s="16">
        <v>1.8</v>
      </c>
      <c r="O1296" s="18"/>
      <c r="P1296" s="19"/>
      <c r="Q1296" s="3"/>
      <c r="R1296" s="10"/>
      <c r="S1296" s="16"/>
      <c r="T1296" s="16"/>
      <c r="U1296" s="3" t="s">
        <v>149</v>
      </c>
      <c r="V1296" s="16" t="s">
        <v>123</v>
      </c>
      <c r="W1296" s="35" t="s">
        <v>1382</v>
      </c>
      <c r="X1296" s="16" t="s">
        <v>28</v>
      </c>
      <c r="Y1296" s="19" t="s">
        <v>150</v>
      </c>
      <c r="AA1296" s="3"/>
      <c r="AB1296" s="3"/>
      <c r="AC1296" s="3"/>
      <c r="AD1296" s="3"/>
      <c r="AE1296" s="3"/>
      <c r="AF1296" s="3"/>
    </row>
    <row r="1297" spans="1:32" ht="14.25" customHeight="1">
      <c r="A1297" s="3">
        <v>2373</v>
      </c>
      <c r="B1297" s="16">
        <v>1</v>
      </c>
      <c r="C1297" s="3" t="s">
        <v>142</v>
      </c>
      <c r="D1297" s="3" t="s">
        <v>143</v>
      </c>
      <c r="E1297" s="3">
        <v>2020</v>
      </c>
      <c r="F1297" s="3" t="s">
        <v>144</v>
      </c>
      <c r="G1297" s="3" t="s">
        <v>145</v>
      </c>
      <c r="H1297" s="17" t="str">
        <f>HYPERLINK("https://doi.org/"&amp;G1297)</f>
        <v>https://doi.org/10.1002/hyp.13791</v>
      </c>
      <c r="I1297" s="3" t="s">
        <v>146</v>
      </c>
      <c r="J1297" s="3" t="s">
        <v>147</v>
      </c>
      <c r="K1297" s="19">
        <v>1</v>
      </c>
      <c r="L1297" s="3"/>
      <c r="M1297" s="16" t="s">
        <v>148</v>
      </c>
      <c r="N1297" s="16">
        <v>0.6</v>
      </c>
      <c r="O1297" s="18"/>
      <c r="P1297" s="19"/>
      <c r="Q1297" s="3"/>
      <c r="R1297" s="10"/>
      <c r="S1297" s="16"/>
      <c r="T1297" s="16"/>
      <c r="U1297" s="3" t="s">
        <v>149</v>
      </c>
      <c r="V1297" s="16" t="s">
        <v>123</v>
      </c>
      <c r="W1297" s="35" t="s">
        <v>1383</v>
      </c>
      <c r="X1297" s="16" t="s">
        <v>28</v>
      </c>
      <c r="Y1297" s="19" t="s">
        <v>150</v>
      </c>
      <c r="AA1297" s="3"/>
      <c r="AB1297" s="3"/>
      <c r="AC1297" s="3"/>
      <c r="AD1297" s="3"/>
      <c r="AE1297" s="3"/>
      <c r="AF1297" s="3"/>
    </row>
    <row r="1298" spans="1:32" ht="14.25" customHeight="1">
      <c r="A1298" s="3">
        <v>2373</v>
      </c>
      <c r="B1298" s="16">
        <v>1</v>
      </c>
      <c r="C1298" s="3" t="s">
        <v>142</v>
      </c>
      <c r="D1298" s="3" t="s">
        <v>143</v>
      </c>
      <c r="E1298" s="3">
        <v>2020</v>
      </c>
      <c r="F1298" s="3" t="s">
        <v>144</v>
      </c>
      <c r="G1298" s="3" t="s">
        <v>145</v>
      </c>
      <c r="H1298" s="17" t="str">
        <f>HYPERLINK("https://doi.org/"&amp;G1298)</f>
        <v>https://doi.org/10.1002/hyp.13791</v>
      </c>
      <c r="I1298" s="3" t="s">
        <v>146</v>
      </c>
      <c r="J1298" s="3" t="s">
        <v>147</v>
      </c>
      <c r="K1298" s="19">
        <v>1</v>
      </c>
      <c r="L1298" s="3"/>
      <c r="M1298" s="16" t="s">
        <v>148</v>
      </c>
      <c r="N1298" s="16">
        <v>0.8</v>
      </c>
      <c r="O1298" s="18"/>
      <c r="P1298" s="19"/>
      <c r="Q1298" s="3"/>
      <c r="R1298" s="10"/>
      <c r="S1298" s="16"/>
      <c r="T1298" s="16"/>
      <c r="U1298" s="3" t="s">
        <v>149</v>
      </c>
      <c r="V1298" s="16" t="s">
        <v>1146</v>
      </c>
      <c r="W1298" s="35" t="s">
        <v>1384</v>
      </c>
      <c r="X1298" s="16" t="s">
        <v>28</v>
      </c>
      <c r="Y1298" s="19" t="s">
        <v>150</v>
      </c>
      <c r="AA1298" s="3"/>
      <c r="AB1298" s="3"/>
      <c r="AC1298" s="3"/>
      <c r="AD1298" s="3"/>
      <c r="AE1298" s="3"/>
      <c r="AF1298" s="3"/>
    </row>
    <row r="1299" spans="1:32" ht="14.25" customHeight="1">
      <c r="A1299" s="3">
        <v>2373</v>
      </c>
      <c r="B1299" s="16">
        <v>1</v>
      </c>
      <c r="C1299" s="3" t="s">
        <v>142</v>
      </c>
      <c r="D1299" s="3" t="s">
        <v>143</v>
      </c>
      <c r="E1299" s="3">
        <v>2020</v>
      </c>
      <c r="F1299" s="3" t="s">
        <v>144</v>
      </c>
      <c r="G1299" s="3" t="s">
        <v>145</v>
      </c>
      <c r="H1299" s="17" t="str">
        <f>HYPERLINK("https://doi.org/"&amp;G1299)</f>
        <v>https://doi.org/10.1002/hyp.13791</v>
      </c>
      <c r="I1299" s="3" t="s">
        <v>146</v>
      </c>
      <c r="J1299" s="3" t="s">
        <v>147</v>
      </c>
      <c r="K1299" s="19">
        <v>1</v>
      </c>
      <c r="L1299" s="3"/>
      <c r="M1299" s="16" t="s">
        <v>148</v>
      </c>
      <c r="N1299" s="16">
        <v>0.8</v>
      </c>
      <c r="O1299" s="18"/>
      <c r="P1299" s="19"/>
      <c r="Q1299" s="3"/>
      <c r="R1299" s="10"/>
      <c r="S1299" s="16"/>
      <c r="T1299" s="16"/>
      <c r="U1299" s="3" t="s">
        <v>149</v>
      </c>
      <c r="V1299" s="16" t="s">
        <v>1144</v>
      </c>
      <c r="W1299" s="35" t="s">
        <v>1385</v>
      </c>
      <c r="X1299" s="16" t="s">
        <v>28</v>
      </c>
      <c r="Y1299" s="19" t="s">
        <v>150</v>
      </c>
      <c r="AA1299" s="3"/>
      <c r="AB1299" s="3"/>
      <c r="AC1299" s="3"/>
      <c r="AD1299" s="3"/>
      <c r="AE1299" s="3"/>
      <c r="AF1299" s="3"/>
    </row>
    <row r="1300" spans="1:32" ht="14.25" customHeight="1">
      <c r="A1300" s="3">
        <v>2023</v>
      </c>
      <c r="B1300" s="16">
        <v>1</v>
      </c>
      <c r="C1300" s="3" t="s">
        <v>1317</v>
      </c>
      <c r="D1300" s="3" t="s">
        <v>1318</v>
      </c>
      <c r="E1300" s="3">
        <v>2011</v>
      </c>
      <c r="F1300" s="3" t="s">
        <v>1319</v>
      </c>
      <c r="G1300" s="3" t="s">
        <v>1320</v>
      </c>
      <c r="H1300" s="17" t="str">
        <f>HYPERLINK("https://doi.org/"&amp;G1300)</f>
        <v>https://doi.org/10.1016/j.rse.2011.02.019</v>
      </c>
      <c r="I1300" s="3" t="s">
        <v>1321</v>
      </c>
      <c r="J1300" s="3" t="s">
        <v>1303</v>
      </c>
      <c r="K1300" s="16">
        <v>1</v>
      </c>
      <c r="L1300" s="16"/>
      <c r="M1300" s="16" t="s">
        <v>1322</v>
      </c>
      <c r="N1300" s="3">
        <v>0.99</v>
      </c>
      <c r="O1300" s="3">
        <v>1.24</v>
      </c>
      <c r="P1300" s="3"/>
      <c r="Q1300" s="3"/>
      <c r="R1300" s="10"/>
      <c r="S1300" s="16"/>
      <c r="T1300" s="16"/>
      <c r="U1300" s="16" t="s">
        <v>35</v>
      </c>
      <c r="V1300" s="3" t="s">
        <v>32</v>
      </c>
      <c r="W1300" s="16" t="s">
        <v>1342</v>
      </c>
      <c r="X1300" s="16" t="s">
        <v>28</v>
      </c>
      <c r="Y1300" s="3" t="s">
        <v>1371</v>
      </c>
      <c r="AA1300" s="3"/>
      <c r="AB1300" s="3"/>
      <c r="AC1300" s="3"/>
      <c r="AD1300" s="3"/>
      <c r="AE1300" s="3"/>
      <c r="AF1300" s="3"/>
    </row>
    <row r="1301" spans="1:32" ht="14.25" customHeight="1">
      <c r="A1301" s="3">
        <v>2023</v>
      </c>
      <c r="B1301" s="16">
        <v>1</v>
      </c>
      <c r="C1301" s="3" t="s">
        <v>1317</v>
      </c>
      <c r="D1301" s="3" t="s">
        <v>1318</v>
      </c>
      <c r="E1301" s="3">
        <v>2011</v>
      </c>
      <c r="F1301" s="3" t="s">
        <v>1319</v>
      </c>
      <c r="G1301" s="3" t="s">
        <v>1320</v>
      </c>
      <c r="H1301" s="17" t="str">
        <f>HYPERLINK("https://doi.org/"&amp;G1301)</f>
        <v>https://doi.org/10.1016/j.rse.2011.02.019</v>
      </c>
      <c r="I1301" s="3" t="s">
        <v>1321</v>
      </c>
      <c r="J1301" s="3" t="s">
        <v>1303</v>
      </c>
      <c r="K1301" s="16">
        <v>1</v>
      </c>
      <c r="L1301" s="16"/>
      <c r="M1301" s="16" t="s">
        <v>1322</v>
      </c>
      <c r="N1301" s="3">
        <v>0.56999999999999995</v>
      </c>
      <c r="O1301" s="3">
        <v>0.99</v>
      </c>
      <c r="P1301" s="3"/>
      <c r="Q1301" s="3"/>
      <c r="R1301" s="10"/>
      <c r="S1301" s="16"/>
      <c r="T1301" s="16"/>
      <c r="U1301" s="16" t="s">
        <v>35</v>
      </c>
      <c r="V1301" s="3" t="s">
        <v>32</v>
      </c>
      <c r="W1301" s="16" t="s">
        <v>1343</v>
      </c>
      <c r="X1301" s="16" t="s">
        <v>28</v>
      </c>
      <c r="Y1301" s="3" t="s">
        <v>1371</v>
      </c>
      <c r="AA1301" s="3"/>
      <c r="AB1301" s="3"/>
      <c r="AC1301" s="3"/>
      <c r="AD1301" s="3"/>
      <c r="AE1301" s="3"/>
      <c r="AF1301" s="3"/>
    </row>
    <row r="1302" spans="1:32" ht="14.25" customHeight="1">
      <c r="A1302" s="3">
        <v>2023</v>
      </c>
      <c r="B1302" s="16">
        <v>1</v>
      </c>
      <c r="C1302" s="3" t="s">
        <v>1317</v>
      </c>
      <c r="D1302" s="3" t="s">
        <v>1318</v>
      </c>
      <c r="E1302" s="3">
        <v>2011</v>
      </c>
      <c r="F1302" s="3" t="s">
        <v>1319</v>
      </c>
      <c r="G1302" s="3" t="s">
        <v>1320</v>
      </c>
      <c r="H1302" s="17" t="str">
        <f>HYPERLINK("https://doi.org/"&amp;G1302)</f>
        <v>https://doi.org/10.1016/j.rse.2011.02.019</v>
      </c>
      <c r="I1302" s="3" t="s">
        <v>1321</v>
      </c>
      <c r="J1302" s="3" t="s">
        <v>1303</v>
      </c>
      <c r="K1302" s="16">
        <v>1</v>
      </c>
      <c r="L1302" s="16"/>
      <c r="M1302" s="16" t="s">
        <v>1322</v>
      </c>
      <c r="N1302" s="3">
        <v>0.76</v>
      </c>
      <c r="O1302" s="3">
        <v>1.18</v>
      </c>
      <c r="P1302" s="3"/>
      <c r="Q1302" s="3"/>
      <c r="R1302" s="10"/>
      <c r="S1302" s="16"/>
      <c r="T1302" s="16"/>
      <c r="U1302" s="16" t="s">
        <v>35</v>
      </c>
      <c r="V1302" s="3" t="s">
        <v>32</v>
      </c>
      <c r="W1302" s="16" t="s">
        <v>1344</v>
      </c>
      <c r="X1302" s="16" t="s">
        <v>28</v>
      </c>
      <c r="Y1302" s="3" t="s">
        <v>1371</v>
      </c>
      <c r="AA1302" s="3"/>
      <c r="AB1302" s="3"/>
      <c r="AC1302" s="3"/>
      <c r="AD1302" s="3"/>
      <c r="AE1302" s="3"/>
      <c r="AF1302" s="3"/>
    </row>
    <row r="1303" spans="1:32" ht="14.25" customHeight="1">
      <c r="A1303" s="3">
        <v>2023</v>
      </c>
      <c r="B1303" s="16">
        <v>1</v>
      </c>
      <c r="C1303" s="3" t="s">
        <v>1317</v>
      </c>
      <c r="D1303" s="3" t="s">
        <v>1318</v>
      </c>
      <c r="E1303" s="3">
        <v>2011</v>
      </c>
      <c r="F1303" s="3" t="s">
        <v>1319</v>
      </c>
      <c r="G1303" s="3" t="s">
        <v>1320</v>
      </c>
      <c r="H1303" s="17" t="str">
        <f>HYPERLINK("https://doi.org/"&amp;G1303)</f>
        <v>https://doi.org/10.1016/j.rse.2011.02.019</v>
      </c>
      <c r="I1303" s="3" t="s">
        <v>1321</v>
      </c>
      <c r="J1303" s="3" t="s">
        <v>1303</v>
      </c>
      <c r="K1303" s="16">
        <v>1</v>
      </c>
      <c r="L1303" s="16"/>
      <c r="M1303" s="16" t="s">
        <v>1322</v>
      </c>
      <c r="N1303" s="3">
        <v>0.54</v>
      </c>
      <c r="O1303" s="3">
        <v>0.93</v>
      </c>
      <c r="P1303" s="3"/>
      <c r="Q1303" s="3"/>
      <c r="R1303" s="10"/>
      <c r="S1303" s="16"/>
      <c r="T1303" s="16"/>
      <c r="U1303" s="16" t="s">
        <v>35</v>
      </c>
      <c r="V1303" s="3" t="s">
        <v>32</v>
      </c>
      <c r="W1303" s="16" t="s">
        <v>1345</v>
      </c>
      <c r="X1303" s="16" t="s">
        <v>28</v>
      </c>
      <c r="Y1303" s="3" t="s">
        <v>1371</v>
      </c>
      <c r="AA1303" s="3"/>
      <c r="AB1303" s="3"/>
      <c r="AC1303" s="3"/>
      <c r="AD1303" s="3"/>
      <c r="AE1303" s="3"/>
      <c r="AF1303" s="3"/>
    </row>
    <row r="1304" spans="1:32" ht="14.25" customHeight="1">
      <c r="A1304" s="3">
        <v>2023</v>
      </c>
      <c r="B1304" s="16">
        <v>1</v>
      </c>
      <c r="C1304" s="3" t="s">
        <v>1317</v>
      </c>
      <c r="D1304" s="3" t="s">
        <v>1318</v>
      </c>
      <c r="E1304" s="3">
        <v>2011</v>
      </c>
      <c r="F1304" s="3" t="s">
        <v>1319</v>
      </c>
      <c r="G1304" s="3" t="s">
        <v>1320</v>
      </c>
      <c r="H1304" s="17" t="str">
        <f>HYPERLINK("https://doi.org/"&amp;G1304)</f>
        <v>https://doi.org/10.1016/j.rse.2011.02.019</v>
      </c>
      <c r="I1304" s="3" t="s">
        <v>1321</v>
      </c>
      <c r="J1304" s="3" t="s">
        <v>1303</v>
      </c>
      <c r="K1304" s="16">
        <v>1</v>
      </c>
      <c r="L1304" s="16"/>
      <c r="M1304" s="16" t="s">
        <v>1322</v>
      </c>
      <c r="N1304" s="3">
        <v>1.01</v>
      </c>
      <c r="O1304" s="3">
        <v>1.54</v>
      </c>
      <c r="P1304" s="3"/>
      <c r="Q1304" s="3"/>
      <c r="R1304" s="10"/>
      <c r="S1304" s="16"/>
      <c r="T1304" s="16"/>
      <c r="U1304" s="16" t="s">
        <v>35</v>
      </c>
      <c r="V1304" s="3" t="s">
        <v>32</v>
      </c>
      <c r="W1304" s="16" t="s">
        <v>1346</v>
      </c>
      <c r="X1304" s="16" t="s">
        <v>28</v>
      </c>
      <c r="Y1304" s="3" t="s">
        <v>1371</v>
      </c>
      <c r="AA1304" s="3"/>
      <c r="AB1304" s="3"/>
      <c r="AC1304" s="3"/>
      <c r="AD1304" s="3"/>
      <c r="AE1304" s="3"/>
      <c r="AF1304" s="3"/>
    </row>
    <row r="1305" spans="1:32" ht="14.25" customHeight="1">
      <c r="A1305" s="3">
        <v>2023</v>
      </c>
      <c r="B1305" s="16">
        <v>1</v>
      </c>
      <c r="C1305" s="3" t="s">
        <v>1317</v>
      </c>
      <c r="D1305" s="3" t="s">
        <v>1318</v>
      </c>
      <c r="E1305" s="3">
        <v>2011</v>
      </c>
      <c r="F1305" s="3" t="s">
        <v>1319</v>
      </c>
      <c r="G1305" s="3" t="s">
        <v>1320</v>
      </c>
      <c r="H1305" s="17" t="str">
        <f>HYPERLINK("https://doi.org/"&amp;G1305)</f>
        <v>https://doi.org/10.1016/j.rse.2011.02.019</v>
      </c>
      <c r="I1305" s="3" t="s">
        <v>1321</v>
      </c>
      <c r="J1305" s="3" t="s">
        <v>1303</v>
      </c>
      <c r="K1305" s="16">
        <v>1</v>
      </c>
      <c r="L1305" s="16"/>
      <c r="M1305" s="16" t="s">
        <v>1322</v>
      </c>
      <c r="N1305" s="3">
        <v>0.41</v>
      </c>
      <c r="O1305" s="3">
        <v>0.56000000000000005</v>
      </c>
      <c r="P1305" s="3"/>
      <c r="Q1305" s="3"/>
      <c r="R1305" s="10"/>
      <c r="S1305" s="16"/>
      <c r="T1305" s="16"/>
      <c r="U1305" s="16" t="s">
        <v>35</v>
      </c>
      <c r="V1305" s="3" t="s">
        <v>32</v>
      </c>
      <c r="W1305" s="16" t="s">
        <v>1347</v>
      </c>
      <c r="X1305" s="16" t="s">
        <v>28</v>
      </c>
      <c r="Y1305" s="3" t="s">
        <v>1371</v>
      </c>
      <c r="AA1305" s="2"/>
      <c r="AB1305" s="3"/>
      <c r="AC1305" s="3"/>
      <c r="AD1305" s="3"/>
      <c r="AE1305" s="3"/>
      <c r="AF1305" s="3"/>
    </row>
    <row r="1306" spans="1:32" ht="14.25" customHeight="1">
      <c r="A1306" s="3">
        <v>2023</v>
      </c>
      <c r="B1306" s="16">
        <v>1</v>
      </c>
      <c r="C1306" s="3" t="s">
        <v>1317</v>
      </c>
      <c r="D1306" s="3" t="s">
        <v>1318</v>
      </c>
      <c r="E1306" s="3">
        <v>2011</v>
      </c>
      <c r="F1306" s="3" t="s">
        <v>1319</v>
      </c>
      <c r="G1306" s="3" t="s">
        <v>1320</v>
      </c>
      <c r="H1306" s="17" t="str">
        <f>HYPERLINK("https://doi.org/"&amp;G1306)</f>
        <v>https://doi.org/10.1016/j.rse.2011.02.019</v>
      </c>
      <c r="I1306" s="3" t="s">
        <v>1321</v>
      </c>
      <c r="J1306" s="3" t="s">
        <v>1303</v>
      </c>
      <c r="K1306" s="16">
        <v>1</v>
      </c>
      <c r="L1306" s="16"/>
      <c r="M1306" s="16" t="s">
        <v>1322</v>
      </c>
      <c r="N1306" s="3">
        <v>0.38</v>
      </c>
      <c r="O1306" s="3">
        <v>0.56999999999999995</v>
      </c>
      <c r="P1306" s="3"/>
      <c r="Q1306" s="3"/>
      <c r="R1306" s="10"/>
      <c r="S1306" s="16"/>
      <c r="T1306" s="16"/>
      <c r="U1306" s="16" t="s">
        <v>35</v>
      </c>
      <c r="V1306" s="3" t="s">
        <v>32</v>
      </c>
      <c r="W1306" s="16" t="s">
        <v>1348</v>
      </c>
      <c r="X1306" s="16" t="s">
        <v>28</v>
      </c>
      <c r="Y1306" s="3" t="s">
        <v>1371</v>
      </c>
      <c r="AA1306" s="2"/>
      <c r="AB1306" s="3"/>
      <c r="AC1306" s="3"/>
      <c r="AD1306" s="3"/>
      <c r="AE1306" s="3"/>
      <c r="AF1306" s="3"/>
    </row>
    <row r="1307" spans="1:32" ht="14.25" customHeight="1">
      <c r="A1307" s="3">
        <v>2023</v>
      </c>
      <c r="B1307" s="16">
        <v>1</v>
      </c>
      <c r="C1307" s="3" t="s">
        <v>1317</v>
      </c>
      <c r="D1307" s="3" t="s">
        <v>1318</v>
      </c>
      <c r="E1307" s="3">
        <v>2011</v>
      </c>
      <c r="F1307" s="3" t="s">
        <v>1319</v>
      </c>
      <c r="G1307" s="3" t="s">
        <v>1320</v>
      </c>
      <c r="H1307" s="17" t="str">
        <f>HYPERLINK("https://doi.org/"&amp;G1307)</f>
        <v>https://doi.org/10.1016/j.rse.2011.02.019</v>
      </c>
      <c r="I1307" s="3" t="s">
        <v>1321</v>
      </c>
      <c r="J1307" s="3" t="s">
        <v>1303</v>
      </c>
      <c r="K1307" s="16">
        <v>1</v>
      </c>
      <c r="L1307" s="16"/>
      <c r="M1307" s="16" t="s">
        <v>1322</v>
      </c>
      <c r="N1307" s="3">
        <v>0.4</v>
      </c>
      <c r="O1307" s="3">
        <v>0.54</v>
      </c>
      <c r="P1307" s="3"/>
      <c r="Q1307" s="3"/>
      <c r="R1307" s="10"/>
      <c r="S1307" s="16"/>
      <c r="T1307" s="16"/>
      <c r="U1307" s="16" t="s">
        <v>35</v>
      </c>
      <c r="V1307" s="3" t="s">
        <v>32</v>
      </c>
      <c r="W1307" s="16" t="s">
        <v>1349</v>
      </c>
      <c r="X1307" s="16" t="s">
        <v>28</v>
      </c>
      <c r="Y1307" s="3" t="s">
        <v>1371</v>
      </c>
      <c r="AA1307" s="2"/>
      <c r="AB1307" s="3"/>
      <c r="AC1307" s="3"/>
      <c r="AD1307" s="3"/>
      <c r="AE1307" s="3"/>
      <c r="AF1307" s="3"/>
    </row>
    <row r="1308" spans="1:32" ht="14.25" customHeight="1">
      <c r="A1308" s="3">
        <v>2023</v>
      </c>
      <c r="B1308" s="16">
        <v>1</v>
      </c>
      <c r="C1308" s="3" t="s">
        <v>1317</v>
      </c>
      <c r="D1308" s="3" t="s">
        <v>1318</v>
      </c>
      <c r="E1308" s="3">
        <v>2011</v>
      </c>
      <c r="F1308" s="3" t="s">
        <v>1319</v>
      </c>
      <c r="G1308" s="3" t="s">
        <v>1320</v>
      </c>
      <c r="H1308" s="17" t="str">
        <f>HYPERLINK("https://doi.org/"&amp;G1308)</f>
        <v>https://doi.org/10.1016/j.rse.2011.02.019</v>
      </c>
      <c r="I1308" s="3" t="s">
        <v>1321</v>
      </c>
      <c r="J1308" s="3" t="s">
        <v>1303</v>
      </c>
      <c r="K1308" s="16">
        <v>1</v>
      </c>
      <c r="L1308" s="16"/>
      <c r="M1308" s="16" t="s">
        <v>1322</v>
      </c>
      <c r="N1308" s="3">
        <v>0.5</v>
      </c>
      <c r="O1308" s="3">
        <v>0.38</v>
      </c>
      <c r="P1308" s="3"/>
      <c r="Q1308" s="3"/>
      <c r="R1308" s="10"/>
      <c r="S1308" s="16"/>
      <c r="T1308" s="16"/>
      <c r="U1308" s="16" t="s">
        <v>35</v>
      </c>
      <c r="V1308" s="3" t="s">
        <v>32</v>
      </c>
      <c r="W1308" s="16" t="s">
        <v>1350</v>
      </c>
      <c r="X1308" s="16" t="s">
        <v>28</v>
      </c>
      <c r="Y1308" s="3" t="s">
        <v>1371</v>
      </c>
      <c r="AA1308" s="3"/>
      <c r="AB1308" s="3"/>
      <c r="AC1308" s="3"/>
      <c r="AD1308" s="3"/>
      <c r="AE1308" s="3"/>
      <c r="AF1308" s="3"/>
    </row>
    <row r="1309" spans="1:32" ht="14.25" customHeight="1">
      <c r="A1309" s="3">
        <v>2023</v>
      </c>
      <c r="B1309" s="16">
        <v>1</v>
      </c>
      <c r="C1309" s="3" t="s">
        <v>1317</v>
      </c>
      <c r="D1309" s="3" t="s">
        <v>1318</v>
      </c>
      <c r="E1309" s="3">
        <v>2011</v>
      </c>
      <c r="F1309" s="3" t="s">
        <v>1319</v>
      </c>
      <c r="G1309" s="3" t="s">
        <v>1320</v>
      </c>
      <c r="H1309" s="17" t="str">
        <f>HYPERLINK("https://doi.org/"&amp;G1309)</f>
        <v>https://doi.org/10.1016/j.rse.2011.02.019</v>
      </c>
      <c r="I1309" s="3" t="s">
        <v>1321</v>
      </c>
      <c r="J1309" s="3" t="s">
        <v>1303</v>
      </c>
      <c r="K1309" s="16">
        <v>1</v>
      </c>
      <c r="L1309" s="16"/>
      <c r="M1309" s="16" t="s">
        <v>1322</v>
      </c>
      <c r="N1309" s="3">
        <v>0.5</v>
      </c>
      <c r="O1309" s="3">
        <v>0.57999999999999996</v>
      </c>
      <c r="P1309" s="3"/>
      <c r="Q1309" s="3"/>
      <c r="R1309" s="10"/>
      <c r="S1309" s="16"/>
      <c r="T1309" s="16"/>
      <c r="U1309" s="16" t="s">
        <v>35</v>
      </c>
      <c r="V1309" s="3" t="s">
        <v>32</v>
      </c>
      <c r="W1309" s="16" t="s">
        <v>1351</v>
      </c>
      <c r="X1309" s="16" t="s">
        <v>28</v>
      </c>
      <c r="Y1309" s="3" t="s">
        <v>1371</v>
      </c>
      <c r="AA1309" s="3"/>
      <c r="AB1309" s="3"/>
      <c r="AC1309" s="3"/>
      <c r="AD1309" s="3"/>
      <c r="AE1309" s="3"/>
      <c r="AF1309" s="3"/>
    </row>
    <row r="1310" spans="1:32" ht="14.25" customHeight="1">
      <c r="A1310" s="3">
        <v>2023</v>
      </c>
      <c r="B1310" s="16">
        <v>1</v>
      </c>
      <c r="C1310" s="3" t="s">
        <v>1317</v>
      </c>
      <c r="D1310" s="3" t="s">
        <v>1318</v>
      </c>
      <c r="E1310" s="3">
        <v>2011</v>
      </c>
      <c r="F1310" s="3" t="s">
        <v>1319</v>
      </c>
      <c r="G1310" s="3" t="s">
        <v>1320</v>
      </c>
      <c r="H1310" s="17" t="str">
        <f>HYPERLINK("https://doi.org/"&amp;G1310)</f>
        <v>https://doi.org/10.1016/j.rse.2011.02.019</v>
      </c>
      <c r="I1310" s="3" t="s">
        <v>1321</v>
      </c>
      <c r="J1310" s="3" t="s">
        <v>1303</v>
      </c>
      <c r="K1310" s="16">
        <v>1</v>
      </c>
      <c r="L1310" s="16"/>
      <c r="M1310" s="16" t="s">
        <v>1322</v>
      </c>
      <c r="N1310" s="3">
        <v>0.39</v>
      </c>
      <c r="O1310" s="3">
        <v>0.53</v>
      </c>
      <c r="P1310" s="3"/>
      <c r="Q1310" s="3"/>
      <c r="R1310" s="10"/>
      <c r="S1310" s="16"/>
      <c r="T1310" s="16"/>
      <c r="U1310" s="16" t="s">
        <v>35</v>
      </c>
      <c r="V1310" s="3" t="s">
        <v>32</v>
      </c>
      <c r="W1310" s="16" t="s">
        <v>1352</v>
      </c>
      <c r="X1310" s="16" t="s">
        <v>28</v>
      </c>
      <c r="Y1310" s="3" t="s">
        <v>1371</v>
      </c>
      <c r="AA1310" s="2"/>
      <c r="AB1310" s="3"/>
      <c r="AC1310" s="3"/>
      <c r="AD1310" s="3"/>
      <c r="AE1310" s="3"/>
      <c r="AF1310" s="3"/>
    </row>
    <row r="1311" spans="1:32" ht="14.25" customHeight="1">
      <c r="A1311" s="3">
        <v>2023</v>
      </c>
      <c r="B1311" s="16">
        <v>1</v>
      </c>
      <c r="C1311" s="3" t="s">
        <v>1317</v>
      </c>
      <c r="D1311" s="3" t="s">
        <v>1318</v>
      </c>
      <c r="E1311" s="3">
        <v>2011</v>
      </c>
      <c r="F1311" s="3" t="s">
        <v>1319</v>
      </c>
      <c r="G1311" s="3" t="s">
        <v>1320</v>
      </c>
      <c r="H1311" s="17" t="str">
        <f>HYPERLINK("https://doi.org/"&amp;G1311)</f>
        <v>https://doi.org/10.1016/j.rse.2011.02.019</v>
      </c>
      <c r="I1311" s="3" t="s">
        <v>1321</v>
      </c>
      <c r="J1311" s="3" t="s">
        <v>1303</v>
      </c>
      <c r="K1311" s="16">
        <v>1</v>
      </c>
      <c r="L1311" s="16"/>
      <c r="M1311" s="16" t="s">
        <v>1322</v>
      </c>
      <c r="N1311" s="3">
        <v>0.37</v>
      </c>
      <c r="O1311" s="3">
        <v>0.59</v>
      </c>
      <c r="P1311" s="3"/>
      <c r="Q1311" s="3"/>
      <c r="R1311" s="10"/>
      <c r="S1311" s="16"/>
      <c r="T1311" s="16"/>
      <c r="U1311" s="16" t="s">
        <v>35</v>
      </c>
      <c r="V1311" s="3" t="s">
        <v>32</v>
      </c>
      <c r="W1311" s="16" t="s">
        <v>1353</v>
      </c>
      <c r="X1311" s="16" t="s">
        <v>28</v>
      </c>
      <c r="Y1311" s="3" t="s">
        <v>1371</v>
      </c>
      <c r="AA1311" s="2"/>
      <c r="AB1311" s="3"/>
      <c r="AC1311" s="3"/>
      <c r="AD1311" s="3"/>
      <c r="AE1311" s="3"/>
      <c r="AF1311" s="3"/>
    </row>
    <row r="1312" spans="1:32" ht="14.25" customHeight="1">
      <c r="A1312" s="3">
        <v>2023</v>
      </c>
      <c r="B1312" s="16">
        <v>1</v>
      </c>
      <c r="C1312" s="3" t="s">
        <v>1317</v>
      </c>
      <c r="D1312" s="3" t="s">
        <v>1318</v>
      </c>
      <c r="E1312" s="3">
        <v>2011</v>
      </c>
      <c r="F1312" s="3" t="s">
        <v>1319</v>
      </c>
      <c r="G1312" s="3" t="s">
        <v>1320</v>
      </c>
      <c r="H1312" s="17" t="str">
        <f>HYPERLINK("https://doi.org/"&amp;G1312)</f>
        <v>https://doi.org/10.1016/j.rse.2011.02.019</v>
      </c>
      <c r="I1312" s="3" t="s">
        <v>1321</v>
      </c>
      <c r="J1312" s="3" t="s">
        <v>1303</v>
      </c>
      <c r="K1312" s="16">
        <v>1</v>
      </c>
      <c r="L1312" s="16"/>
      <c r="M1312" s="16" t="s">
        <v>1322</v>
      </c>
      <c r="N1312" s="3">
        <v>0.96</v>
      </c>
      <c r="O1312" s="3">
        <v>1.54</v>
      </c>
      <c r="P1312" s="3"/>
      <c r="Q1312" s="3"/>
      <c r="R1312" s="10"/>
      <c r="S1312" s="16"/>
      <c r="T1312" s="16"/>
      <c r="U1312" s="16" t="s">
        <v>35</v>
      </c>
      <c r="V1312" s="3" t="s">
        <v>32</v>
      </c>
      <c r="W1312" s="16" t="s">
        <v>1354</v>
      </c>
      <c r="X1312" s="16" t="s">
        <v>28</v>
      </c>
      <c r="Y1312" s="3" t="s">
        <v>1371</v>
      </c>
      <c r="AA1312" s="3"/>
      <c r="AB1312" s="3"/>
      <c r="AC1312" s="3"/>
      <c r="AD1312" s="3"/>
      <c r="AE1312" s="3"/>
      <c r="AF1312" s="3"/>
    </row>
    <row r="1313" spans="1:32" ht="14.25" customHeight="1">
      <c r="A1313" s="3">
        <v>2023</v>
      </c>
      <c r="B1313" s="16">
        <v>1</v>
      </c>
      <c r="C1313" s="3" t="s">
        <v>1317</v>
      </c>
      <c r="D1313" s="3" t="s">
        <v>1318</v>
      </c>
      <c r="E1313" s="3">
        <v>2011</v>
      </c>
      <c r="F1313" s="3" t="s">
        <v>1319</v>
      </c>
      <c r="G1313" s="3" t="s">
        <v>1320</v>
      </c>
      <c r="H1313" s="17" t="str">
        <f>HYPERLINK("https://doi.org/"&amp;G1313)</f>
        <v>https://doi.org/10.1016/j.rse.2011.02.019</v>
      </c>
      <c r="I1313" s="3" t="s">
        <v>1321</v>
      </c>
      <c r="J1313" s="3" t="s">
        <v>1303</v>
      </c>
      <c r="K1313" s="16">
        <v>1</v>
      </c>
      <c r="L1313" s="16"/>
      <c r="M1313" s="16" t="s">
        <v>1322</v>
      </c>
      <c r="N1313" s="3">
        <v>1.24</v>
      </c>
      <c r="O1313" s="3">
        <v>2.09</v>
      </c>
      <c r="P1313" s="3"/>
      <c r="Q1313" s="3"/>
      <c r="R1313" s="10"/>
      <c r="S1313" s="16"/>
      <c r="T1313" s="16"/>
      <c r="U1313" s="16" t="s">
        <v>35</v>
      </c>
      <c r="V1313" s="3" t="s">
        <v>32</v>
      </c>
      <c r="W1313" s="16" t="s">
        <v>1355</v>
      </c>
      <c r="X1313" s="16" t="s">
        <v>28</v>
      </c>
      <c r="Y1313" s="3" t="s">
        <v>1371</v>
      </c>
      <c r="AA1313" s="3"/>
      <c r="AB1313" s="3"/>
      <c r="AC1313" s="3"/>
      <c r="AD1313" s="3"/>
      <c r="AE1313" s="3"/>
      <c r="AF1313" s="3"/>
    </row>
    <row r="1314" spans="1:32" ht="14.25" customHeight="1">
      <c r="A1314" s="3">
        <v>2023</v>
      </c>
      <c r="B1314" s="16">
        <v>1</v>
      </c>
      <c r="C1314" s="3" t="s">
        <v>1317</v>
      </c>
      <c r="D1314" s="3" t="s">
        <v>1318</v>
      </c>
      <c r="E1314" s="3">
        <v>2011</v>
      </c>
      <c r="F1314" s="3" t="s">
        <v>1319</v>
      </c>
      <c r="G1314" s="3" t="s">
        <v>1320</v>
      </c>
      <c r="H1314" s="17" t="str">
        <f>HYPERLINK("https://doi.org/"&amp;G1314)</f>
        <v>https://doi.org/10.1016/j.rse.2011.02.019</v>
      </c>
      <c r="I1314" s="3" t="s">
        <v>1321</v>
      </c>
      <c r="J1314" s="3" t="s">
        <v>1303</v>
      </c>
      <c r="K1314" s="16">
        <v>1</v>
      </c>
      <c r="L1314" s="16"/>
      <c r="M1314" s="16" t="s">
        <v>1322</v>
      </c>
      <c r="N1314" s="3">
        <v>1.35</v>
      </c>
      <c r="O1314" s="3">
        <v>2.15</v>
      </c>
      <c r="P1314" s="3"/>
      <c r="Q1314" s="3"/>
      <c r="R1314" s="10"/>
      <c r="S1314" s="16"/>
      <c r="T1314" s="16"/>
      <c r="U1314" s="16" t="s">
        <v>35</v>
      </c>
      <c r="V1314" s="3" t="s">
        <v>36</v>
      </c>
      <c r="W1314" s="16" t="s">
        <v>1356</v>
      </c>
      <c r="X1314" s="16" t="s">
        <v>28</v>
      </c>
      <c r="Y1314" s="3" t="s">
        <v>1371</v>
      </c>
      <c r="AA1314" s="3"/>
      <c r="AB1314" s="3"/>
      <c r="AC1314" s="3"/>
      <c r="AD1314" s="3"/>
      <c r="AE1314" s="3"/>
      <c r="AF1314" s="3"/>
    </row>
    <row r="1315" spans="1:32" ht="14.25" customHeight="1">
      <c r="A1315" s="3">
        <v>2023</v>
      </c>
      <c r="B1315" s="16">
        <v>1</v>
      </c>
      <c r="C1315" s="3" t="s">
        <v>1317</v>
      </c>
      <c r="D1315" s="3" t="s">
        <v>1318</v>
      </c>
      <c r="E1315" s="3">
        <v>2011</v>
      </c>
      <c r="F1315" s="3" t="s">
        <v>1319</v>
      </c>
      <c r="G1315" s="3" t="s">
        <v>1320</v>
      </c>
      <c r="H1315" s="17" t="str">
        <f>HYPERLINK("https://doi.org/"&amp;G1315)</f>
        <v>https://doi.org/10.1016/j.rse.2011.02.019</v>
      </c>
      <c r="I1315" s="3" t="s">
        <v>1321</v>
      </c>
      <c r="J1315" s="3" t="s">
        <v>1303</v>
      </c>
      <c r="K1315" s="16">
        <v>1</v>
      </c>
      <c r="L1315" s="16"/>
      <c r="M1315" s="16" t="s">
        <v>1322</v>
      </c>
      <c r="N1315" s="3">
        <v>1.56</v>
      </c>
      <c r="O1315" s="3">
        <v>2.36</v>
      </c>
      <c r="P1315" s="3"/>
      <c r="Q1315" s="3"/>
      <c r="R1315" s="10"/>
      <c r="S1315" s="16"/>
      <c r="T1315" s="16"/>
      <c r="U1315" s="16" t="s">
        <v>35</v>
      </c>
      <c r="V1315" s="3" t="s">
        <v>36</v>
      </c>
      <c r="W1315" s="16" t="s">
        <v>1357</v>
      </c>
      <c r="X1315" s="16" t="s">
        <v>28</v>
      </c>
      <c r="Y1315" s="3" t="s">
        <v>1371</v>
      </c>
      <c r="AA1315" s="3"/>
      <c r="AB1315" s="3"/>
      <c r="AC1315" s="3"/>
      <c r="AD1315" s="3"/>
      <c r="AE1315" s="3"/>
      <c r="AF1315" s="3"/>
    </row>
    <row r="1316" spans="1:32" ht="14.25" customHeight="1">
      <c r="A1316" s="3">
        <v>2023</v>
      </c>
      <c r="B1316" s="16">
        <v>1</v>
      </c>
      <c r="C1316" s="3" t="s">
        <v>1317</v>
      </c>
      <c r="D1316" s="3" t="s">
        <v>1318</v>
      </c>
      <c r="E1316" s="3">
        <v>2011</v>
      </c>
      <c r="F1316" s="3" t="s">
        <v>1319</v>
      </c>
      <c r="G1316" s="3" t="s">
        <v>1320</v>
      </c>
      <c r="H1316" s="17" t="str">
        <f>HYPERLINK("https://doi.org/"&amp;G1316)</f>
        <v>https://doi.org/10.1016/j.rse.2011.02.019</v>
      </c>
      <c r="I1316" s="3" t="s">
        <v>1321</v>
      </c>
      <c r="J1316" s="3" t="s">
        <v>1303</v>
      </c>
      <c r="K1316" s="16">
        <v>1</v>
      </c>
      <c r="L1316" s="16"/>
      <c r="M1316" s="16" t="s">
        <v>1322</v>
      </c>
      <c r="N1316" s="3">
        <v>0.45</v>
      </c>
      <c r="O1316" s="3">
        <v>0.11</v>
      </c>
      <c r="P1316" s="3"/>
      <c r="Q1316" s="3"/>
      <c r="R1316" s="10"/>
      <c r="S1316" s="16"/>
      <c r="T1316" s="16"/>
      <c r="U1316" s="16" t="s">
        <v>35</v>
      </c>
      <c r="V1316" s="3" t="s">
        <v>36</v>
      </c>
      <c r="W1316" s="16" t="s">
        <v>1358</v>
      </c>
      <c r="X1316" s="16" t="s">
        <v>28</v>
      </c>
      <c r="Y1316" s="3" t="s">
        <v>1371</v>
      </c>
      <c r="AA1316" s="2"/>
      <c r="AB1316" s="3"/>
      <c r="AC1316" s="3"/>
      <c r="AD1316" s="3"/>
      <c r="AE1316" s="3"/>
      <c r="AF1316" s="3"/>
    </row>
    <row r="1317" spans="1:32" ht="14.25" customHeight="1">
      <c r="A1317" s="3">
        <v>2023</v>
      </c>
      <c r="B1317" s="16">
        <v>1</v>
      </c>
      <c r="C1317" s="3" t="s">
        <v>1317</v>
      </c>
      <c r="D1317" s="3" t="s">
        <v>1318</v>
      </c>
      <c r="E1317" s="3">
        <v>2011</v>
      </c>
      <c r="F1317" s="3" t="s">
        <v>1319</v>
      </c>
      <c r="G1317" s="3" t="s">
        <v>1320</v>
      </c>
      <c r="H1317" s="17" t="str">
        <f>HYPERLINK("https://doi.org/"&amp;G1317)</f>
        <v>https://doi.org/10.1016/j.rse.2011.02.019</v>
      </c>
      <c r="I1317" s="3" t="s">
        <v>1321</v>
      </c>
      <c r="J1317" s="3" t="s">
        <v>1303</v>
      </c>
      <c r="K1317" s="16">
        <v>1</v>
      </c>
      <c r="L1317" s="16"/>
      <c r="M1317" s="16" t="s">
        <v>1322</v>
      </c>
      <c r="N1317" s="3">
        <v>0.81</v>
      </c>
      <c r="O1317" s="3">
        <v>0.78</v>
      </c>
      <c r="P1317" s="3"/>
      <c r="Q1317" s="3"/>
      <c r="R1317" s="10"/>
      <c r="S1317" s="16"/>
      <c r="T1317" s="16"/>
      <c r="U1317" s="16" t="s">
        <v>35</v>
      </c>
      <c r="V1317" s="3" t="s">
        <v>36</v>
      </c>
      <c r="W1317" s="16" t="s">
        <v>1359</v>
      </c>
      <c r="X1317" s="16" t="s">
        <v>28</v>
      </c>
      <c r="Y1317" s="3" t="s">
        <v>1371</v>
      </c>
      <c r="AA1317" s="3"/>
      <c r="AB1317" s="3"/>
      <c r="AC1317" s="3"/>
      <c r="AD1317" s="3"/>
      <c r="AE1317" s="3"/>
      <c r="AF1317" s="3"/>
    </row>
    <row r="1318" spans="1:32" ht="14.25" customHeight="1">
      <c r="A1318" s="3">
        <v>2023</v>
      </c>
      <c r="B1318" s="16">
        <v>1</v>
      </c>
      <c r="C1318" s="3" t="s">
        <v>1317</v>
      </c>
      <c r="D1318" s="3" t="s">
        <v>1318</v>
      </c>
      <c r="E1318" s="3">
        <v>2011</v>
      </c>
      <c r="F1318" s="3" t="s">
        <v>1319</v>
      </c>
      <c r="G1318" s="3" t="s">
        <v>1320</v>
      </c>
      <c r="H1318" s="17" t="str">
        <f>HYPERLINK("https://doi.org/"&amp;G1318)</f>
        <v>https://doi.org/10.1016/j.rse.2011.02.019</v>
      </c>
      <c r="I1318" s="3" t="s">
        <v>1321</v>
      </c>
      <c r="J1318" s="3" t="s">
        <v>1303</v>
      </c>
      <c r="K1318" s="16">
        <v>1</v>
      </c>
      <c r="L1318" s="16"/>
      <c r="M1318" s="16" t="s">
        <v>1322</v>
      </c>
      <c r="N1318" s="3">
        <v>0.64</v>
      </c>
      <c r="O1318" s="3">
        <v>0.63</v>
      </c>
      <c r="P1318" s="3"/>
      <c r="Q1318" s="3"/>
      <c r="R1318" s="10"/>
      <c r="S1318" s="16"/>
      <c r="T1318" s="16"/>
      <c r="U1318" s="16" t="s">
        <v>35</v>
      </c>
      <c r="V1318" s="3" t="s">
        <v>36</v>
      </c>
      <c r="W1318" s="16" t="s">
        <v>1360</v>
      </c>
      <c r="X1318" s="16" t="s">
        <v>28</v>
      </c>
      <c r="Y1318" s="3" t="s">
        <v>1371</v>
      </c>
      <c r="AA1318" s="3"/>
      <c r="AB1318" s="3"/>
      <c r="AC1318" s="3"/>
      <c r="AD1318" s="3"/>
      <c r="AE1318" s="3"/>
      <c r="AF1318" s="3"/>
    </row>
    <row r="1319" spans="1:32" ht="14.25" customHeight="1">
      <c r="A1319" s="3">
        <v>2023</v>
      </c>
      <c r="B1319" s="16">
        <v>1</v>
      </c>
      <c r="C1319" s="3" t="s">
        <v>1317</v>
      </c>
      <c r="D1319" s="3" t="s">
        <v>1318</v>
      </c>
      <c r="E1319" s="3">
        <v>2011</v>
      </c>
      <c r="F1319" s="3" t="s">
        <v>1319</v>
      </c>
      <c r="G1319" s="3" t="s">
        <v>1320</v>
      </c>
      <c r="H1319" s="17" t="str">
        <f>HYPERLINK("https://doi.org/"&amp;G1319)</f>
        <v>https://doi.org/10.1016/j.rse.2011.02.019</v>
      </c>
      <c r="I1319" s="3" t="s">
        <v>1321</v>
      </c>
      <c r="J1319" s="3" t="s">
        <v>1303</v>
      </c>
      <c r="K1319" s="16">
        <v>1</v>
      </c>
      <c r="L1319" s="16"/>
      <c r="M1319" s="16" t="s">
        <v>1322</v>
      </c>
      <c r="N1319" s="3">
        <v>1.05</v>
      </c>
      <c r="O1319" s="3">
        <v>1.86</v>
      </c>
      <c r="P1319" s="3"/>
      <c r="Q1319" s="3"/>
      <c r="R1319" s="10"/>
      <c r="S1319" s="16"/>
      <c r="T1319" s="16"/>
      <c r="U1319" s="16" t="s">
        <v>35</v>
      </c>
      <c r="V1319" s="3" t="s">
        <v>36</v>
      </c>
      <c r="W1319" s="16" t="s">
        <v>1361</v>
      </c>
      <c r="X1319" s="16" t="s">
        <v>28</v>
      </c>
      <c r="Y1319" s="3" t="s">
        <v>1371</v>
      </c>
      <c r="AA1319" s="3"/>
      <c r="AB1319" s="3"/>
      <c r="AC1319" s="3"/>
      <c r="AD1319" s="3"/>
      <c r="AE1319" s="3"/>
      <c r="AF1319" s="3"/>
    </row>
    <row r="1320" spans="1:32" ht="14.25" customHeight="1">
      <c r="A1320" s="3">
        <v>2023</v>
      </c>
      <c r="B1320" s="16">
        <v>1</v>
      </c>
      <c r="C1320" s="3" t="s">
        <v>1317</v>
      </c>
      <c r="D1320" s="3" t="s">
        <v>1318</v>
      </c>
      <c r="E1320" s="3">
        <v>2011</v>
      </c>
      <c r="F1320" s="3" t="s">
        <v>1319</v>
      </c>
      <c r="G1320" s="3" t="s">
        <v>1320</v>
      </c>
      <c r="H1320" s="17" t="str">
        <f>HYPERLINK("https://doi.org/"&amp;G1320)</f>
        <v>https://doi.org/10.1016/j.rse.2011.02.019</v>
      </c>
      <c r="I1320" s="3" t="s">
        <v>1321</v>
      </c>
      <c r="J1320" s="3" t="s">
        <v>1303</v>
      </c>
      <c r="K1320" s="16">
        <v>1</v>
      </c>
      <c r="L1320" s="16"/>
      <c r="M1320" s="16" t="s">
        <v>1322</v>
      </c>
      <c r="N1320" s="3">
        <v>0.77</v>
      </c>
      <c r="O1320" s="3">
        <v>0.77</v>
      </c>
      <c r="P1320" s="3"/>
      <c r="Q1320" s="3"/>
      <c r="R1320" s="10"/>
      <c r="S1320" s="16"/>
      <c r="T1320" s="16"/>
      <c r="U1320" s="16" t="s">
        <v>35</v>
      </c>
      <c r="V1320" s="3" t="s">
        <v>36</v>
      </c>
      <c r="W1320" s="16" t="s">
        <v>1362</v>
      </c>
      <c r="X1320" s="16" t="s">
        <v>28</v>
      </c>
      <c r="Y1320" s="3" t="s">
        <v>1371</v>
      </c>
      <c r="AA1320" s="3"/>
      <c r="AB1320" s="3"/>
      <c r="AC1320" s="3"/>
      <c r="AD1320" s="3"/>
      <c r="AE1320" s="3"/>
      <c r="AF1320" s="3"/>
    </row>
    <row r="1321" spans="1:32" ht="14.25" customHeight="1">
      <c r="A1321" s="3">
        <v>2023</v>
      </c>
      <c r="B1321" s="16">
        <v>1</v>
      </c>
      <c r="C1321" s="3" t="s">
        <v>1317</v>
      </c>
      <c r="D1321" s="3" t="s">
        <v>1318</v>
      </c>
      <c r="E1321" s="3">
        <v>2011</v>
      </c>
      <c r="F1321" s="3" t="s">
        <v>1319</v>
      </c>
      <c r="G1321" s="3" t="s">
        <v>1320</v>
      </c>
      <c r="H1321" s="17" t="str">
        <f>HYPERLINK("https://doi.org/"&amp;G1321)</f>
        <v>https://doi.org/10.1016/j.rse.2011.02.019</v>
      </c>
      <c r="I1321" s="3" t="s">
        <v>1321</v>
      </c>
      <c r="J1321" s="3" t="s">
        <v>1303</v>
      </c>
      <c r="K1321" s="16">
        <v>1</v>
      </c>
      <c r="L1321" s="16"/>
      <c r="M1321" s="16" t="s">
        <v>1322</v>
      </c>
      <c r="N1321" s="3">
        <v>0.79</v>
      </c>
      <c r="O1321" s="3">
        <v>1.56</v>
      </c>
      <c r="P1321" s="3"/>
      <c r="Q1321" s="3"/>
      <c r="R1321" s="10"/>
      <c r="S1321" s="16"/>
      <c r="T1321" s="16"/>
      <c r="U1321" s="16" t="s">
        <v>35</v>
      </c>
      <c r="V1321" s="3" t="s">
        <v>27</v>
      </c>
      <c r="W1321" s="16" t="s">
        <v>1363</v>
      </c>
      <c r="X1321" s="16" t="s">
        <v>28</v>
      </c>
      <c r="Y1321" s="3" t="s">
        <v>1371</v>
      </c>
      <c r="AA1321" s="3"/>
      <c r="AB1321" s="3"/>
      <c r="AC1321" s="3"/>
      <c r="AD1321" s="3"/>
      <c r="AE1321" s="3"/>
      <c r="AF1321" s="3"/>
    </row>
    <row r="1322" spans="1:32" ht="14.25" customHeight="1">
      <c r="A1322" s="3">
        <v>2023</v>
      </c>
      <c r="B1322" s="16">
        <v>1</v>
      </c>
      <c r="C1322" s="3" t="s">
        <v>1317</v>
      </c>
      <c r="D1322" s="3" t="s">
        <v>1318</v>
      </c>
      <c r="E1322" s="3">
        <v>2011</v>
      </c>
      <c r="F1322" s="3" t="s">
        <v>1319</v>
      </c>
      <c r="G1322" s="3" t="s">
        <v>1320</v>
      </c>
      <c r="H1322" s="17" t="str">
        <f>HYPERLINK("https://doi.org/"&amp;G1322)</f>
        <v>https://doi.org/10.1016/j.rse.2011.02.019</v>
      </c>
      <c r="I1322" s="3" t="s">
        <v>1321</v>
      </c>
      <c r="J1322" s="3" t="s">
        <v>1303</v>
      </c>
      <c r="K1322" s="16">
        <v>1</v>
      </c>
      <c r="L1322" s="16"/>
      <c r="M1322" s="16" t="s">
        <v>1322</v>
      </c>
      <c r="N1322" s="3">
        <v>0.87</v>
      </c>
      <c r="O1322" s="3">
        <v>1.35</v>
      </c>
      <c r="P1322" s="3"/>
      <c r="Q1322" s="3"/>
      <c r="R1322" s="10"/>
      <c r="S1322" s="16"/>
      <c r="T1322" s="16"/>
      <c r="U1322" s="16" t="s">
        <v>35</v>
      </c>
      <c r="V1322" s="3" t="s">
        <v>27</v>
      </c>
      <c r="W1322" s="16" t="s">
        <v>1364</v>
      </c>
      <c r="X1322" s="16" t="s">
        <v>28</v>
      </c>
      <c r="Y1322" s="3" t="s">
        <v>1371</v>
      </c>
      <c r="AA1322" s="3"/>
      <c r="AB1322" s="3"/>
      <c r="AC1322" s="3"/>
      <c r="AD1322" s="3"/>
      <c r="AE1322" s="3"/>
      <c r="AF1322" s="3"/>
    </row>
    <row r="1323" spans="1:32" ht="14.25" customHeight="1">
      <c r="A1323" s="3">
        <v>2023</v>
      </c>
      <c r="B1323" s="16">
        <v>1</v>
      </c>
      <c r="C1323" s="3" t="s">
        <v>1317</v>
      </c>
      <c r="D1323" s="3" t="s">
        <v>1318</v>
      </c>
      <c r="E1323" s="3">
        <v>2011</v>
      </c>
      <c r="F1323" s="3" t="s">
        <v>1319</v>
      </c>
      <c r="G1323" s="3" t="s">
        <v>1320</v>
      </c>
      <c r="H1323" s="17" t="str">
        <f>HYPERLINK("https://doi.org/"&amp;G1323)</f>
        <v>https://doi.org/10.1016/j.rse.2011.02.019</v>
      </c>
      <c r="I1323" s="3" t="s">
        <v>1321</v>
      </c>
      <c r="J1323" s="3" t="s">
        <v>1303</v>
      </c>
      <c r="K1323" s="16">
        <v>1</v>
      </c>
      <c r="L1323" s="16"/>
      <c r="M1323" s="16" t="s">
        <v>1322</v>
      </c>
      <c r="N1323" s="3">
        <v>0.76</v>
      </c>
      <c r="O1323" s="3">
        <v>0.89</v>
      </c>
      <c r="P1323" s="3"/>
      <c r="Q1323" s="3"/>
      <c r="R1323" s="10"/>
      <c r="S1323" s="16"/>
      <c r="T1323" s="16"/>
      <c r="U1323" s="16" t="s">
        <v>35</v>
      </c>
      <c r="V1323" s="3" t="s">
        <v>27</v>
      </c>
      <c r="W1323" s="16" t="s">
        <v>1365</v>
      </c>
      <c r="X1323" s="16" t="s">
        <v>28</v>
      </c>
      <c r="Y1323" s="3" t="s">
        <v>1371</v>
      </c>
      <c r="AA1323" s="3"/>
      <c r="AB1323" s="3"/>
      <c r="AC1323" s="3"/>
      <c r="AD1323" s="3"/>
      <c r="AE1323" s="3"/>
      <c r="AF1323" s="3"/>
    </row>
    <row r="1324" spans="1:32" ht="14.25" customHeight="1">
      <c r="A1324" s="3">
        <v>2023</v>
      </c>
      <c r="B1324" s="16">
        <v>1</v>
      </c>
      <c r="C1324" s="3" t="s">
        <v>1317</v>
      </c>
      <c r="D1324" s="3" t="s">
        <v>1318</v>
      </c>
      <c r="E1324" s="3">
        <v>2011</v>
      </c>
      <c r="F1324" s="3" t="s">
        <v>1319</v>
      </c>
      <c r="G1324" s="3" t="s">
        <v>1320</v>
      </c>
      <c r="H1324" s="17" t="str">
        <f>HYPERLINK("https://doi.org/"&amp;G1324)</f>
        <v>https://doi.org/10.1016/j.rse.2011.02.019</v>
      </c>
      <c r="I1324" s="3" t="s">
        <v>1321</v>
      </c>
      <c r="J1324" s="3" t="s">
        <v>1303</v>
      </c>
      <c r="K1324" s="16">
        <v>1</v>
      </c>
      <c r="L1324" s="16"/>
      <c r="M1324" s="16" t="s">
        <v>1322</v>
      </c>
      <c r="N1324" s="3">
        <v>0.26</v>
      </c>
      <c r="O1324" s="3">
        <v>0.19</v>
      </c>
      <c r="P1324" s="3"/>
      <c r="Q1324" s="3"/>
      <c r="R1324" s="10"/>
      <c r="S1324" s="16"/>
      <c r="T1324" s="16"/>
      <c r="U1324" s="16" t="s">
        <v>35</v>
      </c>
      <c r="V1324" s="3" t="s">
        <v>1144</v>
      </c>
      <c r="W1324" s="16" t="s">
        <v>1366</v>
      </c>
      <c r="X1324" s="16" t="s">
        <v>28</v>
      </c>
      <c r="Y1324" s="3" t="s">
        <v>1371</v>
      </c>
      <c r="AA1324" s="2"/>
      <c r="AB1324" s="3"/>
      <c r="AC1324" s="3"/>
      <c r="AD1324" s="3"/>
      <c r="AE1324" s="3"/>
      <c r="AF1324" s="3"/>
    </row>
    <row r="1325" spans="1:32" ht="14.25" customHeight="1">
      <c r="A1325" s="3">
        <v>2023</v>
      </c>
      <c r="B1325" s="16">
        <v>1</v>
      </c>
      <c r="C1325" s="3" t="s">
        <v>1317</v>
      </c>
      <c r="D1325" s="3" t="s">
        <v>1318</v>
      </c>
      <c r="E1325" s="3">
        <v>2011</v>
      </c>
      <c r="F1325" s="3" t="s">
        <v>1319</v>
      </c>
      <c r="G1325" s="3" t="s">
        <v>1320</v>
      </c>
      <c r="H1325" s="17" t="str">
        <f>HYPERLINK("https://doi.org/"&amp;G1325)</f>
        <v>https://doi.org/10.1016/j.rse.2011.02.019</v>
      </c>
      <c r="I1325" s="3" t="s">
        <v>1321</v>
      </c>
      <c r="J1325" s="3" t="s">
        <v>1303</v>
      </c>
      <c r="K1325" s="16">
        <v>1</v>
      </c>
      <c r="L1325" s="16"/>
      <c r="M1325" s="16" t="s">
        <v>1322</v>
      </c>
      <c r="N1325" s="3">
        <v>0.69</v>
      </c>
      <c r="O1325" s="3">
        <v>0.94</v>
      </c>
      <c r="P1325" s="3"/>
      <c r="Q1325" s="3"/>
      <c r="R1325" s="10"/>
      <c r="S1325" s="16"/>
      <c r="T1325" s="16"/>
      <c r="U1325" s="16" t="s">
        <v>35</v>
      </c>
      <c r="V1325" s="3" t="s">
        <v>1367</v>
      </c>
      <c r="W1325" s="16" t="s">
        <v>1368</v>
      </c>
      <c r="X1325" s="16" t="s">
        <v>28</v>
      </c>
      <c r="Y1325" s="3" t="s">
        <v>1371</v>
      </c>
      <c r="AA1325" s="3"/>
      <c r="AB1325" s="3"/>
      <c r="AC1325" s="3"/>
      <c r="AD1325" s="3"/>
      <c r="AE1325" s="3"/>
      <c r="AF1325" s="3"/>
    </row>
    <row r="1326" spans="1:32" ht="14.25" customHeight="1">
      <c r="A1326" s="3">
        <v>2023</v>
      </c>
      <c r="B1326" s="16">
        <v>1</v>
      </c>
      <c r="C1326" s="3" t="s">
        <v>1317</v>
      </c>
      <c r="D1326" s="3" t="s">
        <v>1318</v>
      </c>
      <c r="E1326" s="3">
        <v>2011</v>
      </c>
      <c r="F1326" s="3" t="s">
        <v>1319</v>
      </c>
      <c r="G1326" s="3" t="s">
        <v>1320</v>
      </c>
      <c r="H1326" s="17" t="str">
        <f>HYPERLINK("https://doi.org/"&amp;G1326)</f>
        <v>https://doi.org/10.1016/j.rse.2011.02.019</v>
      </c>
      <c r="I1326" s="3" t="s">
        <v>1321</v>
      </c>
      <c r="J1326" s="3" t="s">
        <v>1303</v>
      </c>
      <c r="K1326" s="16">
        <v>1</v>
      </c>
      <c r="L1326" s="16"/>
      <c r="M1326" s="16" t="s">
        <v>1322</v>
      </c>
      <c r="N1326" s="3">
        <v>0.95</v>
      </c>
      <c r="O1326" s="3">
        <v>2.08</v>
      </c>
      <c r="P1326" s="3"/>
      <c r="Q1326" s="3"/>
      <c r="R1326" s="10"/>
      <c r="S1326" s="16"/>
      <c r="T1326" s="16"/>
      <c r="U1326" s="16" t="s">
        <v>35</v>
      </c>
      <c r="V1326" s="3" t="s">
        <v>1367</v>
      </c>
      <c r="W1326" s="16" t="s">
        <v>1369</v>
      </c>
      <c r="X1326" s="16" t="s">
        <v>28</v>
      </c>
      <c r="Y1326" s="3" t="s">
        <v>1371</v>
      </c>
      <c r="AA1326" s="3"/>
      <c r="AB1326" s="3"/>
      <c r="AC1326" s="3"/>
      <c r="AD1326" s="3"/>
      <c r="AE1326" s="3"/>
      <c r="AF1326" s="3"/>
    </row>
    <row r="1327" spans="1:32" ht="14.25" customHeight="1">
      <c r="A1327" s="3">
        <v>2023</v>
      </c>
      <c r="B1327" s="16">
        <v>1</v>
      </c>
      <c r="C1327" s="3" t="s">
        <v>1317</v>
      </c>
      <c r="D1327" s="3" t="s">
        <v>1318</v>
      </c>
      <c r="E1327" s="3">
        <v>2011</v>
      </c>
      <c r="F1327" s="3" t="s">
        <v>1319</v>
      </c>
      <c r="G1327" s="3" t="s">
        <v>1320</v>
      </c>
      <c r="H1327" s="17" t="str">
        <f>HYPERLINK("https://doi.org/"&amp;G1327)</f>
        <v>https://doi.org/10.1016/j.rse.2011.02.019</v>
      </c>
      <c r="I1327" s="3" t="s">
        <v>1321</v>
      </c>
      <c r="J1327" s="3" t="s">
        <v>1303</v>
      </c>
      <c r="K1327" s="16">
        <v>1</v>
      </c>
      <c r="L1327" s="16"/>
      <c r="M1327" s="16" t="s">
        <v>1322</v>
      </c>
      <c r="N1327" s="3">
        <v>0.79</v>
      </c>
      <c r="O1327" s="3">
        <v>1.1299999999999999</v>
      </c>
      <c r="P1327" s="3"/>
      <c r="Q1327" s="3"/>
      <c r="R1327" s="10"/>
      <c r="S1327" s="16"/>
      <c r="T1327" s="16"/>
      <c r="U1327" s="16" t="s">
        <v>35</v>
      </c>
      <c r="V1327" s="3" t="s">
        <v>1367</v>
      </c>
      <c r="W1327" s="16" t="s">
        <v>1370</v>
      </c>
      <c r="X1327" s="16" t="s">
        <v>28</v>
      </c>
      <c r="Y1327" s="3" t="s">
        <v>1371</v>
      </c>
      <c r="AA1327" s="3"/>
      <c r="AB1327" s="3"/>
      <c r="AC1327" s="3"/>
      <c r="AD1327" s="3"/>
      <c r="AE1327" s="3"/>
      <c r="AF1327" s="3"/>
    </row>
    <row r="1328" spans="1:32" ht="14.25" customHeight="1">
      <c r="A1328" s="3">
        <v>2023</v>
      </c>
      <c r="B1328" s="16">
        <v>1</v>
      </c>
      <c r="C1328" s="3" t="s">
        <v>1317</v>
      </c>
      <c r="D1328" s="3" t="s">
        <v>1318</v>
      </c>
      <c r="E1328" s="3">
        <v>2011</v>
      </c>
      <c r="F1328" s="3" t="s">
        <v>1319</v>
      </c>
      <c r="G1328" s="3" t="s">
        <v>1320</v>
      </c>
      <c r="H1328" s="17" t="str">
        <f>HYPERLINK("https://doi.org/"&amp;G1328)</f>
        <v>https://doi.org/10.1016/j.rse.2011.02.019</v>
      </c>
      <c r="I1328" s="3" t="s">
        <v>1321</v>
      </c>
      <c r="J1328" s="3" t="s">
        <v>1303</v>
      </c>
      <c r="K1328" s="16">
        <v>1</v>
      </c>
      <c r="L1328" s="16"/>
      <c r="M1328" s="16" t="s">
        <v>1322</v>
      </c>
      <c r="N1328" s="3">
        <v>1.06</v>
      </c>
      <c r="O1328" s="3">
        <v>1.43</v>
      </c>
      <c r="P1328" s="3"/>
      <c r="Q1328" s="3"/>
      <c r="R1328" s="10"/>
      <c r="S1328" s="16"/>
      <c r="T1328" s="16"/>
      <c r="U1328" s="16" t="s">
        <v>35</v>
      </c>
      <c r="V1328" s="3" t="s">
        <v>29</v>
      </c>
      <c r="W1328" s="16" t="s">
        <v>1323</v>
      </c>
      <c r="X1328" s="16" t="s">
        <v>28</v>
      </c>
      <c r="Y1328" s="3" t="s">
        <v>1386</v>
      </c>
      <c r="AA1328" s="3"/>
      <c r="AB1328" s="3"/>
      <c r="AC1328" s="3"/>
      <c r="AD1328" s="3"/>
      <c r="AE1328" s="3"/>
      <c r="AF1328" s="3"/>
    </row>
    <row r="1329" spans="1:32" ht="14.25" customHeight="1">
      <c r="A1329" s="3">
        <v>2023</v>
      </c>
      <c r="B1329" s="16">
        <v>1</v>
      </c>
      <c r="C1329" s="3" t="s">
        <v>1317</v>
      </c>
      <c r="D1329" s="3" t="s">
        <v>1318</v>
      </c>
      <c r="E1329" s="3">
        <v>2011</v>
      </c>
      <c r="F1329" s="3" t="s">
        <v>1319</v>
      </c>
      <c r="G1329" s="3" t="s">
        <v>1320</v>
      </c>
      <c r="H1329" s="17" t="str">
        <f>HYPERLINK("https://doi.org/"&amp;G1329)</f>
        <v>https://doi.org/10.1016/j.rse.2011.02.019</v>
      </c>
      <c r="I1329" s="3" t="s">
        <v>1321</v>
      </c>
      <c r="J1329" s="3" t="s">
        <v>1303</v>
      </c>
      <c r="K1329" s="16">
        <v>1</v>
      </c>
      <c r="L1329" s="16"/>
      <c r="M1329" s="16" t="s">
        <v>1322</v>
      </c>
      <c r="N1329" s="3">
        <v>0.96</v>
      </c>
      <c r="O1329" s="3">
        <v>1.82</v>
      </c>
      <c r="P1329" s="3"/>
      <c r="Q1329" s="3"/>
      <c r="R1329" s="10"/>
      <c r="S1329" s="16"/>
      <c r="T1329" s="16"/>
      <c r="U1329" s="16" t="s">
        <v>35</v>
      </c>
      <c r="V1329" s="3" t="s">
        <v>29</v>
      </c>
      <c r="W1329" s="16" t="s">
        <v>1325</v>
      </c>
      <c r="X1329" s="16" t="s">
        <v>28</v>
      </c>
      <c r="Y1329" s="3" t="s">
        <v>1386</v>
      </c>
      <c r="AA1329" s="3"/>
      <c r="AB1329" s="3"/>
      <c r="AC1329" s="3"/>
      <c r="AD1329" s="3"/>
      <c r="AE1329" s="3"/>
      <c r="AF1329" s="3"/>
    </row>
    <row r="1330" spans="1:32" ht="14.25" customHeight="1">
      <c r="A1330" s="3">
        <v>2023</v>
      </c>
      <c r="B1330" s="16">
        <v>1</v>
      </c>
      <c r="C1330" s="3" t="s">
        <v>1317</v>
      </c>
      <c r="D1330" s="3" t="s">
        <v>1318</v>
      </c>
      <c r="E1330" s="3">
        <v>2011</v>
      </c>
      <c r="F1330" s="3" t="s">
        <v>1319</v>
      </c>
      <c r="G1330" s="3" t="s">
        <v>1320</v>
      </c>
      <c r="H1330" s="17" t="str">
        <f>HYPERLINK("https://doi.org/"&amp;G1330)</f>
        <v>https://doi.org/10.1016/j.rse.2011.02.019</v>
      </c>
      <c r="I1330" s="3" t="s">
        <v>1321</v>
      </c>
      <c r="J1330" s="3" t="s">
        <v>1303</v>
      </c>
      <c r="K1330" s="16">
        <v>1</v>
      </c>
      <c r="L1330" s="16"/>
      <c r="M1330" s="16" t="s">
        <v>1322</v>
      </c>
      <c r="N1330" s="3">
        <v>1.1599999999999999</v>
      </c>
      <c r="O1330" s="3">
        <v>1.62</v>
      </c>
      <c r="P1330" s="3"/>
      <c r="Q1330" s="3"/>
      <c r="R1330" s="10"/>
      <c r="S1330" s="16"/>
      <c r="T1330" s="16"/>
      <c r="U1330" s="16" t="s">
        <v>35</v>
      </c>
      <c r="V1330" s="3" t="s">
        <v>29</v>
      </c>
      <c r="W1330" s="16" t="s">
        <v>1326</v>
      </c>
      <c r="X1330" s="16" t="s">
        <v>28</v>
      </c>
      <c r="Y1330" s="3" t="s">
        <v>1386</v>
      </c>
      <c r="AA1330" s="3"/>
      <c r="AB1330" s="3"/>
      <c r="AC1330" s="3"/>
      <c r="AD1330" s="3"/>
      <c r="AE1330" s="3"/>
      <c r="AF1330" s="3"/>
    </row>
    <row r="1331" spans="1:32" ht="14.25" customHeight="1">
      <c r="A1331" s="3">
        <v>2023</v>
      </c>
      <c r="B1331" s="16">
        <v>1</v>
      </c>
      <c r="C1331" s="3" t="s">
        <v>1317</v>
      </c>
      <c r="D1331" s="3" t="s">
        <v>1318</v>
      </c>
      <c r="E1331" s="3">
        <v>2011</v>
      </c>
      <c r="F1331" s="3" t="s">
        <v>1319</v>
      </c>
      <c r="G1331" s="3" t="s">
        <v>1320</v>
      </c>
      <c r="H1331" s="17" t="str">
        <f>HYPERLINK("https://doi.org/"&amp;G1331)</f>
        <v>https://doi.org/10.1016/j.rse.2011.02.019</v>
      </c>
      <c r="I1331" s="3" t="s">
        <v>1321</v>
      </c>
      <c r="J1331" s="3" t="s">
        <v>1303</v>
      </c>
      <c r="K1331" s="16">
        <v>1</v>
      </c>
      <c r="L1331" s="16"/>
      <c r="M1331" s="16" t="s">
        <v>1322</v>
      </c>
      <c r="N1331" s="3">
        <v>1.17</v>
      </c>
      <c r="O1331" s="3">
        <v>1.56</v>
      </c>
      <c r="P1331" s="3"/>
      <c r="Q1331" s="3"/>
      <c r="R1331" s="10"/>
      <c r="S1331" s="16"/>
      <c r="T1331" s="16"/>
      <c r="U1331" s="16" t="s">
        <v>35</v>
      </c>
      <c r="V1331" s="3" t="s">
        <v>29</v>
      </c>
      <c r="W1331" s="16" t="s">
        <v>1327</v>
      </c>
      <c r="X1331" s="16" t="s">
        <v>28</v>
      </c>
      <c r="Y1331" s="3" t="s">
        <v>1386</v>
      </c>
      <c r="AA1331" s="3"/>
      <c r="AB1331" s="3"/>
      <c r="AC1331" s="3"/>
      <c r="AD1331" s="3"/>
      <c r="AE1331" s="3"/>
      <c r="AF1331" s="3"/>
    </row>
    <row r="1332" spans="1:32" ht="14.25" customHeight="1">
      <c r="A1332" s="3">
        <v>2023</v>
      </c>
      <c r="B1332" s="16">
        <v>1</v>
      </c>
      <c r="C1332" s="3" t="s">
        <v>1317</v>
      </c>
      <c r="D1332" s="3" t="s">
        <v>1318</v>
      </c>
      <c r="E1332" s="3">
        <v>2011</v>
      </c>
      <c r="F1332" s="3" t="s">
        <v>1319</v>
      </c>
      <c r="G1332" s="3" t="s">
        <v>1320</v>
      </c>
      <c r="H1332" s="17" t="str">
        <f>HYPERLINK("https://doi.org/"&amp;G1332)</f>
        <v>https://doi.org/10.1016/j.rse.2011.02.019</v>
      </c>
      <c r="I1332" s="3" t="s">
        <v>1321</v>
      </c>
      <c r="J1332" s="3" t="s">
        <v>1303</v>
      </c>
      <c r="K1332" s="16">
        <v>1</v>
      </c>
      <c r="L1332" s="16"/>
      <c r="M1332" s="16" t="s">
        <v>1322</v>
      </c>
      <c r="N1332" s="3">
        <v>0.95</v>
      </c>
      <c r="O1332" s="3">
        <v>1.46</v>
      </c>
      <c r="P1332" s="3"/>
      <c r="Q1332" s="3"/>
      <c r="R1332" s="10"/>
      <c r="S1332" s="16"/>
      <c r="T1332" s="16"/>
      <c r="U1332" s="16" t="s">
        <v>35</v>
      </c>
      <c r="V1332" s="3" t="s">
        <v>29</v>
      </c>
      <c r="W1332" s="16" t="s">
        <v>1328</v>
      </c>
      <c r="X1332" s="16" t="s">
        <v>28</v>
      </c>
      <c r="Y1332" s="3" t="s">
        <v>1386</v>
      </c>
      <c r="AA1332" s="3"/>
      <c r="AB1332" s="3"/>
      <c r="AC1332" s="3"/>
      <c r="AD1332" s="3"/>
      <c r="AE1332" s="3"/>
      <c r="AF1332" s="3"/>
    </row>
    <row r="1333" spans="1:32" ht="14.25" customHeight="1">
      <c r="A1333" s="3">
        <v>2023</v>
      </c>
      <c r="B1333" s="16">
        <v>1</v>
      </c>
      <c r="C1333" s="3" t="s">
        <v>1317</v>
      </c>
      <c r="D1333" s="3" t="s">
        <v>1318</v>
      </c>
      <c r="E1333" s="3">
        <v>2011</v>
      </c>
      <c r="F1333" s="3" t="s">
        <v>1319</v>
      </c>
      <c r="G1333" s="3" t="s">
        <v>1320</v>
      </c>
      <c r="H1333" s="17" t="str">
        <f>HYPERLINK("https://doi.org/"&amp;G1333)</f>
        <v>https://doi.org/10.1016/j.rse.2011.02.019</v>
      </c>
      <c r="I1333" s="3" t="s">
        <v>1321</v>
      </c>
      <c r="J1333" s="3" t="s">
        <v>1303</v>
      </c>
      <c r="K1333" s="16">
        <v>1</v>
      </c>
      <c r="L1333" s="16"/>
      <c r="M1333" s="16" t="s">
        <v>1322</v>
      </c>
      <c r="N1333" s="3">
        <v>0.82</v>
      </c>
      <c r="O1333" s="3">
        <v>1.35</v>
      </c>
      <c r="P1333" s="3"/>
      <c r="Q1333" s="3"/>
      <c r="R1333" s="10"/>
      <c r="S1333" s="16"/>
      <c r="T1333" s="16"/>
      <c r="U1333" s="16" t="s">
        <v>35</v>
      </c>
      <c r="V1333" s="3" t="s">
        <v>29</v>
      </c>
      <c r="W1333" s="16" t="s">
        <v>1329</v>
      </c>
      <c r="X1333" s="16" t="s">
        <v>28</v>
      </c>
      <c r="Y1333" s="3" t="s">
        <v>1386</v>
      </c>
      <c r="AA1333" s="3"/>
      <c r="AB1333" s="3"/>
      <c r="AC1333" s="3"/>
      <c r="AD1333" s="3"/>
      <c r="AE1333" s="3"/>
      <c r="AF1333" s="3"/>
    </row>
    <row r="1334" spans="1:32" ht="14.25" customHeight="1">
      <c r="A1334" s="3">
        <v>2023</v>
      </c>
      <c r="B1334" s="16">
        <v>1</v>
      </c>
      <c r="C1334" s="3" t="s">
        <v>1317</v>
      </c>
      <c r="D1334" s="3" t="s">
        <v>1318</v>
      </c>
      <c r="E1334" s="3">
        <v>2011</v>
      </c>
      <c r="F1334" s="3" t="s">
        <v>1319</v>
      </c>
      <c r="G1334" s="3" t="s">
        <v>1320</v>
      </c>
      <c r="H1334" s="17" t="str">
        <f>HYPERLINK("https://doi.org/"&amp;G1334)</f>
        <v>https://doi.org/10.1016/j.rse.2011.02.019</v>
      </c>
      <c r="I1334" s="3" t="s">
        <v>1321</v>
      </c>
      <c r="J1334" s="3" t="s">
        <v>1303</v>
      </c>
      <c r="K1334" s="16">
        <v>1</v>
      </c>
      <c r="L1334" s="16"/>
      <c r="M1334" s="16" t="s">
        <v>1322</v>
      </c>
      <c r="N1334" s="3">
        <v>0.85</v>
      </c>
      <c r="O1334" s="3">
        <v>1.39</v>
      </c>
      <c r="P1334" s="3"/>
      <c r="Q1334" s="3"/>
      <c r="R1334" s="10"/>
      <c r="S1334" s="16"/>
      <c r="T1334" s="16"/>
      <c r="U1334" s="16" t="s">
        <v>35</v>
      </c>
      <c r="V1334" s="3" t="s">
        <v>29</v>
      </c>
      <c r="W1334" s="16" t="s">
        <v>1330</v>
      </c>
      <c r="X1334" s="16" t="s">
        <v>28</v>
      </c>
      <c r="Y1334" s="3" t="s">
        <v>1386</v>
      </c>
      <c r="AA1334" s="3"/>
      <c r="AB1334" s="3"/>
      <c r="AC1334" s="3"/>
      <c r="AD1334" s="3"/>
      <c r="AE1334" s="3"/>
      <c r="AF1334" s="3"/>
    </row>
    <row r="1335" spans="1:32" ht="14.25" customHeight="1">
      <c r="A1335" s="3">
        <v>2023</v>
      </c>
      <c r="B1335" s="16">
        <v>1</v>
      </c>
      <c r="C1335" s="3" t="s">
        <v>1317</v>
      </c>
      <c r="D1335" s="3" t="s">
        <v>1318</v>
      </c>
      <c r="E1335" s="3">
        <v>2011</v>
      </c>
      <c r="F1335" s="3" t="s">
        <v>1319</v>
      </c>
      <c r="G1335" s="3" t="s">
        <v>1320</v>
      </c>
      <c r="H1335" s="17" t="str">
        <f>HYPERLINK("https://doi.org/"&amp;G1335)</f>
        <v>https://doi.org/10.1016/j.rse.2011.02.019</v>
      </c>
      <c r="I1335" s="3" t="s">
        <v>1321</v>
      </c>
      <c r="J1335" s="3" t="s">
        <v>1303</v>
      </c>
      <c r="K1335" s="16">
        <v>1</v>
      </c>
      <c r="L1335" s="16"/>
      <c r="M1335" s="16" t="s">
        <v>1322</v>
      </c>
      <c r="N1335" s="3">
        <v>1.1000000000000001</v>
      </c>
      <c r="O1335" s="3">
        <v>1.04</v>
      </c>
      <c r="P1335" s="3"/>
      <c r="Q1335" s="3"/>
      <c r="R1335" s="10"/>
      <c r="S1335" s="16"/>
      <c r="T1335" s="16"/>
      <c r="U1335" s="16" t="s">
        <v>35</v>
      </c>
      <c r="V1335" s="3" t="s">
        <v>509</v>
      </c>
      <c r="W1335" s="16" t="s">
        <v>1331</v>
      </c>
      <c r="X1335" s="16" t="s">
        <v>28</v>
      </c>
      <c r="Y1335" s="3" t="s">
        <v>1386</v>
      </c>
      <c r="AA1335" s="3"/>
      <c r="AB1335" s="3"/>
      <c r="AC1335" s="3"/>
      <c r="AD1335" s="3"/>
      <c r="AE1335" s="3"/>
      <c r="AF1335" s="3"/>
    </row>
    <row r="1336" spans="1:32" ht="14.25" customHeight="1">
      <c r="A1336" s="3">
        <v>2023</v>
      </c>
      <c r="B1336" s="16">
        <v>1</v>
      </c>
      <c r="C1336" s="3" t="s">
        <v>1317</v>
      </c>
      <c r="D1336" s="3" t="s">
        <v>1318</v>
      </c>
      <c r="E1336" s="3">
        <v>2011</v>
      </c>
      <c r="F1336" s="3" t="s">
        <v>1319</v>
      </c>
      <c r="G1336" s="3" t="s">
        <v>1320</v>
      </c>
      <c r="H1336" s="17" t="str">
        <f>HYPERLINK("https://doi.org/"&amp;G1336)</f>
        <v>https://doi.org/10.1016/j.rse.2011.02.019</v>
      </c>
      <c r="I1336" s="3" t="s">
        <v>1321</v>
      </c>
      <c r="J1336" s="3" t="s">
        <v>1303</v>
      </c>
      <c r="K1336" s="16">
        <v>1</v>
      </c>
      <c r="L1336" s="16"/>
      <c r="M1336" s="16" t="s">
        <v>1322</v>
      </c>
      <c r="N1336" s="3">
        <v>0.95</v>
      </c>
      <c r="O1336" s="3">
        <v>0.84</v>
      </c>
      <c r="P1336" s="3"/>
      <c r="Q1336" s="3"/>
      <c r="R1336" s="10"/>
      <c r="S1336" s="16"/>
      <c r="T1336" s="16"/>
      <c r="U1336" s="16" t="s">
        <v>35</v>
      </c>
      <c r="V1336" s="3" t="s">
        <v>30</v>
      </c>
      <c r="W1336" s="16" t="s">
        <v>1332</v>
      </c>
      <c r="X1336" s="16" t="s">
        <v>28</v>
      </c>
      <c r="Y1336" s="3" t="s">
        <v>1386</v>
      </c>
      <c r="AA1336" s="3"/>
      <c r="AB1336" s="3"/>
      <c r="AC1336" s="3"/>
      <c r="AD1336" s="3"/>
      <c r="AE1336" s="3"/>
      <c r="AF1336" s="3"/>
    </row>
    <row r="1337" spans="1:32" ht="14.25" customHeight="1">
      <c r="A1337" s="3">
        <v>2023</v>
      </c>
      <c r="B1337" s="16">
        <v>1</v>
      </c>
      <c r="C1337" s="3" t="s">
        <v>1317</v>
      </c>
      <c r="D1337" s="3" t="s">
        <v>1318</v>
      </c>
      <c r="E1337" s="3">
        <v>2011</v>
      </c>
      <c r="F1337" s="3" t="s">
        <v>1319</v>
      </c>
      <c r="G1337" s="3" t="s">
        <v>1320</v>
      </c>
      <c r="H1337" s="17" t="str">
        <f>HYPERLINK("https://doi.org/"&amp;G1337)</f>
        <v>https://doi.org/10.1016/j.rse.2011.02.019</v>
      </c>
      <c r="I1337" s="3" t="s">
        <v>1321</v>
      </c>
      <c r="J1337" s="3" t="s">
        <v>1303</v>
      </c>
      <c r="K1337" s="16">
        <v>1</v>
      </c>
      <c r="L1337" s="16"/>
      <c r="M1337" s="16" t="s">
        <v>1322</v>
      </c>
      <c r="N1337" s="3">
        <v>0.95</v>
      </c>
      <c r="O1337" s="3">
        <v>2.2000000000000002</v>
      </c>
      <c r="P1337" s="3"/>
      <c r="Q1337" s="3"/>
      <c r="R1337" s="10"/>
      <c r="S1337" s="16"/>
      <c r="T1337" s="16"/>
      <c r="U1337" s="16" t="s">
        <v>35</v>
      </c>
      <c r="V1337" s="3" t="s">
        <v>30</v>
      </c>
      <c r="W1337" s="16" t="s">
        <v>1333</v>
      </c>
      <c r="X1337" s="16" t="s">
        <v>28</v>
      </c>
      <c r="Y1337" s="3" t="s">
        <v>1386</v>
      </c>
      <c r="AA1337" s="3"/>
      <c r="AB1337" s="3"/>
      <c r="AC1337" s="3"/>
      <c r="AD1337" s="3"/>
      <c r="AE1337" s="3"/>
      <c r="AF1337" s="3"/>
    </row>
    <row r="1338" spans="1:32" ht="14.25" customHeight="1">
      <c r="A1338" s="3">
        <v>2023</v>
      </c>
      <c r="B1338" s="16">
        <v>1</v>
      </c>
      <c r="C1338" s="3" t="s">
        <v>1317</v>
      </c>
      <c r="D1338" s="3" t="s">
        <v>1318</v>
      </c>
      <c r="E1338" s="3">
        <v>2011</v>
      </c>
      <c r="F1338" s="3" t="s">
        <v>1319</v>
      </c>
      <c r="G1338" s="3" t="s">
        <v>1320</v>
      </c>
      <c r="H1338" s="17" t="str">
        <f>HYPERLINK("https://doi.org/"&amp;G1338)</f>
        <v>https://doi.org/10.1016/j.rse.2011.02.019</v>
      </c>
      <c r="I1338" s="3" t="s">
        <v>1321</v>
      </c>
      <c r="J1338" s="3" t="s">
        <v>1303</v>
      </c>
      <c r="K1338" s="16">
        <v>1</v>
      </c>
      <c r="L1338" s="16"/>
      <c r="M1338" s="16" t="s">
        <v>1322</v>
      </c>
      <c r="N1338" s="3">
        <v>0.71</v>
      </c>
      <c r="O1338" s="3">
        <v>1.1599999999999999</v>
      </c>
      <c r="P1338" s="3"/>
      <c r="Q1338" s="3"/>
      <c r="R1338" s="10"/>
      <c r="S1338" s="16"/>
      <c r="T1338" s="16"/>
      <c r="U1338" s="16" t="s">
        <v>35</v>
      </c>
      <c r="V1338" s="3" t="s">
        <v>30</v>
      </c>
      <c r="W1338" s="16" t="s">
        <v>1334</v>
      </c>
      <c r="X1338" s="16" t="s">
        <v>28</v>
      </c>
      <c r="Y1338" s="3" t="s">
        <v>1386</v>
      </c>
      <c r="AA1338" s="3"/>
      <c r="AB1338" s="3"/>
      <c r="AC1338" s="3"/>
      <c r="AD1338" s="3"/>
      <c r="AE1338" s="3"/>
      <c r="AF1338" s="3"/>
    </row>
    <row r="1339" spans="1:32" ht="14.25" customHeight="1">
      <c r="A1339" s="3">
        <v>2023</v>
      </c>
      <c r="B1339" s="16">
        <v>1</v>
      </c>
      <c r="C1339" s="3" t="s">
        <v>1317</v>
      </c>
      <c r="D1339" s="3" t="s">
        <v>1318</v>
      </c>
      <c r="E1339" s="3">
        <v>2011</v>
      </c>
      <c r="F1339" s="3" t="s">
        <v>1319</v>
      </c>
      <c r="G1339" s="3" t="s">
        <v>1320</v>
      </c>
      <c r="H1339" s="17" t="str">
        <f>HYPERLINK("https://doi.org/"&amp;G1339)</f>
        <v>https://doi.org/10.1016/j.rse.2011.02.019</v>
      </c>
      <c r="I1339" s="3" t="s">
        <v>1321</v>
      </c>
      <c r="J1339" s="3" t="s">
        <v>1303</v>
      </c>
      <c r="K1339" s="16">
        <v>1</v>
      </c>
      <c r="L1339" s="16"/>
      <c r="M1339" s="16" t="s">
        <v>1322</v>
      </c>
      <c r="N1339" s="3">
        <v>0.79</v>
      </c>
      <c r="O1339" s="3">
        <v>1.94</v>
      </c>
      <c r="P1339" s="3"/>
      <c r="Q1339" s="3"/>
      <c r="R1339" s="10"/>
      <c r="S1339" s="16"/>
      <c r="T1339" s="16"/>
      <c r="U1339" s="16" t="s">
        <v>35</v>
      </c>
      <c r="V1339" s="3" t="s">
        <v>30</v>
      </c>
      <c r="W1339" s="16" t="s">
        <v>1335</v>
      </c>
      <c r="X1339" s="16" t="s">
        <v>28</v>
      </c>
      <c r="Y1339" s="3" t="s">
        <v>1386</v>
      </c>
      <c r="AA1339" s="3"/>
      <c r="AB1339" s="3"/>
      <c r="AC1339" s="3"/>
      <c r="AD1339" s="3"/>
      <c r="AE1339" s="3"/>
      <c r="AF1339" s="3"/>
    </row>
    <row r="1340" spans="1:32" ht="14.25" customHeight="1">
      <c r="A1340" s="3">
        <v>2023</v>
      </c>
      <c r="B1340" s="16">
        <v>1</v>
      </c>
      <c r="C1340" s="3" t="s">
        <v>1317</v>
      </c>
      <c r="D1340" s="3" t="s">
        <v>1318</v>
      </c>
      <c r="E1340" s="3">
        <v>2011</v>
      </c>
      <c r="F1340" s="3" t="s">
        <v>1319</v>
      </c>
      <c r="G1340" s="3" t="s">
        <v>1320</v>
      </c>
      <c r="H1340" s="17" t="str">
        <f>HYPERLINK("https://doi.org/"&amp;G1340)</f>
        <v>https://doi.org/10.1016/j.rse.2011.02.019</v>
      </c>
      <c r="I1340" s="3" t="s">
        <v>1321</v>
      </c>
      <c r="J1340" s="3" t="s">
        <v>1303</v>
      </c>
      <c r="K1340" s="16">
        <v>1</v>
      </c>
      <c r="L1340" s="16"/>
      <c r="M1340" s="16" t="s">
        <v>1322</v>
      </c>
      <c r="N1340" s="3">
        <v>0.48</v>
      </c>
      <c r="O1340" s="3">
        <v>1.22</v>
      </c>
      <c r="P1340" s="3"/>
      <c r="Q1340" s="3"/>
      <c r="R1340" s="10"/>
      <c r="S1340" s="16"/>
      <c r="T1340" s="16"/>
      <c r="U1340" s="16" t="s">
        <v>35</v>
      </c>
      <c r="V1340" s="3" t="s">
        <v>30</v>
      </c>
      <c r="W1340" s="16" t="s">
        <v>1336</v>
      </c>
      <c r="X1340" s="16" t="s">
        <v>28</v>
      </c>
      <c r="Y1340" s="3" t="s">
        <v>1386</v>
      </c>
      <c r="AA1340" s="2"/>
      <c r="AB1340" s="3"/>
      <c r="AC1340" s="3"/>
      <c r="AD1340" s="3"/>
      <c r="AE1340" s="3"/>
      <c r="AF1340" s="3"/>
    </row>
    <row r="1341" spans="1:32" ht="14.25" customHeight="1">
      <c r="A1341" s="3">
        <v>2023</v>
      </c>
      <c r="B1341" s="16">
        <v>1</v>
      </c>
      <c r="C1341" s="3" t="s">
        <v>1317</v>
      </c>
      <c r="D1341" s="3" t="s">
        <v>1318</v>
      </c>
      <c r="E1341" s="3">
        <v>2011</v>
      </c>
      <c r="F1341" s="3" t="s">
        <v>1319</v>
      </c>
      <c r="G1341" s="3" t="s">
        <v>1320</v>
      </c>
      <c r="H1341" s="17" t="str">
        <f>HYPERLINK("https://doi.org/"&amp;G1341)</f>
        <v>https://doi.org/10.1016/j.rse.2011.02.019</v>
      </c>
      <c r="I1341" s="3" t="s">
        <v>1321</v>
      </c>
      <c r="J1341" s="3" t="s">
        <v>1303</v>
      </c>
      <c r="K1341" s="16">
        <v>1</v>
      </c>
      <c r="L1341" s="16"/>
      <c r="M1341" s="16" t="s">
        <v>1322</v>
      </c>
      <c r="N1341" s="3">
        <v>0.59</v>
      </c>
      <c r="O1341" s="3">
        <v>0.97</v>
      </c>
      <c r="P1341" s="3"/>
      <c r="Q1341" s="3"/>
      <c r="R1341" s="10"/>
      <c r="S1341" s="16"/>
      <c r="T1341" s="16"/>
      <c r="U1341" s="16" t="s">
        <v>35</v>
      </c>
      <c r="V1341" s="3" t="s">
        <v>30</v>
      </c>
      <c r="W1341" s="16" t="s">
        <v>1337</v>
      </c>
      <c r="X1341" s="16" t="s">
        <v>28</v>
      </c>
      <c r="Y1341" s="3" t="s">
        <v>1386</v>
      </c>
      <c r="AA1341" s="3"/>
      <c r="AB1341" s="3"/>
      <c r="AC1341" s="3"/>
      <c r="AD1341" s="3"/>
      <c r="AE1341" s="3"/>
      <c r="AF1341" s="3"/>
    </row>
    <row r="1342" spans="1:32" ht="14.25" customHeight="1">
      <c r="A1342" s="3">
        <v>2023</v>
      </c>
      <c r="B1342" s="16">
        <v>1</v>
      </c>
      <c r="C1342" s="3" t="s">
        <v>1317</v>
      </c>
      <c r="D1342" s="3" t="s">
        <v>1318</v>
      </c>
      <c r="E1342" s="3">
        <v>2011</v>
      </c>
      <c r="F1342" s="3" t="s">
        <v>1319</v>
      </c>
      <c r="G1342" s="3" t="s">
        <v>1320</v>
      </c>
      <c r="H1342" s="17" t="str">
        <f>HYPERLINK("https://doi.org/"&amp;G1342)</f>
        <v>https://doi.org/10.1016/j.rse.2011.02.019</v>
      </c>
      <c r="I1342" s="3" t="s">
        <v>1321</v>
      </c>
      <c r="J1342" s="3" t="s">
        <v>1303</v>
      </c>
      <c r="K1342" s="16">
        <v>1</v>
      </c>
      <c r="L1342" s="16"/>
      <c r="M1342" s="16" t="s">
        <v>1322</v>
      </c>
      <c r="N1342" s="3">
        <v>0.72</v>
      </c>
      <c r="O1342" s="3">
        <v>3.08</v>
      </c>
      <c r="P1342" s="3"/>
      <c r="Q1342" s="3"/>
      <c r="R1342" s="10"/>
      <c r="S1342" s="16"/>
      <c r="T1342" s="16"/>
      <c r="U1342" s="16" t="s">
        <v>35</v>
      </c>
      <c r="V1342" s="3" t="s">
        <v>125</v>
      </c>
      <c r="W1342" s="16" t="s">
        <v>1338</v>
      </c>
      <c r="X1342" s="16" t="s">
        <v>28</v>
      </c>
      <c r="Y1342" s="3" t="s">
        <v>1386</v>
      </c>
      <c r="AA1342" s="3"/>
      <c r="AB1342" s="3"/>
      <c r="AC1342" s="3"/>
      <c r="AD1342" s="3"/>
      <c r="AE1342" s="3"/>
      <c r="AF1342" s="3"/>
    </row>
    <row r="1343" spans="1:32" ht="14.25" customHeight="1">
      <c r="A1343" s="3">
        <v>2023</v>
      </c>
      <c r="B1343" s="16">
        <v>1</v>
      </c>
      <c r="C1343" s="3" t="s">
        <v>1317</v>
      </c>
      <c r="D1343" s="3" t="s">
        <v>1318</v>
      </c>
      <c r="E1343" s="3">
        <v>2011</v>
      </c>
      <c r="F1343" s="3" t="s">
        <v>1319</v>
      </c>
      <c r="G1343" s="3" t="s">
        <v>1320</v>
      </c>
      <c r="H1343" s="17" t="str">
        <f>HYPERLINK("https://doi.org/"&amp;G1343)</f>
        <v>https://doi.org/10.1016/j.rse.2011.02.019</v>
      </c>
      <c r="I1343" s="3" t="s">
        <v>1321</v>
      </c>
      <c r="J1343" s="3" t="s">
        <v>1303</v>
      </c>
      <c r="K1343" s="16">
        <v>1</v>
      </c>
      <c r="L1343" s="16"/>
      <c r="M1343" s="16" t="s">
        <v>1322</v>
      </c>
      <c r="N1343" s="3">
        <v>0.91</v>
      </c>
      <c r="O1343" s="3">
        <v>3.63</v>
      </c>
      <c r="P1343" s="3"/>
      <c r="Q1343" s="3"/>
      <c r="R1343" s="10"/>
      <c r="S1343" s="16"/>
      <c r="T1343" s="16"/>
      <c r="U1343" s="16" t="s">
        <v>35</v>
      </c>
      <c r="V1343" s="3" t="s">
        <v>125</v>
      </c>
      <c r="W1343" s="16" t="s">
        <v>1339</v>
      </c>
      <c r="X1343" s="16" t="s">
        <v>28</v>
      </c>
      <c r="Y1343" s="3" t="s">
        <v>1386</v>
      </c>
      <c r="AA1343" s="3"/>
      <c r="AB1343" s="3"/>
      <c r="AC1343" s="3"/>
      <c r="AD1343" s="3"/>
      <c r="AE1343" s="3"/>
      <c r="AF1343" s="3"/>
    </row>
    <row r="1344" spans="1:32" ht="14.25" customHeight="1">
      <c r="A1344" s="3">
        <v>2023</v>
      </c>
      <c r="B1344" s="16">
        <v>1</v>
      </c>
      <c r="C1344" s="3" t="s">
        <v>1317</v>
      </c>
      <c r="D1344" s="3" t="s">
        <v>1318</v>
      </c>
      <c r="E1344" s="3">
        <v>2011</v>
      </c>
      <c r="F1344" s="3" t="s">
        <v>1319</v>
      </c>
      <c r="G1344" s="3" t="s">
        <v>1320</v>
      </c>
      <c r="H1344" s="17" t="str">
        <f>HYPERLINK("https://doi.org/"&amp;G1344)</f>
        <v>https://doi.org/10.1016/j.rse.2011.02.019</v>
      </c>
      <c r="I1344" s="3" t="s">
        <v>1321</v>
      </c>
      <c r="J1344" s="3" t="s">
        <v>1303</v>
      </c>
      <c r="K1344" s="16">
        <v>1</v>
      </c>
      <c r="L1344" s="16"/>
      <c r="M1344" s="16" t="s">
        <v>1322</v>
      </c>
      <c r="N1344" s="3">
        <v>1.1100000000000001</v>
      </c>
      <c r="O1344" s="3">
        <v>1.99</v>
      </c>
      <c r="P1344" s="3"/>
      <c r="Q1344" s="3"/>
      <c r="R1344" s="10"/>
      <c r="S1344" s="16"/>
      <c r="T1344" s="16"/>
      <c r="U1344" s="16" t="s">
        <v>35</v>
      </c>
      <c r="V1344" s="3" t="s">
        <v>32</v>
      </c>
      <c r="W1344" s="16" t="s">
        <v>1340</v>
      </c>
      <c r="X1344" s="16" t="s">
        <v>28</v>
      </c>
      <c r="Y1344" s="3" t="s">
        <v>1386</v>
      </c>
      <c r="AA1344" s="3"/>
      <c r="AB1344" s="3"/>
      <c r="AC1344" s="3"/>
      <c r="AD1344" s="3"/>
      <c r="AE1344" s="3"/>
      <c r="AF1344" s="3"/>
    </row>
    <row r="1345" spans="1:32" ht="14.25" customHeight="1">
      <c r="A1345" s="3">
        <v>2023</v>
      </c>
      <c r="B1345" s="16">
        <v>1</v>
      </c>
      <c r="C1345" s="3" t="s">
        <v>1317</v>
      </c>
      <c r="D1345" s="3" t="s">
        <v>1318</v>
      </c>
      <c r="E1345" s="3">
        <v>2011</v>
      </c>
      <c r="F1345" s="3" t="s">
        <v>1319</v>
      </c>
      <c r="G1345" s="3" t="s">
        <v>1320</v>
      </c>
      <c r="H1345" s="17" t="str">
        <f>HYPERLINK("https://doi.org/"&amp;G1345)</f>
        <v>https://doi.org/10.1016/j.rse.2011.02.019</v>
      </c>
      <c r="I1345" s="3" t="s">
        <v>1321</v>
      </c>
      <c r="J1345" s="3" t="s">
        <v>1303</v>
      </c>
      <c r="K1345" s="16">
        <v>1</v>
      </c>
      <c r="L1345" s="16"/>
      <c r="M1345" s="16" t="s">
        <v>1322</v>
      </c>
      <c r="N1345" s="3">
        <v>1.3</v>
      </c>
      <c r="O1345" s="3">
        <v>2.68</v>
      </c>
      <c r="P1345" s="3"/>
      <c r="Q1345" s="3"/>
      <c r="R1345" s="10"/>
      <c r="S1345" s="16"/>
      <c r="T1345" s="16"/>
      <c r="U1345" s="16" t="s">
        <v>35</v>
      </c>
      <c r="V1345" s="3" t="s">
        <v>32</v>
      </c>
      <c r="W1345" s="16" t="s">
        <v>1341</v>
      </c>
      <c r="X1345" s="16" t="s">
        <v>28</v>
      </c>
      <c r="Y1345" s="3" t="s">
        <v>1386</v>
      </c>
      <c r="AA1345" s="3"/>
      <c r="AB1345" s="3"/>
      <c r="AC1345" s="3"/>
      <c r="AD1345" s="3"/>
      <c r="AE1345" s="3"/>
      <c r="AF1345" s="3"/>
    </row>
    <row r="1346" spans="1:32" ht="14.25" customHeight="1">
      <c r="A1346" s="3">
        <v>2023</v>
      </c>
      <c r="B1346" s="16">
        <v>1</v>
      </c>
      <c r="C1346" s="3" t="s">
        <v>1317</v>
      </c>
      <c r="D1346" s="3" t="s">
        <v>1318</v>
      </c>
      <c r="E1346" s="3">
        <v>2011</v>
      </c>
      <c r="F1346" s="3" t="s">
        <v>1319</v>
      </c>
      <c r="G1346" s="3" t="s">
        <v>1320</v>
      </c>
      <c r="H1346" s="17" t="str">
        <f>HYPERLINK("https://doi.org/"&amp;G1346)</f>
        <v>https://doi.org/10.1016/j.rse.2011.02.019</v>
      </c>
      <c r="I1346" s="3" t="s">
        <v>1321</v>
      </c>
      <c r="J1346" s="3" t="s">
        <v>1303</v>
      </c>
      <c r="K1346" s="16">
        <v>1</v>
      </c>
      <c r="L1346" s="16"/>
      <c r="M1346" s="16" t="s">
        <v>1322</v>
      </c>
      <c r="N1346" s="3">
        <v>0.92</v>
      </c>
      <c r="O1346" s="3">
        <v>1.24</v>
      </c>
      <c r="P1346" s="3"/>
      <c r="Q1346" s="3"/>
      <c r="R1346" s="10"/>
      <c r="S1346" s="16"/>
      <c r="T1346" s="16"/>
      <c r="U1346" s="16" t="s">
        <v>35</v>
      </c>
      <c r="V1346" s="3" t="s">
        <v>32</v>
      </c>
      <c r="W1346" s="16" t="s">
        <v>1342</v>
      </c>
      <c r="X1346" s="16" t="s">
        <v>28</v>
      </c>
      <c r="Y1346" s="3" t="s">
        <v>1386</v>
      </c>
      <c r="AA1346" s="3"/>
      <c r="AB1346" s="3"/>
      <c r="AC1346" s="3"/>
      <c r="AD1346" s="3"/>
      <c r="AE1346" s="3"/>
      <c r="AF1346" s="3"/>
    </row>
    <row r="1347" spans="1:32" ht="14.25" customHeight="1">
      <c r="A1347" s="3">
        <v>2023</v>
      </c>
      <c r="B1347" s="16">
        <v>1</v>
      </c>
      <c r="C1347" s="3" t="s">
        <v>1317</v>
      </c>
      <c r="D1347" s="3" t="s">
        <v>1318</v>
      </c>
      <c r="E1347" s="3">
        <v>2011</v>
      </c>
      <c r="F1347" s="3" t="s">
        <v>1319</v>
      </c>
      <c r="G1347" s="3" t="s">
        <v>1320</v>
      </c>
      <c r="H1347" s="17" t="str">
        <f>HYPERLINK("https://doi.org/"&amp;G1347)</f>
        <v>https://doi.org/10.1016/j.rse.2011.02.019</v>
      </c>
      <c r="I1347" s="3" t="s">
        <v>1321</v>
      </c>
      <c r="J1347" s="3" t="s">
        <v>1303</v>
      </c>
      <c r="K1347" s="16">
        <v>1</v>
      </c>
      <c r="L1347" s="16"/>
      <c r="M1347" s="16" t="s">
        <v>1322</v>
      </c>
      <c r="N1347" s="3">
        <v>0.6</v>
      </c>
      <c r="O1347" s="3">
        <v>0.99</v>
      </c>
      <c r="P1347" s="3"/>
      <c r="Q1347" s="3"/>
      <c r="R1347" s="10"/>
      <c r="S1347" s="16"/>
      <c r="T1347" s="16"/>
      <c r="U1347" s="16" t="s">
        <v>35</v>
      </c>
      <c r="V1347" s="3" t="s">
        <v>32</v>
      </c>
      <c r="W1347" s="16" t="s">
        <v>1343</v>
      </c>
      <c r="X1347" s="16" t="s">
        <v>28</v>
      </c>
      <c r="Y1347" s="3" t="s">
        <v>1386</v>
      </c>
      <c r="AA1347" s="3"/>
      <c r="AB1347" s="3"/>
      <c r="AC1347" s="3"/>
      <c r="AD1347" s="3"/>
      <c r="AE1347" s="3"/>
      <c r="AF1347" s="3"/>
    </row>
    <row r="1348" spans="1:32" ht="14.25" customHeight="1">
      <c r="A1348" s="3">
        <v>2023</v>
      </c>
      <c r="B1348" s="16">
        <v>1</v>
      </c>
      <c r="C1348" s="3" t="s">
        <v>1317</v>
      </c>
      <c r="D1348" s="3" t="s">
        <v>1318</v>
      </c>
      <c r="E1348" s="3">
        <v>2011</v>
      </c>
      <c r="F1348" s="3" t="s">
        <v>1319</v>
      </c>
      <c r="G1348" s="3" t="s">
        <v>1320</v>
      </c>
      <c r="H1348" s="17" t="str">
        <f>HYPERLINK("https://doi.org/"&amp;G1348)</f>
        <v>https://doi.org/10.1016/j.rse.2011.02.019</v>
      </c>
      <c r="I1348" s="3" t="s">
        <v>1321</v>
      </c>
      <c r="J1348" s="3" t="s">
        <v>1303</v>
      </c>
      <c r="K1348" s="16">
        <v>1</v>
      </c>
      <c r="L1348" s="16"/>
      <c r="M1348" s="16" t="s">
        <v>1322</v>
      </c>
      <c r="N1348" s="3">
        <v>0.77</v>
      </c>
      <c r="O1348" s="3">
        <v>1.18</v>
      </c>
      <c r="P1348" s="3"/>
      <c r="Q1348" s="3"/>
      <c r="R1348" s="10"/>
      <c r="S1348" s="16"/>
      <c r="T1348" s="16"/>
      <c r="U1348" s="16" t="s">
        <v>35</v>
      </c>
      <c r="V1348" s="3" t="s">
        <v>32</v>
      </c>
      <c r="W1348" s="16" t="s">
        <v>1344</v>
      </c>
      <c r="X1348" s="16" t="s">
        <v>28</v>
      </c>
      <c r="Y1348" s="3" t="s">
        <v>1386</v>
      </c>
      <c r="AA1348" s="3"/>
      <c r="AB1348" s="3"/>
      <c r="AC1348" s="3"/>
      <c r="AD1348" s="3"/>
      <c r="AE1348" s="3"/>
      <c r="AF1348" s="3"/>
    </row>
    <row r="1349" spans="1:32" ht="14.25" customHeight="1">
      <c r="A1349" s="3">
        <v>2023</v>
      </c>
      <c r="B1349" s="16">
        <v>1</v>
      </c>
      <c r="C1349" s="3" t="s">
        <v>1317</v>
      </c>
      <c r="D1349" s="3" t="s">
        <v>1318</v>
      </c>
      <c r="E1349" s="3">
        <v>2011</v>
      </c>
      <c r="F1349" s="3" t="s">
        <v>1319</v>
      </c>
      <c r="G1349" s="3" t="s">
        <v>1320</v>
      </c>
      <c r="H1349" s="17" t="str">
        <f>HYPERLINK("https://doi.org/"&amp;G1349)</f>
        <v>https://doi.org/10.1016/j.rse.2011.02.019</v>
      </c>
      <c r="I1349" s="3" t="s">
        <v>1321</v>
      </c>
      <c r="J1349" s="3" t="s">
        <v>1303</v>
      </c>
      <c r="K1349" s="16">
        <v>1</v>
      </c>
      <c r="L1349" s="16"/>
      <c r="M1349" s="16" t="s">
        <v>1322</v>
      </c>
      <c r="N1349" s="3">
        <v>0.66</v>
      </c>
      <c r="O1349" s="3">
        <v>0.93</v>
      </c>
      <c r="P1349" s="3"/>
      <c r="Q1349" s="3"/>
      <c r="R1349" s="10"/>
      <c r="S1349" s="16"/>
      <c r="T1349" s="16"/>
      <c r="U1349" s="16" t="s">
        <v>35</v>
      </c>
      <c r="V1349" s="3" t="s">
        <v>32</v>
      </c>
      <c r="W1349" s="16" t="s">
        <v>1345</v>
      </c>
      <c r="X1349" s="16" t="s">
        <v>28</v>
      </c>
      <c r="Y1349" s="3" t="s">
        <v>1386</v>
      </c>
      <c r="AA1349" s="3"/>
      <c r="AB1349" s="3"/>
      <c r="AC1349" s="3"/>
      <c r="AD1349" s="3"/>
      <c r="AE1349" s="3"/>
      <c r="AF1349" s="3"/>
    </row>
    <row r="1350" spans="1:32" ht="14.25" customHeight="1">
      <c r="A1350" s="3">
        <v>2023</v>
      </c>
      <c r="B1350" s="16">
        <v>1</v>
      </c>
      <c r="C1350" s="3" t="s">
        <v>1317</v>
      </c>
      <c r="D1350" s="3" t="s">
        <v>1318</v>
      </c>
      <c r="E1350" s="3">
        <v>2011</v>
      </c>
      <c r="F1350" s="3" t="s">
        <v>1319</v>
      </c>
      <c r="G1350" s="3" t="s">
        <v>1320</v>
      </c>
      <c r="H1350" s="17" t="str">
        <f>HYPERLINK("https://doi.org/"&amp;G1350)</f>
        <v>https://doi.org/10.1016/j.rse.2011.02.019</v>
      </c>
      <c r="I1350" s="3" t="s">
        <v>1321</v>
      </c>
      <c r="J1350" s="3" t="s">
        <v>1303</v>
      </c>
      <c r="K1350" s="16">
        <v>1</v>
      </c>
      <c r="L1350" s="16"/>
      <c r="M1350" s="16" t="s">
        <v>1322</v>
      </c>
      <c r="N1350" s="3">
        <v>0.96</v>
      </c>
      <c r="O1350" s="3">
        <v>1.54</v>
      </c>
      <c r="P1350" s="3"/>
      <c r="Q1350" s="3"/>
      <c r="R1350" s="10"/>
      <c r="S1350" s="16"/>
      <c r="T1350" s="16"/>
      <c r="U1350" s="16" t="s">
        <v>35</v>
      </c>
      <c r="V1350" s="3" t="s">
        <v>32</v>
      </c>
      <c r="W1350" s="16" t="s">
        <v>1346</v>
      </c>
      <c r="X1350" s="16" t="s">
        <v>28</v>
      </c>
      <c r="Y1350" s="3" t="s">
        <v>1386</v>
      </c>
      <c r="AA1350" s="3"/>
      <c r="AB1350" s="3"/>
      <c r="AC1350" s="3"/>
      <c r="AD1350" s="3"/>
      <c r="AE1350" s="3"/>
      <c r="AF1350" s="3"/>
    </row>
    <row r="1351" spans="1:32" ht="14.25" customHeight="1">
      <c r="A1351" s="3">
        <v>2023</v>
      </c>
      <c r="B1351" s="16">
        <v>1</v>
      </c>
      <c r="C1351" s="3" t="s">
        <v>1317</v>
      </c>
      <c r="D1351" s="3" t="s">
        <v>1318</v>
      </c>
      <c r="E1351" s="3">
        <v>2011</v>
      </c>
      <c r="F1351" s="3" t="s">
        <v>1319</v>
      </c>
      <c r="G1351" s="3" t="s">
        <v>1320</v>
      </c>
      <c r="H1351" s="17" t="str">
        <f>HYPERLINK("https://doi.org/"&amp;G1351)</f>
        <v>https://doi.org/10.1016/j.rse.2011.02.019</v>
      </c>
      <c r="I1351" s="3" t="s">
        <v>1321</v>
      </c>
      <c r="J1351" s="3" t="s">
        <v>1303</v>
      </c>
      <c r="K1351" s="16">
        <v>1</v>
      </c>
      <c r="L1351" s="16"/>
      <c r="M1351" s="16" t="s">
        <v>1322</v>
      </c>
      <c r="N1351" s="3">
        <v>0.51</v>
      </c>
      <c r="O1351" s="3">
        <v>0.56000000000000005</v>
      </c>
      <c r="P1351" s="3"/>
      <c r="Q1351" s="3"/>
      <c r="R1351" s="10"/>
      <c r="S1351" s="16"/>
      <c r="T1351" s="16"/>
      <c r="U1351" s="16" t="s">
        <v>35</v>
      </c>
      <c r="V1351" s="3" t="s">
        <v>32</v>
      </c>
      <c r="W1351" s="16" t="s">
        <v>1347</v>
      </c>
      <c r="X1351" s="16" t="s">
        <v>28</v>
      </c>
      <c r="Y1351" s="3" t="s">
        <v>1386</v>
      </c>
      <c r="AA1351" s="3"/>
      <c r="AB1351" s="3"/>
      <c r="AC1351" s="3"/>
      <c r="AD1351" s="3"/>
      <c r="AE1351" s="3"/>
      <c r="AF1351" s="3"/>
    </row>
    <row r="1352" spans="1:32" ht="14.25" customHeight="1">
      <c r="A1352" s="3">
        <v>2023</v>
      </c>
      <c r="B1352" s="16">
        <v>1</v>
      </c>
      <c r="C1352" s="3" t="s">
        <v>1317</v>
      </c>
      <c r="D1352" s="3" t="s">
        <v>1318</v>
      </c>
      <c r="E1352" s="3">
        <v>2011</v>
      </c>
      <c r="F1352" s="3" t="s">
        <v>1319</v>
      </c>
      <c r="G1352" s="3" t="s">
        <v>1320</v>
      </c>
      <c r="H1352" s="17" t="str">
        <f>HYPERLINK("https://doi.org/"&amp;G1352)</f>
        <v>https://doi.org/10.1016/j.rse.2011.02.019</v>
      </c>
      <c r="I1352" s="3" t="s">
        <v>1321</v>
      </c>
      <c r="J1352" s="3" t="s">
        <v>1303</v>
      </c>
      <c r="K1352" s="16">
        <v>1</v>
      </c>
      <c r="L1352" s="16"/>
      <c r="M1352" s="16" t="s">
        <v>1322</v>
      </c>
      <c r="N1352" s="3">
        <v>0.41</v>
      </c>
      <c r="O1352" s="3">
        <v>0.56999999999999995</v>
      </c>
      <c r="P1352" s="3"/>
      <c r="Q1352" s="3"/>
      <c r="R1352" s="10"/>
      <c r="S1352" s="16"/>
      <c r="T1352" s="16"/>
      <c r="U1352" s="16" t="s">
        <v>35</v>
      </c>
      <c r="V1352" s="3" t="s">
        <v>32</v>
      </c>
      <c r="W1352" s="16" t="s">
        <v>1348</v>
      </c>
      <c r="X1352" s="16" t="s">
        <v>28</v>
      </c>
      <c r="Y1352" s="3" t="s">
        <v>1386</v>
      </c>
      <c r="AA1352" s="2"/>
      <c r="AB1352" s="3"/>
      <c r="AC1352" s="3"/>
      <c r="AD1352" s="3"/>
      <c r="AE1352" s="3"/>
      <c r="AF1352" s="3"/>
    </row>
    <row r="1353" spans="1:32" ht="14.25" customHeight="1">
      <c r="A1353" s="3">
        <v>2023</v>
      </c>
      <c r="B1353" s="16">
        <v>1</v>
      </c>
      <c r="C1353" s="3" t="s">
        <v>1317</v>
      </c>
      <c r="D1353" s="3" t="s">
        <v>1318</v>
      </c>
      <c r="E1353" s="3">
        <v>2011</v>
      </c>
      <c r="F1353" s="3" t="s">
        <v>1319</v>
      </c>
      <c r="G1353" s="3" t="s">
        <v>1320</v>
      </c>
      <c r="H1353" s="17" t="str">
        <f>HYPERLINK("https://doi.org/"&amp;G1353)</f>
        <v>https://doi.org/10.1016/j.rse.2011.02.019</v>
      </c>
      <c r="I1353" s="3" t="s">
        <v>1321</v>
      </c>
      <c r="J1353" s="3" t="s">
        <v>1303</v>
      </c>
      <c r="K1353" s="16">
        <v>1</v>
      </c>
      <c r="L1353" s="16"/>
      <c r="M1353" s="16" t="s">
        <v>1322</v>
      </c>
      <c r="N1353" s="3">
        <v>0.5</v>
      </c>
      <c r="O1353" s="3">
        <v>0.54</v>
      </c>
      <c r="P1353" s="3"/>
      <c r="Q1353" s="3"/>
      <c r="R1353" s="10"/>
      <c r="S1353" s="16"/>
      <c r="T1353" s="16"/>
      <c r="U1353" s="16" t="s">
        <v>35</v>
      </c>
      <c r="V1353" s="3" t="s">
        <v>32</v>
      </c>
      <c r="W1353" s="16" t="s">
        <v>1349</v>
      </c>
      <c r="X1353" s="16" t="s">
        <v>28</v>
      </c>
      <c r="Y1353" s="3" t="s">
        <v>1386</v>
      </c>
      <c r="AA1353" s="3"/>
      <c r="AB1353" s="3"/>
      <c r="AC1353" s="3"/>
      <c r="AD1353" s="3"/>
      <c r="AE1353" s="3"/>
      <c r="AF1353" s="3"/>
    </row>
    <row r="1354" spans="1:32" ht="14.25" customHeight="1">
      <c r="A1354" s="3">
        <v>2023</v>
      </c>
      <c r="B1354" s="16">
        <v>1</v>
      </c>
      <c r="C1354" s="3" t="s">
        <v>1317</v>
      </c>
      <c r="D1354" s="3" t="s">
        <v>1318</v>
      </c>
      <c r="E1354" s="3">
        <v>2011</v>
      </c>
      <c r="F1354" s="3" t="s">
        <v>1319</v>
      </c>
      <c r="G1354" s="3" t="s">
        <v>1320</v>
      </c>
      <c r="H1354" s="17" t="str">
        <f>HYPERLINK("https://doi.org/"&amp;G1354)</f>
        <v>https://doi.org/10.1016/j.rse.2011.02.019</v>
      </c>
      <c r="I1354" s="3" t="s">
        <v>1321</v>
      </c>
      <c r="J1354" s="3" t="s">
        <v>1303</v>
      </c>
      <c r="K1354" s="16">
        <v>1</v>
      </c>
      <c r="L1354" s="16"/>
      <c r="M1354" s="16" t="s">
        <v>1322</v>
      </c>
      <c r="N1354" s="3">
        <v>0.5</v>
      </c>
      <c r="O1354" s="3">
        <v>0.38</v>
      </c>
      <c r="P1354" s="3"/>
      <c r="Q1354" s="3"/>
      <c r="R1354" s="10"/>
      <c r="S1354" s="16"/>
      <c r="T1354" s="16"/>
      <c r="U1354" s="16" t="s">
        <v>35</v>
      </c>
      <c r="V1354" s="3" t="s">
        <v>32</v>
      </c>
      <c r="W1354" s="16" t="s">
        <v>1350</v>
      </c>
      <c r="X1354" s="16" t="s">
        <v>28</v>
      </c>
      <c r="Y1354" s="3" t="s">
        <v>1386</v>
      </c>
      <c r="AA1354" s="3"/>
      <c r="AB1354" s="3"/>
      <c r="AC1354" s="3"/>
      <c r="AD1354" s="3"/>
      <c r="AE1354" s="3"/>
      <c r="AF1354" s="3"/>
    </row>
    <row r="1355" spans="1:32" ht="14.25" customHeight="1">
      <c r="A1355" s="3">
        <v>2023</v>
      </c>
      <c r="B1355" s="16">
        <v>1</v>
      </c>
      <c r="C1355" s="3" t="s">
        <v>1317</v>
      </c>
      <c r="D1355" s="3" t="s">
        <v>1318</v>
      </c>
      <c r="E1355" s="3">
        <v>2011</v>
      </c>
      <c r="F1355" s="3" t="s">
        <v>1319</v>
      </c>
      <c r="G1355" s="3" t="s">
        <v>1320</v>
      </c>
      <c r="H1355" s="17" t="str">
        <f>HYPERLINK("https://doi.org/"&amp;G1355)</f>
        <v>https://doi.org/10.1016/j.rse.2011.02.019</v>
      </c>
      <c r="I1355" s="3" t="s">
        <v>1321</v>
      </c>
      <c r="J1355" s="3" t="s">
        <v>1303</v>
      </c>
      <c r="K1355" s="16">
        <v>1</v>
      </c>
      <c r="L1355" s="16"/>
      <c r="M1355" s="16" t="s">
        <v>1322</v>
      </c>
      <c r="N1355" s="3">
        <v>0.57999999999999996</v>
      </c>
      <c r="O1355" s="3">
        <v>0.57999999999999996</v>
      </c>
      <c r="P1355" s="3"/>
      <c r="Q1355" s="3"/>
      <c r="R1355" s="10"/>
      <c r="S1355" s="16"/>
      <c r="T1355" s="16"/>
      <c r="U1355" s="16" t="s">
        <v>35</v>
      </c>
      <c r="V1355" s="3" t="s">
        <v>32</v>
      </c>
      <c r="W1355" s="16" t="s">
        <v>1351</v>
      </c>
      <c r="X1355" s="16" t="s">
        <v>28</v>
      </c>
      <c r="Y1355" s="3" t="s">
        <v>1386</v>
      </c>
      <c r="AA1355" s="3"/>
      <c r="AB1355" s="3"/>
      <c r="AC1355" s="3"/>
      <c r="AD1355" s="3"/>
      <c r="AE1355" s="3"/>
      <c r="AF1355" s="3"/>
    </row>
    <row r="1356" spans="1:32" ht="14.25" customHeight="1">
      <c r="A1356" s="3">
        <v>2023</v>
      </c>
      <c r="B1356" s="16">
        <v>1</v>
      </c>
      <c r="C1356" s="3" t="s">
        <v>1317</v>
      </c>
      <c r="D1356" s="3" t="s">
        <v>1318</v>
      </c>
      <c r="E1356" s="3">
        <v>2011</v>
      </c>
      <c r="F1356" s="3" t="s">
        <v>1319</v>
      </c>
      <c r="G1356" s="3" t="s">
        <v>1320</v>
      </c>
      <c r="H1356" s="17" t="str">
        <f>HYPERLINK("https://doi.org/"&amp;G1356)</f>
        <v>https://doi.org/10.1016/j.rse.2011.02.019</v>
      </c>
      <c r="I1356" s="3" t="s">
        <v>1321</v>
      </c>
      <c r="J1356" s="3" t="s">
        <v>1303</v>
      </c>
      <c r="K1356" s="16">
        <v>1</v>
      </c>
      <c r="L1356" s="16"/>
      <c r="M1356" s="16" t="s">
        <v>1322</v>
      </c>
      <c r="N1356" s="3">
        <v>0.48</v>
      </c>
      <c r="O1356" s="3">
        <v>0.53</v>
      </c>
      <c r="P1356" s="3"/>
      <c r="Q1356" s="3"/>
      <c r="R1356" s="10"/>
      <c r="S1356" s="16"/>
      <c r="T1356" s="16"/>
      <c r="U1356" s="16" t="s">
        <v>35</v>
      </c>
      <c r="V1356" s="3" t="s">
        <v>32</v>
      </c>
      <c r="W1356" s="16" t="s">
        <v>1352</v>
      </c>
      <c r="X1356" s="16" t="s">
        <v>28</v>
      </c>
      <c r="Y1356" s="3" t="s">
        <v>1386</v>
      </c>
      <c r="AA1356" s="2"/>
      <c r="AB1356" s="3"/>
      <c r="AC1356" s="3"/>
      <c r="AD1356" s="3"/>
      <c r="AE1356" s="3"/>
      <c r="AF1356" s="3"/>
    </row>
    <row r="1357" spans="1:32" ht="14.25" customHeight="1">
      <c r="A1357" s="3">
        <v>2023</v>
      </c>
      <c r="B1357" s="16">
        <v>1</v>
      </c>
      <c r="C1357" s="3" t="s">
        <v>1317</v>
      </c>
      <c r="D1357" s="3" t="s">
        <v>1318</v>
      </c>
      <c r="E1357" s="3">
        <v>2011</v>
      </c>
      <c r="F1357" s="3" t="s">
        <v>1319</v>
      </c>
      <c r="G1357" s="3" t="s">
        <v>1320</v>
      </c>
      <c r="H1357" s="17" t="str">
        <f>HYPERLINK("https://doi.org/"&amp;G1357)</f>
        <v>https://doi.org/10.1016/j.rse.2011.02.019</v>
      </c>
      <c r="I1357" s="3" t="s">
        <v>1321</v>
      </c>
      <c r="J1357" s="3" t="s">
        <v>1303</v>
      </c>
      <c r="K1357" s="16">
        <v>1</v>
      </c>
      <c r="L1357" s="16"/>
      <c r="M1357" s="16" t="s">
        <v>1322</v>
      </c>
      <c r="N1357" s="3">
        <v>0.39</v>
      </c>
      <c r="O1357" s="3">
        <v>0.59</v>
      </c>
      <c r="P1357" s="3"/>
      <c r="Q1357" s="3"/>
      <c r="R1357" s="10"/>
      <c r="S1357" s="16"/>
      <c r="T1357" s="16"/>
      <c r="U1357" s="16" t="s">
        <v>35</v>
      </c>
      <c r="V1357" s="3" t="s">
        <v>32</v>
      </c>
      <c r="W1357" s="16" t="s">
        <v>1353</v>
      </c>
      <c r="X1357" s="16" t="s">
        <v>28</v>
      </c>
      <c r="Y1357" s="3" t="s">
        <v>1386</v>
      </c>
      <c r="AA1357" s="2"/>
      <c r="AB1357" s="3"/>
      <c r="AC1357" s="3"/>
      <c r="AD1357" s="3"/>
      <c r="AE1357" s="3"/>
      <c r="AF1357" s="3"/>
    </row>
    <row r="1358" spans="1:32" ht="14.25" customHeight="1">
      <c r="A1358" s="3">
        <v>2023</v>
      </c>
      <c r="B1358" s="16">
        <v>1</v>
      </c>
      <c r="C1358" s="3" t="s">
        <v>1317</v>
      </c>
      <c r="D1358" s="3" t="s">
        <v>1318</v>
      </c>
      <c r="E1358" s="3">
        <v>2011</v>
      </c>
      <c r="F1358" s="3" t="s">
        <v>1319</v>
      </c>
      <c r="G1358" s="3" t="s">
        <v>1320</v>
      </c>
      <c r="H1358" s="17" t="str">
        <f>HYPERLINK("https://doi.org/"&amp;G1358)</f>
        <v>https://doi.org/10.1016/j.rse.2011.02.019</v>
      </c>
      <c r="I1358" s="3" t="s">
        <v>1321</v>
      </c>
      <c r="J1358" s="3" t="s">
        <v>1303</v>
      </c>
      <c r="K1358" s="16">
        <v>1</v>
      </c>
      <c r="L1358" s="16"/>
      <c r="M1358" s="16" t="s">
        <v>1322</v>
      </c>
      <c r="N1358" s="3">
        <v>1.71</v>
      </c>
      <c r="O1358" s="3">
        <v>1.54</v>
      </c>
      <c r="P1358" s="3"/>
      <c r="Q1358" s="3"/>
      <c r="R1358" s="10"/>
      <c r="S1358" s="16"/>
      <c r="T1358" s="16"/>
      <c r="U1358" s="16" t="s">
        <v>35</v>
      </c>
      <c r="V1358" s="3" t="s">
        <v>32</v>
      </c>
      <c r="W1358" s="16" t="s">
        <v>1354</v>
      </c>
      <c r="X1358" s="16" t="s">
        <v>28</v>
      </c>
      <c r="Y1358" s="3" t="s">
        <v>1386</v>
      </c>
      <c r="AA1358" s="3"/>
      <c r="AB1358" s="3"/>
      <c r="AC1358" s="3"/>
      <c r="AD1358" s="3"/>
      <c r="AE1358" s="3"/>
      <c r="AF1358" s="3"/>
    </row>
    <row r="1359" spans="1:32" ht="14.25" customHeight="1">
      <c r="A1359" s="3">
        <v>2023</v>
      </c>
      <c r="B1359" s="16">
        <v>1</v>
      </c>
      <c r="C1359" s="3" t="s">
        <v>1317</v>
      </c>
      <c r="D1359" s="3" t="s">
        <v>1318</v>
      </c>
      <c r="E1359" s="3">
        <v>2011</v>
      </c>
      <c r="F1359" s="3" t="s">
        <v>1319</v>
      </c>
      <c r="G1359" s="3" t="s">
        <v>1320</v>
      </c>
      <c r="H1359" s="17" t="str">
        <f>HYPERLINK("https://doi.org/"&amp;G1359)</f>
        <v>https://doi.org/10.1016/j.rse.2011.02.019</v>
      </c>
      <c r="I1359" s="3" t="s">
        <v>1321</v>
      </c>
      <c r="J1359" s="3" t="s">
        <v>1303</v>
      </c>
      <c r="K1359" s="16">
        <v>1</v>
      </c>
      <c r="L1359" s="16"/>
      <c r="M1359" s="16" t="s">
        <v>1322</v>
      </c>
      <c r="N1359" s="3">
        <v>1.6</v>
      </c>
      <c r="O1359" s="3">
        <v>2.09</v>
      </c>
      <c r="P1359" s="3"/>
      <c r="Q1359" s="3"/>
      <c r="R1359" s="10"/>
      <c r="S1359" s="16"/>
      <c r="T1359" s="16"/>
      <c r="U1359" s="16" t="s">
        <v>35</v>
      </c>
      <c r="V1359" s="3" t="s">
        <v>32</v>
      </c>
      <c r="W1359" s="16" t="s">
        <v>1355</v>
      </c>
      <c r="X1359" s="16" t="s">
        <v>28</v>
      </c>
      <c r="Y1359" s="3" t="s">
        <v>1386</v>
      </c>
      <c r="AA1359" s="3"/>
      <c r="AB1359" s="3"/>
      <c r="AC1359" s="3"/>
      <c r="AD1359" s="3"/>
      <c r="AE1359" s="3"/>
      <c r="AF1359" s="3"/>
    </row>
    <row r="1360" spans="1:32" ht="14.25" customHeight="1">
      <c r="A1360" s="3">
        <v>2023</v>
      </c>
      <c r="B1360" s="16">
        <v>1</v>
      </c>
      <c r="C1360" s="3" t="s">
        <v>1317</v>
      </c>
      <c r="D1360" s="3" t="s">
        <v>1318</v>
      </c>
      <c r="E1360" s="3">
        <v>2011</v>
      </c>
      <c r="F1360" s="3" t="s">
        <v>1319</v>
      </c>
      <c r="G1360" s="3" t="s">
        <v>1320</v>
      </c>
      <c r="H1360" s="17" t="str">
        <f>HYPERLINK("https://doi.org/"&amp;G1360)</f>
        <v>https://doi.org/10.1016/j.rse.2011.02.019</v>
      </c>
      <c r="I1360" s="3" t="s">
        <v>1321</v>
      </c>
      <c r="J1360" s="3" t="s">
        <v>1303</v>
      </c>
      <c r="K1360" s="16">
        <v>1</v>
      </c>
      <c r="L1360" s="16"/>
      <c r="M1360" s="16" t="s">
        <v>1322</v>
      </c>
      <c r="N1360" s="3">
        <v>0.85</v>
      </c>
      <c r="O1360" s="3">
        <v>2.15</v>
      </c>
      <c r="P1360" s="3"/>
      <c r="Q1360" s="3"/>
      <c r="R1360" s="10"/>
      <c r="S1360" s="16"/>
      <c r="T1360" s="16"/>
      <c r="U1360" s="16" t="s">
        <v>35</v>
      </c>
      <c r="V1360" s="3" t="s">
        <v>36</v>
      </c>
      <c r="W1360" s="16" t="s">
        <v>1356</v>
      </c>
      <c r="X1360" s="16" t="s">
        <v>28</v>
      </c>
      <c r="Y1360" s="3" t="s">
        <v>1386</v>
      </c>
      <c r="AA1360" s="3"/>
      <c r="AB1360" s="3"/>
      <c r="AC1360" s="3"/>
      <c r="AD1360" s="3"/>
      <c r="AE1360" s="3"/>
      <c r="AF1360" s="3"/>
    </row>
    <row r="1361" spans="1:32" ht="14.25" customHeight="1">
      <c r="A1361" s="3">
        <v>2023</v>
      </c>
      <c r="B1361" s="16">
        <v>1</v>
      </c>
      <c r="C1361" s="3" t="s">
        <v>1317</v>
      </c>
      <c r="D1361" s="3" t="s">
        <v>1318</v>
      </c>
      <c r="E1361" s="3">
        <v>2011</v>
      </c>
      <c r="F1361" s="3" t="s">
        <v>1319</v>
      </c>
      <c r="G1361" s="3" t="s">
        <v>1320</v>
      </c>
      <c r="H1361" s="17" t="str">
        <f>HYPERLINK("https://doi.org/"&amp;G1361)</f>
        <v>https://doi.org/10.1016/j.rse.2011.02.019</v>
      </c>
      <c r="I1361" s="3" t="s">
        <v>1321</v>
      </c>
      <c r="J1361" s="3" t="s">
        <v>1303</v>
      </c>
      <c r="K1361" s="16">
        <v>1</v>
      </c>
      <c r="L1361" s="16"/>
      <c r="M1361" s="16" t="s">
        <v>1322</v>
      </c>
      <c r="N1361" s="3">
        <v>1.1000000000000001</v>
      </c>
      <c r="O1361" s="3">
        <v>2.36</v>
      </c>
      <c r="P1361" s="3"/>
      <c r="Q1361" s="3"/>
      <c r="R1361" s="10"/>
      <c r="S1361" s="16"/>
      <c r="T1361" s="16"/>
      <c r="U1361" s="16" t="s">
        <v>35</v>
      </c>
      <c r="V1361" s="3" t="s">
        <v>36</v>
      </c>
      <c r="W1361" s="16" t="s">
        <v>1357</v>
      </c>
      <c r="X1361" s="16" t="s">
        <v>28</v>
      </c>
      <c r="Y1361" s="3" t="s">
        <v>1386</v>
      </c>
      <c r="AA1361" s="3"/>
      <c r="AB1361" s="3"/>
      <c r="AC1361" s="3"/>
      <c r="AD1361" s="3"/>
      <c r="AE1361" s="3"/>
      <c r="AF1361" s="3"/>
    </row>
    <row r="1362" spans="1:32" ht="14.25" customHeight="1">
      <c r="A1362" s="3">
        <v>2023</v>
      </c>
      <c r="B1362" s="16">
        <v>1</v>
      </c>
      <c r="C1362" s="3" t="s">
        <v>1317</v>
      </c>
      <c r="D1362" s="3" t="s">
        <v>1318</v>
      </c>
      <c r="E1362" s="3">
        <v>2011</v>
      </c>
      <c r="F1362" s="3" t="s">
        <v>1319</v>
      </c>
      <c r="G1362" s="3" t="s">
        <v>1320</v>
      </c>
      <c r="H1362" s="17" t="str">
        <f>HYPERLINK("https://doi.org/"&amp;G1362)</f>
        <v>https://doi.org/10.1016/j.rse.2011.02.019</v>
      </c>
      <c r="I1362" s="3" t="s">
        <v>1321</v>
      </c>
      <c r="J1362" s="3" t="s">
        <v>1303</v>
      </c>
      <c r="K1362" s="16">
        <v>1</v>
      </c>
      <c r="L1362" s="16"/>
      <c r="M1362" s="16" t="s">
        <v>1322</v>
      </c>
      <c r="N1362" s="3">
        <v>0.5</v>
      </c>
      <c r="O1362" s="3">
        <v>0.11</v>
      </c>
      <c r="P1362" s="3"/>
      <c r="Q1362" s="3"/>
      <c r="R1362" s="10"/>
      <c r="S1362" s="16"/>
      <c r="T1362" s="16"/>
      <c r="U1362" s="16" t="s">
        <v>35</v>
      </c>
      <c r="V1362" s="3" t="s">
        <v>36</v>
      </c>
      <c r="W1362" s="16" t="s">
        <v>1358</v>
      </c>
      <c r="X1362" s="16" t="s">
        <v>28</v>
      </c>
      <c r="Y1362" s="3" t="s">
        <v>1386</v>
      </c>
      <c r="AA1362" s="3"/>
      <c r="AB1362" s="3"/>
      <c r="AC1362" s="3"/>
      <c r="AD1362" s="3"/>
      <c r="AE1362" s="3"/>
      <c r="AF1362" s="3"/>
    </row>
    <row r="1363" spans="1:32" ht="14.25" customHeight="1">
      <c r="A1363" s="3">
        <v>2023</v>
      </c>
      <c r="B1363" s="16">
        <v>1</v>
      </c>
      <c r="C1363" s="3" t="s">
        <v>1317</v>
      </c>
      <c r="D1363" s="3" t="s">
        <v>1318</v>
      </c>
      <c r="E1363" s="3">
        <v>2011</v>
      </c>
      <c r="F1363" s="3" t="s">
        <v>1319</v>
      </c>
      <c r="G1363" s="3" t="s">
        <v>1320</v>
      </c>
      <c r="H1363" s="17" t="str">
        <f>HYPERLINK("https://doi.org/"&amp;G1363)</f>
        <v>https://doi.org/10.1016/j.rse.2011.02.019</v>
      </c>
      <c r="I1363" s="3" t="s">
        <v>1321</v>
      </c>
      <c r="J1363" s="3" t="s">
        <v>1303</v>
      </c>
      <c r="K1363" s="16">
        <v>1</v>
      </c>
      <c r="L1363" s="16"/>
      <c r="M1363" s="16" t="s">
        <v>1322</v>
      </c>
      <c r="N1363" s="3">
        <v>0.81</v>
      </c>
      <c r="O1363" s="3">
        <v>0.78</v>
      </c>
      <c r="P1363" s="3"/>
      <c r="Q1363" s="3"/>
      <c r="R1363" s="10"/>
      <c r="S1363" s="16"/>
      <c r="T1363" s="16"/>
      <c r="U1363" s="16" t="s">
        <v>35</v>
      </c>
      <c r="V1363" s="3" t="s">
        <v>36</v>
      </c>
      <c r="W1363" s="16" t="s">
        <v>1359</v>
      </c>
      <c r="X1363" s="16" t="s">
        <v>28</v>
      </c>
      <c r="Y1363" s="3" t="s">
        <v>1386</v>
      </c>
      <c r="AA1363" s="3"/>
      <c r="AB1363" s="3"/>
      <c r="AC1363" s="3"/>
      <c r="AD1363" s="3"/>
      <c r="AE1363" s="3"/>
      <c r="AF1363" s="3"/>
    </row>
    <row r="1364" spans="1:32" ht="14.25" customHeight="1">
      <c r="A1364" s="3">
        <v>2023</v>
      </c>
      <c r="B1364" s="16">
        <v>1</v>
      </c>
      <c r="C1364" s="3" t="s">
        <v>1317</v>
      </c>
      <c r="D1364" s="3" t="s">
        <v>1318</v>
      </c>
      <c r="E1364" s="3">
        <v>2011</v>
      </c>
      <c r="F1364" s="3" t="s">
        <v>1319</v>
      </c>
      <c r="G1364" s="3" t="s">
        <v>1320</v>
      </c>
      <c r="H1364" s="17" t="str">
        <f>HYPERLINK("https://doi.org/"&amp;G1364)</f>
        <v>https://doi.org/10.1016/j.rse.2011.02.019</v>
      </c>
      <c r="I1364" s="3" t="s">
        <v>1321</v>
      </c>
      <c r="J1364" s="3" t="s">
        <v>1303</v>
      </c>
      <c r="K1364" s="16">
        <v>1</v>
      </c>
      <c r="L1364" s="16"/>
      <c r="M1364" s="16" t="s">
        <v>1322</v>
      </c>
      <c r="N1364" s="3">
        <v>0.68</v>
      </c>
      <c r="O1364" s="3">
        <v>0.63</v>
      </c>
      <c r="P1364" s="3"/>
      <c r="Q1364" s="3"/>
      <c r="R1364" s="10"/>
      <c r="S1364" s="16"/>
      <c r="T1364" s="16"/>
      <c r="U1364" s="16" t="s">
        <v>35</v>
      </c>
      <c r="V1364" s="3" t="s">
        <v>36</v>
      </c>
      <c r="W1364" s="16" t="s">
        <v>1360</v>
      </c>
      <c r="X1364" s="16" t="s">
        <v>28</v>
      </c>
      <c r="Y1364" s="3" t="s">
        <v>1386</v>
      </c>
      <c r="AA1364" s="3"/>
      <c r="AB1364" s="3"/>
      <c r="AC1364" s="3"/>
      <c r="AD1364" s="3"/>
      <c r="AE1364" s="3"/>
      <c r="AF1364" s="3"/>
    </row>
    <row r="1365" spans="1:32" ht="14.25" customHeight="1">
      <c r="A1365" s="3">
        <v>2023</v>
      </c>
      <c r="B1365" s="16">
        <v>1</v>
      </c>
      <c r="C1365" s="3" t="s">
        <v>1317</v>
      </c>
      <c r="D1365" s="3" t="s">
        <v>1318</v>
      </c>
      <c r="E1365" s="3">
        <v>2011</v>
      </c>
      <c r="F1365" s="3" t="s">
        <v>1319</v>
      </c>
      <c r="G1365" s="3" t="s">
        <v>1320</v>
      </c>
      <c r="H1365" s="17" t="str">
        <f>HYPERLINK("https://doi.org/"&amp;G1365)</f>
        <v>https://doi.org/10.1016/j.rse.2011.02.019</v>
      </c>
      <c r="I1365" s="3" t="s">
        <v>1321</v>
      </c>
      <c r="J1365" s="3" t="s">
        <v>1303</v>
      </c>
      <c r="K1365" s="16">
        <v>1</v>
      </c>
      <c r="L1365" s="16"/>
      <c r="M1365" s="16" t="s">
        <v>1322</v>
      </c>
      <c r="N1365" s="3">
        <v>0.68</v>
      </c>
      <c r="O1365" s="3">
        <v>1.86</v>
      </c>
      <c r="P1365" s="3"/>
      <c r="Q1365" s="3"/>
      <c r="R1365" s="10"/>
      <c r="S1365" s="16"/>
      <c r="T1365" s="16"/>
      <c r="U1365" s="16" t="s">
        <v>35</v>
      </c>
      <c r="V1365" s="3" t="s">
        <v>36</v>
      </c>
      <c r="W1365" s="16" t="s">
        <v>1361</v>
      </c>
      <c r="X1365" s="16" t="s">
        <v>28</v>
      </c>
      <c r="Y1365" s="3" t="s">
        <v>1386</v>
      </c>
      <c r="AA1365" s="3"/>
      <c r="AB1365" s="3"/>
      <c r="AC1365" s="3"/>
      <c r="AD1365" s="3"/>
      <c r="AE1365" s="3"/>
      <c r="AF1365" s="3"/>
    </row>
    <row r="1366" spans="1:32" ht="14.25" customHeight="1">
      <c r="A1366" s="3">
        <v>2023</v>
      </c>
      <c r="B1366" s="16">
        <v>1</v>
      </c>
      <c r="C1366" s="3" t="s">
        <v>1317</v>
      </c>
      <c r="D1366" s="3" t="s">
        <v>1318</v>
      </c>
      <c r="E1366" s="3">
        <v>2011</v>
      </c>
      <c r="F1366" s="3" t="s">
        <v>1319</v>
      </c>
      <c r="G1366" s="3" t="s">
        <v>1320</v>
      </c>
      <c r="H1366" s="17" t="str">
        <f>HYPERLINK("https://doi.org/"&amp;G1366)</f>
        <v>https://doi.org/10.1016/j.rse.2011.02.019</v>
      </c>
      <c r="I1366" s="3" t="s">
        <v>1321</v>
      </c>
      <c r="J1366" s="3" t="s">
        <v>1303</v>
      </c>
      <c r="K1366" s="16">
        <v>1</v>
      </c>
      <c r="L1366" s="16"/>
      <c r="M1366" s="16" t="s">
        <v>1322</v>
      </c>
      <c r="N1366" s="3">
        <v>0.8</v>
      </c>
      <c r="O1366" s="3">
        <v>0.77</v>
      </c>
      <c r="P1366" s="3"/>
      <c r="Q1366" s="3"/>
      <c r="R1366" s="10"/>
      <c r="S1366" s="16"/>
      <c r="T1366" s="16"/>
      <c r="U1366" s="16" t="s">
        <v>35</v>
      </c>
      <c r="V1366" s="3" t="s">
        <v>36</v>
      </c>
      <c r="W1366" s="16" t="s">
        <v>1362</v>
      </c>
      <c r="X1366" s="16" t="s">
        <v>28</v>
      </c>
      <c r="Y1366" s="3" t="s">
        <v>1386</v>
      </c>
      <c r="AA1366" s="3"/>
      <c r="AB1366" s="3"/>
      <c r="AC1366" s="3"/>
      <c r="AD1366" s="3"/>
      <c r="AE1366" s="3"/>
      <c r="AF1366" s="3"/>
    </row>
    <row r="1367" spans="1:32" ht="14.25" customHeight="1">
      <c r="A1367" s="3">
        <v>2023</v>
      </c>
      <c r="B1367" s="16">
        <v>1</v>
      </c>
      <c r="C1367" s="3" t="s">
        <v>1317</v>
      </c>
      <c r="D1367" s="3" t="s">
        <v>1318</v>
      </c>
      <c r="E1367" s="3">
        <v>2011</v>
      </c>
      <c r="F1367" s="3" t="s">
        <v>1319</v>
      </c>
      <c r="G1367" s="3" t="s">
        <v>1320</v>
      </c>
      <c r="H1367" s="17" t="str">
        <f>HYPERLINK("https://doi.org/"&amp;G1367)</f>
        <v>https://doi.org/10.1016/j.rse.2011.02.019</v>
      </c>
      <c r="I1367" s="3" t="s">
        <v>1321</v>
      </c>
      <c r="J1367" s="3" t="s">
        <v>1303</v>
      </c>
      <c r="K1367" s="16">
        <v>1</v>
      </c>
      <c r="L1367" s="16"/>
      <c r="M1367" s="16" t="s">
        <v>1322</v>
      </c>
      <c r="N1367" s="3">
        <v>1.25</v>
      </c>
      <c r="O1367" s="3">
        <v>1.56</v>
      </c>
      <c r="P1367" s="3"/>
      <c r="Q1367" s="3"/>
      <c r="R1367" s="10"/>
      <c r="S1367" s="16"/>
      <c r="T1367" s="16"/>
      <c r="U1367" s="16" t="s">
        <v>35</v>
      </c>
      <c r="V1367" s="3" t="s">
        <v>27</v>
      </c>
      <c r="W1367" s="16" t="s">
        <v>1363</v>
      </c>
      <c r="X1367" s="16" t="s">
        <v>28</v>
      </c>
      <c r="Y1367" s="3" t="s">
        <v>1386</v>
      </c>
      <c r="AA1367" s="3"/>
      <c r="AB1367" s="3"/>
      <c r="AC1367" s="3"/>
      <c r="AD1367" s="3"/>
      <c r="AE1367" s="3"/>
      <c r="AF1367" s="3"/>
    </row>
    <row r="1368" spans="1:32" ht="14.25" customHeight="1">
      <c r="A1368" s="3">
        <v>2023</v>
      </c>
      <c r="B1368" s="16">
        <v>1</v>
      </c>
      <c r="C1368" s="3" t="s">
        <v>1317</v>
      </c>
      <c r="D1368" s="3" t="s">
        <v>1318</v>
      </c>
      <c r="E1368" s="3">
        <v>2011</v>
      </c>
      <c r="F1368" s="3" t="s">
        <v>1319</v>
      </c>
      <c r="G1368" s="3" t="s">
        <v>1320</v>
      </c>
      <c r="H1368" s="17" t="str">
        <f>HYPERLINK("https://doi.org/"&amp;G1368)</f>
        <v>https://doi.org/10.1016/j.rse.2011.02.019</v>
      </c>
      <c r="I1368" s="3" t="s">
        <v>1321</v>
      </c>
      <c r="J1368" s="3" t="s">
        <v>1303</v>
      </c>
      <c r="K1368" s="16">
        <v>1</v>
      </c>
      <c r="L1368" s="16"/>
      <c r="M1368" s="16" t="s">
        <v>1322</v>
      </c>
      <c r="N1368" s="3">
        <v>1.25</v>
      </c>
      <c r="O1368" s="3">
        <v>1.35</v>
      </c>
      <c r="P1368" s="3"/>
      <c r="Q1368" s="3"/>
      <c r="R1368" s="10"/>
      <c r="S1368" s="16"/>
      <c r="T1368" s="16"/>
      <c r="U1368" s="16" t="s">
        <v>35</v>
      </c>
      <c r="V1368" s="3" t="s">
        <v>27</v>
      </c>
      <c r="W1368" s="16" t="s">
        <v>1364</v>
      </c>
      <c r="X1368" s="16" t="s">
        <v>28</v>
      </c>
      <c r="Y1368" s="3" t="s">
        <v>1386</v>
      </c>
      <c r="AA1368" s="3"/>
      <c r="AB1368" s="3"/>
      <c r="AC1368" s="3"/>
      <c r="AD1368" s="3"/>
      <c r="AE1368" s="3"/>
      <c r="AF1368" s="3"/>
    </row>
    <row r="1369" spans="1:32" ht="14.25" customHeight="1">
      <c r="A1369" s="3">
        <v>2023</v>
      </c>
      <c r="B1369" s="16">
        <v>1</v>
      </c>
      <c r="C1369" s="3" t="s">
        <v>1317</v>
      </c>
      <c r="D1369" s="3" t="s">
        <v>1318</v>
      </c>
      <c r="E1369" s="3">
        <v>2011</v>
      </c>
      <c r="F1369" s="3" t="s">
        <v>1319</v>
      </c>
      <c r="G1369" s="3" t="s">
        <v>1320</v>
      </c>
      <c r="H1369" s="17" t="str">
        <f>HYPERLINK("https://doi.org/"&amp;G1369)</f>
        <v>https://doi.org/10.1016/j.rse.2011.02.019</v>
      </c>
      <c r="I1369" s="3" t="s">
        <v>1321</v>
      </c>
      <c r="J1369" s="3" t="s">
        <v>1303</v>
      </c>
      <c r="K1369" s="16">
        <v>1</v>
      </c>
      <c r="L1369" s="16"/>
      <c r="M1369" s="16" t="s">
        <v>1322</v>
      </c>
      <c r="N1369" s="3">
        <v>1</v>
      </c>
      <c r="O1369" s="3">
        <v>0.89</v>
      </c>
      <c r="P1369" s="3"/>
      <c r="Q1369" s="3"/>
      <c r="R1369" s="10"/>
      <c r="S1369" s="16"/>
      <c r="T1369" s="16"/>
      <c r="U1369" s="16" t="s">
        <v>35</v>
      </c>
      <c r="V1369" s="3" t="s">
        <v>27</v>
      </c>
      <c r="W1369" s="16" t="s">
        <v>1365</v>
      </c>
      <c r="X1369" s="16" t="s">
        <v>28</v>
      </c>
      <c r="Y1369" s="3" t="s">
        <v>1386</v>
      </c>
      <c r="AA1369" s="3"/>
      <c r="AB1369" s="3"/>
      <c r="AC1369" s="3"/>
      <c r="AD1369" s="3"/>
      <c r="AE1369" s="3"/>
      <c r="AF1369" s="3"/>
    </row>
    <row r="1370" spans="1:32" ht="14.25" customHeight="1">
      <c r="A1370" s="3">
        <v>2023</v>
      </c>
      <c r="B1370" s="16">
        <v>1</v>
      </c>
      <c r="C1370" s="3" t="s">
        <v>1317</v>
      </c>
      <c r="D1370" s="3" t="s">
        <v>1318</v>
      </c>
      <c r="E1370" s="3">
        <v>2011</v>
      </c>
      <c r="F1370" s="3" t="s">
        <v>1319</v>
      </c>
      <c r="G1370" s="3" t="s">
        <v>1320</v>
      </c>
      <c r="H1370" s="17" t="str">
        <f>HYPERLINK("https://doi.org/"&amp;G1370)</f>
        <v>https://doi.org/10.1016/j.rse.2011.02.019</v>
      </c>
      <c r="I1370" s="3" t="s">
        <v>1321</v>
      </c>
      <c r="J1370" s="3" t="s">
        <v>1303</v>
      </c>
      <c r="K1370" s="16">
        <v>1</v>
      </c>
      <c r="L1370" s="16"/>
      <c r="M1370" s="16" t="s">
        <v>1322</v>
      </c>
      <c r="N1370" s="3">
        <v>0.31</v>
      </c>
      <c r="O1370" s="3">
        <v>0.19</v>
      </c>
      <c r="P1370" s="3"/>
      <c r="Q1370" s="3"/>
      <c r="R1370" s="10"/>
      <c r="S1370" s="16"/>
      <c r="T1370" s="16"/>
      <c r="U1370" s="16" t="s">
        <v>35</v>
      </c>
      <c r="V1370" s="3" t="s">
        <v>1144</v>
      </c>
      <c r="W1370" s="16" t="s">
        <v>1366</v>
      </c>
      <c r="X1370" s="16" t="s">
        <v>28</v>
      </c>
      <c r="Y1370" s="3" t="s">
        <v>1386</v>
      </c>
      <c r="AA1370" s="2"/>
      <c r="AB1370" s="3"/>
      <c r="AC1370" s="3"/>
      <c r="AD1370" s="3"/>
      <c r="AE1370" s="3"/>
      <c r="AF1370" s="3"/>
    </row>
    <row r="1371" spans="1:32" ht="14.25" customHeight="1">
      <c r="A1371" s="3">
        <v>2023</v>
      </c>
      <c r="B1371" s="16">
        <v>1</v>
      </c>
      <c r="C1371" s="3" t="s">
        <v>1317</v>
      </c>
      <c r="D1371" s="3" t="s">
        <v>1318</v>
      </c>
      <c r="E1371" s="3">
        <v>2011</v>
      </c>
      <c r="F1371" s="3" t="s">
        <v>1319</v>
      </c>
      <c r="G1371" s="3" t="s">
        <v>1320</v>
      </c>
      <c r="H1371" s="17" t="str">
        <f>HYPERLINK("https://doi.org/"&amp;G1371)</f>
        <v>https://doi.org/10.1016/j.rse.2011.02.019</v>
      </c>
      <c r="I1371" s="3" t="s">
        <v>1321</v>
      </c>
      <c r="J1371" s="3" t="s">
        <v>1303</v>
      </c>
      <c r="K1371" s="16">
        <v>1</v>
      </c>
      <c r="L1371" s="16"/>
      <c r="M1371" s="16" t="s">
        <v>1322</v>
      </c>
      <c r="N1371" s="16">
        <v>0.84</v>
      </c>
      <c r="O1371" s="3">
        <v>0.94</v>
      </c>
      <c r="P1371" s="3"/>
      <c r="Q1371" s="3"/>
      <c r="R1371" s="10"/>
      <c r="S1371" s="16"/>
      <c r="T1371" s="16"/>
      <c r="U1371" s="16" t="s">
        <v>35</v>
      </c>
      <c r="V1371" s="3" t="s">
        <v>1367</v>
      </c>
      <c r="W1371" s="16" t="s">
        <v>1368</v>
      </c>
      <c r="X1371" s="16" t="s">
        <v>28</v>
      </c>
      <c r="Y1371" s="3" t="s">
        <v>1386</v>
      </c>
      <c r="AA1371" s="3"/>
      <c r="AB1371" s="3"/>
      <c r="AC1371" s="3"/>
      <c r="AD1371" s="3"/>
      <c r="AE1371" s="3"/>
      <c r="AF1371" s="3"/>
    </row>
    <row r="1372" spans="1:32" ht="14.25" customHeight="1">
      <c r="A1372" s="3">
        <v>2023</v>
      </c>
      <c r="B1372" s="16">
        <v>1</v>
      </c>
      <c r="C1372" s="3" t="s">
        <v>1317</v>
      </c>
      <c r="D1372" s="3" t="s">
        <v>1318</v>
      </c>
      <c r="E1372" s="3">
        <v>2011</v>
      </c>
      <c r="F1372" s="3" t="s">
        <v>1319</v>
      </c>
      <c r="G1372" s="3" t="s">
        <v>1320</v>
      </c>
      <c r="H1372" s="17" t="str">
        <f>HYPERLINK("https://doi.org/"&amp;G1372)</f>
        <v>https://doi.org/10.1016/j.rse.2011.02.019</v>
      </c>
      <c r="I1372" s="3" t="s">
        <v>1321</v>
      </c>
      <c r="J1372" s="3" t="s">
        <v>1303</v>
      </c>
      <c r="K1372" s="16">
        <v>1</v>
      </c>
      <c r="L1372" s="16"/>
      <c r="M1372" s="16" t="s">
        <v>1322</v>
      </c>
      <c r="N1372" s="16">
        <v>0.91</v>
      </c>
      <c r="O1372" s="3">
        <v>2.08</v>
      </c>
      <c r="P1372" s="3"/>
      <c r="Q1372" s="3"/>
      <c r="R1372" s="10"/>
      <c r="S1372" s="16"/>
      <c r="T1372" s="16"/>
      <c r="U1372" s="16" t="s">
        <v>35</v>
      </c>
      <c r="V1372" s="3" t="s">
        <v>1367</v>
      </c>
      <c r="W1372" s="16" t="s">
        <v>1369</v>
      </c>
      <c r="X1372" s="16" t="s">
        <v>28</v>
      </c>
      <c r="Y1372" s="3" t="s">
        <v>1386</v>
      </c>
      <c r="AA1372" s="3"/>
      <c r="AB1372" s="3"/>
      <c r="AC1372" s="3"/>
      <c r="AD1372" s="3"/>
      <c r="AE1372" s="3"/>
      <c r="AF1372" s="3"/>
    </row>
    <row r="1373" spans="1:32" ht="14.25" customHeight="1">
      <c r="A1373" s="3">
        <v>2023</v>
      </c>
      <c r="B1373" s="16">
        <v>1</v>
      </c>
      <c r="C1373" s="3" t="s">
        <v>1317</v>
      </c>
      <c r="D1373" s="3" t="s">
        <v>1318</v>
      </c>
      <c r="E1373" s="3">
        <v>2011</v>
      </c>
      <c r="F1373" s="3" t="s">
        <v>1319</v>
      </c>
      <c r="G1373" s="3" t="s">
        <v>1320</v>
      </c>
      <c r="H1373" s="17" t="str">
        <f>HYPERLINK("https://doi.org/"&amp;G1373)</f>
        <v>https://doi.org/10.1016/j.rse.2011.02.019</v>
      </c>
      <c r="I1373" s="3" t="s">
        <v>1321</v>
      </c>
      <c r="J1373" s="3" t="s">
        <v>1303</v>
      </c>
      <c r="K1373" s="16">
        <v>1</v>
      </c>
      <c r="L1373" s="16"/>
      <c r="M1373" s="16" t="s">
        <v>1322</v>
      </c>
      <c r="N1373" s="16">
        <v>0.67</v>
      </c>
      <c r="O1373" s="3">
        <v>1.1299999999999999</v>
      </c>
      <c r="P1373" s="3"/>
      <c r="Q1373" s="3"/>
      <c r="R1373" s="10"/>
      <c r="S1373" s="16"/>
      <c r="T1373" s="16"/>
      <c r="U1373" s="16" t="s">
        <v>35</v>
      </c>
      <c r="V1373" s="3" t="s">
        <v>1367</v>
      </c>
      <c r="W1373" s="16" t="s">
        <v>1370</v>
      </c>
      <c r="X1373" s="16" t="s">
        <v>28</v>
      </c>
      <c r="Y1373" s="3" t="s">
        <v>1386</v>
      </c>
      <c r="AA1373" s="3"/>
      <c r="AB1373" s="3"/>
      <c r="AC1373" s="3"/>
      <c r="AD1373" s="3"/>
      <c r="AE1373" s="3"/>
      <c r="AF1373" s="3"/>
    </row>
    <row r="1374" spans="1:32" ht="14.25" customHeight="1">
      <c r="A1374" s="3">
        <v>2023</v>
      </c>
      <c r="B1374" s="16">
        <v>1</v>
      </c>
      <c r="C1374" s="3" t="s">
        <v>1317</v>
      </c>
      <c r="D1374" s="3" t="s">
        <v>1318</v>
      </c>
      <c r="E1374" s="3">
        <v>2011</v>
      </c>
      <c r="F1374" s="3" t="s">
        <v>1319</v>
      </c>
      <c r="G1374" s="3" t="s">
        <v>1320</v>
      </c>
      <c r="H1374" s="17" t="str">
        <f>HYPERLINK("https://doi.org/"&amp;G1374)</f>
        <v>https://doi.org/10.1016/j.rse.2011.02.019</v>
      </c>
      <c r="I1374" s="3" t="s">
        <v>1321</v>
      </c>
      <c r="J1374" s="3" t="s">
        <v>1303</v>
      </c>
      <c r="K1374" s="16">
        <v>1</v>
      </c>
      <c r="L1374" s="16"/>
      <c r="M1374" s="16" t="s">
        <v>1322</v>
      </c>
      <c r="N1374" s="35">
        <v>1</v>
      </c>
      <c r="O1374" s="3">
        <v>1.43</v>
      </c>
      <c r="P1374" s="3"/>
      <c r="Q1374" s="3"/>
      <c r="R1374" s="10"/>
      <c r="S1374" s="16"/>
      <c r="T1374" s="16"/>
      <c r="U1374" s="16" t="s">
        <v>35</v>
      </c>
      <c r="V1374" s="3" t="s">
        <v>29</v>
      </c>
      <c r="W1374" s="16" t="s">
        <v>1323</v>
      </c>
      <c r="X1374" s="16" t="s">
        <v>28</v>
      </c>
      <c r="Y1374" s="3" t="s">
        <v>1387</v>
      </c>
      <c r="AA1374" s="3"/>
      <c r="AB1374" s="3"/>
      <c r="AC1374" s="3"/>
      <c r="AD1374" s="3"/>
      <c r="AE1374" s="3"/>
      <c r="AF1374" s="3"/>
    </row>
    <row r="1375" spans="1:32" ht="14.25" customHeight="1">
      <c r="A1375" s="3">
        <v>2023</v>
      </c>
      <c r="B1375" s="16">
        <v>1</v>
      </c>
      <c r="C1375" s="3" t="s">
        <v>1317</v>
      </c>
      <c r="D1375" s="3" t="s">
        <v>1318</v>
      </c>
      <c r="E1375" s="3">
        <v>2011</v>
      </c>
      <c r="F1375" s="3" t="s">
        <v>1319</v>
      </c>
      <c r="G1375" s="3" t="s">
        <v>1320</v>
      </c>
      <c r="H1375" s="17" t="str">
        <f>HYPERLINK("https://doi.org/"&amp;G1375)</f>
        <v>https://doi.org/10.1016/j.rse.2011.02.019</v>
      </c>
      <c r="I1375" s="3" t="s">
        <v>1321</v>
      </c>
      <c r="J1375" s="3" t="s">
        <v>1303</v>
      </c>
      <c r="K1375" s="16">
        <v>1</v>
      </c>
      <c r="L1375" s="16"/>
      <c r="M1375" s="16" t="s">
        <v>1322</v>
      </c>
      <c r="N1375" s="35">
        <v>1.03</v>
      </c>
      <c r="O1375" s="3">
        <v>1.82</v>
      </c>
      <c r="P1375" s="3"/>
      <c r="Q1375" s="3"/>
      <c r="R1375" s="10"/>
      <c r="S1375" s="16"/>
      <c r="T1375" s="16"/>
      <c r="U1375" s="16" t="s">
        <v>35</v>
      </c>
      <c r="V1375" s="3" t="s">
        <v>29</v>
      </c>
      <c r="W1375" s="16" t="s">
        <v>1325</v>
      </c>
      <c r="X1375" s="16" t="s">
        <v>28</v>
      </c>
      <c r="Y1375" s="3" t="s">
        <v>1387</v>
      </c>
      <c r="AA1375" s="3"/>
      <c r="AB1375" s="3"/>
      <c r="AC1375" s="3"/>
      <c r="AD1375" s="3"/>
      <c r="AE1375" s="3"/>
      <c r="AF1375" s="3"/>
    </row>
    <row r="1376" spans="1:32" ht="14.25" customHeight="1">
      <c r="A1376" s="3">
        <v>2023</v>
      </c>
      <c r="B1376" s="16">
        <v>1</v>
      </c>
      <c r="C1376" s="3" t="s">
        <v>1317</v>
      </c>
      <c r="D1376" s="3" t="s">
        <v>1318</v>
      </c>
      <c r="E1376" s="3">
        <v>2011</v>
      </c>
      <c r="F1376" s="3" t="s">
        <v>1319</v>
      </c>
      <c r="G1376" s="3" t="s">
        <v>1320</v>
      </c>
      <c r="H1376" s="17" t="str">
        <f>HYPERLINK("https://doi.org/"&amp;G1376)</f>
        <v>https://doi.org/10.1016/j.rse.2011.02.019</v>
      </c>
      <c r="I1376" s="3" t="s">
        <v>1321</v>
      </c>
      <c r="J1376" s="3" t="s">
        <v>1303</v>
      </c>
      <c r="K1376" s="16">
        <v>1</v>
      </c>
      <c r="L1376" s="16"/>
      <c r="M1376" s="16" t="s">
        <v>1322</v>
      </c>
      <c r="N1376" s="35">
        <v>1.18</v>
      </c>
      <c r="O1376" s="3">
        <v>1.62</v>
      </c>
      <c r="P1376" s="3"/>
      <c r="Q1376" s="3"/>
      <c r="R1376" s="10"/>
      <c r="S1376" s="16"/>
      <c r="T1376" s="16"/>
      <c r="U1376" s="16" t="s">
        <v>35</v>
      </c>
      <c r="V1376" s="3" t="s">
        <v>29</v>
      </c>
      <c r="W1376" s="16" t="s">
        <v>1326</v>
      </c>
      <c r="X1376" s="16" t="s">
        <v>28</v>
      </c>
      <c r="Y1376" s="3" t="s">
        <v>1387</v>
      </c>
      <c r="AA1376" s="3"/>
      <c r="AB1376" s="3"/>
      <c r="AC1376" s="3"/>
      <c r="AD1376" s="3"/>
      <c r="AE1376" s="3"/>
      <c r="AF1376" s="3"/>
    </row>
    <row r="1377" spans="1:32" ht="14.25" customHeight="1">
      <c r="A1377" s="3">
        <v>2023</v>
      </c>
      <c r="B1377" s="16">
        <v>1</v>
      </c>
      <c r="C1377" s="3" t="s">
        <v>1317</v>
      </c>
      <c r="D1377" s="3" t="s">
        <v>1318</v>
      </c>
      <c r="E1377" s="3">
        <v>2011</v>
      </c>
      <c r="F1377" s="3" t="s">
        <v>1319</v>
      </c>
      <c r="G1377" s="3" t="s">
        <v>1320</v>
      </c>
      <c r="H1377" s="17" t="str">
        <f>HYPERLINK("https://doi.org/"&amp;G1377)</f>
        <v>https://doi.org/10.1016/j.rse.2011.02.019</v>
      </c>
      <c r="I1377" s="3" t="s">
        <v>1321</v>
      </c>
      <c r="J1377" s="3" t="s">
        <v>1303</v>
      </c>
      <c r="K1377" s="16">
        <v>1</v>
      </c>
      <c r="L1377" s="16"/>
      <c r="M1377" s="16" t="s">
        <v>1322</v>
      </c>
      <c r="N1377" s="35">
        <v>1.18</v>
      </c>
      <c r="O1377" s="3">
        <v>1.56</v>
      </c>
      <c r="P1377" s="3"/>
      <c r="Q1377" s="3"/>
      <c r="R1377" s="10"/>
      <c r="S1377" s="16"/>
      <c r="T1377" s="16"/>
      <c r="U1377" s="16" t="s">
        <v>35</v>
      </c>
      <c r="V1377" s="3" t="s">
        <v>29</v>
      </c>
      <c r="W1377" s="16" t="s">
        <v>1327</v>
      </c>
      <c r="X1377" s="16" t="s">
        <v>28</v>
      </c>
      <c r="Y1377" s="3" t="s">
        <v>1387</v>
      </c>
      <c r="AA1377" s="3"/>
      <c r="AB1377" s="3"/>
      <c r="AC1377" s="3"/>
      <c r="AD1377" s="3"/>
      <c r="AE1377" s="3"/>
      <c r="AF1377" s="3"/>
    </row>
    <row r="1378" spans="1:32" ht="14.25" customHeight="1">
      <c r="A1378" s="3">
        <v>2023</v>
      </c>
      <c r="B1378" s="16">
        <v>1</v>
      </c>
      <c r="C1378" s="3" t="s">
        <v>1317</v>
      </c>
      <c r="D1378" s="3" t="s">
        <v>1318</v>
      </c>
      <c r="E1378" s="3">
        <v>2011</v>
      </c>
      <c r="F1378" s="3" t="s">
        <v>1319</v>
      </c>
      <c r="G1378" s="3" t="s">
        <v>1320</v>
      </c>
      <c r="H1378" s="17" t="str">
        <f>HYPERLINK("https://doi.org/"&amp;G1378)</f>
        <v>https://doi.org/10.1016/j.rse.2011.02.019</v>
      </c>
      <c r="I1378" s="3" t="s">
        <v>1321</v>
      </c>
      <c r="J1378" s="3" t="s">
        <v>1303</v>
      </c>
      <c r="K1378" s="16">
        <v>1</v>
      </c>
      <c r="L1378" s="16"/>
      <c r="M1378" s="16" t="s">
        <v>1322</v>
      </c>
      <c r="N1378" s="35">
        <v>0.97</v>
      </c>
      <c r="O1378" s="3">
        <v>1.46</v>
      </c>
      <c r="P1378" s="3"/>
      <c r="Q1378" s="3"/>
      <c r="R1378" s="10"/>
      <c r="S1378" s="16"/>
      <c r="T1378" s="16"/>
      <c r="U1378" s="16" t="s">
        <v>35</v>
      </c>
      <c r="V1378" s="3" t="s">
        <v>29</v>
      </c>
      <c r="W1378" s="16" t="s">
        <v>1328</v>
      </c>
      <c r="X1378" s="16" t="s">
        <v>28</v>
      </c>
      <c r="Y1378" s="3" t="s">
        <v>1387</v>
      </c>
      <c r="AA1378" s="3"/>
      <c r="AB1378" s="3"/>
      <c r="AC1378" s="3"/>
      <c r="AD1378" s="3"/>
      <c r="AE1378" s="3"/>
      <c r="AF1378" s="3"/>
    </row>
    <row r="1379" spans="1:32" ht="14.25" customHeight="1">
      <c r="A1379" s="3">
        <v>2023</v>
      </c>
      <c r="B1379" s="16">
        <v>1</v>
      </c>
      <c r="C1379" s="3" t="s">
        <v>1317</v>
      </c>
      <c r="D1379" s="3" t="s">
        <v>1318</v>
      </c>
      <c r="E1379" s="3">
        <v>2011</v>
      </c>
      <c r="F1379" s="3" t="s">
        <v>1319</v>
      </c>
      <c r="G1379" s="3" t="s">
        <v>1320</v>
      </c>
      <c r="H1379" s="17" t="str">
        <f>HYPERLINK("https://doi.org/"&amp;G1379)</f>
        <v>https://doi.org/10.1016/j.rse.2011.02.019</v>
      </c>
      <c r="I1379" s="3" t="s">
        <v>1321</v>
      </c>
      <c r="J1379" s="3" t="s">
        <v>1303</v>
      </c>
      <c r="K1379" s="16">
        <v>1</v>
      </c>
      <c r="L1379" s="16"/>
      <c r="M1379" s="16" t="s">
        <v>1322</v>
      </c>
      <c r="N1379" s="35">
        <v>0.79</v>
      </c>
      <c r="O1379" s="3">
        <v>1.35</v>
      </c>
      <c r="P1379" s="3"/>
      <c r="Q1379" s="3"/>
      <c r="R1379" s="10"/>
      <c r="S1379" s="16"/>
      <c r="T1379" s="16"/>
      <c r="U1379" s="16" t="s">
        <v>35</v>
      </c>
      <c r="V1379" s="3" t="s">
        <v>29</v>
      </c>
      <c r="W1379" s="16" t="s">
        <v>1329</v>
      </c>
      <c r="X1379" s="16" t="s">
        <v>28</v>
      </c>
      <c r="Y1379" s="3" t="s">
        <v>1387</v>
      </c>
      <c r="AA1379" s="3"/>
      <c r="AB1379" s="3"/>
      <c r="AC1379" s="3"/>
      <c r="AD1379" s="3"/>
      <c r="AE1379" s="3"/>
      <c r="AF1379" s="3"/>
    </row>
    <row r="1380" spans="1:32" ht="14.25" customHeight="1">
      <c r="A1380" s="3">
        <v>2023</v>
      </c>
      <c r="B1380" s="16">
        <v>1</v>
      </c>
      <c r="C1380" s="3" t="s">
        <v>1317</v>
      </c>
      <c r="D1380" s="3" t="s">
        <v>1318</v>
      </c>
      <c r="E1380" s="3">
        <v>2011</v>
      </c>
      <c r="F1380" s="3" t="s">
        <v>1319</v>
      </c>
      <c r="G1380" s="3" t="s">
        <v>1320</v>
      </c>
      <c r="H1380" s="17" t="str">
        <f>HYPERLINK("https://doi.org/"&amp;G1380)</f>
        <v>https://doi.org/10.1016/j.rse.2011.02.019</v>
      </c>
      <c r="I1380" s="3" t="s">
        <v>1321</v>
      </c>
      <c r="J1380" s="3" t="s">
        <v>1303</v>
      </c>
      <c r="K1380" s="16">
        <v>1</v>
      </c>
      <c r="L1380" s="16"/>
      <c r="M1380" s="16" t="s">
        <v>1322</v>
      </c>
      <c r="N1380" s="35">
        <v>0.82</v>
      </c>
      <c r="O1380" s="3">
        <v>1.39</v>
      </c>
      <c r="P1380" s="3"/>
      <c r="Q1380" s="3"/>
      <c r="R1380" s="10"/>
      <c r="S1380" s="16"/>
      <c r="T1380" s="16"/>
      <c r="U1380" s="16" t="s">
        <v>35</v>
      </c>
      <c r="V1380" s="3" t="s">
        <v>29</v>
      </c>
      <c r="W1380" s="16" t="s">
        <v>1330</v>
      </c>
      <c r="X1380" s="16" t="s">
        <v>28</v>
      </c>
      <c r="Y1380" s="3" t="s">
        <v>1387</v>
      </c>
      <c r="AA1380" s="3"/>
      <c r="AB1380" s="3"/>
      <c r="AC1380" s="3"/>
      <c r="AD1380" s="3"/>
      <c r="AE1380" s="3"/>
      <c r="AF1380" s="3"/>
    </row>
    <row r="1381" spans="1:32" ht="14.25" customHeight="1">
      <c r="A1381" s="3">
        <v>2023</v>
      </c>
      <c r="B1381" s="16">
        <v>1</v>
      </c>
      <c r="C1381" s="3" t="s">
        <v>1317</v>
      </c>
      <c r="D1381" s="3" t="s">
        <v>1318</v>
      </c>
      <c r="E1381" s="3">
        <v>2011</v>
      </c>
      <c r="F1381" s="3" t="s">
        <v>1319</v>
      </c>
      <c r="G1381" s="3" t="s">
        <v>1320</v>
      </c>
      <c r="H1381" s="17" t="str">
        <f>HYPERLINK("https://doi.org/"&amp;G1381)</f>
        <v>https://doi.org/10.1016/j.rse.2011.02.019</v>
      </c>
      <c r="I1381" s="3" t="s">
        <v>1321</v>
      </c>
      <c r="J1381" s="3" t="s">
        <v>1303</v>
      </c>
      <c r="K1381" s="16">
        <v>1</v>
      </c>
      <c r="L1381" s="16"/>
      <c r="M1381" s="16" t="s">
        <v>1322</v>
      </c>
      <c r="N1381" s="35">
        <v>0.93</v>
      </c>
      <c r="O1381" s="3">
        <v>1.04</v>
      </c>
      <c r="P1381" s="3"/>
      <c r="Q1381" s="3"/>
      <c r="R1381" s="10"/>
      <c r="S1381" s="16"/>
      <c r="T1381" s="16"/>
      <c r="U1381" s="16" t="s">
        <v>35</v>
      </c>
      <c r="V1381" s="3" t="s">
        <v>509</v>
      </c>
      <c r="W1381" s="16" t="s">
        <v>1331</v>
      </c>
      <c r="X1381" s="16" t="s">
        <v>28</v>
      </c>
      <c r="Y1381" s="3" t="s">
        <v>1387</v>
      </c>
      <c r="AA1381" s="3"/>
      <c r="AB1381" s="3"/>
      <c r="AC1381" s="3"/>
      <c r="AD1381" s="3"/>
      <c r="AE1381" s="3"/>
      <c r="AF1381" s="3"/>
    </row>
    <row r="1382" spans="1:32" ht="14.25" customHeight="1">
      <c r="A1382" s="3">
        <v>2023</v>
      </c>
      <c r="B1382" s="16">
        <v>1</v>
      </c>
      <c r="C1382" s="3" t="s">
        <v>1317</v>
      </c>
      <c r="D1382" s="3" t="s">
        <v>1318</v>
      </c>
      <c r="E1382" s="3">
        <v>2011</v>
      </c>
      <c r="F1382" s="3" t="s">
        <v>1319</v>
      </c>
      <c r="G1382" s="3" t="s">
        <v>1320</v>
      </c>
      <c r="H1382" s="17" t="str">
        <f>HYPERLINK("https://doi.org/"&amp;G1382)</f>
        <v>https://doi.org/10.1016/j.rse.2011.02.019</v>
      </c>
      <c r="I1382" s="3" t="s">
        <v>1321</v>
      </c>
      <c r="J1382" s="3" t="s">
        <v>1303</v>
      </c>
      <c r="K1382" s="16">
        <v>1</v>
      </c>
      <c r="L1382" s="16"/>
      <c r="M1382" s="16" t="s">
        <v>1322</v>
      </c>
      <c r="N1382" s="35">
        <v>1.03</v>
      </c>
      <c r="O1382" s="3">
        <v>0.84</v>
      </c>
      <c r="P1382" s="3"/>
      <c r="Q1382" s="3"/>
      <c r="R1382" s="10"/>
      <c r="S1382" s="16"/>
      <c r="T1382" s="16"/>
      <c r="U1382" s="16" t="s">
        <v>35</v>
      </c>
      <c r="V1382" s="3" t="s">
        <v>30</v>
      </c>
      <c r="W1382" s="16" t="s">
        <v>1332</v>
      </c>
      <c r="X1382" s="16" t="s">
        <v>28</v>
      </c>
      <c r="Y1382" s="3" t="s">
        <v>1387</v>
      </c>
      <c r="AA1382" s="3"/>
      <c r="AB1382" s="3"/>
      <c r="AC1382" s="3"/>
      <c r="AD1382" s="3"/>
      <c r="AE1382" s="3"/>
      <c r="AF1382" s="3"/>
    </row>
    <row r="1383" spans="1:32" ht="14.25" customHeight="1">
      <c r="A1383" s="3">
        <v>2023</v>
      </c>
      <c r="B1383" s="16">
        <v>1</v>
      </c>
      <c r="C1383" s="3" t="s">
        <v>1317</v>
      </c>
      <c r="D1383" s="3" t="s">
        <v>1318</v>
      </c>
      <c r="E1383" s="3">
        <v>2011</v>
      </c>
      <c r="F1383" s="3" t="s">
        <v>1319</v>
      </c>
      <c r="G1383" s="3" t="s">
        <v>1320</v>
      </c>
      <c r="H1383" s="17" t="str">
        <f>HYPERLINK("https://doi.org/"&amp;G1383)</f>
        <v>https://doi.org/10.1016/j.rse.2011.02.019</v>
      </c>
      <c r="I1383" s="3" t="s">
        <v>1321</v>
      </c>
      <c r="J1383" s="3" t="s">
        <v>1303</v>
      </c>
      <c r="K1383" s="16">
        <v>1</v>
      </c>
      <c r="L1383" s="16"/>
      <c r="M1383" s="16" t="s">
        <v>1322</v>
      </c>
      <c r="N1383" s="35">
        <v>1.04</v>
      </c>
      <c r="O1383" s="3">
        <v>2.2000000000000002</v>
      </c>
      <c r="P1383" s="3"/>
      <c r="Q1383" s="3"/>
      <c r="R1383" s="10"/>
      <c r="S1383" s="16"/>
      <c r="T1383" s="16"/>
      <c r="U1383" s="16" t="s">
        <v>35</v>
      </c>
      <c r="V1383" s="3" t="s">
        <v>30</v>
      </c>
      <c r="W1383" s="16" t="s">
        <v>1333</v>
      </c>
      <c r="X1383" s="16" t="s">
        <v>28</v>
      </c>
      <c r="Y1383" s="3" t="s">
        <v>1387</v>
      </c>
      <c r="AA1383" s="3"/>
      <c r="AB1383" s="3"/>
      <c r="AC1383" s="3"/>
      <c r="AD1383" s="3"/>
      <c r="AE1383" s="3"/>
      <c r="AF1383" s="3"/>
    </row>
    <row r="1384" spans="1:32" ht="14.25" customHeight="1">
      <c r="A1384" s="3">
        <v>2023</v>
      </c>
      <c r="B1384" s="16">
        <v>1</v>
      </c>
      <c r="C1384" s="3" t="s">
        <v>1317</v>
      </c>
      <c r="D1384" s="3" t="s">
        <v>1318</v>
      </c>
      <c r="E1384" s="3">
        <v>2011</v>
      </c>
      <c r="F1384" s="3" t="s">
        <v>1319</v>
      </c>
      <c r="G1384" s="3" t="s">
        <v>1320</v>
      </c>
      <c r="H1384" s="17" t="str">
        <f>HYPERLINK("https://doi.org/"&amp;G1384)</f>
        <v>https://doi.org/10.1016/j.rse.2011.02.019</v>
      </c>
      <c r="I1384" s="3" t="s">
        <v>1321</v>
      </c>
      <c r="J1384" s="3" t="s">
        <v>1303</v>
      </c>
      <c r="K1384" s="16">
        <v>1</v>
      </c>
      <c r="L1384" s="16"/>
      <c r="M1384" s="16" t="s">
        <v>1322</v>
      </c>
      <c r="N1384" s="35">
        <v>0.81</v>
      </c>
      <c r="O1384" s="3">
        <v>1.1599999999999999</v>
      </c>
      <c r="P1384" s="3"/>
      <c r="Q1384" s="3"/>
      <c r="R1384" s="10"/>
      <c r="S1384" s="16"/>
      <c r="T1384" s="16"/>
      <c r="U1384" s="16" t="s">
        <v>35</v>
      </c>
      <c r="V1384" s="3" t="s">
        <v>30</v>
      </c>
      <c r="W1384" s="16" t="s">
        <v>1334</v>
      </c>
      <c r="X1384" s="16" t="s">
        <v>28</v>
      </c>
      <c r="Y1384" s="3" t="s">
        <v>1387</v>
      </c>
      <c r="AA1384" s="3"/>
      <c r="AB1384" s="3"/>
      <c r="AC1384" s="3"/>
      <c r="AD1384" s="3"/>
      <c r="AE1384" s="3"/>
      <c r="AF1384" s="3"/>
    </row>
    <row r="1385" spans="1:32" ht="14.25" customHeight="1">
      <c r="A1385" s="3">
        <v>2023</v>
      </c>
      <c r="B1385" s="16">
        <v>1</v>
      </c>
      <c r="C1385" s="3" t="s">
        <v>1317</v>
      </c>
      <c r="D1385" s="3" t="s">
        <v>1318</v>
      </c>
      <c r="E1385" s="3">
        <v>2011</v>
      </c>
      <c r="F1385" s="3" t="s">
        <v>1319</v>
      </c>
      <c r="G1385" s="3" t="s">
        <v>1320</v>
      </c>
      <c r="H1385" s="17" t="str">
        <f>HYPERLINK("https://doi.org/"&amp;G1385)</f>
        <v>https://doi.org/10.1016/j.rse.2011.02.019</v>
      </c>
      <c r="I1385" s="3" t="s">
        <v>1321</v>
      </c>
      <c r="J1385" s="3" t="s">
        <v>1303</v>
      </c>
      <c r="K1385" s="16">
        <v>1</v>
      </c>
      <c r="L1385" s="16"/>
      <c r="M1385" s="16" t="s">
        <v>1322</v>
      </c>
      <c r="N1385" s="35">
        <v>0.83</v>
      </c>
      <c r="O1385" s="3">
        <v>1.94</v>
      </c>
      <c r="P1385" s="3"/>
      <c r="Q1385" s="3"/>
      <c r="R1385" s="10"/>
      <c r="S1385" s="16"/>
      <c r="T1385" s="16"/>
      <c r="U1385" s="16" t="s">
        <v>35</v>
      </c>
      <c r="V1385" s="3" t="s">
        <v>30</v>
      </c>
      <c r="W1385" s="16" t="s">
        <v>1335</v>
      </c>
      <c r="X1385" s="16" t="s">
        <v>28</v>
      </c>
      <c r="Y1385" s="3" t="s">
        <v>1387</v>
      </c>
      <c r="AA1385" s="3"/>
      <c r="AB1385" s="3"/>
      <c r="AC1385" s="3"/>
      <c r="AD1385" s="3"/>
      <c r="AE1385" s="3"/>
      <c r="AF1385" s="3"/>
    </row>
    <row r="1386" spans="1:32" ht="14.25" customHeight="1">
      <c r="A1386" s="3">
        <v>2023</v>
      </c>
      <c r="B1386" s="16">
        <v>1</v>
      </c>
      <c r="C1386" s="3" t="s">
        <v>1317</v>
      </c>
      <c r="D1386" s="3" t="s">
        <v>1318</v>
      </c>
      <c r="E1386" s="3">
        <v>2011</v>
      </c>
      <c r="F1386" s="3" t="s">
        <v>1319</v>
      </c>
      <c r="G1386" s="3" t="s">
        <v>1320</v>
      </c>
      <c r="H1386" s="17" t="str">
        <f>HYPERLINK("https://doi.org/"&amp;G1386)</f>
        <v>https://doi.org/10.1016/j.rse.2011.02.019</v>
      </c>
      <c r="I1386" s="3" t="s">
        <v>1321</v>
      </c>
      <c r="J1386" s="3" t="s">
        <v>1303</v>
      </c>
      <c r="K1386" s="16">
        <v>1</v>
      </c>
      <c r="L1386" s="16"/>
      <c r="M1386" s="16" t="s">
        <v>1322</v>
      </c>
      <c r="N1386" s="35">
        <v>0.6</v>
      </c>
      <c r="O1386" s="3">
        <v>1.22</v>
      </c>
      <c r="P1386" s="3"/>
      <c r="Q1386" s="3"/>
      <c r="R1386" s="10"/>
      <c r="S1386" s="16"/>
      <c r="T1386" s="16"/>
      <c r="U1386" s="16" t="s">
        <v>35</v>
      </c>
      <c r="V1386" s="3" t="s">
        <v>30</v>
      </c>
      <c r="W1386" s="16" t="s">
        <v>1336</v>
      </c>
      <c r="X1386" s="16" t="s">
        <v>28</v>
      </c>
      <c r="Y1386" s="3" t="s">
        <v>1387</v>
      </c>
      <c r="AA1386" s="3"/>
      <c r="AB1386" s="3"/>
      <c r="AC1386" s="3"/>
      <c r="AD1386" s="3"/>
      <c r="AE1386" s="3"/>
      <c r="AF1386" s="3"/>
    </row>
    <row r="1387" spans="1:32" ht="14.25" customHeight="1">
      <c r="A1387" s="3">
        <v>2023</v>
      </c>
      <c r="B1387" s="16">
        <v>1</v>
      </c>
      <c r="C1387" s="3" t="s">
        <v>1317</v>
      </c>
      <c r="D1387" s="3" t="s">
        <v>1318</v>
      </c>
      <c r="E1387" s="3">
        <v>2011</v>
      </c>
      <c r="F1387" s="3" t="s">
        <v>1319</v>
      </c>
      <c r="G1387" s="3" t="s">
        <v>1320</v>
      </c>
      <c r="H1387" s="17" t="str">
        <f>HYPERLINK("https://doi.org/"&amp;G1387)</f>
        <v>https://doi.org/10.1016/j.rse.2011.02.019</v>
      </c>
      <c r="I1387" s="3" t="s">
        <v>1321</v>
      </c>
      <c r="J1387" s="3" t="s">
        <v>1303</v>
      </c>
      <c r="K1387" s="16">
        <v>1</v>
      </c>
      <c r="L1387" s="16"/>
      <c r="M1387" s="16" t="s">
        <v>1322</v>
      </c>
      <c r="N1387" s="35">
        <v>0.76</v>
      </c>
      <c r="O1387" s="3">
        <v>0.97</v>
      </c>
      <c r="P1387" s="3"/>
      <c r="Q1387" s="3"/>
      <c r="R1387" s="10"/>
      <c r="S1387" s="16"/>
      <c r="T1387" s="16"/>
      <c r="U1387" s="16" t="s">
        <v>35</v>
      </c>
      <c r="V1387" s="3" t="s">
        <v>30</v>
      </c>
      <c r="W1387" s="16" t="s">
        <v>1337</v>
      </c>
      <c r="X1387" s="16" t="s">
        <v>28</v>
      </c>
      <c r="Y1387" s="3" t="s">
        <v>1387</v>
      </c>
      <c r="AA1387" s="3"/>
      <c r="AB1387" s="3"/>
      <c r="AC1387" s="3"/>
      <c r="AD1387" s="3"/>
      <c r="AE1387" s="3"/>
      <c r="AF1387" s="3"/>
    </row>
    <row r="1388" spans="1:32" ht="14.25" customHeight="1">
      <c r="A1388" s="3">
        <v>2023</v>
      </c>
      <c r="B1388" s="16">
        <v>1</v>
      </c>
      <c r="C1388" s="3" t="s">
        <v>1317</v>
      </c>
      <c r="D1388" s="3" t="s">
        <v>1318</v>
      </c>
      <c r="E1388" s="3">
        <v>2011</v>
      </c>
      <c r="F1388" s="3" t="s">
        <v>1319</v>
      </c>
      <c r="G1388" s="3" t="s">
        <v>1320</v>
      </c>
      <c r="H1388" s="17" t="str">
        <f>HYPERLINK("https://doi.org/"&amp;G1388)</f>
        <v>https://doi.org/10.1016/j.rse.2011.02.019</v>
      </c>
      <c r="I1388" s="3" t="s">
        <v>1321</v>
      </c>
      <c r="J1388" s="3" t="s">
        <v>1303</v>
      </c>
      <c r="K1388" s="16">
        <v>1</v>
      </c>
      <c r="L1388" s="16"/>
      <c r="M1388" s="16" t="s">
        <v>1322</v>
      </c>
      <c r="N1388" s="35">
        <v>1.28</v>
      </c>
      <c r="O1388" s="3">
        <v>3.08</v>
      </c>
      <c r="P1388" s="3"/>
      <c r="Q1388" s="3"/>
      <c r="R1388" s="10"/>
      <c r="S1388" s="16"/>
      <c r="T1388" s="16"/>
      <c r="U1388" s="16" t="s">
        <v>35</v>
      </c>
      <c r="V1388" s="3" t="s">
        <v>125</v>
      </c>
      <c r="W1388" s="16" t="s">
        <v>1338</v>
      </c>
      <c r="X1388" s="16" t="s">
        <v>28</v>
      </c>
      <c r="Y1388" s="3" t="s">
        <v>1387</v>
      </c>
      <c r="AA1388" s="3"/>
      <c r="AB1388" s="3"/>
      <c r="AC1388" s="3"/>
      <c r="AD1388" s="3"/>
      <c r="AE1388" s="3"/>
      <c r="AF1388" s="3"/>
    </row>
    <row r="1389" spans="1:32" ht="14.25" customHeight="1">
      <c r="A1389" s="3">
        <v>2023</v>
      </c>
      <c r="B1389" s="16">
        <v>1</v>
      </c>
      <c r="C1389" s="3" t="s">
        <v>1317</v>
      </c>
      <c r="D1389" s="3" t="s">
        <v>1318</v>
      </c>
      <c r="E1389" s="3">
        <v>2011</v>
      </c>
      <c r="F1389" s="3" t="s">
        <v>1319</v>
      </c>
      <c r="G1389" s="3" t="s">
        <v>1320</v>
      </c>
      <c r="H1389" s="17" t="str">
        <f>HYPERLINK("https://doi.org/"&amp;G1389)</f>
        <v>https://doi.org/10.1016/j.rse.2011.02.019</v>
      </c>
      <c r="I1389" s="3" t="s">
        <v>1321</v>
      </c>
      <c r="J1389" s="3" t="s">
        <v>1303</v>
      </c>
      <c r="K1389" s="16">
        <v>1</v>
      </c>
      <c r="L1389" s="16"/>
      <c r="M1389" s="16" t="s">
        <v>1322</v>
      </c>
      <c r="N1389" s="35">
        <v>1.39</v>
      </c>
      <c r="O1389" s="3">
        <v>3.63</v>
      </c>
      <c r="P1389" s="3"/>
      <c r="Q1389" s="3"/>
      <c r="R1389" s="10"/>
      <c r="S1389" s="16"/>
      <c r="T1389" s="16"/>
      <c r="U1389" s="16" t="s">
        <v>35</v>
      </c>
      <c r="V1389" s="3" t="s">
        <v>125</v>
      </c>
      <c r="W1389" s="16" t="s">
        <v>1339</v>
      </c>
      <c r="X1389" s="16" t="s">
        <v>28</v>
      </c>
      <c r="Y1389" s="3" t="s">
        <v>1387</v>
      </c>
      <c r="AA1389" s="3"/>
      <c r="AB1389" s="3"/>
      <c r="AC1389" s="3"/>
      <c r="AD1389" s="3"/>
      <c r="AE1389" s="3"/>
      <c r="AF1389" s="3"/>
    </row>
    <row r="1390" spans="1:32" ht="14.25" customHeight="1">
      <c r="A1390" s="3">
        <v>2023</v>
      </c>
      <c r="B1390" s="16">
        <v>1</v>
      </c>
      <c r="C1390" s="3" t="s">
        <v>1317</v>
      </c>
      <c r="D1390" s="3" t="s">
        <v>1318</v>
      </c>
      <c r="E1390" s="3">
        <v>2011</v>
      </c>
      <c r="F1390" s="3" t="s">
        <v>1319</v>
      </c>
      <c r="G1390" s="3" t="s">
        <v>1320</v>
      </c>
      <c r="H1390" s="17" t="str">
        <f>HYPERLINK("https://doi.org/"&amp;G1390)</f>
        <v>https://doi.org/10.1016/j.rse.2011.02.019</v>
      </c>
      <c r="I1390" s="3" t="s">
        <v>1321</v>
      </c>
      <c r="J1390" s="3" t="s">
        <v>1303</v>
      </c>
      <c r="K1390" s="16">
        <v>1</v>
      </c>
      <c r="L1390" s="16"/>
      <c r="M1390" s="16" t="s">
        <v>1322</v>
      </c>
      <c r="N1390" s="35">
        <v>1.41</v>
      </c>
      <c r="O1390" s="3">
        <v>1.99</v>
      </c>
      <c r="P1390" s="3"/>
      <c r="Q1390" s="3"/>
      <c r="R1390" s="10"/>
      <c r="S1390" s="16"/>
      <c r="T1390" s="16"/>
      <c r="U1390" s="16" t="s">
        <v>35</v>
      </c>
      <c r="V1390" s="3" t="s">
        <v>32</v>
      </c>
      <c r="W1390" s="16" t="s">
        <v>1340</v>
      </c>
      <c r="X1390" s="16" t="s">
        <v>28</v>
      </c>
      <c r="Y1390" s="3" t="s">
        <v>1387</v>
      </c>
      <c r="AA1390" s="3"/>
      <c r="AB1390" s="3"/>
      <c r="AC1390" s="3"/>
      <c r="AD1390" s="3"/>
      <c r="AE1390" s="3"/>
      <c r="AF1390" s="3"/>
    </row>
    <row r="1391" spans="1:32" ht="14.25" customHeight="1">
      <c r="A1391" s="3">
        <v>2023</v>
      </c>
      <c r="B1391" s="16">
        <v>1</v>
      </c>
      <c r="C1391" s="3" t="s">
        <v>1317</v>
      </c>
      <c r="D1391" s="3" t="s">
        <v>1318</v>
      </c>
      <c r="E1391" s="3">
        <v>2011</v>
      </c>
      <c r="F1391" s="3" t="s">
        <v>1319</v>
      </c>
      <c r="G1391" s="3" t="s">
        <v>1320</v>
      </c>
      <c r="H1391" s="17" t="str">
        <f>HYPERLINK("https://doi.org/"&amp;G1391)</f>
        <v>https://doi.org/10.1016/j.rse.2011.02.019</v>
      </c>
      <c r="I1391" s="3" t="s">
        <v>1321</v>
      </c>
      <c r="J1391" s="3" t="s">
        <v>1303</v>
      </c>
      <c r="K1391" s="16">
        <v>1</v>
      </c>
      <c r="L1391" s="16"/>
      <c r="M1391" s="16" t="s">
        <v>1322</v>
      </c>
      <c r="N1391" s="35">
        <v>1.49</v>
      </c>
      <c r="O1391" s="3">
        <v>2.68</v>
      </c>
      <c r="P1391" s="3"/>
      <c r="Q1391" s="3"/>
      <c r="R1391" s="10"/>
      <c r="S1391" s="16"/>
      <c r="T1391" s="16"/>
      <c r="U1391" s="16" t="s">
        <v>35</v>
      </c>
      <c r="V1391" s="3" t="s">
        <v>32</v>
      </c>
      <c r="W1391" s="16" t="s">
        <v>1341</v>
      </c>
      <c r="X1391" s="16" t="s">
        <v>28</v>
      </c>
      <c r="Y1391" s="3" t="s">
        <v>1387</v>
      </c>
      <c r="AA1391" s="3"/>
      <c r="AB1391" s="3"/>
      <c r="AC1391" s="3"/>
      <c r="AD1391" s="3"/>
      <c r="AE1391" s="3"/>
      <c r="AF1391" s="3"/>
    </row>
    <row r="1392" spans="1:32" ht="14.25" customHeight="1">
      <c r="A1392" s="3">
        <v>2023</v>
      </c>
      <c r="B1392" s="16">
        <v>1</v>
      </c>
      <c r="C1392" s="3" t="s">
        <v>1317</v>
      </c>
      <c r="D1392" s="3" t="s">
        <v>1318</v>
      </c>
      <c r="E1392" s="3">
        <v>2011</v>
      </c>
      <c r="F1392" s="3" t="s">
        <v>1319</v>
      </c>
      <c r="G1392" s="3" t="s">
        <v>1320</v>
      </c>
      <c r="H1392" s="17" t="str">
        <f>HYPERLINK("https://doi.org/"&amp;G1392)</f>
        <v>https://doi.org/10.1016/j.rse.2011.02.019</v>
      </c>
      <c r="I1392" s="3" t="s">
        <v>1321</v>
      </c>
      <c r="J1392" s="3" t="s">
        <v>1303</v>
      </c>
      <c r="K1392" s="16">
        <v>1</v>
      </c>
      <c r="L1392" s="16"/>
      <c r="M1392" s="16" t="s">
        <v>1322</v>
      </c>
      <c r="N1392" s="35">
        <v>1</v>
      </c>
      <c r="O1392" s="3">
        <v>1.24</v>
      </c>
      <c r="P1392" s="3"/>
      <c r="Q1392" s="3"/>
      <c r="R1392" s="10"/>
      <c r="S1392" s="16"/>
      <c r="T1392" s="16"/>
      <c r="U1392" s="16" t="s">
        <v>35</v>
      </c>
      <c r="V1392" s="3" t="s">
        <v>32</v>
      </c>
      <c r="W1392" s="16" t="s">
        <v>1342</v>
      </c>
      <c r="X1392" s="16" t="s">
        <v>28</v>
      </c>
      <c r="Y1392" s="3" t="s">
        <v>1387</v>
      </c>
      <c r="AA1392" s="3"/>
      <c r="AB1392" s="3"/>
      <c r="AC1392" s="3"/>
      <c r="AD1392" s="3"/>
      <c r="AE1392" s="3"/>
      <c r="AF1392" s="3"/>
    </row>
    <row r="1393" spans="1:32" ht="14.25" customHeight="1">
      <c r="A1393" s="3">
        <v>2023</v>
      </c>
      <c r="B1393" s="16">
        <v>1</v>
      </c>
      <c r="C1393" s="3" t="s">
        <v>1317</v>
      </c>
      <c r="D1393" s="3" t="s">
        <v>1318</v>
      </c>
      <c r="E1393" s="3">
        <v>2011</v>
      </c>
      <c r="F1393" s="3" t="s">
        <v>1319</v>
      </c>
      <c r="G1393" s="3" t="s">
        <v>1320</v>
      </c>
      <c r="H1393" s="17" t="str">
        <f>HYPERLINK("https://doi.org/"&amp;G1393)</f>
        <v>https://doi.org/10.1016/j.rse.2011.02.019</v>
      </c>
      <c r="I1393" s="3" t="s">
        <v>1321</v>
      </c>
      <c r="J1393" s="3" t="s">
        <v>1303</v>
      </c>
      <c r="K1393" s="16">
        <v>1</v>
      </c>
      <c r="L1393" s="16"/>
      <c r="M1393" s="16" t="s">
        <v>1322</v>
      </c>
      <c r="N1393" s="35">
        <v>0.57999999999999996</v>
      </c>
      <c r="O1393" s="3">
        <v>0.99</v>
      </c>
      <c r="P1393" s="3"/>
      <c r="Q1393" s="3"/>
      <c r="R1393" s="10"/>
      <c r="S1393" s="16"/>
      <c r="T1393" s="16"/>
      <c r="U1393" s="16" t="s">
        <v>35</v>
      </c>
      <c r="V1393" s="3" t="s">
        <v>32</v>
      </c>
      <c r="W1393" s="16" t="s">
        <v>1343</v>
      </c>
      <c r="X1393" s="16" t="s">
        <v>28</v>
      </c>
      <c r="Y1393" s="3" t="s">
        <v>1387</v>
      </c>
      <c r="AA1393" s="3"/>
      <c r="AB1393" s="3"/>
      <c r="AC1393" s="3"/>
      <c r="AD1393" s="3"/>
      <c r="AE1393" s="3"/>
      <c r="AF1393" s="3"/>
    </row>
    <row r="1394" spans="1:32" ht="14.25" customHeight="1">
      <c r="A1394" s="3">
        <v>2023</v>
      </c>
      <c r="B1394" s="16">
        <v>1</v>
      </c>
      <c r="C1394" s="3" t="s">
        <v>1317</v>
      </c>
      <c r="D1394" s="3" t="s">
        <v>1318</v>
      </c>
      <c r="E1394" s="3">
        <v>2011</v>
      </c>
      <c r="F1394" s="3" t="s">
        <v>1319</v>
      </c>
      <c r="G1394" s="3" t="s">
        <v>1320</v>
      </c>
      <c r="H1394" s="17" t="str">
        <f>HYPERLINK("https://doi.org/"&amp;G1394)</f>
        <v>https://doi.org/10.1016/j.rse.2011.02.019</v>
      </c>
      <c r="I1394" s="3" t="s">
        <v>1321</v>
      </c>
      <c r="J1394" s="3" t="s">
        <v>1303</v>
      </c>
      <c r="K1394" s="16">
        <v>1</v>
      </c>
      <c r="L1394" s="16"/>
      <c r="M1394" s="16" t="s">
        <v>1322</v>
      </c>
      <c r="N1394" s="35">
        <v>0.79</v>
      </c>
      <c r="O1394" s="3">
        <v>1.18</v>
      </c>
      <c r="P1394" s="3"/>
      <c r="Q1394" s="3"/>
      <c r="R1394" s="10"/>
      <c r="S1394" s="16"/>
      <c r="T1394" s="16"/>
      <c r="U1394" s="16" t="s">
        <v>35</v>
      </c>
      <c r="V1394" s="3" t="s">
        <v>32</v>
      </c>
      <c r="W1394" s="16" t="s">
        <v>1344</v>
      </c>
      <c r="X1394" s="16" t="s">
        <v>28</v>
      </c>
      <c r="Y1394" s="3" t="s">
        <v>1387</v>
      </c>
      <c r="AA1394" s="3"/>
      <c r="AB1394" s="3"/>
      <c r="AC1394" s="3"/>
      <c r="AD1394" s="3"/>
      <c r="AE1394" s="3"/>
      <c r="AF1394" s="3"/>
    </row>
    <row r="1395" spans="1:32" ht="14.25" customHeight="1">
      <c r="A1395" s="3">
        <v>2023</v>
      </c>
      <c r="B1395" s="16">
        <v>1</v>
      </c>
      <c r="C1395" s="3" t="s">
        <v>1317</v>
      </c>
      <c r="D1395" s="3" t="s">
        <v>1318</v>
      </c>
      <c r="E1395" s="3">
        <v>2011</v>
      </c>
      <c r="F1395" s="3" t="s">
        <v>1319</v>
      </c>
      <c r="G1395" s="3" t="s">
        <v>1320</v>
      </c>
      <c r="H1395" s="17" t="str">
        <f>HYPERLINK("https://doi.org/"&amp;G1395)</f>
        <v>https://doi.org/10.1016/j.rse.2011.02.019</v>
      </c>
      <c r="I1395" s="3" t="s">
        <v>1321</v>
      </c>
      <c r="J1395" s="3" t="s">
        <v>1303</v>
      </c>
      <c r="K1395" s="16">
        <v>1</v>
      </c>
      <c r="L1395" s="16"/>
      <c r="M1395" s="16" t="s">
        <v>1322</v>
      </c>
      <c r="N1395" s="35">
        <v>0.56999999999999995</v>
      </c>
      <c r="O1395" s="3">
        <v>0.93</v>
      </c>
      <c r="P1395" s="3"/>
      <c r="Q1395" s="3"/>
      <c r="R1395" s="10"/>
      <c r="S1395" s="16"/>
      <c r="T1395" s="16"/>
      <c r="U1395" s="16" t="s">
        <v>35</v>
      </c>
      <c r="V1395" s="3" t="s">
        <v>32</v>
      </c>
      <c r="W1395" s="16" t="s">
        <v>1345</v>
      </c>
      <c r="X1395" s="16" t="s">
        <v>28</v>
      </c>
      <c r="Y1395" s="3" t="s">
        <v>1387</v>
      </c>
      <c r="AA1395" s="3"/>
      <c r="AB1395" s="3"/>
      <c r="AC1395" s="3"/>
      <c r="AD1395" s="3"/>
      <c r="AE1395" s="3"/>
      <c r="AF1395" s="3"/>
    </row>
    <row r="1396" spans="1:32" ht="14.25" customHeight="1">
      <c r="A1396" s="3">
        <v>2023</v>
      </c>
      <c r="B1396" s="16">
        <v>1</v>
      </c>
      <c r="C1396" s="3" t="s">
        <v>1317</v>
      </c>
      <c r="D1396" s="3" t="s">
        <v>1318</v>
      </c>
      <c r="E1396" s="3">
        <v>2011</v>
      </c>
      <c r="F1396" s="3" t="s">
        <v>1319</v>
      </c>
      <c r="G1396" s="3" t="s">
        <v>1320</v>
      </c>
      <c r="H1396" s="17" t="str">
        <f>HYPERLINK("https://doi.org/"&amp;G1396)</f>
        <v>https://doi.org/10.1016/j.rse.2011.02.019</v>
      </c>
      <c r="I1396" s="3" t="s">
        <v>1321</v>
      </c>
      <c r="J1396" s="3" t="s">
        <v>1303</v>
      </c>
      <c r="K1396" s="16">
        <v>1</v>
      </c>
      <c r="L1396" s="16"/>
      <c r="M1396" s="16" t="s">
        <v>1322</v>
      </c>
      <c r="N1396" s="35">
        <v>1</v>
      </c>
      <c r="O1396" s="3">
        <v>1.54</v>
      </c>
      <c r="P1396" s="3"/>
      <c r="Q1396" s="3"/>
      <c r="R1396" s="10"/>
      <c r="S1396" s="16"/>
      <c r="T1396" s="16"/>
      <c r="U1396" s="16" t="s">
        <v>35</v>
      </c>
      <c r="V1396" s="3" t="s">
        <v>32</v>
      </c>
      <c r="W1396" s="16" t="s">
        <v>1346</v>
      </c>
      <c r="X1396" s="16" t="s">
        <v>28</v>
      </c>
      <c r="Y1396" s="3" t="s">
        <v>1387</v>
      </c>
      <c r="AA1396" s="3"/>
      <c r="AB1396" s="3"/>
      <c r="AC1396" s="3"/>
      <c r="AD1396" s="3"/>
      <c r="AE1396" s="3"/>
      <c r="AF1396" s="3"/>
    </row>
    <row r="1397" spans="1:32" ht="14.25" customHeight="1">
      <c r="A1397" s="3">
        <v>2023</v>
      </c>
      <c r="B1397" s="16">
        <v>1</v>
      </c>
      <c r="C1397" s="3" t="s">
        <v>1317</v>
      </c>
      <c r="D1397" s="3" t="s">
        <v>1318</v>
      </c>
      <c r="E1397" s="3">
        <v>2011</v>
      </c>
      <c r="F1397" s="3" t="s">
        <v>1319</v>
      </c>
      <c r="G1397" s="3" t="s">
        <v>1320</v>
      </c>
      <c r="H1397" s="17" t="str">
        <f>HYPERLINK("https://doi.org/"&amp;G1397)</f>
        <v>https://doi.org/10.1016/j.rse.2011.02.019</v>
      </c>
      <c r="I1397" s="3" t="s">
        <v>1321</v>
      </c>
      <c r="J1397" s="3" t="s">
        <v>1303</v>
      </c>
      <c r="K1397" s="16">
        <v>1</v>
      </c>
      <c r="L1397" s="16"/>
      <c r="M1397" s="16" t="s">
        <v>1322</v>
      </c>
      <c r="N1397" s="35">
        <v>0.51</v>
      </c>
      <c r="O1397" s="3">
        <v>0.56000000000000005</v>
      </c>
      <c r="P1397" s="3"/>
      <c r="Q1397" s="3"/>
      <c r="R1397" s="10"/>
      <c r="S1397" s="16"/>
      <c r="T1397" s="16"/>
      <c r="U1397" s="16" t="s">
        <v>35</v>
      </c>
      <c r="V1397" s="3" t="s">
        <v>32</v>
      </c>
      <c r="W1397" s="16" t="s">
        <v>1347</v>
      </c>
      <c r="X1397" s="16" t="s">
        <v>28</v>
      </c>
      <c r="Y1397" s="3" t="s">
        <v>1387</v>
      </c>
      <c r="AA1397" s="3"/>
      <c r="AB1397" s="3"/>
      <c r="AC1397" s="3"/>
      <c r="AD1397" s="3"/>
      <c r="AE1397" s="3"/>
      <c r="AF1397" s="3"/>
    </row>
    <row r="1398" spans="1:32" ht="14.25" customHeight="1">
      <c r="A1398" s="3">
        <v>2023</v>
      </c>
      <c r="B1398" s="16">
        <v>1</v>
      </c>
      <c r="C1398" s="3" t="s">
        <v>1317</v>
      </c>
      <c r="D1398" s="3" t="s">
        <v>1318</v>
      </c>
      <c r="E1398" s="3">
        <v>2011</v>
      </c>
      <c r="F1398" s="3" t="s">
        <v>1319</v>
      </c>
      <c r="G1398" s="3" t="s">
        <v>1320</v>
      </c>
      <c r="H1398" s="17" t="str">
        <f>HYPERLINK("https://doi.org/"&amp;G1398)</f>
        <v>https://doi.org/10.1016/j.rse.2011.02.019</v>
      </c>
      <c r="I1398" s="3" t="s">
        <v>1321</v>
      </c>
      <c r="J1398" s="3" t="s">
        <v>1303</v>
      </c>
      <c r="K1398" s="16">
        <v>1</v>
      </c>
      <c r="L1398" s="16"/>
      <c r="M1398" s="16" t="s">
        <v>1322</v>
      </c>
      <c r="N1398" s="35">
        <v>0.43</v>
      </c>
      <c r="O1398" s="3">
        <v>0.56999999999999995</v>
      </c>
      <c r="P1398" s="3"/>
      <c r="Q1398" s="3"/>
      <c r="R1398" s="10"/>
      <c r="S1398" s="16"/>
      <c r="T1398" s="16"/>
      <c r="U1398" s="16" t="s">
        <v>35</v>
      </c>
      <c r="V1398" s="3" t="s">
        <v>32</v>
      </c>
      <c r="W1398" s="16" t="s">
        <v>1348</v>
      </c>
      <c r="X1398" s="16" t="s">
        <v>28</v>
      </c>
      <c r="Y1398" s="3" t="s">
        <v>1387</v>
      </c>
      <c r="AA1398" s="2"/>
      <c r="AB1398" s="3"/>
      <c r="AC1398" s="3"/>
      <c r="AD1398" s="3"/>
      <c r="AE1398" s="3"/>
      <c r="AF1398" s="3"/>
    </row>
    <row r="1399" spans="1:32" ht="14.25" customHeight="1">
      <c r="A1399" s="3">
        <v>2023</v>
      </c>
      <c r="B1399" s="16">
        <v>1</v>
      </c>
      <c r="C1399" s="3" t="s">
        <v>1317</v>
      </c>
      <c r="D1399" s="3" t="s">
        <v>1318</v>
      </c>
      <c r="E1399" s="3">
        <v>2011</v>
      </c>
      <c r="F1399" s="3" t="s">
        <v>1319</v>
      </c>
      <c r="G1399" s="3" t="s">
        <v>1320</v>
      </c>
      <c r="H1399" s="17" t="str">
        <f>HYPERLINK("https://doi.org/"&amp;G1399)</f>
        <v>https://doi.org/10.1016/j.rse.2011.02.019</v>
      </c>
      <c r="I1399" s="3" t="s">
        <v>1321</v>
      </c>
      <c r="J1399" s="3" t="s">
        <v>1303</v>
      </c>
      <c r="K1399" s="16">
        <v>1</v>
      </c>
      <c r="L1399" s="16"/>
      <c r="M1399" s="16" t="s">
        <v>1322</v>
      </c>
      <c r="N1399" s="35">
        <v>0.51</v>
      </c>
      <c r="O1399" s="3">
        <v>0.54</v>
      </c>
      <c r="P1399" s="3"/>
      <c r="Q1399" s="3"/>
      <c r="R1399" s="10"/>
      <c r="S1399" s="16"/>
      <c r="T1399" s="16"/>
      <c r="U1399" s="16" t="s">
        <v>35</v>
      </c>
      <c r="V1399" s="3" t="s">
        <v>32</v>
      </c>
      <c r="W1399" s="16" t="s">
        <v>1349</v>
      </c>
      <c r="X1399" s="16" t="s">
        <v>28</v>
      </c>
      <c r="Y1399" s="3" t="s">
        <v>1387</v>
      </c>
      <c r="AA1399" s="3"/>
      <c r="AB1399" s="3"/>
      <c r="AC1399" s="3"/>
      <c r="AD1399" s="3"/>
      <c r="AE1399" s="3"/>
      <c r="AF1399" s="3"/>
    </row>
    <row r="1400" spans="1:32" ht="14.25" customHeight="1">
      <c r="A1400" s="3">
        <v>2023</v>
      </c>
      <c r="B1400" s="16">
        <v>1</v>
      </c>
      <c r="C1400" s="3" t="s">
        <v>1317</v>
      </c>
      <c r="D1400" s="3" t="s">
        <v>1318</v>
      </c>
      <c r="E1400" s="3">
        <v>2011</v>
      </c>
      <c r="F1400" s="3" t="s">
        <v>1319</v>
      </c>
      <c r="G1400" s="3" t="s">
        <v>1320</v>
      </c>
      <c r="H1400" s="17" t="str">
        <f>HYPERLINK("https://doi.org/"&amp;G1400)</f>
        <v>https://doi.org/10.1016/j.rse.2011.02.019</v>
      </c>
      <c r="I1400" s="3" t="s">
        <v>1321</v>
      </c>
      <c r="J1400" s="3" t="s">
        <v>1303</v>
      </c>
      <c r="K1400" s="16">
        <v>1</v>
      </c>
      <c r="L1400" s="16"/>
      <c r="M1400" s="16" t="s">
        <v>1322</v>
      </c>
      <c r="N1400" s="35">
        <v>0.57999999999999996</v>
      </c>
      <c r="O1400" s="3">
        <v>0.38</v>
      </c>
      <c r="P1400" s="3"/>
      <c r="Q1400" s="3"/>
      <c r="R1400" s="10"/>
      <c r="S1400" s="16"/>
      <c r="T1400" s="16"/>
      <c r="U1400" s="16" t="s">
        <v>35</v>
      </c>
      <c r="V1400" s="3" t="s">
        <v>32</v>
      </c>
      <c r="W1400" s="16" t="s">
        <v>1350</v>
      </c>
      <c r="X1400" s="16" t="s">
        <v>28</v>
      </c>
      <c r="Y1400" s="3" t="s">
        <v>1387</v>
      </c>
      <c r="AA1400" s="3"/>
      <c r="AB1400" s="3"/>
      <c r="AC1400" s="3"/>
      <c r="AD1400" s="3"/>
      <c r="AE1400" s="3"/>
      <c r="AF1400" s="3"/>
    </row>
    <row r="1401" spans="1:32" ht="14.25" customHeight="1">
      <c r="A1401" s="3">
        <v>2023</v>
      </c>
      <c r="B1401" s="16">
        <v>1</v>
      </c>
      <c r="C1401" s="3" t="s">
        <v>1317</v>
      </c>
      <c r="D1401" s="3" t="s">
        <v>1318</v>
      </c>
      <c r="E1401" s="3">
        <v>2011</v>
      </c>
      <c r="F1401" s="3" t="s">
        <v>1319</v>
      </c>
      <c r="G1401" s="3" t="s">
        <v>1320</v>
      </c>
      <c r="H1401" s="17" t="str">
        <f>HYPERLINK("https://doi.org/"&amp;G1401)</f>
        <v>https://doi.org/10.1016/j.rse.2011.02.019</v>
      </c>
      <c r="I1401" s="3" t="s">
        <v>1321</v>
      </c>
      <c r="J1401" s="3" t="s">
        <v>1303</v>
      </c>
      <c r="K1401" s="16">
        <v>1</v>
      </c>
      <c r="L1401" s="16"/>
      <c r="M1401" s="16" t="s">
        <v>1322</v>
      </c>
      <c r="N1401" s="35">
        <v>0.65</v>
      </c>
      <c r="O1401" s="3">
        <v>0.57999999999999996</v>
      </c>
      <c r="P1401" s="3"/>
      <c r="Q1401" s="3"/>
      <c r="R1401" s="10"/>
      <c r="S1401" s="16"/>
      <c r="T1401" s="16"/>
      <c r="U1401" s="16" t="s">
        <v>35</v>
      </c>
      <c r="V1401" s="3" t="s">
        <v>32</v>
      </c>
      <c r="W1401" s="16" t="s">
        <v>1351</v>
      </c>
      <c r="X1401" s="16" t="s">
        <v>28</v>
      </c>
      <c r="Y1401" s="3" t="s">
        <v>1387</v>
      </c>
      <c r="AA1401" s="3"/>
      <c r="AB1401" s="3"/>
      <c r="AC1401" s="3"/>
      <c r="AD1401" s="3"/>
      <c r="AE1401" s="3"/>
      <c r="AF1401" s="3"/>
    </row>
    <row r="1402" spans="1:32" ht="14.25" customHeight="1">
      <c r="A1402" s="3">
        <v>2023</v>
      </c>
      <c r="B1402" s="16">
        <v>1</v>
      </c>
      <c r="C1402" s="3" t="s">
        <v>1317</v>
      </c>
      <c r="D1402" s="3" t="s">
        <v>1318</v>
      </c>
      <c r="E1402" s="3">
        <v>2011</v>
      </c>
      <c r="F1402" s="3" t="s">
        <v>1319</v>
      </c>
      <c r="G1402" s="3" t="s">
        <v>1320</v>
      </c>
      <c r="H1402" s="17" t="str">
        <f>HYPERLINK("https://doi.org/"&amp;G1402)</f>
        <v>https://doi.org/10.1016/j.rse.2011.02.019</v>
      </c>
      <c r="I1402" s="3" t="s">
        <v>1321</v>
      </c>
      <c r="J1402" s="3" t="s">
        <v>1303</v>
      </c>
      <c r="K1402" s="16">
        <v>1</v>
      </c>
      <c r="L1402" s="16"/>
      <c r="M1402" s="16" t="s">
        <v>1322</v>
      </c>
      <c r="N1402" s="35">
        <v>0.48</v>
      </c>
      <c r="O1402" s="3">
        <v>0.53</v>
      </c>
      <c r="P1402" s="3"/>
      <c r="Q1402" s="3"/>
      <c r="R1402" s="10"/>
      <c r="S1402" s="16"/>
      <c r="T1402" s="16"/>
      <c r="U1402" s="16" t="s">
        <v>35</v>
      </c>
      <c r="V1402" s="3" t="s">
        <v>32</v>
      </c>
      <c r="W1402" s="16" t="s">
        <v>1352</v>
      </c>
      <c r="X1402" s="16" t="s">
        <v>28</v>
      </c>
      <c r="Y1402" s="3" t="s">
        <v>1387</v>
      </c>
      <c r="AA1402" s="2"/>
      <c r="AB1402" s="3"/>
      <c r="AC1402" s="3"/>
      <c r="AD1402" s="3"/>
      <c r="AE1402" s="3"/>
      <c r="AF1402" s="3"/>
    </row>
    <row r="1403" spans="1:32" ht="14.25" customHeight="1">
      <c r="A1403" s="3">
        <v>2023</v>
      </c>
      <c r="B1403" s="16">
        <v>1</v>
      </c>
      <c r="C1403" s="3" t="s">
        <v>1317</v>
      </c>
      <c r="D1403" s="3" t="s">
        <v>1318</v>
      </c>
      <c r="E1403" s="3">
        <v>2011</v>
      </c>
      <c r="F1403" s="3" t="s">
        <v>1319</v>
      </c>
      <c r="G1403" s="3" t="s">
        <v>1320</v>
      </c>
      <c r="H1403" s="17" t="str">
        <f>HYPERLINK("https://doi.org/"&amp;G1403)</f>
        <v>https://doi.org/10.1016/j.rse.2011.02.019</v>
      </c>
      <c r="I1403" s="3" t="s">
        <v>1321</v>
      </c>
      <c r="J1403" s="3" t="s">
        <v>1303</v>
      </c>
      <c r="K1403" s="16">
        <v>1</v>
      </c>
      <c r="L1403" s="16"/>
      <c r="M1403" s="16" t="s">
        <v>1322</v>
      </c>
      <c r="N1403" s="35">
        <v>0.44</v>
      </c>
      <c r="O1403" s="3">
        <v>0.59</v>
      </c>
      <c r="P1403" s="3"/>
      <c r="Q1403" s="3"/>
      <c r="R1403" s="10"/>
      <c r="S1403" s="16"/>
      <c r="T1403" s="16"/>
      <c r="U1403" s="16" t="s">
        <v>35</v>
      </c>
      <c r="V1403" s="3" t="s">
        <v>32</v>
      </c>
      <c r="W1403" s="16" t="s">
        <v>1353</v>
      </c>
      <c r="X1403" s="16" t="s">
        <v>28</v>
      </c>
      <c r="Y1403" s="3" t="s">
        <v>1387</v>
      </c>
      <c r="AA1403" s="2"/>
      <c r="AB1403" s="3"/>
      <c r="AC1403" s="3"/>
      <c r="AD1403" s="3"/>
      <c r="AE1403" s="3"/>
      <c r="AF1403" s="3"/>
    </row>
    <row r="1404" spans="1:32" ht="14.25" customHeight="1">
      <c r="A1404" s="3">
        <v>2023</v>
      </c>
      <c r="B1404" s="16">
        <v>1</v>
      </c>
      <c r="C1404" s="3" t="s">
        <v>1317</v>
      </c>
      <c r="D1404" s="3" t="s">
        <v>1318</v>
      </c>
      <c r="E1404" s="3">
        <v>2011</v>
      </c>
      <c r="F1404" s="3" t="s">
        <v>1319</v>
      </c>
      <c r="G1404" s="3" t="s">
        <v>1320</v>
      </c>
      <c r="H1404" s="17" t="str">
        <f>HYPERLINK("https://doi.org/"&amp;G1404)</f>
        <v>https://doi.org/10.1016/j.rse.2011.02.019</v>
      </c>
      <c r="I1404" s="3" t="s">
        <v>1321</v>
      </c>
      <c r="J1404" s="3" t="s">
        <v>1303</v>
      </c>
      <c r="K1404" s="16">
        <v>1</v>
      </c>
      <c r="L1404" s="16"/>
      <c r="M1404" s="16" t="s">
        <v>1322</v>
      </c>
      <c r="N1404" s="35">
        <v>1.28</v>
      </c>
      <c r="O1404" s="3">
        <v>1.54</v>
      </c>
      <c r="P1404" s="3"/>
      <c r="Q1404" s="3"/>
      <c r="R1404" s="10"/>
      <c r="S1404" s="16"/>
      <c r="T1404" s="16"/>
      <c r="U1404" s="16" t="s">
        <v>35</v>
      </c>
      <c r="V1404" s="3" t="s">
        <v>32</v>
      </c>
      <c r="W1404" s="16" t="s">
        <v>1354</v>
      </c>
      <c r="X1404" s="16" t="s">
        <v>28</v>
      </c>
      <c r="Y1404" s="3" t="s">
        <v>1387</v>
      </c>
      <c r="AA1404" s="3"/>
      <c r="AB1404" s="3"/>
      <c r="AC1404" s="3"/>
      <c r="AD1404" s="3"/>
      <c r="AE1404" s="3"/>
      <c r="AF1404" s="3"/>
    </row>
    <row r="1405" spans="1:32" ht="14.25" customHeight="1">
      <c r="A1405" s="3">
        <v>2023</v>
      </c>
      <c r="B1405" s="16">
        <v>1</v>
      </c>
      <c r="C1405" s="3" t="s">
        <v>1317</v>
      </c>
      <c r="D1405" s="3" t="s">
        <v>1318</v>
      </c>
      <c r="E1405" s="3">
        <v>2011</v>
      </c>
      <c r="F1405" s="3" t="s">
        <v>1319</v>
      </c>
      <c r="G1405" s="3" t="s">
        <v>1320</v>
      </c>
      <c r="H1405" s="17" t="str">
        <f>HYPERLINK("https://doi.org/"&amp;G1405)</f>
        <v>https://doi.org/10.1016/j.rse.2011.02.019</v>
      </c>
      <c r="I1405" s="3" t="s">
        <v>1321</v>
      </c>
      <c r="J1405" s="3" t="s">
        <v>1303</v>
      </c>
      <c r="K1405" s="16">
        <v>1</v>
      </c>
      <c r="L1405" s="16"/>
      <c r="M1405" s="16" t="s">
        <v>1322</v>
      </c>
      <c r="N1405" s="35">
        <v>1.7</v>
      </c>
      <c r="O1405" s="3">
        <v>2.09</v>
      </c>
      <c r="P1405" s="3"/>
      <c r="Q1405" s="3"/>
      <c r="R1405" s="10"/>
      <c r="S1405" s="16"/>
      <c r="T1405" s="16"/>
      <c r="U1405" s="16" t="s">
        <v>35</v>
      </c>
      <c r="V1405" s="3" t="s">
        <v>32</v>
      </c>
      <c r="W1405" s="16" t="s">
        <v>1355</v>
      </c>
      <c r="X1405" s="16" t="s">
        <v>28</v>
      </c>
      <c r="Y1405" s="3" t="s">
        <v>1387</v>
      </c>
      <c r="AA1405" s="3"/>
      <c r="AB1405" s="3"/>
      <c r="AC1405" s="3"/>
      <c r="AD1405" s="3"/>
      <c r="AE1405" s="3"/>
      <c r="AF1405" s="3"/>
    </row>
    <row r="1406" spans="1:32" ht="14.25" customHeight="1">
      <c r="A1406" s="3">
        <v>2023</v>
      </c>
      <c r="B1406" s="16">
        <v>1</v>
      </c>
      <c r="C1406" s="3" t="s">
        <v>1317</v>
      </c>
      <c r="D1406" s="3" t="s">
        <v>1318</v>
      </c>
      <c r="E1406" s="3">
        <v>2011</v>
      </c>
      <c r="F1406" s="3" t="s">
        <v>1319</v>
      </c>
      <c r="G1406" s="3" t="s">
        <v>1320</v>
      </c>
      <c r="H1406" s="17" t="str">
        <f>HYPERLINK("https://doi.org/"&amp;G1406)</f>
        <v>https://doi.org/10.1016/j.rse.2011.02.019</v>
      </c>
      <c r="I1406" s="3" t="s">
        <v>1321</v>
      </c>
      <c r="J1406" s="3" t="s">
        <v>1303</v>
      </c>
      <c r="K1406" s="16">
        <v>1</v>
      </c>
      <c r="L1406" s="16"/>
      <c r="M1406" s="16" t="s">
        <v>1322</v>
      </c>
      <c r="N1406" s="35">
        <v>0.88</v>
      </c>
      <c r="O1406" s="3">
        <v>2.15</v>
      </c>
      <c r="P1406" s="3"/>
      <c r="Q1406" s="3"/>
      <c r="R1406" s="10"/>
      <c r="S1406" s="16"/>
      <c r="T1406" s="16"/>
      <c r="U1406" s="16" t="s">
        <v>35</v>
      </c>
      <c r="V1406" s="3" t="s">
        <v>36</v>
      </c>
      <c r="W1406" s="16" t="s">
        <v>1356</v>
      </c>
      <c r="X1406" s="16" t="s">
        <v>28</v>
      </c>
      <c r="Y1406" s="3" t="s">
        <v>1387</v>
      </c>
      <c r="AA1406" s="3"/>
      <c r="AB1406" s="3"/>
      <c r="AC1406" s="3"/>
      <c r="AD1406" s="3"/>
      <c r="AE1406" s="3"/>
      <c r="AF1406" s="3"/>
    </row>
    <row r="1407" spans="1:32" ht="14.25" customHeight="1">
      <c r="A1407" s="3">
        <v>2023</v>
      </c>
      <c r="B1407" s="16">
        <v>1</v>
      </c>
      <c r="C1407" s="3" t="s">
        <v>1317</v>
      </c>
      <c r="D1407" s="3" t="s">
        <v>1318</v>
      </c>
      <c r="E1407" s="3">
        <v>2011</v>
      </c>
      <c r="F1407" s="3" t="s">
        <v>1319</v>
      </c>
      <c r="G1407" s="3" t="s">
        <v>1320</v>
      </c>
      <c r="H1407" s="17" t="str">
        <f>HYPERLINK("https://doi.org/"&amp;G1407)</f>
        <v>https://doi.org/10.1016/j.rse.2011.02.019</v>
      </c>
      <c r="I1407" s="3" t="s">
        <v>1321</v>
      </c>
      <c r="J1407" s="3" t="s">
        <v>1303</v>
      </c>
      <c r="K1407" s="16">
        <v>1</v>
      </c>
      <c r="L1407" s="16"/>
      <c r="M1407" s="16" t="s">
        <v>1322</v>
      </c>
      <c r="N1407" s="35">
        <v>1.04</v>
      </c>
      <c r="O1407" s="3">
        <v>2.36</v>
      </c>
      <c r="P1407" s="3"/>
      <c r="Q1407" s="3"/>
      <c r="R1407" s="10"/>
      <c r="S1407" s="16"/>
      <c r="T1407" s="16"/>
      <c r="U1407" s="16" t="s">
        <v>35</v>
      </c>
      <c r="V1407" s="3" t="s">
        <v>36</v>
      </c>
      <c r="W1407" s="16" t="s">
        <v>1357</v>
      </c>
      <c r="X1407" s="16" t="s">
        <v>28</v>
      </c>
      <c r="Y1407" s="3" t="s">
        <v>1387</v>
      </c>
      <c r="AA1407" s="3"/>
      <c r="AB1407" s="3"/>
      <c r="AC1407" s="3"/>
      <c r="AD1407" s="3"/>
      <c r="AE1407" s="3"/>
      <c r="AF1407" s="3"/>
    </row>
    <row r="1408" spans="1:32" ht="14.25" customHeight="1">
      <c r="A1408" s="3">
        <v>2023</v>
      </c>
      <c r="B1408" s="16">
        <v>1</v>
      </c>
      <c r="C1408" s="3" t="s">
        <v>1317</v>
      </c>
      <c r="D1408" s="3" t="s">
        <v>1318</v>
      </c>
      <c r="E1408" s="3">
        <v>2011</v>
      </c>
      <c r="F1408" s="3" t="s">
        <v>1319</v>
      </c>
      <c r="G1408" s="3" t="s">
        <v>1320</v>
      </c>
      <c r="H1408" s="17" t="str">
        <f>HYPERLINK("https://doi.org/"&amp;G1408)</f>
        <v>https://doi.org/10.1016/j.rse.2011.02.019</v>
      </c>
      <c r="I1408" s="3" t="s">
        <v>1321</v>
      </c>
      <c r="J1408" s="3" t="s">
        <v>1303</v>
      </c>
      <c r="K1408" s="16">
        <v>1</v>
      </c>
      <c r="L1408" s="16"/>
      <c r="M1408" s="16" t="s">
        <v>1322</v>
      </c>
      <c r="N1408" s="35">
        <v>0.53</v>
      </c>
      <c r="O1408" s="3">
        <v>0.11</v>
      </c>
      <c r="P1408" s="3"/>
      <c r="Q1408" s="3"/>
      <c r="R1408" s="10"/>
      <c r="S1408" s="16"/>
      <c r="T1408" s="16"/>
      <c r="U1408" s="16" t="s">
        <v>35</v>
      </c>
      <c r="V1408" s="3" t="s">
        <v>36</v>
      </c>
      <c r="W1408" s="16" t="s">
        <v>1358</v>
      </c>
      <c r="X1408" s="16" t="s">
        <v>28</v>
      </c>
      <c r="Y1408" s="3" t="s">
        <v>1387</v>
      </c>
      <c r="AA1408" s="3"/>
      <c r="AB1408" s="3"/>
      <c r="AC1408" s="3"/>
      <c r="AD1408" s="3"/>
      <c r="AE1408" s="3"/>
      <c r="AF1408" s="3"/>
    </row>
    <row r="1409" spans="1:32" ht="14.25" customHeight="1">
      <c r="A1409" s="3">
        <v>2023</v>
      </c>
      <c r="B1409" s="16">
        <v>1</v>
      </c>
      <c r="C1409" s="3" t="s">
        <v>1317</v>
      </c>
      <c r="D1409" s="3" t="s">
        <v>1318</v>
      </c>
      <c r="E1409" s="3">
        <v>2011</v>
      </c>
      <c r="F1409" s="3" t="s">
        <v>1319</v>
      </c>
      <c r="G1409" s="3" t="s">
        <v>1320</v>
      </c>
      <c r="H1409" s="17" t="str">
        <f>HYPERLINK("https://doi.org/"&amp;G1409)</f>
        <v>https://doi.org/10.1016/j.rse.2011.02.019</v>
      </c>
      <c r="I1409" s="3" t="s">
        <v>1321</v>
      </c>
      <c r="J1409" s="3" t="s">
        <v>1303</v>
      </c>
      <c r="K1409" s="16">
        <v>1</v>
      </c>
      <c r="L1409" s="16"/>
      <c r="M1409" s="16" t="s">
        <v>1322</v>
      </c>
      <c r="N1409" s="35">
        <v>0.79</v>
      </c>
      <c r="O1409" s="3">
        <v>0.78</v>
      </c>
      <c r="P1409" s="3"/>
      <c r="Q1409" s="3"/>
      <c r="R1409" s="10"/>
      <c r="S1409" s="16"/>
      <c r="T1409" s="16"/>
      <c r="U1409" s="16" t="s">
        <v>35</v>
      </c>
      <c r="V1409" s="3" t="s">
        <v>36</v>
      </c>
      <c r="W1409" s="16" t="s">
        <v>1359</v>
      </c>
      <c r="X1409" s="16" t="s">
        <v>28</v>
      </c>
      <c r="Y1409" s="3" t="s">
        <v>1387</v>
      </c>
      <c r="AA1409" s="3"/>
      <c r="AB1409" s="3"/>
      <c r="AC1409" s="3"/>
      <c r="AD1409" s="3"/>
      <c r="AE1409" s="3"/>
      <c r="AF1409" s="3"/>
    </row>
    <row r="1410" spans="1:32" ht="14.25" customHeight="1">
      <c r="A1410" s="3">
        <v>2023</v>
      </c>
      <c r="B1410" s="16">
        <v>1</v>
      </c>
      <c r="C1410" s="3" t="s">
        <v>1317</v>
      </c>
      <c r="D1410" s="3" t="s">
        <v>1318</v>
      </c>
      <c r="E1410" s="3">
        <v>2011</v>
      </c>
      <c r="F1410" s="3" t="s">
        <v>1319</v>
      </c>
      <c r="G1410" s="3" t="s">
        <v>1320</v>
      </c>
      <c r="H1410" s="17" t="str">
        <f>HYPERLINK("https://doi.org/"&amp;G1410)</f>
        <v>https://doi.org/10.1016/j.rse.2011.02.019</v>
      </c>
      <c r="I1410" s="3" t="s">
        <v>1321</v>
      </c>
      <c r="J1410" s="3" t="s">
        <v>1303</v>
      </c>
      <c r="K1410" s="16">
        <v>1</v>
      </c>
      <c r="L1410" s="16"/>
      <c r="M1410" s="16" t="s">
        <v>1322</v>
      </c>
      <c r="N1410" s="35">
        <v>0.7</v>
      </c>
      <c r="O1410" s="3">
        <v>0.63</v>
      </c>
      <c r="P1410" s="3"/>
      <c r="Q1410" s="3"/>
      <c r="R1410" s="10"/>
      <c r="S1410" s="16"/>
      <c r="T1410" s="16"/>
      <c r="U1410" s="16" t="s">
        <v>35</v>
      </c>
      <c r="V1410" s="3" t="s">
        <v>36</v>
      </c>
      <c r="W1410" s="16" t="s">
        <v>1360</v>
      </c>
      <c r="X1410" s="16" t="s">
        <v>28</v>
      </c>
      <c r="Y1410" s="3" t="s">
        <v>1387</v>
      </c>
      <c r="AA1410" s="3"/>
      <c r="AB1410" s="3"/>
      <c r="AC1410" s="3"/>
      <c r="AD1410" s="3"/>
      <c r="AE1410" s="3"/>
      <c r="AF1410" s="3"/>
    </row>
    <row r="1411" spans="1:32" ht="14.25" customHeight="1">
      <c r="A1411" s="3">
        <v>2023</v>
      </c>
      <c r="B1411" s="16">
        <v>1</v>
      </c>
      <c r="C1411" s="3" t="s">
        <v>1317</v>
      </c>
      <c r="D1411" s="3" t="s">
        <v>1318</v>
      </c>
      <c r="E1411" s="3">
        <v>2011</v>
      </c>
      <c r="F1411" s="3" t="s">
        <v>1319</v>
      </c>
      <c r="G1411" s="3" t="s">
        <v>1320</v>
      </c>
      <c r="H1411" s="17" t="str">
        <f>HYPERLINK("https://doi.org/"&amp;G1411)</f>
        <v>https://doi.org/10.1016/j.rse.2011.02.019</v>
      </c>
      <c r="I1411" s="3" t="s">
        <v>1321</v>
      </c>
      <c r="J1411" s="3" t="s">
        <v>1303</v>
      </c>
      <c r="K1411" s="16">
        <v>1</v>
      </c>
      <c r="L1411" s="16"/>
      <c r="M1411" s="16" t="s">
        <v>1322</v>
      </c>
      <c r="N1411" s="35">
        <v>0.75</v>
      </c>
      <c r="O1411" s="3">
        <v>1.86</v>
      </c>
      <c r="P1411" s="3"/>
      <c r="Q1411" s="3"/>
      <c r="R1411" s="10"/>
      <c r="S1411" s="16"/>
      <c r="T1411" s="16"/>
      <c r="U1411" s="16" t="s">
        <v>35</v>
      </c>
      <c r="V1411" s="3" t="s">
        <v>36</v>
      </c>
      <c r="W1411" s="16" t="s">
        <v>1361</v>
      </c>
      <c r="X1411" s="16" t="s">
        <v>28</v>
      </c>
      <c r="Y1411" s="3" t="s">
        <v>1387</v>
      </c>
      <c r="AA1411" s="3"/>
      <c r="AB1411" s="3"/>
      <c r="AC1411" s="3"/>
      <c r="AD1411" s="3"/>
      <c r="AE1411" s="3"/>
      <c r="AF1411" s="3"/>
    </row>
    <row r="1412" spans="1:32" ht="14.25" customHeight="1">
      <c r="A1412" s="3">
        <v>2023</v>
      </c>
      <c r="B1412" s="16">
        <v>1</v>
      </c>
      <c r="C1412" s="3" t="s">
        <v>1317</v>
      </c>
      <c r="D1412" s="3" t="s">
        <v>1318</v>
      </c>
      <c r="E1412" s="3">
        <v>2011</v>
      </c>
      <c r="F1412" s="3" t="s">
        <v>1319</v>
      </c>
      <c r="G1412" s="3" t="s">
        <v>1320</v>
      </c>
      <c r="H1412" s="17" t="str">
        <f>HYPERLINK("https://doi.org/"&amp;G1412)</f>
        <v>https://doi.org/10.1016/j.rse.2011.02.019</v>
      </c>
      <c r="I1412" s="3" t="s">
        <v>1321</v>
      </c>
      <c r="J1412" s="3" t="s">
        <v>1303</v>
      </c>
      <c r="K1412" s="16">
        <v>1</v>
      </c>
      <c r="L1412" s="16"/>
      <c r="M1412" s="16" t="s">
        <v>1322</v>
      </c>
      <c r="N1412" s="35">
        <v>0.81</v>
      </c>
      <c r="O1412" s="3">
        <v>0.77</v>
      </c>
      <c r="P1412" s="3"/>
      <c r="Q1412" s="3"/>
      <c r="R1412" s="10"/>
      <c r="S1412" s="16"/>
      <c r="T1412" s="16"/>
      <c r="U1412" s="16" t="s">
        <v>35</v>
      </c>
      <c r="V1412" s="3" t="s">
        <v>36</v>
      </c>
      <c r="W1412" s="16" t="s">
        <v>1362</v>
      </c>
      <c r="X1412" s="16" t="s">
        <v>28</v>
      </c>
      <c r="Y1412" s="3" t="s">
        <v>1387</v>
      </c>
      <c r="AA1412" s="3"/>
      <c r="AB1412" s="3"/>
      <c r="AC1412" s="3"/>
      <c r="AD1412" s="3"/>
      <c r="AE1412" s="3"/>
      <c r="AF1412" s="3"/>
    </row>
    <row r="1413" spans="1:32" ht="14.25" customHeight="1">
      <c r="A1413" s="3">
        <v>2023</v>
      </c>
      <c r="B1413" s="16">
        <v>1</v>
      </c>
      <c r="C1413" s="3" t="s">
        <v>1317</v>
      </c>
      <c r="D1413" s="3" t="s">
        <v>1318</v>
      </c>
      <c r="E1413" s="3">
        <v>2011</v>
      </c>
      <c r="F1413" s="3" t="s">
        <v>1319</v>
      </c>
      <c r="G1413" s="3" t="s">
        <v>1320</v>
      </c>
      <c r="H1413" s="17" t="str">
        <f>HYPERLINK("https://doi.org/"&amp;G1413)</f>
        <v>https://doi.org/10.1016/j.rse.2011.02.019</v>
      </c>
      <c r="I1413" s="3" t="s">
        <v>1321</v>
      </c>
      <c r="J1413" s="3" t="s">
        <v>1303</v>
      </c>
      <c r="K1413" s="16">
        <v>1</v>
      </c>
      <c r="L1413" s="16"/>
      <c r="M1413" s="16" t="s">
        <v>1322</v>
      </c>
      <c r="N1413" s="35">
        <v>1.63</v>
      </c>
      <c r="O1413" s="3">
        <v>1.56</v>
      </c>
      <c r="P1413" s="3"/>
      <c r="Q1413" s="3"/>
      <c r="R1413" s="10"/>
      <c r="S1413" s="16"/>
      <c r="T1413" s="16"/>
      <c r="U1413" s="16" t="s">
        <v>35</v>
      </c>
      <c r="V1413" s="3" t="s">
        <v>27</v>
      </c>
      <c r="W1413" s="16" t="s">
        <v>1363</v>
      </c>
      <c r="X1413" s="16" t="s">
        <v>28</v>
      </c>
      <c r="Y1413" s="3" t="s">
        <v>1387</v>
      </c>
      <c r="AA1413" s="3"/>
      <c r="AB1413" s="3"/>
      <c r="AC1413" s="3"/>
      <c r="AD1413" s="3"/>
      <c r="AE1413" s="3"/>
      <c r="AF1413" s="3"/>
    </row>
    <row r="1414" spans="1:32" ht="14.25" customHeight="1">
      <c r="A1414" s="3">
        <v>2023</v>
      </c>
      <c r="B1414" s="16">
        <v>1</v>
      </c>
      <c r="C1414" s="3" t="s">
        <v>1317</v>
      </c>
      <c r="D1414" s="3" t="s">
        <v>1318</v>
      </c>
      <c r="E1414" s="3">
        <v>2011</v>
      </c>
      <c r="F1414" s="3" t="s">
        <v>1319</v>
      </c>
      <c r="G1414" s="3" t="s">
        <v>1320</v>
      </c>
      <c r="H1414" s="17" t="str">
        <f>HYPERLINK("https://doi.org/"&amp;G1414)</f>
        <v>https://doi.org/10.1016/j.rse.2011.02.019</v>
      </c>
      <c r="I1414" s="3" t="s">
        <v>1321</v>
      </c>
      <c r="J1414" s="3" t="s">
        <v>1303</v>
      </c>
      <c r="K1414" s="16">
        <v>1</v>
      </c>
      <c r="L1414" s="16"/>
      <c r="M1414" s="16" t="s">
        <v>1322</v>
      </c>
      <c r="N1414" s="35">
        <v>1.37</v>
      </c>
      <c r="O1414" s="3">
        <v>1.35</v>
      </c>
      <c r="P1414" s="3"/>
      <c r="Q1414" s="3"/>
      <c r="R1414" s="10"/>
      <c r="S1414" s="16"/>
      <c r="T1414" s="16"/>
      <c r="U1414" s="16" t="s">
        <v>35</v>
      </c>
      <c r="V1414" s="3" t="s">
        <v>27</v>
      </c>
      <c r="W1414" s="16" t="s">
        <v>1364</v>
      </c>
      <c r="X1414" s="16" t="s">
        <v>28</v>
      </c>
      <c r="Y1414" s="3" t="s">
        <v>1387</v>
      </c>
      <c r="AA1414" s="3"/>
      <c r="AB1414" s="3"/>
      <c r="AC1414" s="3"/>
      <c r="AD1414" s="3"/>
      <c r="AE1414" s="3"/>
      <c r="AF1414" s="3"/>
    </row>
    <row r="1415" spans="1:32" ht="14.25" customHeight="1">
      <c r="A1415" s="3">
        <v>2023</v>
      </c>
      <c r="B1415" s="16">
        <v>1</v>
      </c>
      <c r="C1415" s="3" t="s">
        <v>1317</v>
      </c>
      <c r="D1415" s="3" t="s">
        <v>1318</v>
      </c>
      <c r="E1415" s="3">
        <v>2011</v>
      </c>
      <c r="F1415" s="3" t="s">
        <v>1319</v>
      </c>
      <c r="G1415" s="3" t="s">
        <v>1320</v>
      </c>
      <c r="H1415" s="17" t="str">
        <f>HYPERLINK("https://doi.org/"&amp;G1415)</f>
        <v>https://doi.org/10.1016/j.rse.2011.02.019</v>
      </c>
      <c r="I1415" s="3" t="s">
        <v>1321</v>
      </c>
      <c r="J1415" s="3" t="s">
        <v>1303</v>
      </c>
      <c r="K1415" s="16">
        <v>1</v>
      </c>
      <c r="L1415" s="16"/>
      <c r="M1415" s="16" t="s">
        <v>1322</v>
      </c>
      <c r="N1415" s="35">
        <v>1.1299999999999999</v>
      </c>
      <c r="O1415" s="3">
        <v>0.89</v>
      </c>
      <c r="P1415" s="3"/>
      <c r="Q1415" s="3"/>
      <c r="R1415" s="10"/>
      <c r="S1415" s="16"/>
      <c r="T1415" s="16"/>
      <c r="U1415" s="16" t="s">
        <v>35</v>
      </c>
      <c r="V1415" s="3" t="s">
        <v>27</v>
      </c>
      <c r="W1415" s="16" t="s">
        <v>1365</v>
      </c>
      <c r="X1415" s="16" t="s">
        <v>28</v>
      </c>
      <c r="Y1415" s="3" t="s">
        <v>1387</v>
      </c>
      <c r="AA1415" s="3"/>
      <c r="AB1415" s="3"/>
      <c r="AC1415" s="3"/>
      <c r="AD1415" s="3"/>
      <c r="AE1415" s="3"/>
      <c r="AF1415" s="3"/>
    </row>
    <row r="1416" spans="1:32" ht="14.25" customHeight="1">
      <c r="A1416" s="3">
        <v>2023</v>
      </c>
      <c r="B1416" s="16">
        <v>1</v>
      </c>
      <c r="C1416" s="3" t="s">
        <v>1317</v>
      </c>
      <c r="D1416" s="3" t="s">
        <v>1318</v>
      </c>
      <c r="E1416" s="3">
        <v>2011</v>
      </c>
      <c r="F1416" s="3" t="s">
        <v>1319</v>
      </c>
      <c r="G1416" s="3" t="s">
        <v>1320</v>
      </c>
      <c r="H1416" s="17" t="str">
        <f>HYPERLINK("https://doi.org/"&amp;G1416)</f>
        <v>https://doi.org/10.1016/j.rse.2011.02.019</v>
      </c>
      <c r="I1416" s="3" t="s">
        <v>1321</v>
      </c>
      <c r="J1416" s="3" t="s">
        <v>1303</v>
      </c>
      <c r="K1416" s="16">
        <v>1</v>
      </c>
      <c r="L1416" s="16"/>
      <c r="M1416" s="16" t="s">
        <v>1322</v>
      </c>
      <c r="N1416" s="35">
        <v>0.34</v>
      </c>
      <c r="O1416" s="3">
        <v>0.19</v>
      </c>
      <c r="P1416" s="3"/>
      <c r="Q1416" s="3"/>
      <c r="R1416" s="10"/>
      <c r="S1416" s="16"/>
      <c r="T1416" s="16"/>
      <c r="U1416" s="16" t="s">
        <v>35</v>
      </c>
      <c r="V1416" s="3" t="s">
        <v>1144</v>
      </c>
      <c r="W1416" s="16" t="s">
        <v>1366</v>
      </c>
      <c r="X1416" s="16" t="s">
        <v>28</v>
      </c>
      <c r="Y1416" s="3" t="s">
        <v>1387</v>
      </c>
      <c r="AA1416" s="2"/>
      <c r="AB1416" s="3"/>
      <c r="AC1416" s="3"/>
      <c r="AD1416" s="3"/>
      <c r="AE1416" s="3"/>
      <c r="AF1416" s="3"/>
    </row>
    <row r="1417" spans="1:32" ht="14.25" customHeight="1">
      <c r="A1417" s="3">
        <v>2023</v>
      </c>
      <c r="B1417" s="16">
        <v>1</v>
      </c>
      <c r="C1417" s="3" t="s">
        <v>1317</v>
      </c>
      <c r="D1417" s="3" t="s">
        <v>1318</v>
      </c>
      <c r="E1417" s="3">
        <v>2011</v>
      </c>
      <c r="F1417" s="3" t="s">
        <v>1319</v>
      </c>
      <c r="G1417" s="3" t="s">
        <v>1320</v>
      </c>
      <c r="H1417" s="17" t="str">
        <f>HYPERLINK("https://doi.org/"&amp;G1417)</f>
        <v>https://doi.org/10.1016/j.rse.2011.02.019</v>
      </c>
      <c r="I1417" s="3" t="s">
        <v>1321</v>
      </c>
      <c r="J1417" s="3" t="s">
        <v>1303</v>
      </c>
      <c r="K1417" s="16">
        <v>1</v>
      </c>
      <c r="L1417" s="16"/>
      <c r="M1417" s="16" t="s">
        <v>1322</v>
      </c>
      <c r="N1417" s="35">
        <v>0.75</v>
      </c>
      <c r="O1417" s="3">
        <v>0.94</v>
      </c>
      <c r="P1417" s="3"/>
      <c r="Q1417" s="3"/>
      <c r="R1417" s="10"/>
      <c r="S1417" s="16"/>
      <c r="T1417" s="16"/>
      <c r="U1417" s="16" t="s">
        <v>35</v>
      </c>
      <c r="V1417" s="3" t="s">
        <v>1367</v>
      </c>
      <c r="W1417" s="16" t="s">
        <v>1368</v>
      </c>
      <c r="X1417" s="16" t="s">
        <v>28</v>
      </c>
      <c r="Y1417" s="3" t="s">
        <v>1387</v>
      </c>
      <c r="AA1417" s="3"/>
      <c r="AB1417" s="3"/>
      <c r="AC1417" s="3"/>
      <c r="AD1417" s="3"/>
      <c r="AE1417" s="3"/>
      <c r="AF1417" s="3"/>
    </row>
    <row r="1418" spans="1:32" ht="14.25" customHeight="1">
      <c r="A1418" s="3">
        <v>2023</v>
      </c>
      <c r="B1418" s="16">
        <v>1</v>
      </c>
      <c r="C1418" s="3" t="s">
        <v>1317</v>
      </c>
      <c r="D1418" s="3" t="s">
        <v>1318</v>
      </c>
      <c r="E1418" s="3">
        <v>2011</v>
      </c>
      <c r="F1418" s="3" t="s">
        <v>1319</v>
      </c>
      <c r="G1418" s="3" t="s">
        <v>1320</v>
      </c>
      <c r="H1418" s="17" t="str">
        <f>HYPERLINK("https://doi.org/"&amp;G1418)</f>
        <v>https://doi.org/10.1016/j.rse.2011.02.019</v>
      </c>
      <c r="I1418" s="3" t="s">
        <v>1321</v>
      </c>
      <c r="J1418" s="3" t="s">
        <v>1303</v>
      </c>
      <c r="K1418" s="16">
        <v>1</v>
      </c>
      <c r="L1418" s="16"/>
      <c r="M1418" s="16" t="s">
        <v>1322</v>
      </c>
      <c r="N1418" s="35">
        <v>0.85</v>
      </c>
      <c r="O1418" s="3">
        <v>2.08</v>
      </c>
      <c r="P1418" s="3"/>
      <c r="Q1418" s="3"/>
      <c r="R1418" s="10"/>
      <c r="S1418" s="16"/>
      <c r="T1418" s="16"/>
      <c r="U1418" s="16" t="s">
        <v>35</v>
      </c>
      <c r="V1418" s="3" t="s">
        <v>1367</v>
      </c>
      <c r="W1418" s="16" t="s">
        <v>1369</v>
      </c>
      <c r="X1418" s="16" t="s">
        <v>28</v>
      </c>
      <c r="Y1418" s="3" t="s">
        <v>1387</v>
      </c>
      <c r="AA1418" s="3"/>
      <c r="AB1418" s="3"/>
      <c r="AC1418" s="3"/>
      <c r="AD1418" s="3"/>
      <c r="AE1418" s="3"/>
      <c r="AF1418" s="3"/>
    </row>
    <row r="1419" spans="1:32" ht="14.25" customHeight="1">
      <c r="A1419" s="3">
        <v>2023</v>
      </c>
      <c r="B1419" s="16">
        <v>1</v>
      </c>
      <c r="C1419" s="3" t="s">
        <v>1317</v>
      </c>
      <c r="D1419" s="3" t="s">
        <v>1318</v>
      </c>
      <c r="E1419" s="3">
        <v>2011</v>
      </c>
      <c r="F1419" s="3" t="s">
        <v>1319</v>
      </c>
      <c r="G1419" s="3" t="s">
        <v>1320</v>
      </c>
      <c r="H1419" s="17" t="str">
        <f>HYPERLINK("https://doi.org/"&amp;G1419)</f>
        <v>https://doi.org/10.1016/j.rse.2011.02.019</v>
      </c>
      <c r="I1419" s="3" t="s">
        <v>1321</v>
      </c>
      <c r="J1419" s="3" t="s">
        <v>1303</v>
      </c>
      <c r="K1419" s="16">
        <v>1</v>
      </c>
      <c r="L1419" s="16"/>
      <c r="M1419" s="16" t="s">
        <v>1322</v>
      </c>
      <c r="N1419" s="35">
        <v>0.68</v>
      </c>
      <c r="O1419" s="3">
        <v>1.1299999999999999</v>
      </c>
      <c r="P1419" s="3"/>
      <c r="Q1419" s="3"/>
      <c r="R1419" s="10"/>
      <c r="S1419" s="16"/>
      <c r="T1419" s="16"/>
      <c r="U1419" s="16" t="s">
        <v>35</v>
      </c>
      <c r="V1419" s="3" t="s">
        <v>1367</v>
      </c>
      <c r="W1419" s="16" t="s">
        <v>1370</v>
      </c>
      <c r="X1419" s="16" t="s">
        <v>28</v>
      </c>
      <c r="Y1419" s="3" t="s">
        <v>1387</v>
      </c>
      <c r="AA1419" s="3"/>
      <c r="AB1419" s="3"/>
      <c r="AC1419" s="3"/>
      <c r="AD1419" s="3"/>
      <c r="AE1419" s="3"/>
      <c r="AF1419" s="3"/>
    </row>
    <row r="1420" spans="1:32" ht="14.25" customHeight="1">
      <c r="A1420" s="1">
        <v>1891</v>
      </c>
      <c r="B1420" s="2">
        <v>1</v>
      </c>
      <c r="C1420" s="1" t="s">
        <v>1388</v>
      </c>
      <c r="D1420" s="1" t="s">
        <v>1389</v>
      </c>
      <c r="E1420" s="1">
        <v>2011</v>
      </c>
      <c r="F1420" s="1" t="s">
        <v>1390</v>
      </c>
      <c r="G1420" s="1" t="s">
        <v>1391</v>
      </c>
      <c r="H1420" s="8" t="str">
        <f>HYPERLINK("https://doi.org/"&amp;G1420)</f>
        <v>https://doi.org/10.1016/j.rse.2012.02.015</v>
      </c>
      <c r="I1420" s="1" t="s">
        <v>1392</v>
      </c>
      <c r="J1420" s="1" t="s">
        <v>1303</v>
      </c>
      <c r="K1420" s="2">
        <v>9</v>
      </c>
      <c r="L1420" s="2" t="s">
        <v>1161</v>
      </c>
      <c r="M1420" s="2" t="s">
        <v>1393</v>
      </c>
      <c r="N1420" s="9">
        <f>S1420*Unit_conversion!$C$5</f>
        <v>1.2218210271499486</v>
      </c>
      <c r="O1420" s="2"/>
      <c r="P1420" s="2"/>
      <c r="R1420" s="10"/>
      <c r="S1420" s="2">
        <v>34.700000000000003</v>
      </c>
      <c r="T1420" s="2">
        <v>286.3</v>
      </c>
      <c r="U1420" s="2" t="s">
        <v>26</v>
      </c>
      <c r="V1420" s="1" t="s">
        <v>29</v>
      </c>
      <c r="W1420" s="2" t="s">
        <v>1394</v>
      </c>
      <c r="X1420" s="2" t="s">
        <v>1141</v>
      </c>
      <c r="Y1420" s="1" t="s">
        <v>1395</v>
      </c>
      <c r="AA1420" s="1"/>
    </row>
    <row r="1421" spans="1:32" ht="14.25" customHeight="1">
      <c r="A1421" s="1">
        <v>1891</v>
      </c>
      <c r="B1421" s="2">
        <v>1</v>
      </c>
      <c r="C1421" s="1" t="s">
        <v>1388</v>
      </c>
      <c r="D1421" s="1" t="s">
        <v>1389</v>
      </c>
      <c r="E1421" s="1">
        <v>2011</v>
      </c>
      <c r="F1421" s="1" t="s">
        <v>1390</v>
      </c>
      <c r="G1421" s="1" t="s">
        <v>1391</v>
      </c>
      <c r="H1421" s="8" t="str">
        <f>HYPERLINK("https://doi.org/"&amp;G1421)</f>
        <v>https://doi.org/10.1016/j.rse.2012.02.015</v>
      </c>
      <c r="I1421" s="1" t="s">
        <v>1392</v>
      </c>
      <c r="J1421" s="1" t="s">
        <v>1303</v>
      </c>
      <c r="K1421" s="2">
        <v>9</v>
      </c>
      <c r="L1421" s="2" t="s">
        <v>1161</v>
      </c>
      <c r="M1421" s="2" t="s">
        <v>1393</v>
      </c>
      <c r="N1421" s="9">
        <f>S1421*Unit_conversion!$C$5</f>
        <v>1.3661860476489336</v>
      </c>
      <c r="O1421" s="2"/>
      <c r="P1421" s="2"/>
      <c r="R1421" s="10"/>
      <c r="S1421" s="2">
        <v>38.799999999999997</v>
      </c>
      <c r="T1421" s="2">
        <v>421.9</v>
      </c>
      <c r="U1421" s="2" t="s">
        <v>26</v>
      </c>
      <c r="V1421" s="1" t="s">
        <v>29</v>
      </c>
      <c r="W1421" s="2" t="s">
        <v>1396</v>
      </c>
      <c r="X1421" s="2" t="s">
        <v>1141</v>
      </c>
      <c r="Y1421" s="1" t="s">
        <v>1395</v>
      </c>
      <c r="AA1421" s="1"/>
    </row>
    <row r="1422" spans="1:32" ht="14.25" customHeight="1">
      <c r="A1422" s="1">
        <v>1891</v>
      </c>
      <c r="B1422" s="2">
        <v>1</v>
      </c>
      <c r="C1422" s="1" t="s">
        <v>1388</v>
      </c>
      <c r="D1422" s="1" t="s">
        <v>1389</v>
      </c>
      <c r="E1422" s="1">
        <v>2011</v>
      </c>
      <c r="F1422" s="1" t="s">
        <v>1390</v>
      </c>
      <c r="G1422" s="1" t="s">
        <v>1391</v>
      </c>
      <c r="H1422" s="8" t="str">
        <f>HYPERLINK("https://doi.org/"&amp;G1422)</f>
        <v>https://doi.org/10.1016/j.rse.2012.02.015</v>
      </c>
      <c r="I1422" s="1" t="s">
        <v>1392</v>
      </c>
      <c r="J1422" s="1" t="s">
        <v>1303</v>
      </c>
      <c r="K1422" s="2">
        <v>10</v>
      </c>
      <c r="L1422" s="2" t="s">
        <v>1161</v>
      </c>
      <c r="M1422" s="2" t="s">
        <v>1393</v>
      </c>
      <c r="N1422" s="9">
        <f>S1422*Unit_conversion!$C$5</f>
        <v>2.0457579734124498</v>
      </c>
      <c r="O1422" s="2"/>
      <c r="P1422" s="2"/>
      <c r="R1422" s="10"/>
      <c r="S1422" s="2">
        <v>58.1</v>
      </c>
      <c r="T1422" s="2">
        <v>351.9</v>
      </c>
      <c r="U1422" s="2" t="s">
        <v>26</v>
      </c>
      <c r="V1422" s="1" t="s">
        <v>29</v>
      </c>
      <c r="W1422" s="2" t="s">
        <v>1394</v>
      </c>
      <c r="X1422" s="2" t="s">
        <v>1141</v>
      </c>
      <c r="Y1422" s="1" t="s">
        <v>1395</v>
      </c>
      <c r="AA1422" s="1"/>
    </row>
    <row r="1423" spans="1:32" ht="14.25" customHeight="1">
      <c r="A1423" s="1">
        <v>1891</v>
      </c>
      <c r="B1423" s="2">
        <v>1</v>
      </c>
      <c r="C1423" s="1" t="s">
        <v>1388</v>
      </c>
      <c r="D1423" s="1" t="s">
        <v>1389</v>
      </c>
      <c r="E1423" s="1">
        <v>2011</v>
      </c>
      <c r="F1423" s="1" t="s">
        <v>1390</v>
      </c>
      <c r="G1423" s="1" t="s">
        <v>1391</v>
      </c>
      <c r="H1423" s="8" t="str">
        <f>HYPERLINK("https://doi.org/"&amp;G1423)</f>
        <v>https://doi.org/10.1016/j.rse.2012.02.015</v>
      </c>
      <c r="I1423" s="1" t="s">
        <v>1392</v>
      </c>
      <c r="J1423" s="1" t="s">
        <v>1303</v>
      </c>
      <c r="K1423" s="2">
        <v>10</v>
      </c>
      <c r="L1423" s="2" t="s">
        <v>1161</v>
      </c>
      <c r="M1423" s="2" t="s">
        <v>1393</v>
      </c>
      <c r="N1423" s="9">
        <f>S1423*Unit_conversion!$C$5</f>
        <v>0.74999388698253322</v>
      </c>
      <c r="O1423" s="2"/>
      <c r="P1423" s="2"/>
      <c r="R1423" s="10"/>
      <c r="S1423" s="2">
        <v>21.3</v>
      </c>
      <c r="T1423" s="2">
        <v>447.7</v>
      </c>
      <c r="U1423" s="2" t="s">
        <v>26</v>
      </c>
      <c r="V1423" s="1" t="s">
        <v>29</v>
      </c>
      <c r="W1423" s="2" t="s">
        <v>1396</v>
      </c>
      <c r="X1423" s="2" t="s">
        <v>1141</v>
      </c>
      <c r="Y1423" s="1" t="s">
        <v>1395</v>
      </c>
      <c r="AA1423" s="1"/>
    </row>
    <row r="1424" spans="1:32" ht="14.25" customHeight="1">
      <c r="A1424" s="1">
        <v>1891</v>
      </c>
      <c r="B1424" s="2">
        <v>1</v>
      </c>
      <c r="C1424" s="1" t="s">
        <v>1388</v>
      </c>
      <c r="D1424" s="1" t="s">
        <v>1389</v>
      </c>
      <c r="E1424" s="1">
        <v>2011</v>
      </c>
      <c r="F1424" s="1" t="s">
        <v>1390</v>
      </c>
      <c r="G1424" s="1" t="s">
        <v>1391</v>
      </c>
      <c r="H1424" s="8" t="str">
        <f>HYPERLINK("https://doi.org/"&amp;G1424)</f>
        <v>https://doi.org/10.1016/j.rse.2012.02.015</v>
      </c>
      <c r="I1424" s="1" t="s">
        <v>1392</v>
      </c>
      <c r="J1424" s="1" t="s">
        <v>1303</v>
      </c>
      <c r="K1424" s="2">
        <v>11</v>
      </c>
      <c r="L1424" s="2" t="s">
        <v>1161</v>
      </c>
      <c r="M1424" s="2" t="s">
        <v>1393</v>
      </c>
      <c r="N1424" s="9">
        <f>S1424*Unit_conversion!$C$5</f>
        <v>1.7359013440487738</v>
      </c>
      <c r="O1424" s="2"/>
      <c r="P1424" s="2"/>
      <c r="R1424" s="10"/>
      <c r="S1424" s="2">
        <v>49.3</v>
      </c>
      <c r="T1424" s="2">
        <v>485.8</v>
      </c>
      <c r="U1424" s="2" t="s">
        <v>26</v>
      </c>
      <c r="V1424" s="1" t="s">
        <v>29</v>
      </c>
      <c r="W1424" s="2" t="s">
        <v>1394</v>
      </c>
      <c r="X1424" s="2" t="s">
        <v>1141</v>
      </c>
      <c r="Y1424" s="1" t="s">
        <v>1395</v>
      </c>
      <c r="AA1424" s="1"/>
    </row>
    <row r="1425" spans="1:32" ht="14.25" customHeight="1">
      <c r="A1425" s="1">
        <v>1891</v>
      </c>
      <c r="B1425" s="2">
        <v>1</v>
      </c>
      <c r="C1425" s="1" t="s">
        <v>1388</v>
      </c>
      <c r="D1425" s="1" t="s">
        <v>1389</v>
      </c>
      <c r="E1425" s="1">
        <v>2011</v>
      </c>
      <c r="F1425" s="1" t="s">
        <v>1390</v>
      </c>
      <c r="G1425" s="1" t="s">
        <v>1391</v>
      </c>
      <c r="H1425" s="8" t="str">
        <f>HYPERLINK("https://doi.org/"&amp;G1425)</f>
        <v>https://doi.org/10.1016/j.rse.2012.02.015</v>
      </c>
      <c r="I1425" s="1" t="s">
        <v>1392</v>
      </c>
      <c r="J1425" s="1" t="s">
        <v>1303</v>
      </c>
      <c r="K1425" s="2">
        <v>11</v>
      </c>
      <c r="L1425" s="2" t="s">
        <v>1161</v>
      </c>
      <c r="M1425" s="2" t="s">
        <v>1393</v>
      </c>
      <c r="N1425" s="9">
        <f>S1425*Unit_conversion!$C$5</f>
        <v>2.0281524831076956</v>
      </c>
      <c r="O1425" s="2"/>
      <c r="P1425" s="2"/>
      <c r="R1425" s="10"/>
      <c r="S1425" s="2">
        <v>57.6</v>
      </c>
      <c r="T1425" s="2">
        <v>519.9</v>
      </c>
      <c r="U1425" s="2" t="s">
        <v>26</v>
      </c>
      <c r="V1425" s="1" t="s">
        <v>29</v>
      </c>
      <c r="W1425" s="2" t="s">
        <v>1396</v>
      </c>
      <c r="X1425" s="2" t="s">
        <v>1141</v>
      </c>
      <c r="Y1425" s="1" t="s">
        <v>1395</v>
      </c>
      <c r="AA1425" s="1"/>
    </row>
    <row r="1426" spans="1:32" ht="14.25" customHeight="1">
      <c r="A1426" s="1">
        <v>1891</v>
      </c>
      <c r="B1426" s="2">
        <v>1</v>
      </c>
      <c r="C1426" s="1" t="s">
        <v>1388</v>
      </c>
      <c r="D1426" s="1" t="s">
        <v>1389</v>
      </c>
      <c r="E1426" s="1">
        <v>2011</v>
      </c>
      <c r="F1426" s="1" t="s">
        <v>1390</v>
      </c>
      <c r="G1426" s="1" t="s">
        <v>1391</v>
      </c>
      <c r="H1426" s="8" t="str">
        <f>HYPERLINK("https://doi.org/"&amp;G1426)</f>
        <v>https://doi.org/10.1016/j.rse.2012.02.015</v>
      </c>
      <c r="I1426" s="1" t="s">
        <v>1392</v>
      </c>
      <c r="J1426" s="1" t="s">
        <v>1303</v>
      </c>
      <c r="K1426" s="2">
        <v>10</v>
      </c>
      <c r="L1426" s="2" t="s">
        <v>1161</v>
      </c>
      <c r="M1426" s="2" t="s">
        <v>1393</v>
      </c>
      <c r="N1426" s="9">
        <f>S1426*Unit_conversion!$C$5</f>
        <v>1.9049140509744154</v>
      </c>
      <c r="O1426" s="2"/>
      <c r="P1426" s="2"/>
      <c r="R1426" s="10"/>
      <c r="S1426" s="2">
        <v>54.1</v>
      </c>
      <c r="T1426" s="2">
        <v>339.7</v>
      </c>
      <c r="U1426" s="2" t="s">
        <v>26</v>
      </c>
      <c r="V1426" s="1" t="s">
        <v>29</v>
      </c>
      <c r="W1426" s="2" t="s">
        <v>1394</v>
      </c>
      <c r="X1426" s="2" t="s">
        <v>1141</v>
      </c>
      <c r="Y1426" s="1" t="s">
        <v>1397</v>
      </c>
      <c r="AA1426" s="1"/>
    </row>
    <row r="1427" spans="1:32" ht="14.25" customHeight="1">
      <c r="A1427" s="1">
        <v>1891</v>
      </c>
      <c r="B1427" s="2">
        <v>1</v>
      </c>
      <c r="C1427" s="1" t="s">
        <v>1388</v>
      </c>
      <c r="D1427" s="1" t="s">
        <v>1389</v>
      </c>
      <c r="E1427" s="1">
        <v>2011</v>
      </c>
      <c r="F1427" s="1" t="s">
        <v>1390</v>
      </c>
      <c r="G1427" s="1" t="s">
        <v>1391</v>
      </c>
      <c r="H1427" s="8" t="str">
        <f>HYPERLINK("https://doi.org/"&amp;G1427)</f>
        <v>https://doi.org/10.1016/j.rse.2012.02.015</v>
      </c>
      <c r="I1427" s="1" t="s">
        <v>1392</v>
      </c>
      <c r="J1427" s="1" t="s">
        <v>1303</v>
      </c>
      <c r="K1427" s="2">
        <v>10</v>
      </c>
      <c r="L1427" s="2" t="s">
        <v>1161</v>
      </c>
      <c r="M1427" s="2" t="s">
        <v>1393</v>
      </c>
      <c r="N1427" s="9">
        <f>S1427*Unit_conversion!$C$5</f>
        <v>2.4964585252141598</v>
      </c>
      <c r="O1427" s="2"/>
      <c r="P1427" s="2"/>
      <c r="R1427" s="10"/>
      <c r="S1427" s="2">
        <v>70.900000000000006</v>
      </c>
      <c r="T1427" s="2">
        <v>509</v>
      </c>
      <c r="U1427" s="2" t="s">
        <v>26</v>
      </c>
      <c r="V1427" s="1" t="s">
        <v>29</v>
      </c>
      <c r="W1427" s="2" t="s">
        <v>1396</v>
      </c>
      <c r="X1427" s="2" t="s">
        <v>1141</v>
      </c>
      <c r="Y1427" s="1" t="s">
        <v>1397</v>
      </c>
      <c r="AA1427" s="1"/>
    </row>
    <row r="1428" spans="1:32" ht="14.25" customHeight="1">
      <c r="A1428" s="1">
        <v>1853</v>
      </c>
      <c r="B1428" s="2">
        <v>1</v>
      </c>
      <c r="C1428" s="1" t="s">
        <v>1398</v>
      </c>
      <c r="D1428" s="1" t="s">
        <v>1399</v>
      </c>
      <c r="E1428" s="1">
        <v>2012</v>
      </c>
      <c r="F1428" s="1" t="s">
        <v>1400</v>
      </c>
      <c r="G1428" s="1" t="s">
        <v>1401</v>
      </c>
      <c r="H1428" s="8" t="str">
        <f>HYPERLINK("https://doi.org/"&amp;G1428)</f>
        <v>https://doi.org/10.1016/j.rse.2012.06.004</v>
      </c>
      <c r="I1428" s="1" t="s">
        <v>1402</v>
      </c>
      <c r="J1428" s="1" t="s">
        <v>1303</v>
      </c>
      <c r="K1428" s="2">
        <v>1</v>
      </c>
      <c r="L1428" s="2">
        <v>3</v>
      </c>
      <c r="M1428" s="2" t="s">
        <v>1403</v>
      </c>
      <c r="N1428" s="16">
        <v>0.63</v>
      </c>
      <c r="O1428" s="15">
        <f t="shared" ref="O1428:O1446" si="40">Q1428/365</f>
        <v>1.2712328767123289</v>
      </c>
      <c r="Q1428" s="1">
        <v>464</v>
      </c>
      <c r="R1428" s="10"/>
      <c r="S1428" s="2"/>
      <c r="T1428" s="2"/>
      <c r="U1428" s="2" t="s">
        <v>35</v>
      </c>
      <c r="V1428" s="1" t="s">
        <v>29</v>
      </c>
      <c r="W1428" s="2" t="s">
        <v>1404</v>
      </c>
      <c r="X1428" s="2" t="s">
        <v>1141</v>
      </c>
      <c r="Y1428" s="1" t="s">
        <v>1405</v>
      </c>
    </row>
    <row r="1429" spans="1:32" ht="14.25" customHeight="1">
      <c r="A1429" s="1">
        <v>1853</v>
      </c>
      <c r="B1429" s="2">
        <v>1</v>
      </c>
      <c r="C1429" s="1" t="s">
        <v>1398</v>
      </c>
      <c r="D1429" s="1" t="s">
        <v>1399</v>
      </c>
      <c r="E1429" s="1">
        <v>2012</v>
      </c>
      <c r="F1429" s="1" t="s">
        <v>1400</v>
      </c>
      <c r="G1429" s="1" t="s">
        <v>1401</v>
      </c>
      <c r="H1429" s="8" t="str">
        <f>HYPERLINK("https://doi.org/"&amp;G1429)</f>
        <v>https://doi.org/10.1016/j.rse.2012.06.004</v>
      </c>
      <c r="I1429" s="1" t="s">
        <v>1402</v>
      </c>
      <c r="J1429" s="1" t="s">
        <v>1303</v>
      </c>
      <c r="K1429" s="2">
        <v>1</v>
      </c>
      <c r="L1429" s="2">
        <v>2</v>
      </c>
      <c r="M1429" s="2" t="s">
        <v>1403</v>
      </c>
      <c r="N1429" s="16">
        <v>0.82</v>
      </c>
      <c r="O1429" s="15">
        <f t="shared" si="40"/>
        <v>0.95342465753424654</v>
      </c>
      <c r="Q1429" s="1">
        <v>348</v>
      </c>
      <c r="R1429" s="10"/>
      <c r="S1429" s="2"/>
      <c r="T1429" s="2"/>
      <c r="U1429" s="2" t="s">
        <v>35</v>
      </c>
      <c r="V1429" s="1" t="s">
        <v>36</v>
      </c>
      <c r="W1429" s="2" t="s">
        <v>1406</v>
      </c>
      <c r="X1429" s="2" t="s">
        <v>1141</v>
      </c>
      <c r="Y1429" s="1" t="s">
        <v>1405</v>
      </c>
    </row>
    <row r="1430" spans="1:32" ht="14.25" customHeight="1">
      <c r="A1430" s="1">
        <v>1853</v>
      </c>
      <c r="B1430" s="2">
        <v>1</v>
      </c>
      <c r="C1430" s="1" t="s">
        <v>1398</v>
      </c>
      <c r="D1430" s="1" t="s">
        <v>1399</v>
      </c>
      <c r="E1430" s="1">
        <v>2012</v>
      </c>
      <c r="F1430" s="1" t="s">
        <v>1400</v>
      </c>
      <c r="G1430" s="1" t="s">
        <v>1401</v>
      </c>
      <c r="H1430" s="8" t="str">
        <f>HYPERLINK("https://doi.org/"&amp;G1430)</f>
        <v>https://doi.org/10.1016/j.rse.2012.06.004</v>
      </c>
      <c r="I1430" s="1" t="s">
        <v>1402</v>
      </c>
      <c r="J1430" s="1" t="s">
        <v>1303</v>
      </c>
      <c r="K1430" s="2">
        <v>1</v>
      </c>
      <c r="L1430" s="2">
        <v>2</v>
      </c>
      <c r="M1430" s="2" t="s">
        <v>1403</v>
      </c>
      <c r="N1430" s="16">
        <v>0.85</v>
      </c>
      <c r="O1430" s="15">
        <f t="shared" si="40"/>
        <v>0.81917808219178079</v>
      </c>
      <c r="Q1430" s="1">
        <v>299</v>
      </c>
      <c r="R1430" s="10"/>
      <c r="S1430" s="2"/>
      <c r="T1430" s="2"/>
      <c r="U1430" s="2" t="s">
        <v>35</v>
      </c>
      <c r="V1430" s="1" t="s">
        <v>30</v>
      </c>
      <c r="W1430" s="2" t="s">
        <v>1407</v>
      </c>
      <c r="X1430" s="2" t="s">
        <v>1141</v>
      </c>
      <c r="Y1430" s="1" t="s">
        <v>1405</v>
      </c>
    </row>
    <row r="1431" spans="1:32" ht="14.25" customHeight="1">
      <c r="A1431" s="1">
        <v>1853</v>
      </c>
      <c r="B1431" s="2">
        <v>1</v>
      </c>
      <c r="C1431" s="1" t="s">
        <v>1398</v>
      </c>
      <c r="D1431" s="1" t="s">
        <v>1399</v>
      </c>
      <c r="E1431" s="1">
        <v>2012</v>
      </c>
      <c r="F1431" s="1" t="s">
        <v>1400</v>
      </c>
      <c r="G1431" s="1" t="s">
        <v>1401</v>
      </c>
      <c r="H1431" s="8" t="str">
        <f>HYPERLINK("https://doi.org/"&amp;G1431)</f>
        <v>https://doi.org/10.1016/j.rse.2012.06.004</v>
      </c>
      <c r="I1431" s="1" t="s">
        <v>1402</v>
      </c>
      <c r="J1431" s="1" t="s">
        <v>1303</v>
      </c>
      <c r="K1431" s="2">
        <v>1</v>
      </c>
      <c r="L1431" s="2">
        <v>4</v>
      </c>
      <c r="M1431" s="2" t="s">
        <v>1403</v>
      </c>
      <c r="N1431" s="16">
        <v>0.85</v>
      </c>
      <c r="O1431" s="15">
        <f t="shared" si="40"/>
        <v>1.6465753424657534</v>
      </c>
      <c r="Q1431" s="1">
        <v>601</v>
      </c>
      <c r="R1431" s="10"/>
      <c r="S1431" s="2"/>
      <c r="T1431" s="2"/>
      <c r="U1431" s="2" t="s">
        <v>35</v>
      </c>
      <c r="V1431" s="1" t="s">
        <v>29</v>
      </c>
      <c r="W1431" s="2" t="s">
        <v>1408</v>
      </c>
      <c r="X1431" s="2" t="s">
        <v>1141</v>
      </c>
      <c r="Y1431" s="1" t="s">
        <v>1405</v>
      </c>
    </row>
    <row r="1432" spans="1:32" ht="14.25" customHeight="1">
      <c r="A1432" s="1">
        <v>1853</v>
      </c>
      <c r="B1432" s="2">
        <v>1</v>
      </c>
      <c r="C1432" s="1" t="s">
        <v>1398</v>
      </c>
      <c r="D1432" s="1" t="s">
        <v>1399</v>
      </c>
      <c r="E1432" s="1">
        <v>2012</v>
      </c>
      <c r="F1432" s="1" t="s">
        <v>1400</v>
      </c>
      <c r="G1432" s="1" t="s">
        <v>1401</v>
      </c>
      <c r="H1432" s="8" t="str">
        <f>HYPERLINK("https://doi.org/"&amp;G1432)</f>
        <v>https://doi.org/10.1016/j.rse.2012.06.004</v>
      </c>
      <c r="I1432" s="1" t="s">
        <v>1402</v>
      </c>
      <c r="J1432" s="1" t="s">
        <v>1303</v>
      </c>
      <c r="K1432" s="2">
        <v>1</v>
      </c>
      <c r="L1432" s="2">
        <v>4</v>
      </c>
      <c r="M1432" s="2" t="s">
        <v>1403</v>
      </c>
      <c r="N1432" s="16">
        <v>0.93</v>
      </c>
      <c r="O1432" s="15">
        <f t="shared" si="40"/>
        <v>2.536986301369863</v>
      </c>
      <c r="Q1432" s="1">
        <v>926</v>
      </c>
      <c r="R1432" s="10"/>
      <c r="S1432" s="2"/>
      <c r="T1432" s="2"/>
      <c r="U1432" s="2" t="s">
        <v>35</v>
      </c>
      <c r="V1432" s="1" t="s">
        <v>32</v>
      </c>
      <c r="W1432" s="2" t="s">
        <v>1409</v>
      </c>
      <c r="X1432" s="2" t="s">
        <v>1141</v>
      </c>
      <c r="Y1432" s="1" t="s">
        <v>1405</v>
      </c>
    </row>
    <row r="1433" spans="1:32" ht="14.25" customHeight="1">
      <c r="A1433" s="1">
        <v>1853</v>
      </c>
      <c r="B1433" s="2">
        <v>1</v>
      </c>
      <c r="C1433" s="1" t="s">
        <v>1398</v>
      </c>
      <c r="D1433" s="1" t="s">
        <v>1399</v>
      </c>
      <c r="E1433" s="1">
        <v>2012</v>
      </c>
      <c r="F1433" s="1" t="s">
        <v>1400</v>
      </c>
      <c r="G1433" s="1" t="s">
        <v>1401</v>
      </c>
      <c r="H1433" s="8" t="str">
        <f>HYPERLINK("https://doi.org/"&amp;G1433)</f>
        <v>https://doi.org/10.1016/j.rse.2012.06.004</v>
      </c>
      <c r="I1433" s="1" t="s">
        <v>1402</v>
      </c>
      <c r="J1433" s="1" t="s">
        <v>1303</v>
      </c>
      <c r="K1433" s="2">
        <v>1</v>
      </c>
      <c r="L1433" s="2">
        <v>3</v>
      </c>
      <c r="M1433" s="2" t="s">
        <v>1403</v>
      </c>
      <c r="N1433" s="16">
        <v>0.87</v>
      </c>
      <c r="O1433" s="15">
        <f t="shared" si="40"/>
        <v>1.5890410958904109</v>
      </c>
      <c r="Q1433" s="1">
        <v>580</v>
      </c>
      <c r="R1433" s="10"/>
      <c r="S1433" s="2"/>
      <c r="T1433" s="2"/>
      <c r="U1433" s="2" t="s">
        <v>35</v>
      </c>
      <c r="V1433" s="1" t="s">
        <v>29</v>
      </c>
      <c r="W1433" s="2" t="s">
        <v>1410</v>
      </c>
      <c r="X1433" s="2" t="s">
        <v>1141</v>
      </c>
      <c r="Y1433" s="1" t="s">
        <v>1405</v>
      </c>
    </row>
    <row r="1434" spans="1:32" ht="14.25" customHeight="1">
      <c r="A1434" s="1">
        <v>1853</v>
      </c>
      <c r="B1434" s="2">
        <v>1</v>
      </c>
      <c r="C1434" s="1" t="s">
        <v>1398</v>
      </c>
      <c r="D1434" s="1" t="s">
        <v>1399</v>
      </c>
      <c r="E1434" s="1">
        <v>2012</v>
      </c>
      <c r="F1434" s="1" t="s">
        <v>1400</v>
      </c>
      <c r="G1434" s="1" t="s">
        <v>1401</v>
      </c>
      <c r="H1434" s="8" t="str">
        <f>HYPERLINK("https://doi.org/"&amp;G1434)</f>
        <v>https://doi.org/10.1016/j.rse.2012.06.004</v>
      </c>
      <c r="I1434" s="1" t="s">
        <v>1402</v>
      </c>
      <c r="J1434" s="1" t="s">
        <v>1303</v>
      </c>
      <c r="K1434" s="2">
        <v>1</v>
      </c>
      <c r="L1434" s="2">
        <v>2</v>
      </c>
      <c r="M1434" s="2" t="s">
        <v>1403</v>
      </c>
      <c r="N1434" s="16">
        <v>0.67</v>
      </c>
      <c r="O1434" s="15">
        <f t="shared" si="40"/>
        <v>1.6082191780821917</v>
      </c>
      <c r="Q1434" s="1">
        <v>587</v>
      </c>
      <c r="R1434" s="10"/>
      <c r="S1434" s="2"/>
      <c r="T1434" s="2"/>
      <c r="U1434" s="2" t="s">
        <v>35</v>
      </c>
      <c r="V1434" s="1" t="s">
        <v>36</v>
      </c>
      <c r="W1434" s="2" t="s">
        <v>1411</v>
      </c>
      <c r="X1434" s="2" t="s">
        <v>1141</v>
      </c>
      <c r="Y1434" s="1" t="s">
        <v>1405</v>
      </c>
    </row>
    <row r="1435" spans="1:32" ht="14.25" customHeight="1">
      <c r="A1435" s="1">
        <v>1853</v>
      </c>
      <c r="B1435" s="2">
        <v>1</v>
      </c>
      <c r="C1435" s="1" t="s">
        <v>1398</v>
      </c>
      <c r="D1435" s="1" t="s">
        <v>1399</v>
      </c>
      <c r="E1435" s="1">
        <v>2012</v>
      </c>
      <c r="F1435" s="1" t="s">
        <v>1400</v>
      </c>
      <c r="G1435" s="1" t="s">
        <v>1401</v>
      </c>
      <c r="H1435" s="8" t="str">
        <f>HYPERLINK("https://doi.org/"&amp;G1435)</f>
        <v>https://doi.org/10.1016/j.rse.2012.06.004</v>
      </c>
      <c r="I1435" s="1" t="s">
        <v>1402</v>
      </c>
      <c r="J1435" s="1" t="s">
        <v>1303</v>
      </c>
      <c r="K1435" s="2">
        <v>1</v>
      </c>
      <c r="L1435" s="2">
        <v>4</v>
      </c>
      <c r="M1435" s="2" t="s">
        <v>1403</v>
      </c>
      <c r="N1435" s="16">
        <v>0.92</v>
      </c>
      <c r="O1435" s="15">
        <f t="shared" si="40"/>
        <v>1.7315068493150685</v>
      </c>
      <c r="Q1435" s="1">
        <v>632</v>
      </c>
      <c r="R1435" s="10"/>
      <c r="S1435" s="2"/>
      <c r="T1435" s="2"/>
      <c r="U1435" s="2" t="s">
        <v>35</v>
      </c>
      <c r="V1435" s="1" t="s">
        <v>29</v>
      </c>
      <c r="W1435" s="2" t="s">
        <v>1412</v>
      </c>
      <c r="X1435" s="2" t="s">
        <v>1141</v>
      </c>
      <c r="Y1435" s="1" t="s">
        <v>1405</v>
      </c>
    </row>
    <row r="1436" spans="1:32" ht="14.25" customHeight="1">
      <c r="A1436" s="1">
        <v>1853</v>
      </c>
      <c r="B1436" s="2">
        <v>1</v>
      </c>
      <c r="C1436" s="1" t="s">
        <v>1398</v>
      </c>
      <c r="D1436" s="1" t="s">
        <v>1399</v>
      </c>
      <c r="E1436" s="1">
        <v>2012</v>
      </c>
      <c r="F1436" s="1" t="s">
        <v>1400</v>
      </c>
      <c r="G1436" s="1" t="s">
        <v>1401</v>
      </c>
      <c r="H1436" s="8" t="str">
        <f>HYPERLINK("https://doi.org/"&amp;G1436)</f>
        <v>https://doi.org/10.1016/j.rse.2012.06.004</v>
      </c>
      <c r="I1436" s="1" t="s">
        <v>1402</v>
      </c>
      <c r="J1436" s="1" t="s">
        <v>1303</v>
      </c>
      <c r="K1436" s="2">
        <v>1</v>
      </c>
      <c r="L1436" s="2">
        <v>4</v>
      </c>
      <c r="M1436" s="2" t="s">
        <v>1403</v>
      </c>
      <c r="N1436" s="3">
        <v>0.91</v>
      </c>
      <c r="O1436" s="15">
        <f t="shared" si="40"/>
        <v>1.7643835616438357</v>
      </c>
      <c r="Q1436" s="1">
        <v>644</v>
      </c>
      <c r="R1436" s="10"/>
      <c r="S1436" s="2"/>
      <c r="T1436" s="2"/>
      <c r="U1436" s="2" t="s">
        <v>35</v>
      </c>
      <c r="V1436" s="1" t="s">
        <v>29</v>
      </c>
      <c r="W1436" s="2" t="s">
        <v>1413</v>
      </c>
      <c r="X1436" s="2" t="s">
        <v>1141</v>
      </c>
      <c r="Y1436" s="1" t="s">
        <v>1405</v>
      </c>
    </row>
    <row r="1437" spans="1:32" ht="14.25" customHeight="1">
      <c r="A1437" s="1">
        <v>1853</v>
      </c>
      <c r="B1437" s="2">
        <v>1</v>
      </c>
      <c r="C1437" s="1" t="s">
        <v>1398</v>
      </c>
      <c r="D1437" s="1" t="s">
        <v>1399</v>
      </c>
      <c r="E1437" s="1">
        <v>2012</v>
      </c>
      <c r="F1437" s="1" t="s">
        <v>1400</v>
      </c>
      <c r="G1437" s="1" t="s">
        <v>1401</v>
      </c>
      <c r="H1437" s="8" t="str">
        <f>HYPERLINK("https://doi.org/"&amp;G1437)</f>
        <v>https://doi.org/10.1016/j.rse.2012.06.004</v>
      </c>
      <c r="I1437" s="1" t="s">
        <v>1402</v>
      </c>
      <c r="J1437" s="1" t="s">
        <v>1303</v>
      </c>
      <c r="K1437" s="2">
        <v>1</v>
      </c>
      <c r="L1437" s="2">
        <v>4</v>
      </c>
      <c r="M1437" s="2" t="s">
        <v>1403</v>
      </c>
      <c r="N1437" s="3">
        <v>0.85</v>
      </c>
      <c r="O1437" s="15">
        <f t="shared" si="40"/>
        <v>1.5972602739726027</v>
      </c>
      <c r="Q1437" s="1">
        <v>583</v>
      </c>
      <c r="R1437" s="10"/>
      <c r="S1437" s="2"/>
      <c r="T1437" s="2"/>
      <c r="U1437" s="2" t="s">
        <v>35</v>
      </c>
      <c r="V1437" s="1" t="s">
        <v>29</v>
      </c>
      <c r="W1437" s="2" t="s">
        <v>1414</v>
      </c>
      <c r="X1437" s="2" t="s">
        <v>1141</v>
      </c>
      <c r="Y1437" s="1" t="s">
        <v>1405</v>
      </c>
    </row>
    <row r="1438" spans="1:32" ht="14.25" customHeight="1">
      <c r="A1438" s="1">
        <v>1853</v>
      </c>
      <c r="B1438" s="2">
        <v>1</v>
      </c>
      <c r="C1438" s="1" t="s">
        <v>1398</v>
      </c>
      <c r="D1438" s="1" t="s">
        <v>1399</v>
      </c>
      <c r="E1438" s="1">
        <v>2012</v>
      </c>
      <c r="F1438" s="1" t="s">
        <v>1400</v>
      </c>
      <c r="G1438" s="1" t="s">
        <v>1401</v>
      </c>
      <c r="H1438" s="8" t="str">
        <f>HYPERLINK("https://doi.org/"&amp;G1438)</f>
        <v>https://doi.org/10.1016/j.rse.2012.06.004</v>
      </c>
      <c r="I1438" s="1" t="s">
        <v>1402</v>
      </c>
      <c r="J1438" s="1" t="s">
        <v>1303</v>
      </c>
      <c r="K1438" s="2">
        <v>1</v>
      </c>
      <c r="L1438" s="2">
        <v>3</v>
      </c>
      <c r="M1438" s="2" t="s">
        <v>1403</v>
      </c>
      <c r="N1438" s="3">
        <v>0.66</v>
      </c>
      <c r="O1438" s="15">
        <f t="shared" si="40"/>
        <v>1.3123287671232877</v>
      </c>
      <c r="Q1438" s="1">
        <v>479</v>
      </c>
      <c r="R1438" s="10"/>
      <c r="S1438" s="2"/>
      <c r="T1438" s="2"/>
      <c r="U1438" s="2" t="s">
        <v>35</v>
      </c>
      <c r="V1438" s="1" t="s">
        <v>32</v>
      </c>
      <c r="W1438" s="2" t="s">
        <v>1415</v>
      </c>
      <c r="X1438" s="2" t="s">
        <v>1141</v>
      </c>
      <c r="Y1438" s="1" t="s">
        <v>1405</v>
      </c>
    </row>
    <row r="1439" spans="1:32" ht="14.25" customHeight="1">
      <c r="A1439" s="22">
        <v>1853</v>
      </c>
      <c r="B1439" s="23">
        <v>1</v>
      </c>
      <c r="C1439" s="22" t="s">
        <v>1398</v>
      </c>
      <c r="D1439" s="22" t="s">
        <v>1399</v>
      </c>
      <c r="E1439" s="22">
        <v>2012</v>
      </c>
      <c r="F1439" s="22" t="s">
        <v>1400</v>
      </c>
      <c r="G1439" s="22" t="s">
        <v>1401</v>
      </c>
      <c r="H1439" s="24" t="str">
        <f>HYPERLINK("https://doi.org/"&amp;G1439)</f>
        <v>https://doi.org/10.1016/j.rse.2012.06.004</v>
      </c>
      <c r="I1439" s="22" t="s">
        <v>1402</v>
      </c>
      <c r="J1439" s="22" t="s">
        <v>1303</v>
      </c>
      <c r="K1439" s="23">
        <v>1</v>
      </c>
      <c r="L1439" s="23">
        <v>2</v>
      </c>
      <c r="M1439" s="23" t="s">
        <v>1403</v>
      </c>
      <c r="N1439" s="3">
        <v>0.44</v>
      </c>
      <c r="O1439" s="29">
        <f t="shared" si="40"/>
        <v>0.8849315068493151</v>
      </c>
      <c r="Q1439" s="22">
        <v>323</v>
      </c>
      <c r="R1439" s="10"/>
      <c r="S1439" s="23"/>
      <c r="T1439" s="23"/>
      <c r="U1439" s="23" t="s">
        <v>35</v>
      </c>
      <c r="V1439" s="22" t="s">
        <v>32</v>
      </c>
      <c r="W1439" s="23" t="s">
        <v>1416</v>
      </c>
      <c r="X1439" s="23" t="s">
        <v>1141</v>
      </c>
      <c r="Y1439" s="22" t="s">
        <v>1405</v>
      </c>
      <c r="Z1439" s="22"/>
      <c r="AB1439" s="23" t="s">
        <v>37</v>
      </c>
      <c r="AC1439" s="22"/>
      <c r="AD1439" s="22"/>
      <c r="AE1439" s="22"/>
      <c r="AF1439" s="22"/>
    </row>
    <row r="1440" spans="1:32" ht="14.25" customHeight="1">
      <c r="A1440" s="1">
        <v>1853</v>
      </c>
      <c r="B1440" s="2">
        <v>1</v>
      </c>
      <c r="C1440" s="1" t="s">
        <v>1398</v>
      </c>
      <c r="D1440" s="1" t="s">
        <v>1399</v>
      </c>
      <c r="E1440" s="1">
        <v>2012</v>
      </c>
      <c r="F1440" s="1" t="s">
        <v>1400</v>
      </c>
      <c r="G1440" s="1" t="s">
        <v>1401</v>
      </c>
      <c r="H1440" s="8" t="str">
        <f>HYPERLINK("https://doi.org/"&amp;G1440)</f>
        <v>https://doi.org/10.1016/j.rse.2012.06.004</v>
      </c>
      <c r="I1440" s="1" t="s">
        <v>1402</v>
      </c>
      <c r="J1440" s="1" t="s">
        <v>1303</v>
      </c>
      <c r="K1440" s="2">
        <v>1</v>
      </c>
      <c r="L1440" s="2">
        <v>4</v>
      </c>
      <c r="M1440" s="2" t="s">
        <v>1403</v>
      </c>
      <c r="N1440" s="3">
        <v>0.75</v>
      </c>
      <c r="O1440" s="15">
        <f t="shared" si="40"/>
        <v>2.580821917808219</v>
      </c>
      <c r="Q1440" s="1">
        <v>942</v>
      </c>
      <c r="R1440" s="10"/>
      <c r="S1440" s="2"/>
      <c r="T1440" s="2"/>
      <c r="U1440" s="2" t="s">
        <v>35</v>
      </c>
      <c r="V1440" s="1" t="s">
        <v>32</v>
      </c>
      <c r="W1440" s="2" t="s">
        <v>1417</v>
      </c>
      <c r="X1440" s="2" t="s">
        <v>1141</v>
      </c>
      <c r="Y1440" s="1" t="s">
        <v>1405</v>
      </c>
    </row>
    <row r="1441" spans="1:32" ht="14.25" customHeight="1">
      <c r="A1441" s="1">
        <v>1853</v>
      </c>
      <c r="B1441" s="2">
        <v>1</v>
      </c>
      <c r="C1441" s="1" t="s">
        <v>1398</v>
      </c>
      <c r="D1441" s="1" t="s">
        <v>1399</v>
      </c>
      <c r="E1441" s="1">
        <v>2012</v>
      </c>
      <c r="F1441" s="1" t="s">
        <v>1400</v>
      </c>
      <c r="G1441" s="1" t="s">
        <v>1401</v>
      </c>
      <c r="H1441" s="8" t="str">
        <f>HYPERLINK("https://doi.org/"&amp;G1441)</f>
        <v>https://doi.org/10.1016/j.rse.2012.06.004</v>
      </c>
      <c r="I1441" s="1" t="s">
        <v>1402</v>
      </c>
      <c r="J1441" s="1" t="s">
        <v>1303</v>
      </c>
      <c r="K1441" s="2">
        <v>1</v>
      </c>
      <c r="L1441" s="2">
        <v>3</v>
      </c>
      <c r="M1441" s="2" t="s">
        <v>1403</v>
      </c>
      <c r="N1441" s="3">
        <v>0.67</v>
      </c>
      <c r="O1441" s="15">
        <f t="shared" si="40"/>
        <v>1.4054794520547946</v>
      </c>
      <c r="Q1441" s="1">
        <v>513</v>
      </c>
      <c r="R1441" s="10"/>
      <c r="S1441" s="2"/>
      <c r="T1441" s="2"/>
      <c r="U1441" s="2" t="s">
        <v>35</v>
      </c>
      <c r="V1441" s="1" t="s">
        <v>30</v>
      </c>
      <c r="W1441" s="2" t="s">
        <v>1418</v>
      </c>
      <c r="X1441" s="2" t="s">
        <v>1141</v>
      </c>
      <c r="Y1441" s="1" t="s">
        <v>1405</v>
      </c>
    </row>
    <row r="1442" spans="1:32" ht="14.25" customHeight="1">
      <c r="A1442" s="22">
        <v>1853</v>
      </c>
      <c r="B1442" s="23">
        <v>1</v>
      </c>
      <c r="C1442" s="22" t="s">
        <v>1398</v>
      </c>
      <c r="D1442" s="22" t="s">
        <v>1399</v>
      </c>
      <c r="E1442" s="22">
        <v>2012</v>
      </c>
      <c r="F1442" s="22" t="s">
        <v>1400</v>
      </c>
      <c r="G1442" s="22" t="s">
        <v>1401</v>
      </c>
      <c r="H1442" s="24" t="str">
        <f>HYPERLINK("https://doi.org/"&amp;G1442)</f>
        <v>https://doi.org/10.1016/j.rse.2012.06.004</v>
      </c>
      <c r="I1442" s="22" t="s">
        <v>1402</v>
      </c>
      <c r="J1442" s="22" t="s">
        <v>1303</v>
      </c>
      <c r="K1442" s="23">
        <v>1</v>
      </c>
      <c r="L1442" s="23">
        <v>3</v>
      </c>
      <c r="M1442" s="23" t="s">
        <v>1403</v>
      </c>
      <c r="N1442" s="3">
        <v>0.45</v>
      </c>
      <c r="O1442" s="29">
        <f t="shared" si="40"/>
        <v>0.82739726027397265</v>
      </c>
      <c r="Q1442" s="22">
        <v>302</v>
      </c>
      <c r="R1442" s="10"/>
      <c r="S1442" s="23"/>
      <c r="T1442" s="23"/>
      <c r="U1442" s="23" t="s">
        <v>35</v>
      </c>
      <c r="V1442" s="22" t="s">
        <v>1419</v>
      </c>
      <c r="W1442" s="23" t="s">
        <v>1420</v>
      </c>
      <c r="X1442" s="23" t="s">
        <v>1141</v>
      </c>
      <c r="Y1442" s="22" t="s">
        <v>1405</v>
      </c>
      <c r="Z1442" s="22"/>
      <c r="AB1442" s="23" t="s">
        <v>37</v>
      </c>
      <c r="AC1442" s="22"/>
      <c r="AD1442" s="22"/>
      <c r="AE1442" s="22"/>
      <c r="AF1442" s="22"/>
    </row>
    <row r="1443" spans="1:32" ht="14.25" customHeight="1">
      <c r="A1443" s="1">
        <v>1853</v>
      </c>
      <c r="B1443" s="2">
        <v>1</v>
      </c>
      <c r="C1443" s="1" t="s">
        <v>1398</v>
      </c>
      <c r="D1443" s="1" t="s">
        <v>1399</v>
      </c>
      <c r="E1443" s="1">
        <v>2012</v>
      </c>
      <c r="F1443" s="1" t="s">
        <v>1400</v>
      </c>
      <c r="G1443" s="1" t="s">
        <v>1401</v>
      </c>
      <c r="H1443" s="8" t="str">
        <f>HYPERLINK("https://doi.org/"&amp;G1443)</f>
        <v>https://doi.org/10.1016/j.rse.2012.06.004</v>
      </c>
      <c r="I1443" s="1" t="s">
        <v>1402</v>
      </c>
      <c r="J1443" s="1" t="s">
        <v>1303</v>
      </c>
      <c r="K1443" s="2">
        <v>1</v>
      </c>
      <c r="L1443" s="2">
        <v>3</v>
      </c>
      <c r="M1443" s="2" t="s">
        <v>1403</v>
      </c>
      <c r="N1443" s="3">
        <v>0.61</v>
      </c>
      <c r="O1443" s="15">
        <f t="shared" si="40"/>
        <v>1.0904109589041096</v>
      </c>
      <c r="Q1443" s="1">
        <v>398</v>
      </c>
      <c r="R1443" s="10"/>
      <c r="S1443" s="2"/>
      <c r="T1443" s="2"/>
      <c r="U1443" s="2" t="s">
        <v>35</v>
      </c>
      <c r="V1443" s="1" t="s">
        <v>123</v>
      </c>
      <c r="W1443" s="2" t="s">
        <v>1421</v>
      </c>
      <c r="X1443" s="2" t="s">
        <v>1141</v>
      </c>
      <c r="Y1443" s="1" t="s">
        <v>1405</v>
      </c>
    </row>
    <row r="1444" spans="1:32" ht="14.25" customHeight="1">
      <c r="A1444" s="1">
        <v>1853</v>
      </c>
      <c r="B1444" s="2">
        <v>1</v>
      </c>
      <c r="C1444" s="1" t="s">
        <v>1398</v>
      </c>
      <c r="D1444" s="1" t="s">
        <v>1399</v>
      </c>
      <c r="E1444" s="1">
        <v>2012</v>
      </c>
      <c r="F1444" s="1" t="s">
        <v>1400</v>
      </c>
      <c r="G1444" s="1" t="s">
        <v>1401</v>
      </c>
      <c r="H1444" s="8" t="str">
        <f>HYPERLINK("https://doi.org/"&amp;G1444)</f>
        <v>https://doi.org/10.1016/j.rse.2012.06.004</v>
      </c>
      <c r="I1444" s="1" t="s">
        <v>1402</v>
      </c>
      <c r="J1444" s="1" t="s">
        <v>1303</v>
      </c>
      <c r="K1444" s="2">
        <v>1</v>
      </c>
      <c r="L1444" s="2">
        <v>3</v>
      </c>
      <c r="M1444" s="2" t="s">
        <v>1403</v>
      </c>
      <c r="N1444" s="3">
        <v>0.7</v>
      </c>
      <c r="O1444" s="15">
        <f t="shared" si="40"/>
        <v>1.4493150684931506</v>
      </c>
      <c r="Q1444" s="1">
        <v>529</v>
      </c>
      <c r="R1444" s="10"/>
      <c r="S1444" s="2"/>
      <c r="T1444" s="2"/>
      <c r="U1444" s="2" t="s">
        <v>35</v>
      </c>
      <c r="V1444" s="1" t="s">
        <v>30</v>
      </c>
      <c r="W1444" s="2" t="s">
        <v>1315</v>
      </c>
      <c r="X1444" s="2" t="s">
        <v>1141</v>
      </c>
      <c r="Y1444" s="1" t="s">
        <v>1405</v>
      </c>
    </row>
    <row r="1445" spans="1:32" ht="14.25" customHeight="1">
      <c r="A1445" s="1">
        <v>1853</v>
      </c>
      <c r="B1445" s="2">
        <v>1</v>
      </c>
      <c r="C1445" s="1" t="s">
        <v>1398</v>
      </c>
      <c r="D1445" s="1" t="s">
        <v>1399</v>
      </c>
      <c r="E1445" s="1">
        <v>2012</v>
      </c>
      <c r="F1445" s="1" t="s">
        <v>1400</v>
      </c>
      <c r="G1445" s="1" t="s">
        <v>1401</v>
      </c>
      <c r="H1445" s="8" t="str">
        <f>HYPERLINK("https://doi.org/"&amp;G1445)</f>
        <v>https://doi.org/10.1016/j.rse.2012.06.004</v>
      </c>
      <c r="I1445" s="1" t="s">
        <v>1402</v>
      </c>
      <c r="J1445" s="1" t="s">
        <v>1303</v>
      </c>
      <c r="K1445" s="2">
        <v>1</v>
      </c>
      <c r="L1445" s="2">
        <v>5</v>
      </c>
      <c r="M1445" s="2" t="s">
        <v>1403</v>
      </c>
      <c r="N1445" s="3">
        <v>0.6</v>
      </c>
      <c r="O1445" s="15">
        <f t="shared" si="40"/>
        <v>0.8246575342465754</v>
      </c>
      <c r="Q1445" s="1">
        <v>301</v>
      </c>
      <c r="R1445" s="10"/>
      <c r="S1445" s="2"/>
      <c r="T1445" s="2"/>
      <c r="U1445" s="2" t="s">
        <v>35</v>
      </c>
      <c r="V1445" s="1" t="s">
        <v>123</v>
      </c>
      <c r="W1445" s="2" t="s">
        <v>1422</v>
      </c>
      <c r="X1445" s="2" t="s">
        <v>1141</v>
      </c>
      <c r="Y1445" s="1" t="s">
        <v>1405</v>
      </c>
    </row>
    <row r="1446" spans="1:32" ht="14.25" customHeight="1">
      <c r="A1446" s="1">
        <v>1853</v>
      </c>
      <c r="B1446" s="2">
        <v>1</v>
      </c>
      <c r="C1446" s="1" t="s">
        <v>1398</v>
      </c>
      <c r="D1446" s="1" t="s">
        <v>1399</v>
      </c>
      <c r="E1446" s="1">
        <v>2012</v>
      </c>
      <c r="F1446" s="1" t="s">
        <v>1400</v>
      </c>
      <c r="G1446" s="1" t="s">
        <v>1401</v>
      </c>
      <c r="H1446" s="8" t="str">
        <f>HYPERLINK("https://doi.org/"&amp;G1446)</f>
        <v>https://doi.org/10.1016/j.rse.2012.06.004</v>
      </c>
      <c r="I1446" s="1" t="s">
        <v>1402</v>
      </c>
      <c r="J1446" s="1" t="s">
        <v>1303</v>
      </c>
      <c r="K1446" s="2">
        <v>1</v>
      </c>
      <c r="L1446" s="2">
        <v>2</v>
      </c>
      <c r="M1446" s="2" t="s">
        <v>1403</v>
      </c>
      <c r="N1446" s="3">
        <v>0.98</v>
      </c>
      <c r="O1446" s="15">
        <f t="shared" si="40"/>
        <v>1.3232876712328767</v>
      </c>
      <c r="Q1446" s="1">
        <v>483</v>
      </c>
      <c r="R1446" s="10"/>
      <c r="S1446" s="2"/>
      <c r="T1446" s="2"/>
      <c r="U1446" s="2" t="s">
        <v>35</v>
      </c>
      <c r="V1446" s="1" t="s">
        <v>32</v>
      </c>
      <c r="W1446" s="2" t="s">
        <v>1423</v>
      </c>
      <c r="X1446" s="2" t="s">
        <v>1141</v>
      </c>
      <c r="Y1446" s="1" t="s">
        <v>1405</v>
      </c>
    </row>
    <row r="1447" spans="1:32" ht="14.25" customHeight="1">
      <c r="A1447" s="1">
        <v>1735</v>
      </c>
      <c r="B1447" s="2">
        <v>1</v>
      </c>
      <c r="C1447" s="1" t="s">
        <v>1424</v>
      </c>
      <c r="D1447" s="1" t="s">
        <v>1425</v>
      </c>
      <c r="E1447" s="1">
        <v>2013</v>
      </c>
      <c r="F1447" s="1" t="s">
        <v>1426</v>
      </c>
      <c r="G1447" s="1" t="s">
        <v>1427</v>
      </c>
      <c r="H1447" s="8" t="str">
        <f>HYPERLINK("https://doi.org/"&amp;G1447)</f>
        <v>https://doi.org/10.1016/j.rse.2012.12.016</v>
      </c>
      <c r="I1447" s="1" t="s">
        <v>1428</v>
      </c>
      <c r="J1447" s="1" t="s">
        <v>1303</v>
      </c>
      <c r="K1447" s="2">
        <v>1</v>
      </c>
      <c r="L1447" s="2" t="s">
        <v>1429</v>
      </c>
      <c r="M1447" s="2" t="s">
        <v>1430</v>
      </c>
      <c r="N1447" s="9">
        <f>S1447*Unit_conversion!$C$5</f>
        <v>0.75527553407395942</v>
      </c>
      <c r="O1447" s="15"/>
      <c r="P1447" s="15"/>
      <c r="Q1447" s="15"/>
      <c r="R1447" s="10"/>
      <c r="S1447" s="2">
        <v>21.45</v>
      </c>
      <c r="T1447" s="2"/>
      <c r="U1447" s="21" t="s">
        <v>35</v>
      </c>
      <c r="V1447" s="1" t="s">
        <v>123</v>
      </c>
      <c r="W1447" s="2" t="s">
        <v>1431</v>
      </c>
      <c r="X1447" s="2" t="s">
        <v>1141</v>
      </c>
      <c r="Y1447" s="1" t="s">
        <v>1432</v>
      </c>
      <c r="AA1447" s="1"/>
    </row>
    <row r="1448" spans="1:32" ht="14.25" customHeight="1">
      <c r="A1448" s="1">
        <v>1735</v>
      </c>
      <c r="B1448" s="2">
        <v>1</v>
      </c>
      <c r="C1448" s="1" t="s">
        <v>1424</v>
      </c>
      <c r="D1448" s="1" t="s">
        <v>1425</v>
      </c>
      <c r="E1448" s="1">
        <v>2013</v>
      </c>
      <c r="F1448" s="1" t="s">
        <v>1426</v>
      </c>
      <c r="G1448" s="1" t="s">
        <v>1427</v>
      </c>
      <c r="H1448" s="8" t="str">
        <f>HYPERLINK("https://doi.org/"&amp;G1448)</f>
        <v>https://doi.org/10.1016/j.rse.2012.12.016</v>
      </c>
      <c r="I1448" s="1" t="s">
        <v>1428</v>
      </c>
      <c r="J1448" s="1" t="s">
        <v>1303</v>
      </c>
      <c r="K1448" s="2">
        <v>1</v>
      </c>
      <c r="L1448" s="2" t="s">
        <v>1429</v>
      </c>
      <c r="M1448" s="2" t="s">
        <v>1430</v>
      </c>
      <c r="N1448" s="9">
        <f>S1448*Unit_conversion!$C$5</f>
        <v>0.71795189462788034</v>
      </c>
      <c r="O1448" s="15"/>
      <c r="P1448" s="15"/>
      <c r="Q1448" s="15"/>
      <c r="R1448" s="10"/>
      <c r="S1448" s="2">
        <v>20.39</v>
      </c>
      <c r="T1448" s="2"/>
      <c r="U1448" s="21" t="s">
        <v>35</v>
      </c>
      <c r="V1448" s="1" t="s">
        <v>123</v>
      </c>
      <c r="W1448" s="2" t="s">
        <v>1431</v>
      </c>
      <c r="X1448" s="2" t="s">
        <v>1141</v>
      </c>
      <c r="Y1448" s="1" t="s">
        <v>1433</v>
      </c>
    </row>
    <row r="1449" spans="1:32" ht="14.25" customHeight="1">
      <c r="A1449" s="1">
        <v>1735</v>
      </c>
      <c r="B1449" s="2">
        <v>1</v>
      </c>
      <c r="C1449" s="1" t="s">
        <v>1424</v>
      </c>
      <c r="D1449" s="1" t="s">
        <v>1425</v>
      </c>
      <c r="E1449" s="1">
        <v>2013</v>
      </c>
      <c r="F1449" s="1" t="s">
        <v>1426</v>
      </c>
      <c r="G1449" s="1" t="s">
        <v>1427</v>
      </c>
      <c r="H1449" s="8" t="str">
        <f>HYPERLINK("https://doi.org/"&amp;G1449)</f>
        <v>https://doi.org/10.1016/j.rse.2012.12.016</v>
      </c>
      <c r="I1449" s="1" t="s">
        <v>1428</v>
      </c>
      <c r="J1449" s="1" t="s">
        <v>1303</v>
      </c>
      <c r="K1449" s="2">
        <v>1</v>
      </c>
      <c r="L1449" s="2" t="s">
        <v>1429</v>
      </c>
      <c r="M1449" s="2" t="s">
        <v>1430</v>
      </c>
      <c r="N1449" s="9">
        <f>S1449*Unit_conversion!$C$5</f>
        <v>0.84083821695506533</v>
      </c>
      <c r="O1449" s="15"/>
      <c r="P1449" s="15"/>
      <c r="Q1449" s="15"/>
      <c r="R1449" s="10"/>
      <c r="S1449" s="2">
        <v>23.88</v>
      </c>
      <c r="T1449" s="2"/>
      <c r="U1449" s="21" t="s">
        <v>35</v>
      </c>
      <c r="V1449" s="1" t="s">
        <v>123</v>
      </c>
      <c r="W1449" s="2" t="s">
        <v>1431</v>
      </c>
      <c r="X1449" s="2" t="s">
        <v>1141</v>
      </c>
      <c r="Y1449" s="1" t="s">
        <v>1434</v>
      </c>
    </row>
    <row r="1450" spans="1:32" ht="14.25" customHeight="1">
      <c r="A1450" s="1">
        <v>1735</v>
      </c>
      <c r="B1450" s="2">
        <v>1</v>
      </c>
      <c r="C1450" s="1" t="s">
        <v>1424</v>
      </c>
      <c r="D1450" s="1" t="s">
        <v>1425</v>
      </c>
      <c r="E1450" s="1">
        <v>2013</v>
      </c>
      <c r="F1450" s="1" t="s">
        <v>1426</v>
      </c>
      <c r="G1450" s="1" t="s">
        <v>1427</v>
      </c>
      <c r="H1450" s="8" t="str">
        <f>HYPERLINK("https://doi.org/"&amp;G1450)</f>
        <v>https://doi.org/10.1016/j.rse.2012.12.016</v>
      </c>
      <c r="I1450" s="1" t="s">
        <v>1428</v>
      </c>
      <c r="J1450" s="1" t="s">
        <v>1303</v>
      </c>
      <c r="K1450" s="2">
        <v>1</v>
      </c>
      <c r="L1450" s="2" t="s">
        <v>1429</v>
      </c>
      <c r="M1450" s="2" t="s">
        <v>1430</v>
      </c>
      <c r="N1450" s="9">
        <f>S1450*Unit_conversion!$C$5</f>
        <v>0.81337365207964873</v>
      </c>
      <c r="O1450" s="15"/>
      <c r="P1450" s="15"/>
      <c r="Q1450" s="15"/>
      <c r="R1450" s="10"/>
      <c r="S1450" s="2">
        <v>23.1</v>
      </c>
      <c r="T1450" s="2"/>
      <c r="U1450" s="21" t="s">
        <v>35</v>
      </c>
      <c r="V1450" s="1" t="s">
        <v>123</v>
      </c>
      <c r="W1450" s="2" t="s">
        <v>1431</v>
      </c>
      <c r="X1450" s="2" t="s">
        <v>1141</v>
      </c>
      <c r="Y1450" s="1" t="s">
        <v>1435</v>
      </c>
    </row>
    <row r="1451" spans="1:32" ht="14.25" customHeight="1">
      <c r="A1451" s="1">
        <v>1735</v>
      </c>
      <c r="B1451" s="2">
        <v>1</v>
      </c>
      <c r="C1451" s="1" t="s">
        <v>1424</v>
      </c>
      <c r="D1451" s="1" t="s">
        <v>1425</v>
      </c>
      <c r="E1451" s="1">
        <v>2013</v>
      </c>
      <c r="F1451" s="1" t="s">
        <v>1426</v>
      </c>
      <c r="G1451" s="1" t="s">
        <v>1427</v>
      </c>
      <c r="H1451" s="8" t="str">
        <f>HYPERLINK("https://doi.org/"&amp;G1451)</f>
        <v>https://doi.org/10.1016/j.rse.2012.12.016</v>
      </c>
      <c r="I1451" s="1" t="s">
        <v>1428</v>
      </c>
      <c r="J1451" s="1" t="s">
        <v>1303</v>
      </c>
      <c r="K1451" s="2">
        <v>1</v>
      </c>
      <c r="L1451" s="2" t="s">
        <v>1429</v>
      </c>
      <c r="M1451" s="2" t="s">
        <v>1430</v>
      </c>
      <c r="N1451" s="9">
        <f>S1451*Unit_conversion!$C$5</f>
        <v>1.0756954576204878</v>
      </c>
      <c r="O1451" s="15"/>
      <c r="P1451" s="15"/>
      <c r="Q1451" s="15"/>
      <c r="R1451" s="10"/>
      <c r="S1451" s="2">
        <v>30.55</v>
      </c>
      <c r="T1451" s="2"/>
      <c r="U1451" s="21" t="s">
        <v>35</v>
      </c>
      <c r="V1451" s="1" t="s">
        <v>123</v>
      </c>
      <c r="W1451" s="2" t="s">
        <v>1431</v>
      </c>
      <c r="X1451" s="2" t="s">
        <v>1141</v>
      </c>
      <c r="Y1451" s="1" t="s">
        <v>1436</v>
      </c>
    </row>
    <row r="1452" spans="1:32" ht="14.25" customHeight="1">
      <c r="A1452" s="1">
        <v>1735</v>
      </c>
      <c r="B1452" s="2">
        <v>1</v>
      </c>
      <c r="C1452" s="1" t="s">
        <v>1424</v>
      </c>
      <c r="D1452" s="1" t="s">
        <v>1425</v>
      </c>
      <c r="E1452" s="1">
        <v>2013</v>
      </c>
      <c r="F1452" s="1" t="s">
        <v>1426</v>
      </c>
      <c r="G1452" s="1" t="s">
        <v>1427</v>
      </c>
      <c r="H1452" s="8" t="str">
        <f>HYPERLINK("https://doi.org/"&amp;G1452)</f>
        <v>https://doi.org/10.1016/j.rse.2012.12.016</v>
      </c>
      <c r="I1452" s="1" t="s">
        <v>1428</v>
      </c>
      <c r="J1452" s="1" t="s">
        <v>1303</v>
      </c>
      <c r="K1452" s="2">
        <v>1</v>
      </c>
      <c r="L1452" s="2" t="s">
        <v>1429</v>
      </c>
      <c r="M1452" s="2" t="s">
        <v>1430</v>
      </c>
      <c r="N1452" s="9">
        <f>S1452*Unit_conversion!$C$5</f>
        <v>0.9341473155702632</v>
      </c>
      <c r="O1452" s="15"/>
      <c r="P1452" s="15"/>
      <c r="Q1452" s="15"/>
      <c r="R1452" s="10"/>
      <c r="S1452" s="2">
        <v>26.53</v>
      </c>
      <c r="T1452" s="2"/>
      <c r="U1452" s="21" t="s">
        <v>35</v>
      </c>
      <c r="V1452" s="1" t="s">
        <v>123</v>
      </c>
      <c r="W1452" s="2" t="s">
        <v>1431</v>
      </c>
      <c r="X1452" s="2" t="s">
        <v>1141</v>
      </c>
      <c r="Y1452" s="1" t="s">
        <v>1437</v>
      </c>
    </row>
    <row r="1453" spans="1:32" ht="14.25" customHeight="1">
      <c r="A1453" s="1">
        <v>1735</v>
      </c>
      <c r="B1453" s="2">
        <v>1</v>
      </c>
      <c r="C1453" s="1" t="s">
        <v>1424</v>
      </c>
      <c r="D1453" s="1" t="s">
        <v>1425</v>
      </c>
      <c r="E1453" s="1">
        <v>2013</v>
      </c>
      <c r="F1453" s="1" t="s">
        <v>1426</v>
      </c>
      <c r="G1453" s="1" t="s">
        <v>1427</v>
      </c>
      <c r="H1453" s="8" t="str">
        <f>HYPERLINK("https://doi.org/"&amp;G1453)</f>
        <v>https://doi.org/10.1016/j.rse.2012.12.016</v>
      </c>
      <c r="I1453" s="1" t="s">
        <v>1428</v>
      </c>
      <c r="J1453" s="1" t="s">
        <v>1303</v>
      </c>
      <c r="K1453" s="2">
        <v>1</v>
      </c>
      <c r="L1453" s="2" t="s">
        <v>1429</v>
      </c>
      <c r="M1453" s="2" t="s">
        <v>1430</v>
      </c>
      <c r="N1453" s="9">
        <f>S1453*Unit_conversion!$C$5</f>
        <v>0.43767248897619188</v>
      </c>
      <c r="O1453" s="15"/>
      <c r="P1453" s="15"/>
      <c r="Q1453" s="15"/>
      <c r="R1453" s="10"/>
      <c r="S1453" s="2">
        <v>12.43</v>
      </c>
      <c r="T1453" s="2"/>
      <c r="U1453" s="21" t="s">
        <v>35</v>
      </c>
      <c r="V1453" s="1" t="s">
        <v>36</v>
      </c>
      <c r="W1453" s="2" t="s">
        <v>1438</v>
      </c>
      <c r="X1453" s="2" t="s">
        <v>1141</v>
      </c>
      <c r="Y1453" s="1" t="s">
        <v>1432</v>
      </c>
      <c r="AA1453" s="2"/>
    </row>
    <row r="1454" spans="1:32" ht="14.25" customHeight="1">
      <c r="A1454" s="1">
        <v>1735</v>
      </c>
      <c r="B1454" s="2">
        <v>1</v>
      </c>
      <c r="C1454" s="1" t="s">
        <v>1424</v>
      </c>
      <c r="D1454" s="1" t="s">
        <v>1425</v>
      </c>
      <c r="E1454" s="1">
        <v>2013</v>
      </c>
      <c r="F1454" s="1" t="s">
        <v>1426</v>
      </c>
      <c r="G1454" s="1" t="s">
        <v>1427</v>
      </c>
      <c r="H1454" s="8" t="str">
        <f>HYPERLINK("https://doi.org/"&amp;G1454)</f>
        <v>https://doi.org/10.1016/j.rse.2012.12.016</v>
      </c>
      <c r="I1454" s="1" t="s">
        <v>1428</v>
      </c>
      <c r="J1454" s="1" t="s">
        <v>1303</v>
      </c>
      <c r="K1454" s="2">
        <v>1</v>
      </c>
      <c r="L1454" s="2" t="s">
        <v>1429</v>
      </c>
      <c r="M1454" s="2" t="s">
        <v>1430</v>
      </c>
      <c r="N1454" s="9">
        <f>S1454*Unit_conversion!$C$5</f>
        <v>0.46478494404551346</v>
      </c>
      <c r="O1454" s="15"/>
      <c r="P1454" s="15"/>
      <c r="Q1454" s="15"/>
      <c r="R1454" s="10"/>
      <c r="S1454" s="2">
        <v>13.2</v>
      </c>
      <c r="T1454" s="2"/>
      <c r="U1454" s="21" t="s">
        <v>35</v>
      </c>
      <c r="V1454" s="1" t="s">
        <v>36</v>
      </c>
      <c r="W1454" s="2" t="s">
        <v>1438</v>
      </c>
      <c r="X1454" s="2" t="s">
        <v>1141</v>
      </c>
      <c r="Y1454" s="1" t="s">
        <v>1433</v>
      </c>
      <c r="AA1454" s="2"/>
    </row>
    <row r="1455" spans="1:32" ht="14.25" customHeight="1">
      <c r="A1455" s="1">
        <v>1735</v>
      </c>
      <c r="B1455" s="2">
        <v>1</v>
      </c>
      <c r="C1455" s="1" t="s">
        <v>1424</v>
      </c>
      <c r="D1455" s="1" t="s">
        <v>1425</v>
      </c>
      <c r="E1455" s="1">
        <v>2013</v>
      </c>
      <c r="F1455" s="1" t="s">
        <v>1426</v>
      </c>
      <c r="G1455" s="1" t="s">
        <v>1427</v>
      </c>
      <c r="H1455" s="8" t="str">
        <f>HYPERLINK("https://doi.org/"&amp;G1455)</f>
        <v>https://doi.org/10.1016/j.rse.2012.12.016</v>
      </c>
      <c r="I1455" s="1" t="s">
        <v>1428</v>
      </c>
      <c r="J1455" s="1" t="s">
        <v>1303</v>
      </c>
      <c r="K1455" s="2">
        <v>1</v>
      </c>
      <c r="L1455" s="2" t="s">
        <v>1429</v>
      </c>
      <c r="M1455" s="2" t="s">
        <v>1430</v>
      </c>
      <c r="N1455" s="9">
        <f>S1455*Unit_conversion!$C$5</f>
        <v>0.39084188476554543</v>
      </c>
      <c r="O1455" s="15"/>
      <c r="P1455" s="15"/>
      <c r="Q1455" s="15"/>
      <c r="R1455" s="10"/>
      <c r="S1455" s="2">
        <v>11.1</v>
      </c>
      <c r="T1455" s="2"/>
      <c r="U1455" s="21" t="s">
        <v>35</v>
      </c>
      <c r="V1455" s="1" t="s">
        <v>36</v>
      </c>
      <c r="W1455" s="2" t="s">
        <v>1438</v>
      </c>
      <c r="X1455" s="2" t="s">
        <v>1141</v>
      </c>
      <c r="Y1455" s="1" t="s">
        <v>1434</v>
      </c>
      <c r="AA1455" s="2"/>
    </row>
    <row r="1456" spans="1:32" ht="14.25" customHeight="1">
      <c r="A1456" s="1">
        <v>1735</v>
      </c>
      <c r="B1456" s="2">
        <v>1</v>
      </c>
      <c r="C1456" s="1" t="s">
        <v>1424</v>
      </c>
      <c r="D1456" s="1" t="s">
        <v>1425</v>
      </c>
      <c r="E1456" s="1">
        <v>2013</v>
      </c>
      <c r="F1456" s="1" t="s">
        <v>1426</v>
      </c>
      <c r="G1456" s="1" t="s">
        <v>1427</v>
      </c>
      <c r="H1456" s="8" t="str">
        <f>HYPERLINK("https://doi.org/"&amp;G1456)</f>
        <v>https://doi.org/10.1016/j.rse.2012.12.016</v>
      </c>
      <c r="I1456" s="1" t="s">
        <v>1428</v>
      </c>
      <c r="J1456" s="1" t="s">
        <v>1303</v>
      </c>
      <c r="K1456" s="2">
        <v>1</v>
      </c>
      <c r="L1456" s="2" t="s">
        <v>1429</v>
      </c>
      <c r="M1456" s="2" t="s">
        <v>1430</v>
      </c>
      <c r="N1456" s="9">
        <f>S1456*Unit_conversion!$C$5</f>
        <v>0.40774315545810957</v>
      </c>
      <c r="O1456" s="15"/>
      <c r="P1456" s="15"/>
      <c r="Q1456" s="15"/>
      <c r="R1456" s="10"/>
      <c r="S1456" s="2">
        <v>11.58</v>
      </c>
      <c r="T1456" s="2"/>
      <c r="U1456" s="21" t="s">
        <v>35</v>
      </c>
      <c r="V1456" s="15" t="s">
        <v>36</v>
      </c>
      <c r="W1456" s="2" t="s">
        <v>1438</v>
      </c>
      <c r="X1456" s="2" t="s">
        <v>1141</v>
      </c>
      <c r="Y1456" s="15" t="s">
        <v>1435</v>
      </c>
      <c r="AA1456" s="2"/>
    </row>
    <row r="1457" spans="1:32" ht="14.25" customHeight="1">
      <c r="A1457" s="1">
        <v>1735</v>
      </c>
      <c r="B1457" s="2">
        <v>1</v>
      </c>
      <c r="C1457" s="1" t="s">
        <v>1424</v>
      </c>
      <c r="D1457" s="1" t="s">
        <v>1425</v>
      </c>
      <c r="E1457" s="1">
        <v>2013</v>
      </c>
      <c r="F1457" s="1" t="s">
        <v>1426</v>
      </c>
      <c r="G1457" s="1" t="s">
        <v>1427</v>
      </c>
      <c r="H1457" s="8" t="str">
        <f>HYPERLINK("https://doi.org/"&amp;G1457)</f>
        <v>https://doi.org/10.1016/j.rse.2012.12.016</v>
      </c>
      <c r="I1457" s="1" t="s">
        <v>1428</v>
      </c>
      <c r="J1457" s="1" t="s">
        <v>1303</v>
      </c>
      <c r="K1457" s="2">
        <v>1</v>
      </c>
      <c r="L1457" s="2" t="s">
        <v>1429</v>
      </c>
      <c r="M1457" s="2" t="s">
        <v>1430</v>
      </c>
      <c r="N1457" s="9">
        <f>S1457*Unit_conversion!$C$5</f>
        <v>0.50985499922568456</v>
      </c>
      <c r="O1457" s="15"/>
      <c r="P1457" s="15"/>
      <c r="Q1457" s="15"/>
      <c r="R1457" s="10"/>
      <c r="S1457" s="2">
        <v>14.48</v>
      </c>
      <c r="T1457" s="2"/>
      <c r="U1457" s="21" t="s">
        <v>35</v>
      </c>
      <c r="V1457" s="15" t="s">
        <v>36</v>
      </c>
      <c r="W1457" s="2" t="s">
        <v>1438</v>
      </c>
      <c r="X1457" s="2" t="s">
        <v>1141</v>
      </c>
      <c r="Y1457" s="15" t="s">
        <v>1436</v>
      </c>
      <c r="AA1457" s="15"/>
    </row>
    <row r="1458" spans="1:32" ht="14.25" customHeight="1">
      <c r="A1458" s="1">
        <v>1735</v>
      </c>
      <c r="B1458" s="2">
        <v>1</v>
      </c>
      <c r="C1458" s="1" t="s">
        <v>1424</v>
      </c>
      <c r="D1458" s="1" t="s">
        <v>1425</v>
      </c>
      <c r="E1458" s="1">
        <v>2013</v>
      </c>
      <c r="F1458" s="1" t="s">
        <v>1426</v>
      </c>
      <c r="G1458" s="1" t="s">
        <v>1427</v>
      </c>
      <c r="H1458" s="8" t="str">
        <f>HYPERLINK("https://doi.org/"&amp;G1458)</f>
        <v>https://doi.org/10.1016/j.rse.2012.12.016</v>
      </c>
      <c r="I1458" s="1" t="s">
        <v>1428</v>
      </c>
      <c r="J1458" s="1" t="s">
        <v>1303</v>
      </c>
      <c r="K1458" s="2">
        <v>1</v>
      </c>
      <c r="L1458" s="2" t="s">
        <v>1429</v>
      </c>
      <c r="M1458" s="2" t="s">
        <v>1430</v>
      </c>
      <c r="N1458" s="9">
        <f>S1458*Unit_conversion!$C$5</f>
        <v>0.52922103856091418</v>
      </c>
      <c r="O1458" s="15"/>
      <c r="P1458" s="15"/>
      <c r="Q1458" s="15"/>
      <c r="R1458" s="10"/>
      <c r="S1458" s="2">
        <v>15.03</v>
      </c>
      <c r="T1458" s="2"/>
      <c r="U1458" s="21" t="s">
        <v>35</v>
      </c>
      <c r="V1458" s="15" t="s">
        <v>36</v>
      </c>
      <c r="W1458" s="2" t="s">
        <v>1438</v>
      </c>
      <c r="X1458" s="2" t="s">
        <v>1141</v>
      </c>
      <c r="Y1458" s="15" t="s">
        <v>1437</v>
      </c>
      <c r="AA1458" s="15"/>
    </row>
    <row r="1459" spans="1:32" ht="14.25" customHeight="1">
      <c r="A1459" s="1">
        <v>1735</v>
      </c>
      <c r="B1459" s="2">
        <v>1</v>
      </c>
      <c r="C1459" s="1" t="s">
        <v>1424</v>
      </c>
      <c r="D1459" s="1" t="s">
        <v>1425</v>
      </c>
      <c r="E1459" s="1">
        <v>2013</v>
      </c>
      <c r="F1459" s="1" t="s">
        <v>1426</v>
      </c>
      <c r="G1459" s="1" t="s">
        <v>1427</v>
      </c>
      <c r="H1459" s="8" t="str">
        <f>HYPERLINK("https://doi.org/"&amp;G1459)</f>
        <v>https://doi.org/10.1016/j.rse.2012.12.016</v>
      </c>
      <c r="I1459" s="1" t="s">
        <v>1428</v>
      </c>
      <c r="J1459" s="1" t="s">
        <v>1303</v>
      </c>
      <c r="K1459" s="2">
        <v>1</v>
      </c>
      <c r="L1459" s="2" t="s">
        <v>1439</v>
      </c>
      <c r="M1459" s="2" t="s">
        <v>1430</v>
      </c>
      <c r="N1459" s="9">
        <f>S1459*Unit_conversion!$C$5</f>
        <v>0.91900659390817452</v>
      </c>
      <c r="O1459" s="15"/>
      <c r="P1459" s="15"/>
      <c r="Q1459" s="15"/>
      <c r="R1459" s="10"/>
      <c r="S1459" s="2">
        <v>26.1</v>
      </c>
      <c r="T1459" s="2"/>
      <c r="U1459" s="21" t="s">
        <v>35</v>
      </c>
      <c r="V1459" s="15" t="s">
        <v>123</v>
      </c>
      <c r="W1459" s="2" t="s">
        <v>1431</v>
      </c>
      <c r="X1459" s="2" t="s">
        <v>1141</v>
      </c>
      <c r="Y1459" s="15" t="s">
        <v>1440</v>
      </c>
      <c r="AA1459" s="15"/>
    </row>
    <row r="1460" spans="1:32" ht="14.25" customHeight="1">
      <c r="A1460" s="1">
        <v>1735</v>
      </c>
      <c r="B1460" s="2">
        <v>1</v>
      </c>
      <c r="C1460" s="1" t="s">
        <v>1424</v>
      </c>
      <c r="D1460" s="1" t="s">
        <v>1425</v>
      </c>
      <c r="E1460" s="1">
        <v>2013</v>
      </c>
      <c r="F1460" s="1" t="s">
        <v>1426</v>
      </c>
      <c r="G1460" s="1" t="s">
        <v>1427</v>
      </c>
      <c r="H1460" s="8" t="str">
        <f>HYPERLINK("https://doi.org/"&amp;G1460)</f>
        <v>https://doi.org/10.1016/j.rse.2012.12.016</v>
      </c>
      <c r="I1460" s="1" t="s">
        <v>1428</v>
      </c>
      <c r="J1460" s="1" t="s">
        <v>1303</v>
      </c>
      <c r="K1460" s="2">
        <v>1</v>
      </c>
      <c r="L1460" s="2" t="s">
        <v>1439</v>
      </c>
      <c r="M1460" s="2" t="s">
        <v>1430</v>
      </c>
      <c r="N1460" s="9">
        <f>S1460*Unit_conversion!$C$5</f>
        <v>0.73802215357530032</v>
      </c>
      <c r="O1460" s="15"/>
      <c r="P1460" s="15"/>
      <c r="Q1460" s="15"/>
      <c r="R1460" s="10"/>
      <c r="S1460" s="2">
        <v>20.96</v>
      </c>
      <c r="T1460" s="2"/>
      <c r="U1460" s="21" t="s">
        <v>35</v>
      </c>
      <c r="V1460" s="15" t="s">
        <v>123</v>
      </c>
      <c r="W1460" s="2" t="s">
        <v>1431</v>
      </c>
      <c r="X1460" s="2" t="s">
        <v>1141</v>
      </c>
      <c r="Y1460" s="15" t="s">
        <v>1441</v>
      </c>
      <c r="AA1460" s="15"/>
      <c r="AB1460" s="15"/>
      <c r="AC1460" s="15"/>
      <c r="AD1460" s="15"/>
      <c r="AE1460" s="15"/>
      <c r="AF1460" s="15"/>
    </row>
    <row r="1461" spans="1:32" ht="14.25" customHeight="1">
      <c r="A1461" s="1">
        <v>1735</v>
      </c>
      <c r="B1461" s="2">
        <v>1</v>
      </c>
      <c r="C1461" s="1" t="s">
        <v>1424</v>
      </c>
      <c r="D1461" s="1" t="s">
        <v>1425</v>
      </c>
      <c r="E1461" s="1">
        <v>2013</v>
      </c>
      <c r="F1461" s="1" t="s">
        <v>1426</v>
      </c>
      <c r="G1461" s="1" t="s">
        <v>1427</v>
      </c>
      <c r="H1461" s="8" t="str">
        <f>HYPERLINK("https://doi.org/"&amp;G1461)</f>
        <v>https://doi.org/10.1016/j.rse.2012.12.016</v>
      </c>
      <c r="I1461" s="1" t="s">
        <v>1428</v>
      </c>
      <c r="J1461" s="1" t="s">
        <v>1303</v>
      </c>
      <c r="K1461" s="2">
        <v>1</v>
      </c>
      <c r="L1461" s="2" t="s">
        <v>1429</v>
      </c>
      <c r="M1461" s="2" t="s">
        <v>1430</v>
      </c>
      <c r="N1461" s="9">
        <f>S1461*Unit_conversion!$C$5</f>
        <v>1.1552722737979773</v>
      </c>
      <c r="R1461" s="10"/>
      <c r="S1461" s="2">
        <v>32.81</v>
      </c>
      <c r="T1461" s="2"/>
      <c r="U1461" s="21" t="s">
        <v>35</v>
      </c>
      <c r="V1461" s="15" t="s">
        <v>123</v>
      </c>
      <c r="W1461" s="2" t="s">
        <v>1431</v>
      </c>
      <c r="X1461" s="2" t="s">
        <v>1141</v>
      </c>
      <c r="Y1461" s="15" t="s">
        <v>1442</v>
      </c>
      <c r="AA1461" s="15"/>
      <c r="AC1461" s="15"/>
      <c r="AD1461" s="15"/>
      <c r="AE1461" s="15"/>
      <c r="AF1461" s="15"/>
    </row>
    <row r="1462" spans="1:32" ht="14.25" customHeight="1">
      <c r="A1462" s="1">
        <v>1735</v>
      </c>
      <c r="B1462" s="2">
        <v>1</v>
      </c>
      <c r="C1462" s="1" t="s">
        <v>1424</v>
      </c>
      <c r="D1462" s="1" t="s">
        <v>1425</v>
      </c>
      <c r="E1462" s="1">
        <v>2013</v>
      </c>
      <c r="F1462" s="1" t="s">
        <v>1426</v>
      </c>
      <c r="G1462" s="1" t="s">
        <v>1427</v>
      </c>
      <c r="H1462" s="8" t="str">
        <f>HYPERLINK("https://doi.org/"&amp;G1462)</f>
        <v>https://doi.org/10.1016/j.rse.2012.12.016</v>
      </c>
      <c r="I1462" s="1" t="s">
        <v>1428</v>
      </c>
      <c r="J1462" s="1" t="s">
        <v>1303</v>
      </c>
      <c r="K1462" s="2">
        <v>1</v>
      </c>
      <c r="L1462" s="2" t="s">
        <v>1429</v>
      </c>
      <c r="M1462" s="2" t="s">
        <v>1430</v>
      </c>
      <c r="N1462" s="9">
        <f>S1462*Unit_conversion!$C$5</f>
        <v>0.8573873778415344</v>
      </c>
      <c r="R1462" s="10"/>
      <c r="S1462" s="2">
        <v>24.35</v>
      </c>
      <c r="T1462" s="2"/>
      <c r="U1462" s="21" t="s">
        <v>35</v>
      </c>
      <c r="V1462" s="15" t="s">
        <v>123</v>
      </c>
      <c r="W1462" s="2" t="s">
        <v>1431</v>
      </c>
      <c r="X1462" s="2" t="s">
        <v>1141</v>
      </c>
      <c r="Y1462" s="15" t="s">
        <v>1443</v>
      </c>
      <c r="AA1462" s="15"/>
      <c r="AC1462" s="15"/>
      <c r="AD1462" s="15"/>
      <c r="AE1462" s="15"/>
      <c r="AF1462" s="15"/>
    </row>
    <row r="1463" spans="1:32" ht="14.25" customHeight="1">
      <c r="A1463" s="1">
        <v>1735</v>
      </c>
      <c r="B1463" s="2">
        <v>1</v>
      </c>
      <c r="C1463" s="1" t="s">
        <v>1424</v>
      </c>
      <c r="D1463" s="1" t="s">
        <v>1425</v>
      </c>
      <c r="E1463" s="1">
        <v>2013</v>
      </c>
      <c r="F1463" s="1" t="s">
        <v>1426</v>
      </c>
      <c r="G1463" s="1" t="s">
        <v>1427</v>
      </c>
      <c r="H1463" s="8" t="str">
        <f>HYPERLINK("https://doi.org/"&amp;G1463)</f>
        <v>https://doi.org/10.1016/j.rse.2012.12.016</v>
      </c>
      <c r="I1463" s="1" t="s">
        <v>1428</v>
      </c>
      <c r="J1463" s="1" t="s">
        <v>1303</v>
      </c>
      <c r="K1463" s="2">
        <v>1</v>
      </c>
      <c r="L1463" s="2" t="s">
        <v>1429</v>
      </c>
      <c r="M1463" s="2" t="s">
        <v>1430</v>
      </c>
      <c r="N1463" s="9">
        <f>S1463*Unit_conversion!$C$5</f>
        <v>1.8725199488136672</v>
      </c>
      <c r="R1463" s="10"/>
      <c r="S1463" s="2">
        <v>53.18</v>
      </c>
      <c r="T1463" s="2"/>
      <c r="U1463" s="21" t="s">
        <v>35</v>
      </c>
      <c r="V1463" s="15" t="s">
        <v>123</v>
      </c>
      <c r="W1463" s="2" t="s">
        <v>1431</v>
      </c>
      <c r="X1463" s="2" t="s">
        <v>1141</v>
      </c>
      <c r="Y1463" s="15" t="s">
        <v>1442</v>
      </c>
      <c r="AA1463" s="15"/>
      <c r="AC1463" s="15"/>
      <c r="AD1463" s="15"/>
      <c r="AE1463" s="15"/>
      <c r="AF1463" s="15"/>
    </row>
    <row r="1464" spans="1:32" ht="14.25" customHeight="1">
      <c r="A1464" s="1">
        <v>1735</v>
      </c>
      <c r="B1464" s="2">
        <v>1</v>
      </c>
      <c r="C1464" s="1" t="s">
        <v>1424</v>
      </c>
      <c r="D1464" s="1" t="s">
        <v>1425</v>
      </c>
      <c r="E1464" s="1">
        <v>2013</v>
      </c>
      <c r="F1464" s="1" t="s">
        <v>1426</v>
      </c>
      <c r="G1464" s="1" t="s">
        <v>1427</v>
      </c>
      <c r="H1464" s="8" t="str">
        <f>HYPERLINK("https://doi.org/"&amp;G1464)</f>
        <v>https://doi.org/10.1016/j.rse.2012.12.016</v>
      </c>
      <c r="I1464" s="1" t="s">
        <v>1428</v>
      </c>
      <c r="J1464" s="1" t="s">
        <v>1303</v>
      </c>
      <c r="K1464" s="2">
        <v>1</v>
      </c>
      <c r="L1464" s="2" t="s">
        <v>1429</v>
      </c>
      <c r="M1464" s="2" t="s">
        <v>1430</v>
      </c>
      <c r="N1464" s="9">
        <f>S1464*Unit_conversion!$C$5</f>
        <v>1.7584363716388594</v>
      </c>
      <c r="R1464" s="10"/>
      <c r="S1464" s="2">
        <v>49.94</v>
      </c>
      <c r="T1464" s="2"/>
      <c r="U1464" s="21" t="s">
        <v>35</v>
      </c>
      <c r="V1464" s="15" t="s">
        <v>123</v>
      </c>
      <c r="W1464" s="2" t="s">
        <v>1431</v>
      </c>
      <c r="X1464" s="2" t="s">
        <v>1141</v>
      </c>
      <c r="Y1464" s="15" t="s">
        <v>1443</v>
      </c>
      <c r="AA1464" s="15"/>
      <c r="AC1464" s="15"/>
      <c r="AD1464" s="15"/>
      <c r="AE1464" s="15"/>
      <c r="AF1464" s="15"/>
    </row>
    <row r="1465" spans="1:32" ht="14.25" customHeight="1">
      <c r="A1465" s="1">
        <v>1735</v>
      </c>
      <c r="B1465" s="2">
        <v>1</v>
      </c>
      <c r="C1465" s="1" t="s">
        <v>1424</v>
      </c>
      <c r="D1465" s="1" t="s">
        <v>1425</v>
      </c>
      <c r="E1465" s="1">
        <v>2013</v>
      </c>
      <c r="F1465" s="1" t="s">
        <v>1426</v>
      </c>
      <c r="G1465" s="1" t="s">
        <v>1427</v>
      </c>
      <c r="H1465" s="8" t="str">
        <f>HYPERLINK("https://doi.org/"&amp;G1465)</f>
        <v>https://doi.org/10.1016/j.rse.2012.12.016</v>
      </c>
      <c r="I1465" s="1" t="s">
        <v>1428</v>
      </c>
      <c r="J1465" s="1" t="s">
        <v>1303</v>
      </c>
      <c r="K1465" s="2">
        <v>1</v>
      </c>
      <c r="L1465" s="2" t="s">
        <v>1429</v>
      </c>
      <c r="M1465" s="2" t="s">
        <v>1430</v>
      </c>
      <c r="N1465" s="9">
        <f>S1465*Unit_conversion!$C$5</f>
        <v>1.5158327152393452</v>
      </c>
      <c r="R1465" s="10"/>
      <c r="S1465" s="2">
        <v>43.05</v>
      </c>
      <c r="T1465" s="2"/>
      <c r="U1465" s="21" t="s">
        <v>35</v>
      </c>
      <c r="V1465" s="15" t="s">
        <v>123</v>
      </c>
      <c r="W1465" s="2" t="s">
        <v>1431</v>
      </c>
      <c r="X1465" s="2" t="s">
        <v>1141</v>
      </c>
      <c r="Y1465" s="15" t="s">
        <v>1442</v>
      </c>
      <c r="AA1465" s="15"/>
      <c r="AC1465" s="15"/>
      <c r="AD1465" s="15"/>
      <c r="AE1465" s="15"/>
      <c r="AF1465" s="15"/>
    </row>
    <row r="1466" spans="1:32" ht="14.25" customHeight="1">
      <c r="A1466" s="1">
        <v>1735</v>
      </c>
      <c r="B1466" s="2">
        <v>1</v>
      </c>
      <c r="C1466" s="1" t="s">
        <v>1424</v>
      </c>
      <c r="D1466" s="1" t="s">
        <v>1425</v>
      </c>
      <c r="E1466" s="1">
        <v>2013</v>
      </c>
      <c r="F1466" s="1" t="s">
        <v>1426</v>
      </c>
      <c r="G1466" s="1" t="s">
        <v>1427</v>
      </c>
      <c r="H1466" s="8" t="str">
        <f>HYPERLINK("https://doi.org/"&amp;G1466)</f>
        <v>https://doi.org/10.1016/j.rse.2012.12.016</v>
      </c>
      <c r="I1466" s="1" t="s">
        <v>1428</v>
      </c>
      <c r="J1466" s="1" t="s">
        <v>1303</v>
      </c>
      <c r="K1466" s="2">
        <v>1</v>
      </c>
      <c r="L1466" s="2" t="s">
        <v>1429</v>
      </c>
      <c r="M1466" s="2" t="s">
        <v>1430</v>
      </c>
      <c r="N1466" s="9">
        <f>S1466*Unit_conversion!$C$5</f>
        <v>1.4299179225521441</v>
      </c>
      <c r="R1466" s="10"/>
      <c r="S1466" s="2">
        <v>40.61</v>
      </c>
      <c r="T1466" s="2"/>
      <c r="U1466" s="21" t="s">
        <v>35</v>
      </c>
      <c r="V1466" s="15" t="s">
        <v>123</v>
      </c>
      <c r="W1466" s="2" t="s">
        <v>1431</v>
      </c>
      <c r="X1466" s="2" t="s">
        <v>1141</v>
      </c>
      <c r="Y1466" s="15" t="s">
        <v>1443</v>
      </c>
      <c r="AA1466" s="15"/>
      <c r="AC1466" s="15"/>
      <c r="AD1466" s="15"/>
      <c r="AE1466" s="15"/>
      <c r="AF1466" s="15"/>
    </row>
    <row r="1467" spans="1:32" ht="14.25" customHeight="1">
      <c r="A1467" s="1">
        <v>1735</v>
      </c>
      <c r="B1467" s="2">
        <v>1</v>
      </c>
      <c r="C1467" s="1" t="s">
        <v>1424</v>
      </c>
      <c r="D1467" s="1" t="s">
        <v>1425</v>
      </c>
      <c r="E1467" s="1">
        <v>2013</v>
      </c>
      <c r="F1467" s="1" t="s">
        <v>1426</v>
      </c>
      <c r="G1467" s="1" t="s">
        <v>1427</v>
      </c>
      <c r="H1467" s="8" t="str">
        <f>HYPERLINK("https://doi.org/"&amp;G1467)</f>
        <v>https://doi.org/10.1016/j.rse.2012.12.016</v>
      </c>
      <c r="I1467" s="1" t="s">
        <v>1428</v>
      </c>
      <c r="J1467" s="1" t="s">
        <v>1303</v>
      </c>
      <c r="K1467" s="2">
        <v>1</v>
      </c>
      <c r="L1467" s="2" t="s">
        <v>1429</v>
      </c>
      <c r="M1467" s="2" t="s">
        <v>1430</v>
      </c>
      <c r="N1467" s="9">
        <f>S1467*Unit_conversion!$C$5</f>
        <v>1.9792092200604783</v>
      </c>
      <c r="R1467" s="10"/>
      <c r="S1467" s="2">
        <v>56.21</v>
      </c>
      <c r="T1467" s="2"/>
      <c r="U1467" s="21" t="s">
        <v>35</v>
      </c>
      <c r="V1467" s="15" t="s">
        <v>123</v>
      </c>
      <c r="W1467" s="2" t="s">
        <v>1431</v>
      </c>
      <c r="X1467" s="2" t="s">
        <v>1141</v>
      </c>
      <c r="Y1467" s="15" t="s">
        <v>1442</v>
      </c>
      <c r="AA1467" s="15"/>
      <c r="AC1467" s="15"/>
      <c r="AD1467" s="15"/>
      <c r="AE1467" s="15"/>
      <c r="AF1467" s="15"/>
    </row>
    <row r="1468" spans="1:32" ht="14.25" customHeight="1">
      <c r="A1468" s="1">
        <v>1735</v>
      </c>
      <c r="B1468" s="2">
        <v>1</v>
      </c>
      <c r="C1468" s="1" t="s">
        <v>1424</v>
      </c>
      <c r="D1468" s="1" t="s">
        <v>1425</v>
      </c>
      <c r="E1468" s="1">
        <v>2013</v>
      </c>
      <c r="F1468" s="1" t="s">
        <v>1426</v>
      </c>
      <c r="G1468" s="1" t="s">
        <v>1427</v>
      </c>
      <c r="H1468" s="8" t="str">
        <f>HYPERLINK("https://doi.org/"&amp;G1468)</f>
        <v>https://doi.org/10.1016/j.rse.2012.12.016</v>
      </c>
      <c r="I1468" s="1" t="s">
        <v>1428</v>
      </c>
      <c r="J1468" s="1" t="s">
        <v>1303</v>
      </c>
      <c r="K1468" s="2">
        <v>1</v>
      </c>
      <c r="L1468" s="2" t="s">
        <v>1429</v>
      </c>
      <c r="M1468" s="2" t="s">
        <v>1430</v>
      </c>
      <c r="N1468" s="9">
        <f>S1468*Unit_conversion!$C$5</f>
        <v>1.8468159329687261</v>
      </c>
      <c r="R1468" s="10"/>
      <c r="S1468" s="2">
        <v>52.45</v>
      </c>
      <c r="T1468" s="2"/>
      <c r="U1468" s="21" t="s">
        <v>35</v>
      </c>
      <c r="V1468" s="15" t="s">
        <v>123</v>
      </c>
      <c r="W1468" s="2" t="s">
        <v>1431</v>
      </c>
      <c r="X1468" s="2" t="s">
        <v>1141</v>
      </c>
      <c r="Y1468" s="15" t="s">
        <v>1443</v>
      </c>
      <c r="AA1468" s="15"/>
      <c r="AC1468" s="15"/>
      <c r="AD1468" s="15"/>
      <c r="AE1468" s="15"/>
      <c r="AF1468" s="15"/>
    </row>
    <row r="1469" spans="1:32" ht="14.25" customHeight="1">
      <c r="A1469" s="1">
        <v>1735</v>
      </c>
      <c r="B1469" s="2">
        <v>1</v>
      </c>
      <c r="C1469" s="1" t="s">
        <v>1424</v>
      </c>
      <c r="D1469" s="1" t="s">
        <v>1425</v>
      </c>
      <c r="E1469" s="1">
        <v>2013</v>
      </c>
      <c r="F1469" s="1" t="s">
        <v>1426</v>
      </c>
      <c r="G1469" s="1" t="s">
        <v>1427</v>
      </c>
      <c r="H1469" s="8" t="str">
        <f>HYPERLINK("https://doi.org/"&amp;G1469)</f>
        <v>https://doi.org/10.1016/j.rse.2012.12.016</v>
      </c>
      <c r="I1469" s="1" t="s">
        <v>1428</v>
      </c>
      <c r="J1469" s="1" t="s">
        <v>1303</v>
      </c>
      <c r="K1469" s="2">
        <v>1</v>
      </c>
      <c r="L1469" s="2" t="s">
        <v>1429</v>
      </c>
      <c r="M1469" s="2" t="s">
        <v>1430</v>
      </c>
      <c r="N1469" s="9">
        <f>S1469*Unit_conversion!$C$5</f>
        <v>0.68309302382446679</v>
      </c>
      <c r="R1469" s="10"/>
      <c r="S1469" s="2">
        <v>19.399999999999999</v>
      </c>
      <c r="T1469" s="2"/>
      <c r="U1469" s="21" t="s">
        <v>35</v>
      </c>
      <c r="V1469" s="1" t="s">
        <v>36</v>
      </c>
      <c r="W1469" s="2" t="s">
        <v>1438</v>
      </c>
      <c r="X1469" s="2" t="s">
        <v>1141</v>
      </c>
      <c r="Y1469" s="15" t="s">
        <v>1442</v>
      </c>
      <c r="AA1469" s="15"/>
      <c r="AC1469" s="15"/>
      <c r="AD1469" s="15"/>
      <c r="AE1469" s="15"/>
      <c r="AF1469" s="15"/>
    </row>
    <row r="1470" spans="1:32" ht="14.25" customHeight="1">
      <c r="A1470" s="1">
        <v>1735</v>
      </c>
      <c r="B1470" s="2">
        <v>1</v>
      </c>
      <c r="C1470" s="1" t="s">
        <v>1424</v>
      </c>
      <c r="D1470" s="1" t="s">
        <v>1425</v>
      </c>
      <c r="E1470" s="1">
        <v>2013</v>
      </c>
      <c r="F1470" s="1" t="s">
        <v>1426</v>
      </c>
      <c r="G1470" s="1" t="s">
        <v>1427</v>
      </c>
      <c r="H1470" s="8" t="str">
        <f>HYPERLINK("https://doi.org/"&amp;G1470)</f>
        <v>https://doi.org/10.1016/j.rse.2012.12.016</v>
      </c>
      <c r="I1470" s="1" t="s">
        <v>1428</v>
      </c>
      <c r="J1470" s="1" t="s">
        <v>1303</v>
      </c>
      <c r="K1470" s="2">
        <v>1</v>
      </c>
      <c r="L1470" s="2" t="s">
        <v>1429</v>
      </c>
      <c r="M1470" s="2" t="s">
        <v>1430</v>
      </c>
      <c r="N1470" s="9">
        <f>S1470*Unit_conversion!$C$5</f>
        <v>1.212666172191476</v>
      </c>
      <c r="R1470" s="10"/>
      <c r="S1470" s="2">
        <v>34.44</v>
      </c>
      <c r="T1470" s="2"/>
      <c r="U1470" s="21" t="s">
        <v>35</v>
      </c>
      <c r="V1470" s="1" t="s">
        <v>36</v>
      </c>
      <c r="W1470" s="2" t="s">
        <v>1438</v>
      </c>
      <c r="X1470" s="2" t="s">
        <v>1141</v>
      </c>
      <c r="Y1470" s="15" t="s">
        <v>1443</v>
      </c>
      <c r="AA1470" s="15"/>
      <c r="AC1470" s="15"/>
      <c r="AD1470" s="15"/>
      <c r="AE1470" s="15"/>
      <c r="AF1470" s="15"/>
    </row>
    <row r="1471" spans="1:32" ht="14.25" customHeight="1">
      <c r="A1471" s="1">
        <v>1735</v>
      </c>
      <c r="B1471" s="2">
        <v>1</v>
      </c>
      <c r="C1471" s="1" t="s">
        <v>1424</v>
      </c>
      <c r="D1471" s="1" t="s">
        <v>1425</v>
      </c>
      <c r="E1471" s="1">
        <v>2013</v>
      </c>
      <c r="F1471" s="1" t="s">
        <v>1426</v>
      </c>
      <c r="G1471" s="1" t="s">
        <v>1427</v>
      </c>
      <c r="H1471" s="8" t="str">
        <f>HYPERLINK("https://doi.org/"&amp;G1471)</f>
        <v>https://doi.org/10.1016/j.rse.2012.12.016</v>
      </c>
      <c r="I1471" s="1" t="s">
        <v>1428</v>
      </c>
      <c r="J1471" s="1" t="s">
        <v>1303</v>
      </c>
      <c r="K1471" s="2">
        <v>1</v>
      </c>
      <c r="L1471" s="2" t="s">
        <v>1429</v>
      </c>
      <c r="M1471" s="2" t="s">
        <v>1430</v>
      </c>
      <c r="N1471" s="9">
        <f>S1471*Unit_conversion!$C$5</f>
        <v>0.51900985418415679</v>
      </c>
      <c r="R1471" s="10"/>
      <c r="S1471" s="2">
        <v>14.74</v>
      </c>
      <c r="T1471" s="2"/>
      <c r="U1471" s="21" t="s">
        <v>35</v>
      </c>
      <c r="V1471" s="1" t="s">
        <v>36</v>
      </c>
      <c r="W1471" s="2" t="s">
        <v>1438</v>
      </c>
      <c r="X1471" s="2" t="s">
        <v>1141</v>
      </c>
      <c r="Y1471" s="15" t="s">
        <v>1442</v>
      </c>
      <c r="AA1471" s="15"/>
      <c r="AC1471" s="15"/>
      <c r="AD1471" s="15"/>
      <c r="AE1471" s="15"/>
      <c r="AF1471" s="15"/>
    </row>
    <row r="1472" spans="1:32" ht="14.25" customHeight="1">
      <c r="A1472" s="1">
        <v>1735</v>
      </c>
      <c r="B1472" s="2">
        <v>1</v>
      </c>
      <c r="C1472" s="1" t="s">
        <v>1424</v>
      </c>
      <c r="D1472" s="1" t="s">
        <v>1425</v>
      </c>
      <c r="E1472" s="1">
        <v>2013</v>
      </c>
      <c r="F1472" s="1" t="s">
        <v>1426</v>
      </c>
      <c r="G1472" s="1" t="s">
        <v>1427</v>
      </c>
      <c r="H1472" s="8" t="str">
        <f>HYPERLINK("https://doi.org/"&amp;G1472)</f>
        <v>https://doi.org/10.1016/j.rse.2012.12.016</v>
      </c>
      <c r="I1472" s="1" t="s">
        <v>1428</v>
      </c>
      <c r="J1472" s="1" t="s">
        <v>1303</v>
      </c>
      <c r="K1472" s="2">
        <v>1</v>
      </c>
      <c r="L1472" s="2" t="s">
        <v>1429</v>
      </c>
      <c r="M1472" s="2" t="s">
        <v>1430</v>
      </c>
      <c r="N1472" s="9">
        <f>S1472*Unit_conversion!$C$5</f>
        <v>0.57182632509841957</v>
      </c>
      <c r="R1472" s="10"/>
      <c r="S1472" s="2">
        <v>16.239999999999998</v>
      </c>
      <c r="T1472" s="2"/>
      <c r="U1472" s="21" t="s">
        <v>35</v>
      </c>
      <c r="V1472" s="15" t="s">
        <v>36</v>
      </c>
      <c r="W1472" s="2" t="s">
        <v>1438</v>
      </c>
      <c r="X1472" s="2" t="s">
        <v>1141</v>
      </c>
      <c r="Y1472" s="15" t="s">
        <v>1443</v>
      </c>
      <c r="AA1472" s="15"/>
      <c r="AC1472" s="15"/>
      <c r="AD1472" s="15"/>
      <c r="AE1472" s="15"/>
      <c r="AF1472" s="15"/>
    </row>
    <row r="1473" spans="1:32" ht="14.25" customHeight="1">
      <c r="A1473" s="1">
        <v>1735</v>
      </c>
      <c r="B1473" s="2">
        <v>1</v>
      </c>
      <c r="C1473" s="1" t="s">
        <v>1424</v>
      </c>
      <c r="D1473" s="1" t="s">
        <v>1425</v>
      </c>
      <c r="E1473" s="1">
        <v>2013</v>
      </c>
      <c r="F1473" s="1" t="s">
        <v>1426</v>
      </c>
      <c r="G1473" s="1" t="s">
        <v>1427</v>
      </c>
      <c r="H1473" s="8" t="str">
        <f>HYPERLINK("https://doi.org/"&amp;G1473)</f>
        <v>https://doi.org/10.1016/j.rse.2012.12.016</v>
      </c>
      <c r="I1473" s="1" t="s">
        <v>1428</v>
      </c>
      <c r="J1473" s="1" t="s">
        <v>1303</v>
      </c>
      <c r="K1473" s="2">
        <v>1</v>
      </c>
      <c r="L1473" s="2" t="s">
        <v>1429</v>
      </c>
      <c r="M1473" s="2" t="s">
        <v>1430</v>
      </c>
      <c r="N1473" s="9">
        <f>S1473*Unit_conversion!$C$5</f>
        <v>0.72112088288273613</v>
      </c>
      <c r="R1473" s="10"/>
      <c r="S1473" s="2">
        <v>20.48</v>
      </c>
      <c r="T1473" s="2"/>
      <c r="U1473" s="21" t="s">
        <v>35</v>
      </c>
      <c r="V1473" s="15" t="s">
        <v>36</v>
      </c>
      <c r="W1473" s="2" t="s">
        <v>1438</v>
      </c>
      <c r="X1473" s="2" t="s">
        <v>1141</v>
      </c>
      <c r="Y1473" s="15" t="s">
        <v>1442</v>
      </c>
      <c r="AA1473" s="15"/>
      <c r="AC1473" s="15"/>
      <c r="AD1473" s="15"/>
      <c r="AE1473" s="15"/>
      <c r="AF1473" s="15"/>
    </row>
    <row r="1474" spans="1:32" ht="14.25" customHeight="1">
      <c r="A1474" s="1">
        <v>1735</v>
      </c>
      <c r="B1474" s="2">
        <v>1</v>
      </c>
      <c r="C1474" s="1" t="s">
        <v>1424</v>
      </c>
      <c r="D1474" s="1" t="s">
        <v>1425</v>
      </c>
      <c r="E1474" s="1">
        <v>2013</v>
      </c>
      <c r="F1474" s="1" t="s">
        <v>1426</v>
      </c>
      <c r="G1474" s="1" t="s">
        <v>1427</v>
      </c>
      <c r="H1474" s="8" t="str">
        <f>HYPERLINK("https://doi.org/"&amp;G1474)</f>
        <v>https://doi.org/10.1016/j.rse.2012.12.016</v>
      </c>
      <c r="I1474" s="1" t="s">
        <v>1428</v>
      </c>
      <c r="J1474" s="1" t="s">
        <v>1303</v>
      </c>
      <c r="K1474" s="2">
        <v>1</v>
      </c>
      <c r="L1474" s="2" t="s">
        <v>1429</v>
      </c>
      <c r="M1474" s="2" t="s">
        <v>1430</v>
      </c>
      <c r="N1474" s="9">
        <f>S1474*Unit_conversion!$C$5</f>
        <v>0.7718246949604286</v>
      </c>
      <c r="R1474" s="10"/>
      <c r="S1474" s="2">
        <v>21.92</v>
      </c>
      <c r="T1474" s="2"/>
      <c r="U1474" s="21" t="s">
        <v>35</v>
      </c>
      <c r="V1474" s="15" t="s">
        <v>36</v>
      </c>
      <c r="W1474" s="2" t="s">
        <v>1438</v>
      </c>
      <c r="X1474" s="2" t="s">
        <v>1141</v>
      </c>
      <c r="Y1474" s="15" t="s">
        <v>1443</v>
      </c>
      <c r="AA1474" s="15"/>
      <c r="AC1474" s="15"/>
      <c r="AD1474" s="15"/>
      <c r="AE1474" s="15"/>
      <c r="AF1474" s="15"/>
    </row>
    <row r="1475" spans="1:32" ht="14.25" customHeight="1">
      <c r="A1475" s="1">
        <v>1735</v>
      </c>
      <c r="B1475" s="2">
        <v>1</v>
      </c>
      <c r="C1475" s="1" t="s">
        <v>1424</v>
      </c>
      <c r="D1475" s="1" t="s">
        <v>1425</v>
      </c>
      <c r="E1475" s="1">
        <v>2013</v>
      </c>
      <c r="F1475" s="1" t="s">
        <v>1426</v>
      </c>
      <c r="G1475" s="1" t="s">
        <v>1427</v>
      </c>
      <c r="H1475" s="8" t="str">
        <f>HYPERLINK("https://doi.org/"&amp;G1475)</f>
        <v>https://doi.org/10.1016/j.rse.2012.12.016</v>
      </c>
      <c r="I1475" s="1" t="s">
        <v>1428</v>
      </c>
      <c r="J1475" s="1" t="s">
        <v>1303</v>
      </c>
      <c r="K1475" s="2">
        <v>1</v>
      </c>
      <c r="L1475" s="2" t="s">
        <v>1429</v>
      </c>
      <c r="M1475" s="2" t="s">
        <v>1430</v>
      </c>
      <c r="N1475" s="9">
        <f>S1475*Unit_conversion!$C$5</f>
        <v>0.64189617651134179</v>
      </c>
      <c r="R1475" s="10"/>
      <c r="S1475" s="2">
        <v>18.23</v>
      </c>
      <c r="T1475" s="2"/>
      <c r="U1475" s="21" t="s">
        <v>35</v>
      </c>
      <c r="V1475" s="1" t="s">
        <v>36</v>
      </c>
      <c r="W1475" s="2" t="s">
        <v>1438</v>
      </c>
      <c r="X1475" s="2" t="s">
        <v>1141</v>
      </c>
      <c r="Y1475" s="15" t="s">
        <v>1442</v>
      </c>
      <c r="AA1475" s="15"/>
      <c r="AC1475" s="15"/>
      <c r="AD1475" s="15"/>
      <c r="AE1475" s="15"/>
      <c r="AF1475" s="15"/>
    </row>
    <row r="1476" spans="1:32" ht="14.25" customHeight="1">
      <c r="A1476" s="1">
        <v>1735</v>
      </c>
      <c r="B1476" s="2">
        <v>1</v>
      </c>
      <c r="C1476" s="1" t="s">
        <v>1424</v>
      </c>
      <c r="D1476" s="1" t="s">
        <v>1425</v>
      </c>
      <c r="E1476" s="1">
        <v>2013</v>
      </c>
      <c r="F1476" s="1" t="s">
        <v>1426</v>
      </c>
      <c r="G1476" s="1" t="s">
        <v>1427</v>
      </c>
      <c r="H1476" s="8" t="str">
        <f>HYPERLINK("https://doi.org/"&amp;G1476)</f>
        <v>https://doi.org/10.1016/j.rse.2012.12.016</v>
      </c>
      <c r="I1476" s="1" t="s">
        <v>1428</v>
      </c>
      <c r="J1476" s="1" t="s">
        <v>1303</v>
      </c>
      <c r="K1476" s="2">
        <v>1</v>
      </c>
      <c r="L1476" s="2" t="s">
        <v>1429</v>
      </c>
      <c r="M1476" s="2" t="s">
        <v>1430</v>
      </c>
      <c r="N1476" s="9">
        <f>S1476*Unit_conversion!$C$5</f>
        <v>0.7274588593924477</v>
      </c>
      <c r="R1476" s="10"/>
      <c r="S1476" s="2">
        <v>20.66</v>
      </c>
      <c r="T1476" s="2"/>
      <c r="U1476" s="21" t="s">
        <v>35</v>
      </c>
      <c r="V1476" s="1" t="s">
        <v>36</v>
      </c>
      <c r="W1476" s="2" t="s">
        <v>1438</v>
      </c>
      <c r="X1476" s="2" t="s">
        <v>1141</v>
      </c>
      <c r="Y1476" s="15" t="s">
        <v>1443</v>
      </c>
      <c r="AA1476" s="15"/>
      <c r="AC1476" s="15"/>
      <c r="AD1476" s="15"/>
      <c r="AE1476" s="15"/>
      <c r="AF1476" s="15"/>
    </row>
    <row r="1477" spans="1:32" ht="14.25" customHeight="1">
      <c r="A1477" s="1">
        <v>1624</v>
      </c>
      <c r="B1477" s="2">
        <v>1</v>
      </c>
      <c r="C1477" s="1" t="s">
        <v>1444</v>
      </c>
      <c r="D1477" s="1" t="s">
        <v>1445</v>
      </c>
      <c r="E1477" s="1">
        <v>2013</v>
      </c>
      <c r="F1477" s="1" t="s">
        <v>1446</v>
      </c>
      <c r="G1477" s="1" t="s">
        <v>1447</v>
      </c>
      <c r="H1477" s="8" t="str">
        <f>HYPERLINK("https://doi.org/"&amp;G1477)</f>
        <v>https://doi.org/10.1016/j.rse.2013.06.006</v>
      </c>
      <c r="I1477" s="1" t="s">
        <v>1448</v>
      </c>
      <c r="J1477" s="1" t="s">
        <v>1303</v>
      </c>
      <c r="K1477" s="2">
        <v>1</v>
      </c>
      <c r="L1477" s="2">
        <v>1</v>
      </c>
      <c r="M1477" s="2" t="s">
        <v>1449</v>
      </c>
      <c r="N1477" s="9">
        <f>S1477*Unit_conversion!$C$5</f>
        <v>5.4580541042799275</v>
      </c>
      <c r="R1477" s="10"/>
      <c r="S1477" s="2">
        <v>155.01</v>
      </c>
      <c r="T1477" s="2"/>
      <c r="U1477" s="2" t="s">
        <v>35</v>
      </c>
      <c r="V1477" s="2" t="s">
        <v>27</v>
      </c>
      <c r="W1477" s="2" t="s">
        <v>1450</v>
      </c>
      <c r="X1477" s="2" t="s">
        <v>1141</v>
      </c>
      <c r="AA1477" s="2"/>
    </row>
    <row r="1478" spans="1:32" ht="14.25" customHeight="1">
      <c r="A1478" s="1">
        <v>1624</v>
      </c>
      <c r="B1478" s="2">
        <v>1</v>
      </c>
      <c r="C1478" s="1" t="s">
        <v>1444</v>
      </c>
      <c r="D1478" s="1" t="s">
        <v>1445</v>
      </c>
      <c r="E1478" s="1">
        <v>2013</v>
      </c>
      <c r="F1478" s="1" t="s">
        <v>1446</v>
      </c>
      <c r="G1478" s="1" t="s">
        <v>1447</v>
      </c>
      <c r="H1478" s="8" t="str">
        <f>HYPERLINK("https://doi.org/"&amp;G1478)</f>
        <v>https://doi.org/10.1016/j.rse.2013.06.006</v>
      </c>
      <c r="I1478" s="1" t="s">
        <v>1448</v>
      </c>
      <c r="J1478" s="1" t="s">
        <v>1303</v>
      </c>
      <c r="K1478" s="2">
        <v>1</v>
      </c>
      <c r="L1478" s="2">
        <v>1</v>
      </c>
      <c r="M1478" s="2" t="s">
        <v>1449</v>
      </c>
      <c r="N1478" s="9">
        <f>S1478*Unit_conversion!$C$5</f>
        <v>5.076367074472854</v>
      </c>
      <c r="O1478" s="15"/>
      <c r="P1478" s="15"/>
      <c r="R1478" s="10"/>
      <c r="S1478" s="2">
        <v>144.16999999999999</v>
      </c>
      <c r="T1478" s="2"/>
      <c r="U1478" s="2" t="s">
        <v>35</v>
      </c>
      <c r="V1478" s="2" t="s">
        <v>29</v>
      </c>
      <c r="W1478" s="2" t="s">
        <v>1451</v>
      </c>
      <c r="X1478" s="2" t="s">
        <v>1141</v>
      </c>
      <c r="Y1478" s="2"/>
      <c r="AA1478" s="2"/>
    </row>
    <row r="1479" spans="1:32" ht="14.25" customHeight="1">
      <c r="A1479" s="1">
        <v>1624</v>
      </c>
      <c r="B1479" s="2">
        <v>1</v>
      </c>
      <c r="C1479" s="1" t="s">
        <v>1444</v>
      </c>
      <c r="D1479" s="1" t="s">
        <v>1445</v>
      </c>
      <c r="E1479" s="1">
        <v>2013</v>
      </c>
      <c r="F1479" s="1" t="s">
        <v>1446</v>
      </c>
      <c r="G1479" s="1" t="s">
        <v>1447</v>
      </c>
      <c r="H1479" s="8" t="str">
        <f>HYPERLINK("https://doi.org/"&amp;G1479)</f>
        <v>https://doi.org/10.1016/j.rse.2013.06.006</v>
      </c>
      <c r="I1479" s="1" t="s">
        <v>1448</v>
      </c>
      <c r="J1479" s="1" t="s">
        <v>1303</v>
      </c>
      <c r="K1479" s="2">
        <v>1</v>
      </c>
      <c r="L1479" s="2">
        <v>1</v>
      </c>
      <c r="M1479" s="2" t="s">
        <v>1449</v>
      </c>
      <c r="N1479" s="9">
        <f>S1479*Unit_conversion!$C$5</f>
        <v>3.2006781374043318</v>
      </c>
      <c r="R1479" s="10"/>
      <c r="S1479" s="2">
        <v>90.9</v>
      </c>
      <c r="T1479" s="2"/>
      <c r="U1479" s="2" t="s">
        <v>35</v>
      </c>
      <c r="V1479" s="2" t="s">
        <v>27</v>
      </c>
      <c r="W1479" s="2" t="s">
        <v>1450</v>
      </c>
      <c r="X1479" s="2" t="s">
        <v>1141</v>
      </c>
      <c r="Y1479" s="2" t="s">
        <v>1452</v>
      </c>
    </row>
    <row r="1480" spans="1:32" ht="14.25" customHeight="1">
      <c r="A1480" s="1">
        <v>1624</v>
      </c>
      <c r="B1480" s="2">
        <v>1</v>
      </c>
      <c r="C1480" s="1" t="s">
        <v>1444</v>
      </c>
      <c r="D1480" s="1" t="s">
        <v>1445</v>
      </c>
      <c r="E1480" s="1">
        <v>2013</v>
      </c>
      <c r="F1480" s="1" t="s">
        <v>1446</v>
      </c>
      <c r="G1480" s="1" t="s">
        <v>1447</v>
      </c>
      <c r="H1480" s="8" t="str">
        <f>HYPERLINK("https://doi.org/"&amp;G1480)</f>
        <v>https://doi.org/10.1016/j.rse.2013.06.006</v>
      </c>
      <c r="I1480" s="1" t="s">
        <v>1448</v>
      </c>
      <c r="J1480" s="1" t="s">
        <v>1303</v>
      </c>
      <c r="K1480" s="2">
        <v>1</v>
      </c>
      <c r="L1480" s="2">
        <v>1</v>
      </c>
      <c r="M1480" s="2" t="s">
        <v>1449</v>
      </c>
      <c r="N1480" s="9">
        <f>S1480*Unit_conversion!$C$5</f>
        <v>2.428149222831713</v>
      </c>
      <c r="R1480" s="10"/>
      <c r="S1480" s="2">
        <v>68.959999999999994</v>
      </c>
      <c r="T1480" s="2"/>
      <c r="U1480" s="2" t="s">
        <v>35</v>
      </c>
      <c r="V1480" s="2" t="s">
        <v>29</v>
      </c>
      <c r="W1480" s="2" t="s">
        <v>1451</v>
      </c>
      <c r="X1480" s="2" t="s">
        <v>1141</v>
      </c>
      <c r="Y1480" s="2" t="s">
        <v>1452</v>
      </c>
    </row>
    <row r="1481" spans="1:32" ht="14.25" customHeight="1">
      <c r="A1481" s="1">
        <v>1624</v>
      </c>
      <c r="B1481" s="2">
        <v>1</v>
      </c>
      <c r="C1481" s="1" t="s">
        <v>1444</v>
      </c>
      <c r="D1481" s="1" t="s">
        <v>1445</v>
      </c>
      <c r="E1481" s="1">
        <v>2013</v>
      </c>
      <c r="F1481" s="1" t="s">
        <v>1446</v>
      </c>
      <c r="G1481" s="1" t="s">
        <v>1447</v>
      </c>
      <c r="H1481" s="8" t="str">
        <f>HYPERLINK("https://doi.org/"&amp;G1481)</f>
        <v>https://doi.org/10.1016/j.rse.2013.06.006</v>
      </c>
      <c r="I1481" s="1" t="s">
        <v>1448</v>
      </c>
      <c r="J1481" s="1" t="s">
        <v>1303</v>
      </c>
      <c r="K1481" s="2">
        <v>1</v>
      </c>
      <c r="L1481" s="2">
        <v>1</v>
      </c>
      <c r="M1481" s="2" t="s">
        <v>1453</v>
      </c>
      <c r="N1481" s="9">
        <f>S1481*Unit_conversion!$C$5</f>
        <v>4.5418643888205148</v>
      </c>
      <c r="R1481" s="10"/>
      <c r="S1481" s="2">
        <v>128.99</v>
      </c>
      <c r="T1481" s="2"/>
      <c r="U1481" s="2" t="s">
        <v>35</v>
      </c>
      <c r="V1481" s="2" t="s">
        <v>27</v>
      </c>
      <c r="W1481" s="2" t="s">
        <v>1450</v>
      </c>
      <c r="X1481" s="2" t="s">
        <v>1141</v>
      </c>
      <c r="Y1481" s="2"/>
    </row>
    <row r="1482" spans="1:32" ht="14.25" customHeight="1">
      <c r="A1482" s="1">
        <v>1624</v>
      </c>
      <c r="B1482" s="2">
        <v>1</v>
      </c>
      <c r="C1482" s="1" t="s">
        <v>1444</v>
      </c>
      <c r="D1482" s="1" t="s">
        <v>1445</v>
      </c>
      <c r="E1482" s="1">
        <v>2013</v>
      </c>
      <c r="F1482" s="1" t="s">
        <v>1446</v>
      </c>
      <c r="G1482" s="1" t="s">
        <v>1447</v>
      </c>
      <c r="H1482" s="8" t="str">
        <f>HYPERLINK("https://doi.org/"&amp;G1482)</f>
        <v>https://doi.org/10.1016/j.rse.2013.06.006</v>
      </c>
      <c r="I1482" s="1" t="s">
        <v>1448</v>
      </c>
      <c r="J1482" s="1" t="s">
        <v>1303</v>
      </c>
      <c r="K1482" s="2">
        <v>1</v>
      </c>
      <c r="L1482" s="2">
        <v>1</v>
      </c>
      <c r="M1482" s="2" t="s">
        <v>1453</v>
      </c>
      <c r="N1482" s="9">
        <f>S1482*Unit_conversion!$C$5</f>
        <v>2.4052620854355324</v>
      </c>
      <c r="R1482" s="10"/>
      <c r="S1482" s="2">
        <v>68.31</v>
      </c>
      <c r="T1482" s="2"/>
      <c r="U1482" s="2" t="s">
        <v>35</v>
      </c>
      <c r="V1482" s="2" t="s">
        <v>29</v>
      </c>
      <c r="W1482" s="2" t="s">
        <v>1451</v>
      </c>
      <c r="X1482" s="2" t="s">
        <v>1141</v>
      </c>
      <c r="Y1482" s="2"/>
    </row>
    <row r="1483" spans="1:32" ht="14.25" customHeight="1">
      <c r="A1483" s="1">
        <v>1624</v>
      </c>
      <c r="B1483" s="2">
        <v>1</v>
      </c>
      <c r="C1483" s="1" t="s">
        <v>1444</v>
      </c>
      <c r="D1483" s="1" t="s">
        <v>1445</v>
      </c>
      <c r="E1483" s="1">
        <v>2013</v>
      </c>
      <c r="F1483" s="1" t="s">
        <v>1446</v>
      </c>
      <c r="G1483" s="1" t="s">
        <v>1447</v>
      </c>
      <c r="H1483" s="8" t="str">
        <f>HYPERLINK("https://doi.org/"&amp;G1483)</f>
        <v>https://doi.org/10.1016/j.rse.2013.06.006</v>
      </c>
      <c r="I1483" s="1" t="s">
        <v>1448</v>
      </c>
      <c r="J1483" s="1" t="s">
        <v>1303</v>
      </c>
      <c r="K1483" s="2">
        <v>1</v>
      </c>
      <c r="L1483" s="2">
        <v>1</v>
      </c>
      <c r="M1483" s="2" t="s">
        <v>1453</v>
      </c>
      <c r="N1483" s="9">
        <f>S1483*Unit_conversion!$C$5</f>
        <v>2.8577231862677177</v>
      </c>
      <c r="R1483" s="10"/>
      <c r="S1483" s="2">
        <v>81.16</v>
      </c>
      <c r="T1483" s="2"/>
      <c r="U1483" s="2" t="s">
        <v>35</v>
      </c>
      <c r="V1483" s="2" t="s">
        <v>27</v>
      </c>
      <c r="W1483" s="2" t="s">
        <v>1450</v>
      </c>
      <c r="X1483" s="2" t="s">
        <v>1141</v>
      </c>
      <c r="Y1483" s="2" t="s">
        <v>1452</v>
      </c>
    </row>
    <row r="1484" spans="1:32" ht="14.25" customHeight="1">
      <c r="A1484" s="1">
        <v>1624</v>
      </c>
      <c r="B1484" s="2">
        <v>1</v>
      </c>
      <c r="C1484" s="1" t="s">
        <v>1444</v>
      </c>
      <c r="D1484" s="1" t="s">
        <v>1445</v>
      </c>
      <c r="E1484" s="1">
        <v>2013</v>
      </c>
      <c r="F1484" s="1" t="s">
        <v>1446</v>
      </c>
      <c r="G1484" s="1" t="s">
        <v>1447</v>
      </c>
      <c r="H1484" s="8" t="str">
        <f>HYPERLINK("https://doi.org/"&amp;G1484)</f>
        <v>https://doi.org/10.1016/j.rse.2013.06.006</v>
      </c>
      <c r="I1484" s="1" t="s">
        <v>1448</v>
      </c>
      <c r="J1484" s="1" t="s">
        <v>1303</v>
      </c>
      <c r="K1484" s="2">
        <v>1</v>
      </c>
      <c r="L1484" s="2">
        <v>1</v>
      </c>
      <c r="M1484" s="2" t="s">
        <v>1453</v>
      </c>
      <c r="N1484" s="9">
        <f>S1484*Unit_conversion!$C$5</f>
        <v>2.5570214118625145</v>
      </c>
      <c r="R1484" s="10"/>
      <c r="S1484" s="2">
        <v>72.62</v>
      </c>
      <c r="T1484" s="2"/>
      <c r="U1484" s="2" t="s">
        <v>35</v>
      </c>
      <c r="V1484" s="2" t="s">
        <v>29</v>
      </c>
      <c r="W1484" s="2" t="s">
        <v>1451</v>
      </c>
      <c r="X1484" s="2" t="s">
        <v>1141</v>
      </c>
      <c r="Y1484" s="2" t="s">
        <v>1452</v>
      </c>
    </row>
    <row r="1485" spans="1:32" ht="14.25" customHeight="1">
      <c r="A1485" s="1">
        <v>1605</v>
      </c>
      <c r="B1485" s="2">
        <v>1</v>
      </c>
      <c r="C1485" s="1" t="s">
        <v>1454</v>
      </c>
      <c r="D1485" s="1" t="s">
        <v>1455</v>
      </c>
      <c r="E1485" s="1">
        <v>2013</v>
      </c>
      <c r="F1485" s="1" t="s">
        <v>1456</v>
      </c>
      <c r="G1485" s="1" t="s">
        <v>1457</v>
      </c>
      <c r="H1485" s="8" t="str">
        <f>HYPERLINK("https://doi.org/"&amp;G1485)</f>
        <v>https://doi.org/10.1016/j.rse.2013.07.001</v>
      </c>
      <c r="I1485" s="1" t="s">
        <v>1458</v>
      </c>
      <c r="J1485" s="1" t="s">
        <v>1303</v>
      </c>
      <c r="K1485" s="2">
        <v>1</v>
      </c>
      <c r="L1485" s="2" t="s">
        <v>1161</v>
      </c>
      <c r="M1485" s="2" t="s">
        <v>1459</v>
      </c>
      <c r="N1485" s="2">
        <v>0.8</v>
      </c>
      <c r="O1485" s="2"/>
      <c r="R1485" s="10"/>
      <c r="S1485" s="2"/>
      <c r="T1485" s="2"/>
      <c r="U1485" s="2" t="s">
        <v>26</v>
      </c>
      <c r="V1485" s="2" t="s">
        <v>29</v>
      </c>
      <c r="W1485" s="2" t="s">
        <v>1460</v>
      </c>
      <c r="X1485" s="2" t="s">
        <v>1141</v>
      </c>
      <c r="Y1485" s="2" t="s">
        <v>1461</v>
      </c>
      <c r="AA1485" s="2"/>
    </row>
    <row r="1486" spans="1:32" ht="14.25" customHeight="1">
      <c r="A1486" s="1">
        <v>1605</v>
      </c>
      <c r="B1486" s="2">
        <v>1</v>
      </c>
      <c r="C1486" s="1" t="s">
        <v>1454</v>
      </c>
      <c r="D1486" s="1" t="s">
        <v>1455</v>
      </c>
      <c r="E1486" s="1">
        <v>2013</v>
      </c>
      <c r="F1486" s="1" t="s">
        <v>1456</v>
      </c>
      <c r="G1486" s="1" t="s">
        <v>1457</v>
      </c>
      <c r="H1486" s="8" t="str">
        <f>HYPERLINK("https://doi.org/"&amp;G1486)</f>
        <v>https://doi.org/10.1016/j.rse.2013.07.001</v>
      </c>
      <c r="I1486" s="1" t="s">
        <v>1458</v>
      </c>
      <c r="J1486" s="1" t="s">
        <v>1303</v>
      </c>
      <c r="K1486" s="2">
        <v>1</v>
      </c>
      <c r="L1486" s="2" t="s">
        <v>1161</v>
      </c>
      <c r="M1486" s="2" t="s">
        <v>1459</v>
      </c>
      <c r="N1486" s="2">
        <v>0.9</v>
      </c>
      <c r="O1486" s="2"/>
      <c r="R1486" s="10"/>
      <c r="S1486" s="2"/>
      <c r="T1486" s="2"/>
      <c r="U1486" s="2" t="s">
        <v>26</v>
      </c>
      <c r="V1486" s="2" t="s">
        <v>29</v>
      </c>
      <c r="W1486" s="2" t="s">
        <v>1460</v>
      </c>
      <c r="X1486" s="2" t="s">
        <v>1141</v>
      </c>
      <c r="Y1486" s="2" t="s">
        <v>1462</v>
      </c>
    </row>
    <row r="1487" spans="1:32" ht="14.25" customHeight="1">
      <c r="A1487" s="1">
        <v>1605</v>
      </c>
      <c r="B1487" s="2">
        <v>1</v>
      </c>
      <c r="C1487" s="1" t="s">
        <v>1454</v>
      </c>
      <c r="D1487" s="1" t="s">
        <v>1455</v>
      </c>
      <c r="E1487" s="1">
        <v>2013</v>
      </c>
      <c r="F1487" s="1" t="s">
        <v>1456</v>
      </c>
      <c r="G1487" s="1" t="s">
        <v>1457</v>
      </c>
      <c r="H1487" s="8" t="str">
        <f>HYPERLINK("https://doi.org/"&amp;G1487)</f>
        <v>https://doi.org/10.1016/j.rse.2013.07.001</v>
      </c>
      <c r="I1487" s="1" t="s">
        <v>1458</v>
      </c>
      <c r="J1487" s="1" t="s">
        <v>1303</v>
      </c>
      <c r="K1487" s="2">
        <v>1</v>
      </c>
      <c r="L1487" s="2" t="s">
        <v>1161</v>
      </c>
      <c r="M1487" s="2" t="s">
        <v>1459</v>
      </c>
      <c r="N1487" s="2">
        <v>1.1000000000000001</v>
      </c>
      <c r="O1487" s="2"/>
      <c r="R1487" s="10"/>
      <c r="S1487" s="2"/>
      <c r="T1487" s="2"/>
      <c r="U1487" s="2" t="s">
        <v>26</v>
      </c>
      <c r="V1487" s="2" t="s">
        <v>29</v>
      </c>
      <c r="W1487" s="2" t="s">
        <v>1460</v>
      </c>
      <c r="X1487" s="2" t="s">
        <v>1141</v>
      </c>
      <c r="Y1487" s="2" t="s">
        <v>1463</v>
      </c>
    </row>
    <row r="1488" spans="1:32" ht="14.25" customHeight="1">
      <c r="A1488" s="1">
        <v>1605</v>
      </c>
      <c r="B1488" s="2">
        <v>1</v>
      </c>
      <c r="C1488" s="1" t="s">
        <v>1454</v>
      </c>
      <c r="D1488" s="1" t="s">
        <v>1455</v>
      </c>
      <c r="E1488" s="1">
        <v>2013</v>
      </c>
      <c r="F1488" s="1" t="s">
        <v>1456</v>
      </c>
      <c r="G1488" s="1" t="s">
        <v>1457</v>
      </c>
      <c r="H1488" s="8" t="str">
        <f>HYPERLINK("https://doi.org/"&amp;G1488)</f>
        <v>https://doi.org/10.1016/j.rse.2013.07.001</v>
      </c>
      <c r="I1488" s="1" t="s">
        <v>1458</v>
      </c>
      <c r="J1488" s="1" t="s">
        <v>1303</v>
      </c>
      <c r="K1488" s="2">
        <v>1</v>
      </c>
      <c r="L1488" s="2" t="s">
        <v>1161</v>
      </c>
      <c r="M1488" s="2" t="s">
        <v>1459</v>
      </c>
      <c r="N1488" s="2">
        <v>0.8</v>
      </c>
      <c r="O1488" s="2"/>
      <c r="R1488" s="10"/>
      <c r="S1488" s="2"/>
      <c r="T1488" s="2"/>
      <c r="U1488" s="2" t="s">
        <v>26</v>
      </c>
      <c r="V1488" s="2" t="s">
        <v>29</v>
      </c>
      <c r="W1488" s="2" t="s">
        <v>1460</v>
      </c>
      <c r="X1488" s="2" t="s">
        <v>1141</v>
      </c>
      <c r="Y1488" s="2" t="s">
        <v>1464</v>
      </c>
    </row>
    <row r="1489" spans="1:32" ht="14.25" customHeight="1">
      <c r="A1489" s="1">
        <v>1595</v>
      </c>
      <c r="B1489" s="12">
        <v>1</v>
      </c>
      <c r="C1489" s="1" t="s">
        <v>1465</v>
      </c>
      <c r="D1489" s="1" t="s">
        <v>1466</v>
      </c>
      <c r="E1489" s="1">
        <v>2013</v>
      </c>
      <c r="F1489" s="1" t="s">
        <v>1467</v>
      </c>
      <c r="G1489" s="1" t="s">
        <v>1468</v>
      </c>
      <c r="H1489" s="8" t="str">
        <f>HYPERLINK("https://doi.org/"&amp;G1489)</f>
        <v>https://doi.org/10.1016/j.rse.2013.07.013</v>
      </c>
      <c r="I1489" s="1" t="s">
        <v>1469</v>
      </c>
      <c r="J1489" s="1" t="s">
        <v>1303</v>
      </c>
      <c r="K1489" s="2">
        <v>60</v>
      </c>
      <c r="L1489" s="2">
        <v>221</v>
      </c>
      <c r="M1489" s="2" t="s">
        <v>58</v>
      </c>
      <c r="N1489" s="15">
        <f>29/30</f>
        <v>0.96666666666666667</v>
      </c>
      <c r="O1489" s="1">
        <f t="shared" ref="O1489:O1490" si="41">45/30</f>
        <v>1.5</v>
      </c>
      <c r="R1489" s="10"/>
      <c r="S1489" s="2"/>
      <c r="T1489" s="2"/>
      <c r="U1489" s="2" t="s">
        <v>45</v>
      </c>
      <c r="W1489" s="2"/>
      <c r="X1489" s="2" t="s">
        <v>1141</v>
      </c>
      <c r="AA1489" s="2"/>
    </row>
    <row r="1490" spans="1:32" ht="14.25" customHeight="1">
      <c r="A1490" s="1">
        <v>1595</v>
      </c>
      <c r="B1490" s="12">
        <v>1</v>
      </c>
      <c r="C1490" s="1" t="s">
        <v>1465</v>
      </c>
      <c r="D1490" s="1" t="s">
        <v>1466</v>
      </c>
      <c r="E1490" s="1">
        <v>2013</v>
      </c>
      <c r="F1490" s="1" t="s">
        <v>1467</v>
      </c>
      <c r="G1490" s="1" t="s">
        <v>1468</v>
      </c>
      <c r="H1490" s="8" t="str">
        <f>HYPERLINK("https://doi.org/"&amp;G1490)</f>
        <v>https://doi.org/10.1016/j.rse.2013.07.013</v>
      </c>
      <c r="I1490" s="1" t="s">
        <v>1469</v>
      </c>
      <c r="J1490" s="1" t="s">
        <v>1303</v>
      </c>
      <c r="K1490" s="2">
        <v>60</v>
      </c>
      <c r="L1490" s="2">
        <v>221</v>
      </c>
      <c r="M1490" s="2" t="s">
        <v>803</v>
      </c>
      <c r="N1490" s="1">
        <f>27/30</f>
        <v>0.9</v>
      </c>
      <c r="O1490" s="1">
        <f t="shared" si="41"/>
        <v>1.5</v>
      </c>
      <c r="R1490" s="10"/>
      <c r="S1490" s="2"/>
      <c r="T1490" s="2"/>
      <c r="U1490" s="2" t="s">
        <v>45</v>
      </c>
      <c r="W1490" s="2"/>
      <c r="X1490" s="2" t="s">
        <v>1141</v>
      </c>
      <c r="Y1490" s="2"/>
      <c r="AA1490" s="2"/>
    </row>
    <row r="1491" spans="1:32" ht="14.25" customHeight="1">
      <c r="A1491" s="22">
        <v>1577</v>
      </c>
      <c r="B1491" s="23">
        <v>0</v>
      </c>
      <c r="C1491" s="22" t="s">
        <v>1470</v>
      </c>
      <c r="D1491" s="22" t="s">
        <v>1471</v>
      </c>
      <c r="E1491" s="22">
        <v>2014</v>
      </c>
      <c r="F1491" s="22" t="s">
        <v>1472</v>
      </c>
      <c r="G1491" s="22" t="s">
        <v>1473</v>
      </c>
      <c r="H1491" s="24" t="str">
        <f>HYPERLINK("https://doi.org/"&amp;G1491)</f>
        <v>https://doi.org/10.1016/j.rse.2013.08.045</v>
      </c>
      <c r="I1491" s="22" t="s">
        <v>1474</v>
      </c>
      <c r="J1491" s="22" t="s">
        <v>1303</v>
      </c>
      <c r="K1491" s="23">
        <v>23</v>
      </c>
      <c r="L1491" s="36"/>
      <c r="M1491" s="23" t="s">
        <v>1475</v>
      </c>
      <c r="N1491" s="22"/>
      <c r="O1491" s="22"/>
      <c r="P1491" s="22"/>
      <c r="Q1491" s="22"/>
      <c r="R1491" s="23"/>
      <c r="S1491" s="23"/>
      <c r="T1491" s="23"/>
      <c r="U1491" s="22"/>
      <c r="V1491" s="22"/>
      <c r="W1491" s="23"/>
      <c r="X1491" s="23" t="s">
        <v>1141</v>
      </c>
      <c r="Y1491" s="23" t="s">
        <v>1476</v>
      </c>
      <c r="Z1491" s="22"/>
      <c r="AA1491" s="22"/>
      <c r="AB1491" s="22"/>
      <c r="AC1491" s="22"/>
      <c r="AD1491" s="22"/>
      <c r="AE1491" s="22"/>
      <c r="AF1491" s="22"/>
    </row>
    <row r="1492" spans="1:32" ht="1.5" customHeight="1">
      <c r="A1492" s="1">
        <v>1439</v>
      </c>
      <c r="B1492" s="2">
        <v>1</v>
      </c>
      <c r="C1492" s="1" t="s">
        <v>1477</v>
      </c>
      <c r="D1492" s="1" t="s">
        <v>1478</v>
      </c>
      <c r="E1492" s="1">
        <v>2014</v>
      </c>
      <c r="F1492" s="1" t="s">
        <v>1479</v>
      </c>
      <c r="G1492" s="1" t="s">
        <v>1480</v>
      </c>
      <c r="H1492" s="8" t="str">
        <f>HYPERLINK("https://doi.org/"&amp;G1492)</f>
        <v>https://doi.org/10.1016/j.atmosres.2013.10.020</v>
      </c>
      <c r="I1492" s="1" t="s">
        <v>1481</v>
      </c>
      <c r="J1492" s="1" t="s">
        <v>759</v>
      </c>
      <c r="K1492" s="2">
        <v>1</v>
      </c>
      <c r="M1492" s="2" t="s">
        <v>189</v>
      </c>
      <c r="N1492" s="16">
        <v>0.7</v>
      </c>
      <c r="O1492" s="2"/>
      <c r="R1492" s="10"/>
      <c r="S1492" s="2"/>
      <c r="T1492" s="2"/>
      <c r="U1492" s="2" t="s">
        <v>35</v>
      </c>
      <c r="W1492" s="2"/>
      <c r="X1492" s="2" t="s">
        <v>28</v>
      </c>
    </row>
    <row r="1493" spans="1:32" ht="14.25" customHeight="1">
      <c r="A1493" s="1">
        <v>1448</v>
      </c>
      <c r="B1493" s="2">
        <v>1</v>
      </c>
      <c r="C1493" s="1" t="s">
        <v>1482</v>
      </c>
      <c r="D1493" s="1" t="s">
        <v>1483</v>
      </c>
      <c r="E1493" s="1">
        <v>2014</v>
      </c>
      <c r="F1493" s="1" t="s">
        <v>1484</v>
      </c>
      <c r="G1493" s="1" t="s">
        <v>1485</v>
      </c>
      <c r="H1493" s="8" t="str">
        <f>HYPERLINK("https://doi.org/"&amp;G1493)</f>
        <v>https://doi.org/10.1016/j.rse.2013.10.022</v>
      </c>
      <c r="I1493" s="1" t="s">
        <v>1486</v>
      </c>
      <c r="J1493" s="1" t="s">
        <v>1303</v>
      </c>
      <c r="K1493" s="2">
        <v>1</v>
      </c>
      <c r="L1493" s="2">
        <v>230</v>
      </c>
      <c r="M1493" s="2" t="s">
        <v>547</v>
      </c>
      <c r="N1493" s="9">
        <f>S1493*Unit_conversion!$C$5</f>
        <v>1.1637229091442591</v>
      </c>
      <c r="O1493" s="2"/>
      <c r="P1493" s="2"/>
      <c r="Q1493" s="2"/>
      <c r="R1493" s="10"/>
      <c r="S1493" s="2">
        <v>33.049999999999997</v>
      </c>
      <c r="T1493" s="2"/>
      <c r="U1493" s="16" t="s">
        <v>234</v>
      </c>
      <c r="V1493" s="2" t="s">
        <v>36</v>
      </c>
      <c r="W1493" s="2" t="s">
        <v>1487</v>
      </c>
      <c r="X1493" s="2" t="s">
        <v>1141</v>
      </c>
      <c r="Y1493" s="2" t="s">
        <v>1488</v>
      </c>
    </row>
    <row r="1494" spans="1:32" ht="14.25" customHeight="1">
      <c r="A1494" s="1">
        <v>1448</v>
      </c>
      <c r="B1494" s="2">
        <v>1</v>
      </c>
      <c r="C1494" s="1" t="s">
        <v>1482</v>
      </c>
      <c r="D1494" s="1" t="s">
        <v>1483</v>
      </c>
      <c r="E1494" s="1">
        <v>2014</v>
      </c>
      <c r="F1494" s="1" t="s">
        <v>1484</v>
      </c>
      <c r="G1494" s="1" t="s">
        <v>1485</v>
      </c>
      <c r="H1494" s="8" t="str">
        <f>HYPERLINK("https://doi.org/"&amp;G1494)</f>
        <v>https://doi.org/10.1016/j.rse.2013.10.022</v>
      </c>
      <c r="I1494" s="1" t="s">
        <v>1486</v>
      </c>
      <c r="J1494" s="1" t="s">
        <v>1303</v>
      </c>
      <c r="K1494" s="2">
        <v>1</v>
      </c>
      <c r="L1494" s="2">
        <v>138</v>
      </c>
      <c r="M1494" s="2" t="s">
        <v>547</v>
      </c>
      <c r="N1494" s="9">
        <f>S1494*Unit_conversion!$C$5</f>
        <v>1.1626665797259741</v>
      </c>
      <c r="O1494" s="2"/>
      <c r="P1494" s="2"/>
      <c r="Q1494" s="2"/>
      <c r="R1494" s="10"/>
      <c r="S1494" s="2">
        <v>33.020000000000003</v>
      </c>
      <c r="T1494" s="2"/>
      <c r="U1494" s="16" t="s">
        <v>234</v>
      </c>
      <c r="V1494" s="2" t="s">
        <v>1146</v>
      </c>
      <c r="W1494" s="2" t="s">
        <v>1489</v>
      </c>
      <c r="X1494" s="2" t="s">
        <v>1141</v>
      </c>
      <c r="Y1494" s="2" t="s">
        <v>1490</v>
      </c>
    </row>
    <row r="1495" spans="1:32" ht="14.25" customHeight="1">
      <c r="A1495" s="1">
        <v>1448</v>
      </c>
      <c r="B1495" s="2">
        <v>1</v>
      </c>
      <c r="C1495" s="1" t="s">
        <v>1482</v>
      </c>
      <c r="D1495" s="1" t="s">
        <v>1483</v>
      </c>
      <c r="E1495" s="1">
        <v>2014</v>
      </c>
      <c r="F1495" s="1" t="s">
        <v>1484</v>
      </c>
      <c r="G1495" s="1" t="s">
        <v>1485</v>
      </c>
      <c r="H1495" s="8" t="str">
        <f>HYPERLINK("https://doi.org/"&amp;G1495)</f>
        <v>https://doi.org/10.1016/j.rse.2013.10.022</v>
      </c>
      <c r="I1495" s="1" t="s">
        <v>1486</v>
      </c>
      <c r="J1495" s="1" t="s">
        <v>1303</v>
      </c>
      <c r="K1495" s="2">
        <v>1</v>
      </c>
      <c r="L1495" s="2">
        <v>138</v>
      </c>
      <c r="M1495" s="2" t="s">
        <v>547</v>
      </c>
      <c r="N1495" s="9">
        <f>S1495*Unit_conversion!$C$5</f>
        <v>0.74752911833986757</v>
      </c>
      <c r="O1495" s="2"/>
      <c r="P1495" s="2"/>
      <c r="Q1495" s="2"/>
      <c r="R1495" s="10"/>
      <c r="S1495" s="2">
        <v>21.23</v>
      </c>
      <c r="T1495" s="2"/>
      <c r="U1495" s="16" t="s">
        <v>234</v>
      </c>
      <c r="V1495" s="2" t="s">
        <v>1146</v>
      </c>
      <c r="W1495" s="2" t="s">
        <v>1491</v>
      </c>
      <c r="X1495" s="2" t="s">
        <v>1141</v>
      </c>
      <c r="Y1495" s="2"/>
    </row>
    <row r="1496" spans="1:32" ht="14.25" customHeight="1">
      <c r="A1496" s="1">
        <v>1448</v>
      </c>
      <c r="B1496" s="2">
        <v>1</v>
      </c>
      <c r="C1496" s="1" t="s">
        <v>1482</v>
      </c>
      <c r="D1496" s="1" t="s">
        <v>1483</v>
      </c>
      <c r="E1496" s="1">
        <v>2014</v>
      </c>
      <c r="F1496" s="1" t="s">
        <v>1484</v>
      </c>
      <c r="G1496" s="1" t="s">
        <v>1485</v>
      </c>
      <c r="H1496" s="8" t="str">
        <f>HYPERLINK("https://doi.org/"&amp;G1496)</f>
        <v>https://doi.org/10.1016/j.rse.2013.10.022</v>
      </c>
      <c r="I1496" s="1" t="s">
        <v>1486</v>
      </c>
      <c r="J1496" s="1" t="s">
        <v>1303</v>
      </c>
      <c r="K1496" s="2">
        <v>1</v>
      </c>
      <c r="L1496" s="2">
        <v>138</v>
      </c>
      <c r="M1496" s="2" t="s">
        <v>547</v>
      </c>
      <c r="N1496" s="9">
        <f>S1496*Unit_conversion!$C$5</f>
        <v>1.1922438034379612</v>
      </c>
      <c r="O1496" s="2"/>
      <c r="P1496" s="2"/>
      <c r="Q1496" s="2"/>
      <c r="R1496" s="10"/>
      <c r="S1496" s="2">
        <v>33.86</v>
      </c>
      <c r="T1496" s="2"/>
      <c r="U1496" s="16" t="s">
        <v>234</v>
      </c>
      <c r="V1496" s="2" t="s">
        <v>509</v>
      </c>
      <c r="W1496" s="2" t="s">
        <v>1492</v>
      </c>
      <c r="X1496" s="2" t="s">
        <v>1141</v>
      </c>
      <c r="Y1496" s="2"/>
    </row>
    <row r="1497" spans="1:32" ht="14.25" customHeight="1">
      <c r="A1497" s="1">
        <v>1448</v>
      </c>
      <c r="B1497" s="2">
        <v>1</v>
      </c>
      <c r="C1497" s="1" t="s">
        <v>1482</v>
      </c>
      <c r="D1497" s="1" t="s">
        <v>1483</v>
      </c>
      <c r="E1497" s="1">
        <v>2014</v>
      </c>
      <c r="F1497" s="1" t="s">
        <v>1484</v>
      </c>
      <c r="G1497" s="1" t="s">
        <v>1485</v>
      </c>
      <c r="H1497" s="8" t="str">
        <f>HYPERLINK("https://doi.org/"&amp;G1497)</f>
        <v>https://doi.org/10.1016/j.rse.2013.10.022</v>
      </c>
      <c r="I1497" s="1" t="s">
        <v>1486</v>
      </c>
      <c r="J1497" s="1" t="s">
        <v>1303</v>
      </c>
      <c r="K1497" s="2">
        <v>1</v>
      </c>
      <c r="L1497" s="2">
        <v>230</v>
      </c>
      <c r="M1497" s="2" t="s">
        <v>547</v>
      </c>
      <c r="N1497" s="9">
        <f>S1497*Unit_conversion!$C$5</f>
        <v>1.4306221421643344</v>
      </c>
      <c r="O1497" s="2"/>
      <c r="P1497" s="2"/>
      <c r="Q1497" s="2"/>
      <c r="R1497" s="10"/>
      <c r="S1497" s="2">
        <v>40.630000000000003</v>
      </c>
      <c r="T1497" s="2"/>
      <c r="U1497" s="16" t="s">
        <v>234</v>
      </c>
      <c r="V1497" s="2" t="s">
        <v>1146</v>
      </c>
      <c r="W1497" s="2" t="s">
        <v>1493</v>
      </c>
      <c r="X1497" s="2" t="s">
        <v>1141</v>
      </c>
      <c r="Y1497" s="2"/>
    </row>
    <row r="1498" spans="1:32" ht="14.25" customHeight="1">
      <c r="A1498" s="1">
        <v>1448</v>
      </c>
      <c r="B1498" s="2">
        <v>1</v>
      </c>
      <c r="C1498" s="1" t="s">
        <v>1482</v>
      </c>
      <c r="D1498" s="1" t="s">
        <v>1483</v>
      </c>
      <c r="E1498" s="1">
        <v>2014</v>
      </c>
      <c r="F1498" s="1" t="s">
        <v>1484</v>
      </c>
      <c r="G1498" s="1" t="s">
        <v>1485</v>
      </c>
      <c r="H1498" s="8" t="str">
        <f>HYPERLINK("https://doi.org/"&amp;G1498)</f>
        <v>https://doi.org/10.1016/j.rse.2013.10.022</v>
      </c>
      <c r="I1498" s="1" t="s">
        <v>1486</v>
      </c>
      <c r="J1498" s="1" t="s">
        <v>1303</v>
      </c>
      <c r="K1498" s="2">
        <v>1</v>
      </c>
      <c r="L1498" s="2">
        <v>138</v>
      </c>
      <c r="M1498" s="2" t="s">
        <v>547</v>
      </c>
      <c r="N1498" s="9">
        <f>S1498*Unit_conversion!$C$5</f>
        <v>0.82182428742593072</v>
      </c>
      <c r="O1498" s="2"/>
      <c r="P1498" s="2"/>
      <c r="Q1498" s="2"/>
      <c r="R1498" s="10"/>
      <c r="S1498" s="2">
        <v>23.34</v>
      </c>
      <c r="T1498" s="2"/>
      <c r="U1498" s="16" t="s">
        <v>234</v>
      </c>
      <c r="V1498" s="2" t="s">
        <v>36</v>
      </c>
      <c r="W1498" s="2" t="s">
        <v>1494</v>
      </c>
      <c r="X1498" s="2" t="s">
        <v>1141</v>
      </c>
      <c r="Y1498" s="2"/>
    </row>
    <row r="1499" spans="1:32" ht="14.25" customHeight="1">
      <c r="A1499" s="1">
        <v>1448</v>
      </c>
      <c r="B1499" s="2">
        <v>1</v>
      </c>
      <c r="C1499" s="1" t="s">
        <v>1482</v>
      </c>
      <c r="D1499" s="1" t="s">
        <v>1483</v>
      </c>
      <c r="E1499" s="1">
        <v>2014</v>
      </c>
      <c r="F1499" s="1" t="s">
        <v>1484</v>
      </c>
      <c r="G1499" s="1" t="s">
        <v>1485</v>
      </c>
      <c r="H1499" s="8" t="str">
        <f>HYPERLINK("https://doi.org/"&amp;G1499)</f>
        <v>https://doi.org/10.1016/j.rse.2013.10.022</v>
      </c>
      <c r="I1499" s="1" t="s">
        <v>1486</v>
      </c>
      <c r="J1499" s="1" t="s">
        <v>1303</v>
      </c>
      <c r="K1499" s="2">
        <v>1</v>
      </c>
      <c r="L1499" s="2">
        <v>92</v>
      </c>
      <c r="M1499" s="2" t="s">
        <v>547</v>
      </c>
      <c r="N1499" s="9">
        <f>S1499*Unit_conversion!$C$5</f>
        <v>1.2281590036596601</v>
      </c>
      <c r="O1499" s="2"/>
      <c r="P1499" s="2"/>
      <c r="Q1499" s="2"/>
      <c r="R1499" s="10"/>
      <c r="S1499" s="2">
        <v>34.880000000000003</v>
      </c>
      <c r="T1499" s="2"/>
      <c r="U1499" s="16" t="s">
        <v>234</v>
      </c>
      <c r="V1499" s="2" t="s">
        <v>1146</v>
      </c>
      <c r="W1499" s="2" t="s">
        <v>1495</v>
      </c>
      <c r="X1499" s="2" t="s">
        <v>1141</v>
      </c>
      <c r="Y1499" s="2"/>
    </row>
    <row r="1500" spans="1:32" ht="14.25" customHeight="1">
      <c r="A1500" s="1">
        <v>1448</v>
      </c>
      <c r="B1500" s="2">
        <v>1</v>
      </c>
      <c r="C1500" s="1" t="s">
        <v>1482</v>
      </c>
      <c r="D1500" s="1" t="s">
        <v>1483</v>
      </c>
      <c r="E1500" s="1">
        <v>2014</v>
      </c>
      <c r="F1500" s="1" t="s">
        <v>1484</v>
      </c>
      <c r="G1500" s="1" t="s">
        <v>1485</v>
      </c>
      <c r="H1500" s="8" t="str">
        <f>HYPERLINK("https://doi.org/"&amp;G1500)</f>
        <v>https://doi.org/10.1016/j.rse.2013.10.022</v>
      </c>
      <c r="I1500" s="1" t="s">
        <v>1486</v>
      </c>
      <c r="J1500" s="1" t="s">
        <v>1303</v>
      </c>
      <c r="K1500" s="2">
        <v>1</v>
      </c>
      <c r="L1500" s="2">
        <v>92</v>
      </c>
      <c r="M1500" s="2" t="s">
        <v>547</v>
      </c>
      <c r="N1500" s="9">
        <f>S1500*Unit_conversion!$C$5</f>
        <v>1.1809762896429183</v>
      </c>
      <c r="O1500" s="2"/>
      <c r="P1500" s="2"/>
      <c r="Q1500" s="2"/>
      <c r="R1500" s="10"/>
      <c r="S1500" s="2">
        <v>33.54</v>
      </c>
      <c r="T1500" s="2"/>
      <c r="U1500" s="16" t="s">
        <v>234</v>
      </c>
      <c r="V1500" s="2" t="s">
        <v>1146</v>
      </c>
      <c r="W1500" s="2" t="s">
        <v>1496</v>
      </c>
      <c r="X1500" s="2" t="s">
        <v>1141</v>
      </c>
      <c r="Y1500" s="2"/>
    </row>
    <row r="1501" spans="1:32" ht="14.25" customHeight="1">
      <c r="A1501" s="1">
        <v>1448</v>
      </c>
      <c r="B1501" s="2">
        <v>1</v>
      </c>
      <c r="C1501" s="1" t="s">
        <v>1482</v>
      </c>
      <c r="D1501" s="1" t="s">
        <v>1483</v>
      </c>
      <c r="E1501" s="1">
        <v>2014</v>
      </c>
      <c r="F1501" s="1" t="s">
        <v>1484</v>
      </c>
      <c r="G1501" s="1" t="s">
        <v>1485</v>
      </c>
      <c r="H1501" s="8" t="str">
        <f>HYPERLINK("https://doi.org/"&amp;G1501)</f>
        <v>https://doi.org/10.1016/j.rse.2013.10.022</v>
      </c>
      <c r="I1501" s="1" t="s">
        <v>1486</v>
      </c>
      <c r="J1501" s="1" t="s">
        <v>1303</v>
      </c>
      <c r="K1501" s="2">
        <v>1</v>
      </c>
      <c r="L1501" s="2">
        <v>92</v>
      </c>
      <c r="M1501" s="2" t="s">
        <v>547</v>
      </c>
      <c r="N1501" s="9">
        <f>S1501*Unit_conversion!$C$5</f>
        <v>0.7105575886998835</v>
      </c>
      <c r="O1501" s="2"/>
      <c r="P1501" s="2"/>
      <c r="Q1501" s="2"/>
      <c r="R1501" s="10"/>
      <c r="S1501" s="2">
        <v>20.18</v>
      </c>
      <c r="T1501" s="2"/>
      <c r="U1501" s="16" t="s">
        <v>234</v>
      </c>
      <c r="V1501" s="2" t="s">
        <v>1146</v>
      </c>
      <c r="W1501" s="2" t="s">
        <v>1497</v>
      </c>
      <c r="X1501" s="2" t="s">
        <v>1141</v>
      </c>
      <c r="Y1501" s="2"/>
    </row>
    <row r="1502" spans="1:32" ht="14.25" customHeight="1">
      <c r="A1502" s="1">
        <v>1448</v>
      </c>
      <c r="B1502" s="2">
        <v>1</v>
      </c>
      <c r="C1502" s="1" t="s">
        <v>1482</v>
      </c>
      <c r="D1502" s="1" t="s">
        <v>1483</v>
      </c>
      <c r="E1502" s="1">
        <v>2014</v>
      </c>
      <c r="F1502" s="1" t="s">
        <v>1484</v>
      </c>
      <c r="G1502" s="1" t="s">
        <v>1485</v>
      </c>
      <c r="H1502" s="8" t="str">
        <f>HYPERLINK("https://doi.org/"&amp;G1502)</f>
        <v>https://doi.org/10.1016/j.rse.2013.10.022</v>
      </c>
      <c r="I1502" s="1" t="s">
        <v>1486</v>
      </c>
      <c r="J1502" s="1" t="s">
        <v>1303</v>
      </c>
      <c r="K1502" s="2">
        <v>1</v>
      </c>
      <c r="L1502" s="2">
        <v>92</v>
      </c>
      <c r="M1502" s="2" t="s">
        <v>547</v>
      </c>
      <c r="N1502" s="9">
        <f>S1502*Unit_conversion!$C$5</f>
        <v>1.3869605262085438</v>
      </c>
      <c r="O1502" s="2"/>
      <c r="P1502" s="2"/>
      <c r="Q1502" s="2"/>
      <c r="R1502" s="10"/>
      <c r="S1502" s="2">
        <v>39.39</v>
      </c>
      <c r="T1502" s="2"/>
      <c r="U1502" s="16" t="s">
        <v>234</v>
      </c>
      <c r="V1502" s="2" t="s">
        <v>1146</v>
      </c>
      <c r="W1502" s="2" t="s">
        <v>1498</v>
      </c>
      <c r="X1502" s="2" t="s">
        <v>1141</v>
      </c>
      <c r="Y1502" s="2"/>
    </row>
    <row r="1503" spans="1:32" ht="14.25" customHeight="1">
      <c r="A1503" s="1">
        <v>1448</v>
      </c>
      <c r="B1503" s="2">
        <v>1</v>
      </c>
      <c r="C1503" s="1" t="s">
        <v>1482</v>
      </c>
      <c r="D1503" s="1" t="s">
        <v>1483</v>
      </c>
      <c r="E1503" s="1">
        <v>2014</v>
      </c>
      <c r="F1503" s="1" t="s">
        <v>1484</v>
      </c>
      <c r="G1503" s="1" t="s">
        <v>1485</v>
      </c>
      <c r="H1503" s="8" t="str">
        <f>HYPERLINK("https://doi.org/"&amp;G1503)</f>
        <v>https://doi.org/10.1016/j.rse.2013.10.022</v>
      </c>
      <c r="I1503" s="1" t="s">
        <v>1486</v>
      </c>
      <c r="J1503" s="1" t="s">
        <v>1303</v>
      </c>
      <c r="K1503" s="2">
        <v>1</v>
      </c>
      <c r="L1503" s="2">
        <v>230</v>
      </c>
      <c r="M1503" s="2" t="s">
        <v>547</v>
      </c>
      <c r="N1503" s="9">
        <f>S1503*Unit_conversion!$C$5</f>
        <v>1.6112544726911133</v>
      </c>
      <c r="O1503" s="2"/>
      <c r="P1503" s="2"/>
      <c r="Q1503" s="2"/>
      <c r="R1503" s="10"/>
      <c r="S1503" s="2">
        <v>45.76</v>
      </c>
      <c r="T1503" s="2"/>
      <c r="U1503" s="16" t="s">
        <v>234</v>
      </c>
      <c r="V1503" s="2" t="s">
        <v>1146</v>
      </c>
      <c r="W1503" s="2" t="s">
        <v>1499</v>
      </c>
      <c r="X1503" s="2" t="s">
        <v>1141</v>
      </c>
      <c r="Y1503" s="2"/>
    </row>
    <row r="1504" spans="1:32" ht="14.25" customHeight="1">
      <c r="A1504" s="1">
        <v>1448</v>
      </c>
      <c r="B1504" s="2">
        <v>1</v>
      </c>
      <c r="C1504" s="1" t="s">
        <v>1482</v>
      </c>
      <c r="D1504" s="1" t="s">
        <v>1483</v>
      </c>
      <c r="E1504" s="1">
        <v>2014</v>
      </c>
      <c r="F1504" s="1" t="s">
        <v>1484</v>
      </c>
      <c r="G1504" s="1" t="s">
        <v>1485</v>
      </c>
      <c r="H1504" s="8" t="str">
        <f>HYPERLINK("https://doi.org/"&amp;G1504)</f>
        <v>https://doi.org/10.1016/j.rse.2013.10.022</v>
      </c>
      <c r="I1504" s="1" t="s">
        <v>1486</v>
      </c>
      <c r="J1504" s="1" t="s">
        <v>1303</v>
      </c>
      <c r="K1504" s="2">
        <v>1</v>
      </c>
      <c r="L1504" s="2">
        <v>92</v>
      </c>
      <c r="M1504" s="2" t="s">
        <v>547</v>
      </c>
      <c r="N1504" s="9">
        <f>S1504*Unit_conversion!$C$5</f>
        <v>2.1010392129693782</v>
      </c>
      <c r="O1504" s="2"/>
      <c r="P1504" s="2"/>
      <c r="Q1504" s="2"/>
      <c r="R1504" s="10"/>
      <c r="S1504" s="2">
        <v>59.67</v>
      </c>
      <c r="T1504" s="2"/>
      <c r="U1504" s="16" t="s">
        <v>234</v>
      </c>
      <c r="V1504" s="2" t="s">
        <v>1146</v>
      </c>
      <c r="W1504" s="2" t="s">
        <v>1500</v>
      </c>
      <c r="X1504" s="2" t="s">
        <v>1141</v>
      </c>
      <c r="Y1504" s="2"/>
      <c r="AA1504" s="2"/>
    </row>
    <row r="1505" spans="1:25" ht="14.25" customHeight="1">
      <c r="A1505" s="1">
        <v>1448</v>
      </c>
      <c r="B1505" s="2">
        <v>1</v>
      </c>
      <c r="C1505" s="1" t="s">
        <v>1482</v>
      </c>
      <c r="D1505" s="1" t="s">
        <v>1483</v>
      </c>
      <c r="E1505" s="1">
        <v>2014</v>
      </c>
      <c r="F1505" s="1" t="s">
        <v>1484</v>
      </c>
      <c r="G1505" s="1" t="s">
        <v>1485</v>
      </c>
      <c r="H1505" s="8" t="str">
        <f>HYPERLINK("https://doi.org/"&amp;G1505)</f>
        <v>https://doi.org/10.1016/j.rse.2013.10.022</v>
      </c>
      <c r="I1505" s="1" t="s">
        <v>1486</v>
      </c>
      <c r="J1505" s="1" t="s">
        <v>1303</v>
      </c>
      <c r="K1505" s="2">
        <v>1</v>
      </c>
      <c r="L1505" s="2">
        <v>138</v>
      </c>
      <c r="M1505" s="2" t="s">
        <v>547</v>
      </c>
      <c r="N1505" s="9">
        <f>S1505*Unit_conversion!$C$5</f>
        <v>1.1028079126898094</v>
      </c>
      <c r="O1505" s="2"/>
      <c r="P1505" s="2"/>
      <c r="Q1505" s="2"/>
      <c r="R1505" s="10"/>
      <c r="S1505" s="2">
        <v>31.32</v>
      </c>
      <c r="T1505" s="2"/>
      <c r="U1505" s="16" t="s">
        <v>234</v>
      </c>
      <c r="V1505" s="2" t="s">
        <v>123</v>
      </c>
      <c r="W1505" s="2" t="s">
        <v>1501</v>
      </c>
      <c r="X1505" s="2" t="s">
        <v>1141</v>
      </c>
      <c r="Y1505" s="2"/>
    </row>
    <row r="1506" spans="1:25" ht="14.25" customHeight="1">
      <c r="A1506" s="1">
        <v>1448</v>
      </c>
      <c r="B1506" s="2">
        <v>1</v>
      </c>
      <c r="C1506" s="1" t="s">
        <v>1482</v>
      </c>
      <c r="D1506" s="1" t="s">
        <v>1483</v>
      </c>
      <c r="E1506" s="1">
        <v>2014</v>
      </c>
      <c r="F1506" s="1" t="s">
        <v>1484</v>
      </c>
      <c r="G1506" s="1" t="s">
        <v>1485</v>
      </c>
      <c r="H1506" s="8" t="str">
        <f>HYPERLINK("https://doi.org/"&amp;G1506)</f>
        <v>https://doi.org/10.1016/j.rse.2013.10.022</v>
      </c>
      <c r="I1506" s="1" t="s">
        <v>1486</v>
      </c>
      <c r="J1506" s="1" t="s">
        <v>1303</v>
      </c>
      <c r="K1506" s="2">
        <v>1</v>
      </c>
      <c r="L1506" s="2">
        <v>138</v>
      </c>
      <c r="M1506" s="2" t="s">
        <v>547</v>
      </c>
      <c r="N1506" s="9">
        <f>S1506*Unit_conversion!$C$5</f>
        <v>1.8468159329687261</v>
      </c>
      <c r="O1506" s="2"/>
      <c r="P1506" s="2"/>
      <c r="Q1506" s="2"/>
      <c r="R1506" s="10"/>
      <c r="S1506" s="2">
        <v>52.45</v>
      </c>
      <c r="T1506" s="2"/>
      <c r="U1506" s="16" t="s">
        <v>234</v>
      </c>
      <c r="V1506" s="2" t="s">
        <v>36</v>
      </c>
      <c r="W1506" s="2" t="s">
        <v>1502</v>
      </c>
      <c r="X1506" s="2" t="s">
        <v>1141</v>
      </c>
      <c r="Y1506" s="2"/>
    </row>
    <row r="1507" spans="1:25" ht="14.25" customHeight="1">
      <c r="A1507" s="1">
        <v>1448</v>
      </c>
      <c r="B1507" s="2">
        <v>1</v>
      </c>
      <c r="C1507" s="1" t="s">
        <v>1482</v>
      </c>
      <c r="D1507" s="1" t="s">
        <v>1483</v>
      </c>
      <c r="E1507" s="1">
        <v>2014</v>
      </c>
      <c r="F1507" s="1" t="s">
        <v>1484</v>
      </c>
      <c r="G1507" s="1" t="s">
        <v>1485</v>
      </c>
      <c r="H1507" s="8" t="str">
        <f>HYPERLINK("https://doi.org/"&amp;G1507)</f>
        <v>https://doi.org/10.1016/j.rse.2013.10.022</v>
      </c>
      <c r="I1507" s="1" t="s">
        <v>1486</v>
      </c>
      <c r="J1507" s="1" t="s">
        <v>1303</v>
      </c>
      <c r="K1507" s="2">
        <v>1</v>
      </c>
      <c r="L1507" s="2">
        <v>92</v>
      </c>
      <c r="M1507" s="2" t="s">
        <v>547</v>
      </c>
      <c r="N1507" s="9">
        <f>S1507*Unit_conversion!$C$5</f>
        <v>1.5697055155718933</v>
      </c>
      <c r="O1507" s="2"/>
      <c r="P1507" s="2"/>
      <c r="Q1507" s="2"/>
      <c r="R1507" s="10"/>
      <c r="S1507" s="2">
        <v>44.58</v>
      </c>
      <c r="T1507" s="2"/>
      <c r="U1507" s="16" t="s">
        <v>234</v>
      </c>
      <c r="V1507" s="2" t="s">
        <v>1146</v>
      </c>
      <c r="W1507" s="2" t="s">
        <v>1503</v>
      </c>
      <c r="X1507" s="2" t="s">
        <v>1141</v>
      </c>
      <c r="Y1507" s="2"/>
    </row>
    <row r="1508" spans="1:25" ht="14.25" customHeight="1">
      <c r="A1508" s="1">
        <v>1448</v>
      </c>
      <c r="B1508" s="2">
        <v>1</v>
      </c>
      <c r="C1508" s="1" t="s">
        <v>1482</v>
      </c>
      <c r="D1508" s="1" t="s">
        <v>1483</v>
      </c>
      <c r="E1508" s="1">
        <v>2014</v>
      </c>
      <c r="F1508" s="1" t="s">
        <v>1484</v>
      </c>
      <c r="G1508" s="1" t="s">
        <v>1485</v>
      </c>
      <c r="H1508" s="8" t="str">
        <f>HYPERLINK("https://doi.org/"&amp;G1508)</f>
        <v>https://doi.org/10.1016/j.rse.2013.10.022</v>
      </c>
      <c r="I1508" s="1" t="s">
        <v>1486</v>
      </c>
      <c r="J1508" s="1" t="s">
        <v>1303</v>
      </c>
      <c r="K1508" s="2">
        <v>1</v>
      </c>
      <c r="L1508" s="2">
        <v>138</v>
      </c>
      <c r="M1508" s="2" t="s">
        <v>547</v>
      </c>
      <c r="N1508" s="9">
        <f>S1508*Unit_conversion!$C$5</f>
        <v>1.1605539208894036</v>
      </c>
      <c r="O1508" s="2"/>
      <c r="P1508" s="2"/>
      <c r="Q1508" s="2"/>
      <c r="R1508" s="10"/>
      <c r="S1508" s="2">
        <v>32.96</v>
      </c>
      <c r="T1508" s="2"/>
      <c r="U1508" s="16" t="s">
        <v>234</v>
      </c>
      <c r="V1508" s="2" t="s">
        <v>123</v>
      </c>
      <c r="W1508" s="2" t="s">
        <v>1504</v>
      </c>
      <c r="X1508" s="2" t="s">
        <v>1141</v>
      </c>
      <c r="Y1508" s="2"/>
    </row>
    <row r="1509" spans="1:25" ht="14.25" customHeight="1">
      <c r="A1509" s="1">
        <v>1448</v>
      </c>
      <c r="B1509" s="2">
        <v>1</v>
      </c>
      <c r="C1509" s="1" t="s">
        <v>1482</v>
      </c>
      <c r="D1509" s="1" t="s">
        <v>1483</v>
      </c>
      <c r="E1509" s="1">
        <v>2014</v>
      </c>
      <c r="F1509" s="1" t="s">
        <v>1484</v>
      </c>
      <c r="G1509" s="1" t="s">
        <v>1485</v>
      </c>
      <c r="H1509" s="8" t="str">
        <f>HYPERLINK("https://doi.org/"&amp;G1509)</f>
        <v>https://doi.org/10.1016/j.rse.2013.10.022</v>
      </c>
      <c r="I1509" s="1" t="s">
        <v>1486</v>
      </c>
      <c r="J1509" s="1" t="s">
        <v>1303</v>
      </c>
      <c r="K1509" s="2">
        <v>1</v>
      </c>
      <c r="L1509" s="2">
        <v>276</v>
      </c>
      <c r="M1509" s="2" t="s">
        <v>547</v>
      </c>
      <c r="N1509" s="9">
        <f>S1509*Unit_conversion!$C$5</f>
        <v>1.5577337821646604</v>
      </c>
      <c r="O1509" s="2"/>
      <c r="P1509" s="2"/>
      <c r="Q1509" s="2"/>
      <c r="R1509" s="10"/>
      <c r="S1509" s="2">
        <v>44.24</v>
      </c>
      <c r="T1509" s="2"/>
      <c r="U1509" s="16" t="s">
        <v>234</v>
      </c>
      <c r="V1509" s="2" t="s">
        <v>30</v>
      </c>
      <c r="W1509" s="2" t="s">
        <v>1505</v>
      </c>
      <c r="X1509" s="2" t="s">
        <v>1141</v>
      </c>
      <c r="Y1509" s="2"/>
    </row>
    <row r="1510" spans="1:25" ht="14.25" customHeight="1">
      <c r="A1510" s="1">
        <v>1448</v>
      </c>
      <c r="B1510" s="2">
        <v>1</v>
      </c>
      <c r="C1510" s="1" t="s">
        <v>1482</v>
      </c>
      <c r="D1510" s="1" t="s">
        <v>1483</v>
      </c>
      <c r="E1510" s="1">
        <v>2014</v>
      </c>
      <c r="F1510" s="1" t="s">
        <v>1484</v>
      </c>
      <c r="G1510" s="1" t="s">
        <v>1485</v>
      </c>
      <c r="H1510" s="8" t="str">
        <f>HYPERLINK("https://doi.org/"&amp;G1510)</f>
        <v>https://doi.org/10.1016/j.rse.2013.10.022</v>
      </c>
      <c r="I1510" s="1" t="s">
        <v>1486</v>
      </c>
      <c r="J1510" s="1" t="s">
        <v>1303</v>
      </c>
      <c r="K1510" s="2">
        <v>1</v>
      </c>
      <c r="L1510" s="2">
        <v>230</v>
      </c>
      <c r="M1510" s="2" t="s">
        <v>547</v>
      </c>
      <c r="N1510" s="9">
        <f>S1510*Unit_conversion!$C$5</f>
        <v>1.2281590036596601</v>
      </c>
      <c r="O1510" s="2"/>
      <c r="P1510" s="2"/>
      <c r="Q1510" s="2"/>
      <c r="R1510" s="10"/>
      <c r="S1510" s="2">
        <v>34.880000000000003</v>
      </c>
      <c r="T1510" s="2"/>
      <c r="U1510" s="16" t="s">
        <v>234</v>
      </c>
      <c r="V1510" s="2" t="s">
        <v>30</v>
      </c>
      <c r="W1510" s="2" t="s">
        <v>1506</v>
      </c>
      <c r="X1510" s="2" t="s">
        <v>1141</v>
      </c>
      <c r="Y1510" s="2"/>
    </row>
    <row r="1511" spans="1:25" ht="14.25" customHeight="1">
      <c r="A1511" s="1">
        <v>1448</v>
      </c>
      <c r="B1511" s="2">
        <v>1</v>
      </c>
      <c r="C1511" s="1" t="s">
        <v>1482</v>
      </c>
      <c r="D1511" s="1" t="s">
        <v>1483</v>
      </c>
      <c r="E1511" s="1">
        <v>2014</v>
      </c>
      <c r="F1511" s="1" t="s">
        <v>1484</v>
      </c>
      <c r="G1511" s="1" t="s">
        <v>1485</v>
      </c>
      <c r="H1511" s="8" t="str">
        <f>HYPERLINK("https://doi.org/"&amp;G1511)</f>
        <v>https://doi.org/10.1016/j.rse.2013.10.022</v>
      </c>
      <c r="I1511" s="1" t="s">
        <v>1486</v>
      </c>
      <c r="J1511" s="1" t="s">
        <v>1303</v>
      </c>
      <c r="K1511" s="2">
        <v>1</v>
      </c>
      <c r="L1511" s="2">
        <v>138</v>
      </c>
      <c r="M1511" s="2" t="s">
        <v>547</v>
      </c>
      <c r="N1511" s="9">
        <f>S1511*Unit_conversion!$C$5</f>
        <v>1.0947093871496223</v>
      </c>
      <c r="O1511" s="2"/>
      <c r="P1511" s="2"/>
      <c r="Q1511" s="2"/>
      <c r="R1511" s="10"/>
      <c r="S1511" s="2">
        <v>31.09</v>
      </c>
      <c r="T1511" s="2"/>
      <c r="U1511" s="16" t="s">
        <v>234</v>
      </c>
      <c r="V1511" s="2" t="s">
        <v>30</v>
      </c>
      <c r="W1511" s="2" t="s">
        <v>1507</v>
      </c>
      <c r="X1511" s="2" t="s">
        <v>1141</v>
      </c>
      <c r="Y1511" s="2"/>
    </row>
    <row r="1512" spans="1:25" ht="14.25" customHeight="1">
      <c r="A1512" s="1">
        <v>1448</v>
      </c>
      <c r="B1512" s="2">
        <v>1</v>
      </c>
      <c r="C1512" s="1" t="s">
        <v>1482</v>
      </c>
      <c r="D1512" s="1" t="s">
        <v>1483</v>
      </c>
      <c r="E1512" s="1">
        <v>2014</v>
      </c>
      <c r="F1512" s="1" t="s">
        <v>1484</v>
      </c>
      <c r="G1512" s="1" t="s">
        <v>1485</v>
      </c>
      <c r="H1512" s="8" t="str">
        <f>HYPERLINK("https://doi.org/"&amp;G1512)</f>
        <v>https://doi.org/10.1016/j.rse.2013.10.022</v>
      </c>
      <c r="I1512" s="1" t="s">
        <v>1486</v>
      </c>
      <c r="J1512" s="1" t="s">
        <v>1303</v>
      </c>
      <c r="K1512" s="2">
        <v>1</v>
      </c>
      <c r="L1512" s="2">
        <v>230</v>
      </c>
      <c r="M1512" s="2" t="s">
        <v>547</v>
      </c>
      <c r="N1512" s="9">
        <f>S1512*Unit_conversion!$C$5</f>
        <v>1.3665381574550288</v>
      </c>
      <c r="O1512" s="2"/>
      <c r="P1512" s="2"/>
      <c r="Q1512" s="2"/>
      <c r="R1512" s="10"/>
      <c r="S1512" s="2">
        <v>38.81</v>
      </c>
      <c r="T1512" s="2"/>
      <c r="U1512" s="16" t="s">
        <v>234</v>
      </c>
      <c r="V1512" s="2" t="s">
        <v>30</v>
      </c>
      <c r="W1512" s="2" t="s">
        <v>1508</v>
      </c>
      <c r="X1512" s="2" t="s">
        <v>1141</v>
      </c>
      <c r="Y1512" s="2"/>
    </row>
    <row r="1513" spans="1:25" ht="14.25" customHeight="1">
      <c r="A1513" s="1">
        <v>1448</v>
      </c>
      <c r="B1513" s="2">
        <v>1</v>
      </c>
      <c r="C1513" s="1" t="s">
        <v>1482</v>
      </c>
      <c r="D1513" s="1" t="s">
        <v>1483</v>
      </c>
      <c r="E1513" s="1">
        <v>2014</v>
      </c>
      <c r="F1513" s="1" t="s">
        <v>1484</v>
      </c>
      <c r="G1513" s="1" t="s">
        <v>1485</v>
      </c>
      <c r="H1513" s="8" t="str">
        <f>HYPERLINK("https://doi.org/"&amp;G1513)</f>
        <v>https://doi.org/10.1016/j.rse.2013.10.022</v>
      </c>
      <c r="I1513" s="1" t="s">
        <v>1486</v>
      </c>
      <c r="J1513" s="1" t="s">
        <v>1303</v>
      </c>
      <c r="K1513" s="2">
        <v>1</v>
      </c>
      <c r="L1513" s="2">
        <v>184</v>
      </c>
      <c r="M1513" s="2" t="s">
        <v>547</v>
      </c>
      <c r="N1513" s="9">
        <f>S1513*Unit_conversion!$C$5</f>
        <v>1.0985825950166683</v>
      </c>
      <c r="O1513" s="2"/>
      <c r="P1513" s="2"/>
      <c r="Q1513" s="2"/>
      <c r="R1513" s="10"/>
      <c r="S1513" s="2">
        <v>31.2</v>
      </c>
      <c r="T1513" s="2"/>
      <c r="U1513" s="16" t="s">
        <v>234</v>
      </c>
      <c r="V1513" s="2" t="s">
        <v>36</v>
      </c>
      <c r="W1513" s="2" t="s">
        <v>1509</v>
      </c>
      <c r="X1513" s="2" t="s">
        <v>1141</v>
      </c>
      <c r="Y1513" s="2"/>
    </row>
    <row r="1514" spans="1:25" ht="14.25" customHeight="1">
      <c r="A1514" s="1">
        <v>1448</v>
      </c>
      <c r="B1514" s="2">
        <v>1</v>
      </c>
      <c r="C1514" s="1" t="s">
        <v>1482</v>
      </c>
      <c r="D1514" s="1" t="s">
        <v>1483</v>
      </c>
      <c r="E1514" s="1">
        <v>2014</v>
      </c>
      <c r="F1514" s="1" t="s">
        <v>1484</v>
      </c>
      <c r="G1514" s="1" t="s">
        <v>1485</v>
      </c>
      <c r="H1514" s="8" t="str">
        <f>HYPERLINK("https://doi.org/"&amp;G1514)</f>
        <v>https://doi.org/10.1016/j.rse.2013.10.022</v>
      </c>
      <c r="I1514" s="1" t="s">
        <v>1486</v>
      </c>
      <c r="J1514" s="1" t="s">
        <v>1303</v>
      </c>
      <c r="K1514" s="2">
        <v>1</v>
      </c>
      <c r="L1514" s="2">
        <v>230</v>
      </c>
      <c r="M1514" s="2" t="s">
        <v>547</v>
      </c>
      <c r="N1514" s="9">
        <f>S1514*Unit_conversion!$C$5</f>
        <v>1.5087905191174436</v>
      </c>
      <c r="O1514" s="2"/>
      <c r="P1514" s="2"/>
      <c r="Q1514" s="2"/>
      <c r="R1514" s="10"/>
      <c r="S1514" s="2">
        <v>42.85</v>
      </c>
      <c r="T1514" s="2"/>
      <c r="U1514" s="16" t="s">
        <v>234</v>
      </c>
      <c r="V1514" s="2" t="s">
        <v>32</v>
      </c>
      <c r="W1514" s="2" t="s">
        <v>1510</v>
      </c>
      <c r="X1514" s="2" t="s">
        <v>1141</v>
      </c>
      <c r="Y1514" s="2"/>
    </row>
    <row r="1515" spans="1:25" ht="14.25" customHeight="1">
      <c r="A1515" s="1">
        <v>1448</v>
      </c>
      <c r="B1515" s="2">
        <v>1</v>
      </c>
      <c r="C1515" s="1" t="s">
        <v>1482</v>
      </c>
      <c r="D1515" s="1" t="s">
        <v>1483</v>
      </c>
      <c r="E1515" s="1">
        <v>2014</v>
      </c>
      <c r="F1515" s="1" t="s">
        <v>1484</v>
      </c>
      <c r="G1515" s="1" t="s">
        <v>1485</v>
      </c>
      <c r="H1515" s="8" t="str">
        <f>HYPERLINK("https://doi.org/"&amp;G1515)</f>
        <v>https://doi.org/10.1016/j.rse.2013.10.022</v>
      </c>
      <c r="I1515" s="1" t="s">
        <v>1486</v>
      </c>
      <c r="J1515" s="1" t="s">
        <v>1303</v>
      </c>
      <c r="K1515" s="2">
        <v>1</v>
      </c>
      <c r="L1515" s="2">
        <v>138</v>
      </c>
      <c r="M1515" s="2" t="s">
        <v>547</v>
      </c>
      <c r="N1515" s="9">
        <f>S1515*Unit_conversion!$C$5</f>
        <v>0.89752789573637415</v>
      </c>
      <c r="O1515" s="2"/>
      <c r="P1515" s="2"/>
      <c r="Q1515" s="2"/>
      <c r="R1515" s="10"/>
      <c r="S1515" s="2">
        <v>25.49</v>
      </c>
      <c r="T1515" s="2"/>
      <c r="U1515" s="16" t="s">
        <v>234</v>
      </c>
      <c r="V1515" s="2" t="s">
        <v>36</v>
      </c>
      <c r="W1515" s="2" t="s">
        <v>1511</v>
      </c>
      <c r="X1515" s="2" t="s">
        <v>1141</v>
      </c>
      <c r="Y1515" s="2"/>
    </row>
    <row r="1516" spans="1:25" ht="14.25" customHeight="1">
      <c r="A1516" s="1">
        <v>1448</v>
      </c>
      <c r="B1516" s="2">
        <v>1</v>
      </c>
      <c r="C1516" s="1" t="s">
        <v>1482</v>
      </c>
      <c r="D1516" s="1" t="s">
        <v>1483</v>
      </c>
      <c r="E1516" s="1">
        <v>2014</v>
      </c>
      <c r="F1516" s="1" t="s">
        <v>1484</v>
      </c>
      <c r="G1516" s="1" t="s">
        <v>1485</v>
      </c>
      <c r="H1516" s="8" t="str">
        <f>HYPERLINK("https://doi.org/"&amp;G1516)</f>
        <v>https://doi.org/10.1016/j.rse.2013.10.022</v>
      </c>
      <c r="I1516" s="1" t="s">
        <v>1486</v>
      </c>
      <c r="J1516" s="1" t="s">
        <v>1303</v>
      </c>
      <c r="K1516" s="2">
        <v>1</v>
      </c>
      <c r="L1516" s="2">
        <v>92</v>
      </c>
      <c r="M1516" s="2" t="s">
        <v>547</v>
      </c>
      <c r="N1516" s="9">
        <f>S1516*Unit_conversion!$C$5</f>
        <v>0.67640293750866021</v>
      </c>
      <c r="O1516" s="2"/>
      <c r="P1516" s="2"/>
      <c r="Q1516" s="2"/>
      <c r="R1516" s="10"/>
      <c r="S1516" s="2">
        <v>19.21</v>
      </c>
      <c r="T1516" s="2"/>
      <c r="U1516" s="16" t="s">
        <v>234</v>
      </c>
      <c r="V1516" s="2" t="s">
        <v>36</v>
      </c>
      <c r="W1516" s="2" t="s">
        <v>1512</v>
      </c>
      <c r="X1516" s="2" t="s">
        <v>1141</v>
      </c>
      <c r="Y1516" s="2"/>
    </row>
    <row r="1517" spans="1:25" ht="14.25" customHeight="1">
      <c r="A1517" s="1">
        <v>1448</v>
      </c>
      <c r="B1517" s="2">
        <v>1</v>
      </c>
      <c r="C1517" s="1" t="s">
        <v>1482</v>
      </c>
      <c r="D1517" s="1" t="s">
        <v>1483</v>
      </c>
      <c r="E1517" s="1">
        <v>2014</v>
      </c>
      <c r="F1517" s="1" t="s">
        <v>1484</v>
      </c>
      <c r="G1517" s="1" t="s">
        <v>1485</v>
      </c>
      <c r="H1517" s="8" t="str">
        <f>HYPERLINK("https://doi.org/"&amp;G1517)</f>
        <v>https://doi.org/10.1016/j.rse.2013.10.022</v>
      </c>
      <c r="I1517" s="1" t="s">
        <v>1486</v>
      </c>
      <c r="J1517" s="1" t="s">
        <v>1303</v>
      </c>
      <c r="K1517" s="2">
        <v>1</v>
      </c>
      <c r="L1517" s="2">
        <v>230</v>
      </c>
      <c r="M1517" s="2" t="s">
        <v>547</v>
      </c>
      <c r="N1517" s="9">
        <f>S1517*Unit_conversion!$C$5</f>
        <v>1.1566807130223575</v>
      </c>
      <c r="O1517" s="2"/>
      <c r="P1517" s="2"/>
      <c r="Q1517" s="2"/>
      <c r="R1517" s="10"/>
      <c r="S1517" s="2">
        <v>32.85</v>
      </c>
      <c r="T1517" s="2"/>
      <c r="U1517" s="16" t="s">
        <v>234</v>
      </c>
      <c r="V1517" s="2" t="s">
        <v>30</v>
      </c>
      <c r="W1517" s="2" t="s">
        <v>1513</v>
      </c>
      <c r="X1517" s="2" t="s">
        <v>1141</v>
      </c>
      <c r="Y1517" s="2"/>
    </row>
    <row r="1518" spans="1:25" ht="14.25" customHeight="1">
      <c r="A1518" s="1">
        <v>1448</v>
      </c>
      <c r="B1518" s="2">
        <v>1</v>
      </c>
      <c r="C1518" s="1" t="s">
        <v>1482</v>
      </c>
      <c r="D1518" s="1" t="s">
        <v>1483</v>
      </c>
      <c r="E1518" s="1">
        <v>2014</v>
      </c>
      <c r="F1518" s="1" t="s">
        <v>1484</v>
      </c>
      <c r="G1518" s="1" t="s">
        <v>1485</v>
      </c>
      <c r="H1518" s="8" t="str">
        <f>HYPERLINK("https://doi.org/"&amp;G1518)</f>
        <v>https://doi.org/10.1016/j.rse.2013.10.022</v>
      </c>
      <c r="I1518" s="1" t="s">
        <v>1486</v>
      </c>
      <c r="J1518" s="1" t="s">
        <v>1303</v>
      </c>
      <c r="K1518" s="2">
        <v>1</v>
      </c>
      <c r="L1518" s="2">
        <v>230</v>
      </c>
      <c r="M1518" s="2" t="s">
        <v>547</v>
      </c>
      <c r="N1518" s="9">
        <f>S1518*Unit_conversion!$C$5</f>
        <v>1.1387231129115083</v>
      </c>
      <c r="O1518" s="2"/>
      <c r="P1518" s="2"/>
      <c r="Q1518" s="2"/>
      <c r="R1518" s="10"/>
      <c r="S1518" s="2">
        <v>32.340000000000003</v>
      </c>
      <c r="T1518" s="2"/>
      <c r="U1518" s="16" t="s">
        <v>234</v>
      </c>
      <c r="V1518" s="2" t="s">
        <v>36</v>
      </c>
      <c r="W1518" s="2" t="s">
        <v>1514</v>
      </c>
      <c r="X1518" s="2" t="s">
        <v>1141</v>
      </c>
      <c r="Y1518" s="2"/>
    </row>
    <row r="1519" spans="1:25" ht="14.25" customHeight="1">
      <c r="A1519" s="1">
        <v>1448</v>
      </c>
      <c r="B1519" s="2">
        <v>1</v>
      </c>
      <c r="C1519" s="1" t="s">
        <v>1482</v>
      </c>
      <c r="D1519" s="1" t="s">
        <v>1483</v>
      </c>
      <c r="E1519" s="1">
        <v>2014</v>
      </c>
      <c r="F1519" s="1" t="s">
        <v>1484</v>
      </c>
      <c r="G1519" s="1" t="s">
        <v>1485</v>
      </c>
      <c r="H1519" s="8" t="str">
        <f>HYPERLINK("https://doi.org/"&amp;G1519)</f>
        <v>https://doi.org/10.1016/j.rse.2013.10.022</v>
      </c>
      <c r="I1519" s="1" t="s">
        <v>1486</v>
      </c>
      <c r="J1519" s="1" t="s">
        <v>1303</v>
      </c>
      <c r="K1519" s="2">
        <v>1</v>
      </c>
      <c r="L1519" s="2">
        <v>276</v>
      </c>
      <c r="M1519" s="2" t="s">
        <v>547</v>
      </c>
      <c r="N1519" s="9">
        <f>S1519*Unit_conversion!$C$5</f>
        <v>1.3746366829952157</v>
      </c>
      <c r="O1519" s="2"/>
      <c r="P1519" s="2"/>
      <c r="Q1519" s="2"/>
      <c r="R1519" s="10"/>
      <c r="S1519" s="2">
        <v>39.04</v>
      </c>
      <c r="T1519" s="2"/>
      <c r="U1519" s="16" t="s">
        <v>234</v>
      </c>
      <c r="V1519" s="2" t="s">
        <v>32</v>
      </c>
      <c r="W1519" s="2" t="s">
        <v>1515</v>
      </c>
      <c r="X1519" s="2" t="s">
        <v>1141</v>
      </c>
      <c r="Y1519" s="2"/>
    </row>
    <row r="1520" spans="1:25" ht="14.25" customHeight="1">
      <c r="A1520" s="1">
        <v>1448</v>
      </c>
      <c r="B1520" s="2">
        <v>1</v>
      </c>
      <c r="C1520" s="1" t="s">
        <v>1482</v>
      </c>
      <c r="D1520" s="1" t="s">
        <v>1483</v>
      </c>
      <c r="E1520" s="1">
        <v>2014</v>
      </c>
      <c r="F1520" s="1" t="s">
        <v>1484</v>
      </c>
      <c r="G1520" s="1" t="s">
        <v>1485</v>
      </c>
      <c r="H1520" s="8" t="str">
        <f>HYPERLINK("https://doi.org/"&amp;G1520)</f>
        <v>https://doi.org/10.1016/j.rse.2013.10.022</v>
      </c>
      <c r="I1520" s="1" t="s">
        <v>1486</v>
      </c>
      <c r="J1520" s="1" t="s">
        <v>1303</v>
      </c>
      <c r="K1520" s="2">
        <v>1</v>
      </c>
      <c r="L1520" s="2">
        <v>92</v>
      </c>
      <c r="M1520" s="2" t="s">
        <v>547</v>
      </c>
      <c r="N1520" s="9">
        <f>S1520*Unit_conversion!$C$5</f>
        <v>1.1232302814433244</v>
      </c>
      <c r="O1520" s="2"/>
      <c r="P1520" s="2"/>
      <c r="Q1520" s="2"/>
      <c r="R1520" s="10"/>
      <c r="S1520" s="2">
        <v>31.9</v>
      </c>
      <c r="T1520" s="2"/>
      <c r="U1520" s="16" t="s">
        <v>234</v>
      </c>
      <c r="V1520" s="2" t="s">
        <v>32</v>
      </c>
      <c r="W1520" s="2" t="s">
        <v>1516</v>
      </c>
      <c r="X1520" s="2" t="s">
        <v>1141</v>
      </c>
      <c r="Y1520" s="2"/>
    </row>
    <row r="1521" spans="1:27" ht="14.25" customHeight="1">
      <c r="A1521" s="1">
        <v>1448</v>
      </c>
      <c r="B1521" s="2">
        <v>1</v>
      </c>
      <c r="C1521" s="1" t="s">
        <v>1482</v>
      </c>
      <c r="D1521" s="1" t="s">
        <v>1483</v>
      </c>
      <c r="E1521" s="1">
        <v>2014</v>
      </c>
      <c r="F1521" s="1" t="s">
        <v>1484</v>
      </c>
      <c r="G1521" s="1" t="s">
        <v>1485</v>
      </c>
      <c r="H1521" s="8" t="str">
        <f>HYPERLINK("https://doi.org/"&amp;G1521)</f>
        <v>https://doi.org/10.1016/j.rse.2013.10.022</v>
      </c>
      <c r="I1521" s="1" t="s">
        <v>1486</v>
      </c>
      <c r="J1521" s="1" t="s">
        <v>1303</v>
      </c>
      <c r="K1521" s="2">
        <v>1</v>
      </c>
      <c r="L1521" s="2">
        <v>92</v>
      </c>
      <c r="M1521" s="2" t="s">
        <v>547</v>
      </c>
      <c r="N1521" s="9">
        <f>S1521*Unit_conversion!$C$5</f>
        <v>1.6182966688130151</v>
      </c>
      <c r="O1521" s="2"/>
      <c r="P1521" s="2"/>
      <c r="Q1521" s="2"/>
      <c r="R1521" s="10"/>
      <c r="S1521" s="2">
        <v>45.96</v>
      </c>
      <c r="T1521" s="2"/>
      <c r="U1521" s="16" t="s">
        <v>234</v>
      </c>
      <c r="V1521" s="2" t="s">
        <v>32</v>
      </c>
      <c r="W1521" s="2" t="s">
        <v>1517</v>
      </c>
      <c r="X1521" s="2" t="s">
        <v>1141</v>
      </c>
      <c r="Y1521" s="2"/>
    </row>
    <row r="1522" spans="1:27" ht="14.25" customHeight="1">
      <c r="A1522" s="1">
        <v>1448</v>
      </c>
      <c r="B1522" s="2">
        <v>1</v>
      </c>
      <c r="C1522" s="1" t="s">
        <v>1482</v>
      </c>
      <c r="D1522" s="1" t="s">
        <v>1483</v>
      </c>
      <c r="E1522" s="1">
        <v>2014</v>
      </c>
      <c r="F1522" s="1" t="s">
        <v>1484</v>
      </c>
      <c r="G1522" s="1" t="s">
        <v>1485</v>
      </c>
      <c r="H1522" s="8" t="str">
        <f>HYPERLINK("https://doi.org/"&amp;G1522)</f>
        <v>https://doi.org/10.1016/j.rse.2013.10.022</v>
      </c>
      <c r="I1522" s="1" t="s">
        <v>1486</v>
      </c>
      <c r="J1522" s="1" t="s">
        <v>1303</v>
      </c>
      <c r="K1522" s="2">
        <v>1</v>
      </c>
      <c r="L1522" s="2">
        <v>138</v>
      </c>
      <c r="M1522" s="2" t="s">
        <v>547</v>
      </c>
      <c r="N1522" s="9">
        <f>S1522*Unit_conversion!$C$5</f>
        <v>0.37675749252174201</v>
      </c>
      <c r="O1522" s="2"/>
      <c r="P1522" s="2"/>
      <c r="Q1522" s="2"/>
      <c r="R1522" s="10"/>
      <c r="S1522" s="2">
        <v>10.7</v>
      </c>
      <c r="T1522" s="2"/>
      <c r="U1522" s="16" t="s">
        <v>234</v>
      </c>
      <c r="V1522" s="2" t="s">
        <v>443</v>
      </c>
      <c r="W1522" s="2" t="s">
        <v>1518</v>
      </c>
      <c r="X1522" s="2" t="s">
        <v>1141</v>
      </c>
      <c r="Y1522" s="2"/>
      <c r="AA1522" s="2"/>
    </row>
    <row r="1523" spans="1:27" ht="14.25" customHeight="1">
      <c r="A1523" s="1">
        <v>1448</v>
      </c>
      <c r="B1523" s="2">
        <v>1</v>
      </c>
      <c r="C1523" s="1" t="s">
        <v>1482</v>
      </c>
      <c r="D1523" s="1" t="s">
        <v>1483</v>
      </c>
      <c r="E1523" s="1">
        <v>2014</v>
      </c>
      <c r="F1523" s="1" t="s">
        <v>1484</v>
      </c>
      <c r="G1523" s="1" t="s">
        <v>1485</v>
      </c>
      <c r="H1523" s="8" t="str">
        <f>HYPERLINK("https://doi.org/"&amp;G1523)</f>
        <v>https://doi.org/10.1016/j.rse.2013.10.022</v>
      </c>
      <c r="I1523" s="1" t="s">
        <v>1486</v>
      </c>
      <c r="J1523" s="1" t="s">
        <v>1303</v>
      </c>
      <c r="K1523" s="2">
        <v>1</v>
      </c>
      <c r="L1523" s="2">
        <v>230</v>
      </c>
      <c r="M1523" s="2" t="s">
        <v>547</v>
      </c>
      <c r="N1523" s="9">
        <f>S1523*Unit_conversion!$C$5</f>
        <v>0.40351783778496858</v>
      </c>
      <c r="O1523" s="2"/>
      <c r="P1523" s="2"/>
      <c r="Q1523" s="2"/>
      <c r="R1523" s="10"/>
      <c r="S1523" s="2">
        <v>11.46</v>
      </c>
      <c r="T1523" s="2"/>
      <c r="U1523" s="16" t="s">
        <v>234</v>
      </c>
      <c r="V1523" s="2" t="s">
        <v>36</v>
      </c>
      <c r="W1523" s="2" t="s">
        <v>1487</v>
      </c>
      <c r="X1523" s="2" t="s">
        <v>1141</v>
      </c>
      <c r="Y1523" s="2" t="s">
        <v>1488</v>
      </c>
      <c r="AA1523" s="2"/>
    </row>
    <row r="1524" spans="1:27" ht="14.25" customHeight="1">
      <c r="A1524" s="1">
        <v>1448</v>
      </c>
      <c r="B1524" s="2">
        <v>1</v>
      </c>
      <c r="C1524" s="1" t="s">
        <v>1482</v>
      </c>
      <c r="D1524" s="1" t="s">
        <v>1483</v>
      </c>
      <c r="E1524" s="1">
        <v>2014</v>
      </c>
      <c r="F1524" s="1" t="s">
        <v>1484</v>
      </c>
      <c r="G1524" s="1" t="s">
        <v>1485</v>
      </c>
      <c r="H1524" s="8" t="str">
        <f>HYPERLINK("https://doi.org/"&amp;G1524)</f>
        <v>https://doi.org/10.1016/j.rse.2013.10.022</v>
      </c>
      <c r="I1524" s="1" t="s">
        <v>1486</v>
      </c>
      <c r="J1524" s="1" t="s">
        <v>1303</v>
      </c>
      <c r="K1524" s="2">
        <v>1</v>
      </c>
      <c r="L1524" s="2">
        <v>138</v>
      </c>
      <c r="M1524" s="2" t="s">
        <v>547</v>
      </c>
      <c r="N1524" s="9">
        <f>S1524*Unit_conversion!$C$5</f>
        <v>0.37429272387907642</v>
      </c>
      <c r="O1524" s="2"/>
      <c r="P1524" s="2"/>
      <c r="Q1524" s="2"/>
      <c r="R1524" s="10"/>
      <c r="S1524" s="2">
        <v>10.63</v>
      </c>
      <c r="T1524" s="2"/>
      <c r="U1524" s="16" t="s">
        <v>234</v>
      </c>
      <c r="V1524" s="2" t="s">
        <v>1146</v>
      </c>
      <c r="W1524" s="2" t="s">
        <v>1489</v>
      </c>
      <c r="X1524" s="2" t="s">
        <v>1141</v>
      </c>
      <c r="Y1524" s="2" t="s">
        <v>1519</v>
      </c>
      <c r="AA1524" s="2"/>
    </row>
    <row r="1525" spans="1:27" ht="14.25" customHeight="1">
      <c r="A1525" s="1">
        <v>1448</v>
      </c>
      <c r="B1525" s="2">
        <v>1</v>
      </c>
      <c r="C1525" s="1" t="s">
        <v>1482</v>
      </c>
      <c r="D1525" s="1" t="s">
        <v>1483</v>
      </c>
      <c r="E1525" s="1">
        <v>2014</v>
      </c>
      <c r="F1525" s="1" t="s">
        <v>1484</v>
      </c>
      <c r="G1525" s="1" t="s">
        <v>1485</v>
      </c>
      <c r="H1525" s="8" t="str">
        <f>HYPERLINK("https://doi.org/"&amp;G1525)</f>
        <v>https://doi.org/10.1016/j.rse.2013.10.022</v>
      </c>
      <c r="I1525" s="1" t="s">
        <v>1486</v>
      </c>
      <c r="J1525" s="1" t="s">
        <v>1303</v>
      </c>
      <c r="K1525" s="2">
        <v>1</v>
      </c>
      <c r="L1525" s="2">
        <v>138</v>
      </c>
      <c r="M1525" s="2" t="s">
        <v>547</v>
      </c>
      <c r="N1525" s="9">
        <f>S1525*Unit_conversion!$C$5</f>
        <v>0.36584208853279437</v>
      </c>
      <c r="O1525" s="2"/>
      <c r="P1525" s="2"/>
      <c r="Q1525" s="2"/>
      <c r="R1525" s="10"/>
      <c r="S1525" s="2">
        <v>10.39</v>
      </c>
      <c r="T1525" s="2"/>
      <c r="U1525" s="16" t="s">
        <v>234</v>
      </c>
      <c r="V1525" s="2" t="s">
        <v>1146</v>
      </c>
      <c r="W1525" s="2" t="s">
        <v>1491</v>
      </c>
      <c r="X1525" s="2" t="s">
        <v>1141</v>
      </c>
      <c r="Y1525" s="2"/>
      <c r="AA1525" s="2"/>
    </row>
    <row r="1526" spans="1:27" ht="14.25" customHeight="1">
      <c r="A1526" s="1">
        <v>1448</v>
      </c>
      <c r="B1526" s="2">
        <v>1</v>
      </c>
      <c r="C1526" s="1" t="s">
        <v>1482</v>
      </c>
      <c r="D1526" s="1" t="s">
        <v>1483</v>
      </c>
      <c r="E1526" s="1">
        <v>2014</v>
      </c>
      <c r="F1526" s="1" t="s">
        <v>1484</v>
      </c>
      <c r="G1526" s="1" t="s">
        <v>1485</v>
      </c>
      <c r="H1526" s="8" t="str">
        <f>HYPERLINK("https://doi.org/"&amp;G1526)</f>
        <v>https://doi.org/10.1016/j.rse.2013.10.022</v>
      </c>
      <c r="I1526" s="1" t="s">
        <v>1486</v>
      </c>
      <c r="J1526" s="1" t="s">
        <v>1303</v>
      </c>
      <c r="K1526" s="2">
        <v>1</v>
      </c>
      <c r="L1526" s="2">
        <v>138</v>
      </c>
      <c r="M1526" s="2" t="s">
        <v>547</v>
      </c>
      <c r="N1526" s="9">
        <f>S1526*Unit_conversion!$C$5</f>
        <v>0.44753156354685431</v>
      </c>
      <c r="O1526" s="2"/>
      <c r="P1526" s="2"/>
      <c r="Q1526" s="2"/>
      <c r="R1526" s="10"/>
      <c r="S1526" s="2">
        <v>12.71</v>
      </c>
      <c r="T1526" s="2"/>
      <c r="U1526" s="16" t="s">
        <v>234</v>
      </c>
      <c r="V1526" s="2" t="s">
        <v>509</v>
      </c>
      <c r="W1526" s="2" t="s">
        <v>1492</v>
      </c>
      <c r="X1526" s="2" t="s">
        <v>1141</v>
      </c>
      <c r="Y1526" s="2"/>
      <c r="AA1526" s="2"/>
    </row>
    <row r="1527" spans="1:27" ht="14.25" customHeight="1">
      <c r="A1527" s="1">
        <v>1448</v>
      </c>
      <c r="B1527" s="2">
        <v>1</v>
      </c>
      <c r="C1527" s="1" t="s">
        <v>1482</v>
      </c>
      <c r="D1527" s="1" t="s">
        <v>1483</v>
      </c>
      <c r="E1527" s="1">
        <v>2014</v>
      </c>
      <c r="F1527" s="1" t="s">
        <v>1484</v>
      </c>
      <c r="G1527" s="1" t="s">
        <v>1485</v>
      </c>
      <c r="H1527" s="8" t="str">
        <f>HYPERLINK("https://doi.org/"&amp;G1527)</f>
        <v>https://doi.org/10.1016/j.rse.2013.10.022</v>
      </c>
      <c r="I1527" s="1" t="s">
        <v>1486</v>
      </c>
      <c r="J1527" s="1" t="s">
        <v>1303</v>
      </c>
      <c r="K1527" s="2">
        <v>1</v>
      </c>
      <c r="L1527" s="2">
        <v>230</v>
      </c>
      <c r="M1527" s="2" t="s">
        <v>547</v>
      </c>
      <c r="N1527" s="9">
        <f>S1527*Unit_conversion!$C$5</f>
        <v>0.5823896192812722</v>
      </c>
      <c r="O1527" s="2"/>
      <c r="P1527" s="2"/>
      <c r="Q1527" s="2"/>
      <c r="R1527" s="10"/>
      <c r="S1527" s="2">
        <v>16.54</v>
      </c>
      <c r="T1527" s="2"/>
      <c r="U1527" s="16" t="s">
        <v>234</v>
      </c>
      <c r="V1527" s="2" t="s">
        <v>1146</v>
      </c>
      <c r="W1527" s="2" t="s">
        <v>1493</v>
      </c>
      <c r="X1527" s="2" t="s">
        <v>1141</v>
      </c>
      <c r="Y1527" s="2"/>
    </row>
    <row r="1528" spans="1:27" ht="14.25" customHeight="1">
      <c r="A1528" s="1">
        <v>1448</v>
      </c>
      <c r="B1528" s="2">
        <v>1</v>
      </c>
      <c r="C1528" s="1" t="s">
        <v>1482</v>
      </c>
      <c r="D1528" s="1" t="s">
        <v>1483</v>
      </c>
      <c r="E1528" s="1">
        <v>2014</v>
      </c>
      <c r="F1528" s="1" t="s">
        <v>1484</v>
      </c>
      <c r="G1528" s="1" t="s">
        <v>1485</v>
      </c>
      <c r="H1528" s="8" t="str">
        <f>HYPERLINK("https://doi.org/"&amp;G1528)</f>
        <v>https://doi.org/10.1016/j.rse.2013.10.022</v>
      </c>
      <c r="I1528" s="1" t="s">
        <v>1486</v>
      </c>
      <c r="J1528" s="1" t="s">
        <v>1303</v>
      </c>
      <c r="K1528" s="2">
        <v>1</v>
      </c>
      <c r="L1528" s="2">
        <v>138</v>
      </c>
      <c r="M1528" s="2" t="s">
        <v>547</v>
      </c>
      <c r="N1528" s="9">
        <f>S1528*Unit_conversion!$C$5</f>
        <v>0.34260284133051866</v>
      </c>
      <c r="O1528" s="2"/>
      <c r="P1528" s="2"/>
      <c r="Q1528" s="2"/>
      <c r="R1528" s="10"/>
      <c r="S1528" s="2">
        <v>9.73</v>
      </c>
      <c r="T1528" s="2"/>
      <c r="U1528" s="16" t="s">
        <v>234</v>
      </c>
      <c r="V1528" s="2" t="s">
        <v>36</v>
      </c>
      <c r="W1528" s="2" t="s">
        <v>1494</v>
      </c>
      <c r="X1528" s="2" t="s">
        <v>1141</v>
      </c>
      <c r="Y1528" s="2"/>
      <c r="AA1528" s="2"/>
    </row>
    <row r="1529" spans="1:27" ht="14.25" customHeight="1">
      <c r="A1529" s="1">
        <v>1448</v>
      </c>
      <c r="B1529" s="2">
        <v>1</v>
      </c>
      <c r="C1529" s="1" t="s">
        <v>1482</v>
      </c>
      <c r="D1529" s="1" t="s">
        <v>1483</v>
      </c>
      <c r="E1529" s="1">
        <v>2014</v>
      </c>
      <c r="F1529" s="1" t="s">
        <v>1484</v>
      </c>
      <c r="G1529" s="1" t="s">
        <v>1485</v>
      </c>
      <c r="H1529" s="8" t="str">
        <f>HYPERLINK("https://doi.org/"&amp;G1529)</f>
        <v>https://doi.org/10.1016/j.rse.2013.10.022</v>
      </c>
      <c r="I1529" s="1" t="s">
        <v>1486</v>
      </c>
      <c r="J1529" s="1" t="s">
        <v>1303</v>
      </c>
      <c r="K1529" s="2">
        <v>1</v>
      </c>
      <c r="L1529" s="2">
        <v>92</v>
      </c>
      <c r="M1529" s="2" t="s">
        <v>547</v>
      </c>
      <c r="N1529" s="9">
        <f>S1529*Unit_conversion!$C$5</f>
        <v>0.4686581519125595</v>
      </c>
      <c r="O1529" s="2"/>
      <c r="P1529" s="2"/>
      <c r="Q1529" s="2"/>
      <c r="R1529" s="10"/>
      <c r="S1529" s="2">
        <v>13.31</v>
      </c>
      <c r="T1529" s="2"/>
      <c r="U1529" s="16" t="s">
        <v>234</v>
      </c>
      <c r="V1529" s="2" t="s">
        <v>1146</v>
      </c>
      <c r="W1529" s="2" t="s">
        <v>1495</v>
      </c>
      <c r="X1529" s="2" t="s">
        <v>1141</v>
      </c>
      <c r="Y1529" s="2"/>
      <c r="AA1529" s="2"/>
    </row>
    <row r="1530" spans="1:27" ht="14.25" customHeight="1">
      <c r="A1530" s="1">
        <v>1448</v>
      </c>
      <c r="B1530" s="2">
        <v>1</v>
      </c>
      <c r="C1530" s="1" t="s">
        <v>1482</v>
      </c>
      <c r="D1530" s="1" t="s">
        <v>1483</v>
      </c>
      <c r="E1530" s="1">
        <v>2014</v>
      </c>
      <c r="F1530" s="1" t="s">
        <v>1484</v>
      </c>
      <c r="G1530" s="1" t="s">
        <v>1485</v>
      </c>
      <c r="H1530" s="8" t="str">
        <f>HYPERLINK("https://doi.org/"&amp;G1530)</f>
        <v>https://doi.org/10.1016/j.rse.2013.10.022</v>
      </c>
      <c r="I1530" s="1" t="s">
        <v>1486</v>
      </c>
      <c r="J1530" s="1" t="s">
        <v>1303</v>
      </c>
      <c r="K1530" s="2">
        <v>1</v>
      </c>
      <c r="L1530" s="2">
        <v>92</v>
      </c>
      <c r="M1530" s="2" t="s">
        <v>547</v>
      </c>
      <c r="N1530" s="9">
        <f>S1530*Unit_conversion!$C$5</f>
        <v>0.46584127346379878</v>
      </c>
      <c r="O1530" s="2"/>
      <c r="P1530" s="2"/>
      <c r="Q1530" s="2"/>
      <c r="R1530" s="10"/>
      <c r="S1530" s="2">
        <v>13.23</v>
      </c>
      <c r="T1530" s="2"/>
      <c r="U1530" s="16" t="s">
        <v>234</v>
      </c>
      <c r="V1530" s="2" t="s">
        <v>1146</v>
      </c>
      <c r="W1530" s="2" t="s">
        <v>1496</v>
      </c>
      <c r="X1530" s="2" t="s">
        <v>1141</v>
      </c>
      <c r="Y1530" s="2"/>
      <c r="AA1530" s="2"/>
    </row>
    <row r="1531" spans="1:27" ht="14.25" customHeight="1">
      <c r="A1531" s="1">
        <v>1448</v>
      </c>
      <c r="B1531" s="2">
        <v>1</v>
      </c>
      <c r="C1531" s="1" t="s">
        <v>1482</v>
      </c>
      <c r="D1531" s="1" t="s">
        <v>1483</v>
      </c>
      <c r="E1531" s="1">
        <v>2014</v>
      </c>
      <c r="F1531" s="1" t="s">
        <v>1484</v>
      </c>
      <c r="G1531" s="1" t="s">
        <v>1485</v>
      </c>
      <c r="H1531" s="8" t="str">
        <f>HYPERLINK("https://doi.org/"&amp;G1531)</f>
        <v>https://doi.org/10.1016/j.rse.2013.10.022</v>
      </c>
      <c r="I1531" s="1" t="s">
        <v>1486</v>
      </c>
      <c r="J1531" s="1" t="s">
        <v>1303</v>
      </c>
      <c r="K1531" s="2">
        <v>1</v>
      </c>
      <c r="L1531" s="2">
        <v>92</v>
      </c>
      <c r="M1531" s="2" t="s">
        <v>547</v>
      </c>
      <c r="N1531" s="9">
        <f>S1531*Unit_conversion!$C$5</f>
        <v>0.36795474736936484</v>
      </c>
      <c r="O1531" s="2"/>
      <c r="P1531" s="2"/>
      <c r="Q1531" s="2"/>
      <c r="R1531" s="10"/>
      <c r="S1531" s="2">
        <v>10.45</v>
      </c>
      <c r="T1531" s="2"/>
      <c r="U1531" s="16" t="s">
        <v>234</v>
      </c>
      <c r="V1531" s="2" t="s">
        <v>1146</v>
      </c>
      <c r="W1531" s="2" t="s">
        <v>1497</v>
      </c>
      <c r="X1531" s="2" t="s">
        <v>1141</v>
      </c>
      <c r="Y1531" s="2"/>
      <c r="AA1531" s="2"/>
    </row>
    <row r="1532" spans="1:27" ht="14.25" customHeight="1">
      <c r="A1532" s="1">
        <v>1448</v>
      </c>
      <c r="B1532" s="2">
        <v>1</v>
      </c>
      <c r="C1532" s="1" t="s">
        <v>1482</v>
      </c>
      <c r="D1532" s="1" t="s">
        <v>1483</v>
      </c>
      <c r="E1532" s="1">
        <v>2014</v>
      </c>
      <c r="F1532" s="1" t="s">
        <v>1484</v>
      </c>
      <c r="G1532" s="1" t="s">
        <v>1485</v>
      </c>
      <c r="H1532" s="8" t="str">
        <f>HYPERLINK("https://doi.org/"&amp;G1532)</f>
        <v>https://doi.org/10.1016/j.rse.2013.10.022</v>
      </c>
      <c r="I1532" s="1" t="s">
        <v>1486</v>
      </c>
      <c r="J1532" s="1" t="s">
        <v>1303</v>
      </c>
      <c r="K1532" s="2">
        <v>1</v>
      </c>
      <c r="L1532" s="2">
        <v>92</v>
      </c>
      <c r="M1532" s="2" t="s">
        <v>547</v>
      </c>
      <c r="N1532" s="9">
        <f>S1532*Unit_conversion!$C$5</f>
        <v>0.51619297573539602</v>
      </c>
      <c r="O1532" s="2"/>
      <c r="P1532" s="2"/>
      <c r="Q1532" s="2"/>
      <c r="R1532" s="10"/>
      <c r="S1532" s="2">
        <v>14.66</v>
      </c>
      <c r="T1532" s="2"/>
      <c r="U1532" s="16" t="s">
        <v>234</v>
      </c>
      <c r="V1532" s="2" t="s">
        <v>1146</v>
      </c>
      <c r="W1532" s="2" t="s">
        <v>1498</v>
      </c>
      <c r="X1532" s="2" t="s">
        <v>1141</v>
      </c>
      <c r="Y1532" s="2"/>
    </row>
    <row r="1533" spans="1:27" ht="14.25" customHeight="1">
      <c r="A1533" s="1">
        <v>1448</v>
      </c>
      <c r="B1533" s="2">
        <v>1</v>
      </c>
      <c r="C1533" s="1" t="s">
        <v>1482</v>
      </c>
      <c r="D1533" s="1" t="s">
        <v>1483</v>
      </c>
      <c r="E1533" s="1">
        <v>2014</v>
      </c>
      <c r="F1533" s="1" t="s">
        <v>1484</v>
      </c>
      <c r="G1533" s="1" t="s">
        <v>1485</v>
      </c>
      <c r="H1533" s="8" t="str">
        <f>HYPERLINK("https://doi.org/"&amp;G1533)</f>
        <v>https://doi.org/10.1016/j.rse.2013.10.022</v>
      </c>
      <c r="I1533" s="1" t="s">
        <v>1486</v>
      </c>
      <c r="J1533" s="1" t="s">
        <v>1303</v>
      </c>
      <c r="K1533" s="2">
        <v>1</v>
      </c>
      <c r="L1533" s="2">
        <v>230</v>
      </c>
      <c r="M1533" s="2" t="s">
        <v>547</v>
      </c>
      <c r="N1533" s="9">
        <f>S1533*Unit_conversion!$C$5</f>
        <v>0.60316409784088232</v>
      </c>
      <c r="O1533" s="2"/>
      <c r="P1533" s="2"/>
      <c r="Q1533" s="2"/>
      <c r="R1533" s="10"/>
      <c r="S1533" s="2">
        <v>17.13</v>
      </c>
      <c r="T1533" s="2"/>
      <c r="U1533" s="16" t="s">
        <v>234</v>
      </c>
      <c r="V1533" s="2" t="s">
        <v>1146</v>
      </c>
      <c r="W1533" s="2" t="s">
        <v>1499</v>
      </c>
      <c r="X1533" s="2" t="s">
        <v>1141</v>
      </c>
      <c r="Y1533" s="2"/>
    </row>
    <row r="1534" spans="1:27" ht="14.25" customHeight="1">
      <c r="A1534" s="1">
        <v>1448</v>
      </c>
      <c r="B1534" s="2">
        <v>1</v>
      </c>
      <c r="C1534" s="1" t="s">
        <v>1482</v>
      </c>
      <c r="D1534" s="1" t="s">
        <v>1483</v>
      </c>
      <c r="E1534" s="1">
        <v>2014</v>
      </c>
      <c r="F1534" s="1" t="s">
        <v>1484</v>
      </c>
      <c r="G1534" s="1" t="s">
        <v>1485</v>
      </c>
      <c r="H1534" s="8" t="str">
        <f>HYPERLINK("https://doi.org/"&amp;G1534)</f>
        <v>https://doi.org/10.1016/j.rse.2013.10.022</v>
      </c>
      <c r="I1534" s="1" t="s">
        <v>1486</v>
      </c>
      <c r="J1534" s="1" t="s">
        <v>1303</v>
      </c>
      <c r="K1534" s="2">
        <v>1</v>
      </c>
      <c r="L1534" s="2">
        <v>92</v>
      </c>
      <c r="M1534" s="2" t="s">
        <v>547</v>
      </c>
      <c r="N1534" s="9">
        <f>S1534*Unit_conversion!$C$5</f>
        <v>0.94365428033483045</v>
      </c>
      <c r="O1534" s="2"/>
      <c r="P1534" s="2"/>
      <c r="Q1534" s="2"/>
      <c r="R1534" s="10"/>
      <c r="S1534" s="2">
        <v>26.8</v>
      </c>
      <c r="T1534" s="2"/>
      <c r="U1534" s="16" t="s">
        <v>234</v>
      </c>
      <c r="V1534" s="2" t="s">
        <v>1146</v>
      </c>
      <c r="W1534" s="2" t="s">
        <v>1500</v>
      </c>
      <c r="X1534" s="2" t="s">
        <v>1141</v>
      </c>
      <c r="Y1534" s="2"/>
    </row>
    <row r="1535" spans="1:27" ht="14.25" customHeight="1">
      <c r="A1535" s="1">
        <v>1448</v>
      </c>
      <c r="B1535" s="2">
        <v>1</v>
      </c>
      <c r="C1535" s="1" t="s">
        <v>1482</v>
      </c>
      <c r="D1535" s="1" t="s">
        <v>1483</v>
      </c>
      <c r="E1535" s="1">
        <v>2014</v>
      </c>
      <c r="F1535" s="1" t="s">
        <v>1484</v>
      </c>
      <c r="G1535" s="1" t="s">
        <v>1485</v>
      </c>
      <c r="H1535" s="8" t="str">
        <f>HYPERLINK("https://doi.org/"&amp;G1535)</f>
        <v>https://doi.org/10.1016/j.rse.2013.10.022</v>
      </c>
      <c r="I1535" s="1" t="s">
        <v>1486</v>
      </c>
      <c r="J1535" s="1" t="s">
        <v>1303</v>
      </c>
      <c r="K1535" s="2">
        <v>1</v>
      </c>
      <c r="L1535" s="2">
        <v>138</v>
      </c>
      <c r="M1535" s="2" t="s">
        <v>547</v>
      </c>
      <c r="N1535" s="9">
        <f>S1535*Unit_conversion!$C$5</f>
        <v>0.5721784349045147</v>
      </c>
      <c r="O1535" s="2"/>
      <c r="P1535" s="2"/>
      <c r="Q1535" s="2"/>
      <c r="R1535" s="10"/>
      <c r="S1535" s="2">
        <v>16.25</v>
      </c>
      <c r="T1535" s="2"/>
      <c r="U1535" s="16" t="s">
        <v>234</v>
      </c>
      <c r="V1535" s="2" t="s">
        <v>123</v>
      </c>
      <c r="W1535" s="2" t="s">
        <v>1501</v>
      </c>
      <c r="X1535" s="2" t="s">
        <v>1141</v>
      </c>
      <c r="Y1535" s="2"/>
    </row>
    <row r="1536" spans="1:27" ht="14.25" customHeight="1">
      <c r="A1536" s="1">
        <v>1448</v>
      </c>
      <c r="B1536" s="2">
        <v>1</v>
      </c>
      <c r="C1536" s="1" t="s">
        <v>1482</v>
      </c>
      <c r="D1536" s="1" t="s">
        <v>1483</v>
      </c>
      <c r="E1536" s="1">
        <v>2014</v>
      </c>
      <c r="F1536" s="1" t="s">
        <v>1484</v>
      </c>
      <c r="G1536" s="1" t="s">
        <v>1485</v>
      </c>
      <c r="H1536" s="8" t="str">
        <f>HYPERLINK("https://doi.org/"&amp;G1536)</f>
        <v>https://doi.org/10.1016/j.rse.2013.10.022</v>
      </c>
      <c r="I1536" s="1" t="s">
        <v>1486</v>
      </c>
      <c r="J1536" s="1" t="s">
        <v>1303</v>
      </c>
      <c r="K1536" s="2">
        <v>1</v>
      </c>
      <c r="L1536" s="2">
        <v>92</v>
      </c>
      <c r="M1536" s="2" t="s">
        <v>547</v>
      </c>
      <c r="N1536" s="9">
        <f>S1536*Unit_conversion!$C$5</f>
        <v>0.46302439501503811</v>
      </c>
      <c r="O1536" s="2"/>
      <c r="P1536" s="2"/>
      <c r="Q1536" s="2"/>
      <c r="R1536" s="10"/>
      <c r="S1536" s="2">
        <v>13.15</v>
      </c>
      <c r="T1536" s="2"/>
      <c r="U1536" s="16" t="s">
        <v>234</v>
      </c>
      <c r="V1536" s="2" t="s">
        <v>1146</v>
      </c>
      <c r="W1536" s="2" t="s">
        <v>1503</v>
      </c>
      <c r="X1536" s="2" t="s">
        <v>1141</v>
      </c>
      <c r="Y1536" s="2"/>
      <c r="AA1536" s="2"/>
    </row>
    <row r="1537" spans="1:27" ht="14.25" customHeight="1">
      <c r="A1537" s="1">
        <v>1448</v>
      </c>
      <c r="B1537" s="2">
        <v>1</v>
      </c>
      <c r="C1537" s="1" t="s">
        <v>1482</v>
      </c>
      <c r="D1537" s="1" t="s">
        <v>1483</v>
      </c>
      <c r="E1537" s="1">
        <v>2014</v>
      </c>
      <c r="F1537" s="1" t="s">
        <v>1484</v>
      </c>
      <c r="G1537" s="1" t="s">
        <v>1485</v>
      </c>
      <c r="H1537" s="8" t="str">
        <f>HYPERLINK("https://doi.org/"&amp;G1537)</f>
        <v>https://doi.org/10.1016/j.rse.2013.10.022</v>
      </c>
      <c r="I1537" s="1" t="s">
        <v>1486</v>
      </c>
      <c r="J1537" s="1" t="s">
        <v>1303</v>
      </c>
      <c r="K1537" s="2">
        <v>1</v>
      </c>
      <c r="L1537" s="2">
        <v>138</v>
      </c>
      <c r="M1537" s="2" t="s">
        <v>547</v>
      </c>
      <c r="N1537" s="9">
        <f>S1537*Unit_conversion!$C$5</f>
        <v>0.40281361817277833</v>
      </c>
      <c r="O1537" s="2"/>
      <c r="P1537" s="2"/>
      <c r="Q1537" s="2"/>
      <c r="R1537" s="10"/>
      <c r="S1537" s="2">
        <v>11.44</v>
      </c>
      <c r="T1537" s="2"/>
      <c r="U1537" s="16" t="s">
        <v>234</v>
      </c>
      <c r="V1537" s="2" t="s">
        <v>123</v>
      </c>
      <c r="W1537" s="2" t="s">
        <v>1504</v>
      </c>
      <c r="X1537" s="2" t="s">
        <v>1141</v>
      </c>
      <c r="Y1537" s="2"/>
      <c r="AA1537" s="2"/>
    </row>
    <row r="1538" spans="1:27" ht="14.25" customHeight="1">
      <c r="A1538" s="1">
        <v>1448</v>
      </c>
      <c r="B1538" s="2">
        <v>1</v>
      </c>
      <c r="C1538" s="1" t="s">
        <v>1482</v>
      </c>
      <c r="D1538" s="1" t="s">
        <v>1483</v>
      </c>
      <c r="E1538" s="1">
        <v>2014</v>
      </c>
      <c r="F1538" s="1" t="s">
        <v>1484</v>
      </c>
      <c r="G1538" s="1" t="s">
        <v>1485</v>
      </c>
      <c r="H1538" s="8" t="str">
        <f>HYPERLINK("https://doi.org/"&amp;G1538)</f>
        <v>https://doi.org/10.1016/j.rse.2013.10.022</v>
      </c>
      <c r="I1538" s="1" t="s">
        <v>1486</v>
      </c>
      <c r="J1538" s="1" t="s">
        <v>1303</v>
      </c>
      <c r="K1538" s="2">
        <v>1</v>
      </c>
      <c r="L1538" s="2">
        <v>276</v>
      </c>
      <c r="M1538" s="2" t="s">
        <v>547</v>
      </c>
      <c r="N1538" s="9">
        <f>S1538*Unit_conversion!$C$5</f>
        <v>0.5447138700290981</v>
      </c>
      <c r="O1538" s="2"/>
      <c r="P1538" s="2"/>
      <c r="Q1538" s="2"/>
      <c r="R1538" s="10"/>
      <c r="S1538" s="2">
        <v>15.47</v>
      </c>
      <c r="T1538" s="2"/>
      <c r="U1538" s="16" t="s">
        <v>234</v>
      </c>
      <c r="V1538" s="2" t="s">
        <v>30</v>
      </c>
      <c r="W1538" s="2" t="s">
        <v>1505</v>
      </c>
      <c r="X1538" s="2" t="s">
        <v>1141</v>
      </c>
      <c r="Y1538" s="2"/>
    </row>
    <row r="1539" spans="1:27" ht="14.25" customHeight="1">
      <c r="A1539" s="1">
        <v>1448</v>
      </c>
      <c r="B1539" s="2">
        <v>1</v>
      </c>
      <c r="C1539" s="1" t="s">
        <v>1482</v>
      </c>
      <c r="D1539" s="1" t="s">
        <v>1483</v>
      </c>
      <c r="E1539" s="1">
        <v>2014</v>
      </c>
      <c r="F1539" s="1" t="s">
        <v>1484</v>
      </c>
      <c r="G1539" s="1" t="s">
        <v>1485</v>
      </c>
      <c r="H1539" s="8" t="str">
        <f>HYPERLINK("https://doi.org/"&amp;G1539)</f>
        <v>https://doi.org/10.1016/j.rse.2013.10.022</v>
      </c>
      <c r="I1539" s="1" t="s">
        <v>1486</v>
      </c>
      <c r="J1539" s="1" t="s">
        <v>1303</v>
      </c>
      <c r="K1539" s="2">
        <v>1</v>
      </c>
      <c r="L1539" s="2">
        <v>230</v>
      </c>
      <c r="M1539" s="2" t="s">
        <v>547</v>
      </c>
      <c r="N1539" s="9">
        <f>S1539*Unit_conversion!$C$5</f>
        <v>0.35809567279870247</v>
      </c>
      <c r="O1539" s="2"/>
      <c r="P1539" s="2"/>
      <c r="Q1539" s="2"/>
      <c r="R1539" s="10"/>
      <c r="S1539" s="2">
        <v>10.17</v>
      </c>
      <c r="T1539" s="2"/>
      <c r="U1539" s="16" t="s">
        <v>234</v>
      </c>
      <c r="V1539" s="2" t="s">
        <v>30</v>
      </c>
      <c r="W1539" s="2" t="s">
        <v>1506</v>
      </c>
      <c r="X1539" s="2" t="s">
        <v>1141</v>
      </c>
      <c r="Y1539" s="2"/>
      <c r="AA1539" s="2"/>
    </row>
    <row r="1540" spans="1:27" ht="14.25" customHeight="1">
      <c r="A1540" s="1">
        <v>1448</v>
      </c>
      <c r="B1540" s="2">
        <v>1</v>
      </c>
      <c r="C1540" s="1" t="s">
        <v>1482</v>
      </c>
      <c r="D1540" s="1" t="s">
        <v>1483</v>
      </c>
      <c r="E1540" s="1">
        <v>2014</v>
      </c>
      <c r="F1540" s="1" t="s">
        <v>1484</v>
      </c>
      <c r="G1540" s="1" t="s">
        <v>1485</v>
      </c>
      <c r="H1540" s="8" t="str">
        <f>HYPERLINK("https://doi.org/"&amp;G1540)</f>
        <v>https://doi.org/10.1016/j.rse.2013.10.022</v>
      </c>
      <c r="I1540" s="1" t="s">
        <v>1486</v>
      </c>
      <c r="J1540" s="1" t="s">
        <v>1303</v>
      </c>
      <c r="K1540" s="2">
        <v>1</v>
      </c>
      <c r="L1540" s="2">
        <v>138</v>
      </c>
      <c r="M1540" s="2" t="s">
        <v>547</v>
      </c>
      <c r="N1540" s="9">
        <f>S1540*Unit_conversion!$C$5</f>
        <v>0.47710878725884154</v>
      </c>
      <c r="O1540" s="2"/>
      <c r="P1540" s="2"/>
      <c r="Q1540" s="2"/>
      <c r="R1540" s="10"/>
      <c r="S1540" s="2">
        <v>13.55</v>
      </c>
      <c r="T1540" s="2"/>
      <c r="U1540" s="16" t="s">
        <v>234</v>
      </c>
      <c r="V1540" s="2" t="s">
        <v>30</v>
      </c>
      <c r="W1540" s="2" t="s">
        <v>1507</v>
      </c>
      <c r="X1540" s="2" t="s">
        <v>1141</v>
      </c>
      <c r="Y1540" s="2"/>
      <c r="AA1540" s="2"/>
    </row>
    <row r="1541" spans="1:27" ht="14.25" customHeight="1">
      <c r="A1541" s="1">
        <v>1448</v>
      </c>
      <c r="B1541" s="2">
        <v>1</v>
      </c>
      <c r="C1541" s="1" t="s">
        <v>1482</v>
      </c>
      <c r="D1541" s="1" t="s">
        <v>1483</v>
      </c>
      <c r="E1541" s="1">
        <v>2014</v>
      </c>
      <c r="F1541" s="1" t="s">
        <v>1484</v>
      </c>
      <c r="G1541" s="1" t="s">
        <v>1485</v>
      </c>
      <c r="H1541" s="8" t="str">
        <f>HYPERLINK("https://doi.org/"&amp;G1541)</f>
        <v>https://doi.org/10.1016/j.rse.2013.10.022</v>
      </c>
      <c r="I1541" s="1" t="s">
        <v>1486</v>
      </c>
      <c r="J1541" s="1" t="s">
        <v>1303</v>
      </c>
      <c r="K1541" s="2">
        <v>1</v>
      </c>
      <c r="L1541" s="2">
        <v>230</v>
      </c>
      <c r="M1541" s="2" t="s">
        <v>547</v>
      </c>
      <c r="N1541" s="9">
        <f>S1541*Unit_conversion!$C$5</f>
        <v>0.43908092820057226</v>
      </c>
      <c r="O1541" s="2"/>
      <c r="P1541" s="2"/>
      <c r="Q1541" s="2"/>
      <c r="R1541" s="10"/>
      <c r="S1541" s="2">
        <v>12.47</v>
      </c>
      <c r="T1541" s="2"/>
      <c r="U1541" s="16" t="s">
        <v>234</v>
      </c>
      <c r="V1541" s="2" t="s">
        <v>30</v>
      </c>
      <c r="W1541" s="2" t="s">
        <v>1508</v>
      </c>
      <c r="X1541" s="2" t="s">
        <v>1141</v>
      </c>
      <c r="Y1541" s="2"/>
      <c r="AA1541" s="2"/>
    </row>
    <row r="1542" spans="1:27" ht="14.25" customHeight="1">
      <c r="A1542" s="1">
        <v>1448</v>
      </c>
      <c r="B1542" s="2">
        <v>1</v>
      </c>
      <c r="C1542" s="1" t="s">
        <v>1482</v>
      </c>
      <c r="D1542" s="1" t="s">
        <v>1483</v>
      </c>
      <c r="E1542" s="1">
        <v>2014</v>
      </c>
      <c r="F1542" s="1" t="s">
        <v>1484</v>
      </c>
      <c r="G1542" s="1" t="s">
        <v>1485</v>
      </c>
      <c r="H1542" s="8" t="str">
        <f>HYPERLINK("https://doi.org/"&amp;G1542)</f>
        <v>https://doi.org/10.1016/j.rse.2013.10.022</v>
      </c>
      <c r="I1542" s="1" t="s">
        <v>1486</v>
      </c>
      <c r="J1542" s="1" t="s">
        <v>1303</v>
      </c>
      <c r="K1542" s="2">
        <v>1</v>
      </c>
      <c r="L1542" s="2">
        <v>184</v>
      </c>
      <c r="M1542" s="2" t="s">
        <v>547</v>
      </c>
      <c r="N1542" s="9">
        <f>S1542*Unit_conversion!$C$5</f>
        <v>0.67041707080504365</v>
      </c>
      <c r="O1542" s="2"/>
      <c r="P1542" s="2"/>
      <c r="Q1542" s="2"/>
      <c r="R1542" s="10"/>
      <c r="S1542" s="2">
        <v>19.04</v>
      </c>
      <c r="T1542" s="2"/>
      <c r="U1542" s="16" t="s">
        <v>234</v>
      </c>
      <c r="V1542" s="2" t="s">
        <v>36</v>
      </c>
      <c r="W1542" s="2" t="s">
        <v>1509</v>
      </c>
      <c r="X1542" s="2" t="s">
        <v>1141</v>
      </c>
      <c r="Y1542" s="2"/>
    </row>
    <row r="1543" spans="1:27" ht="14.25" customHeight="1">
      <c r="A1543" s="1">
        <v>1448</v>
      </c>
      <c r="B1543" s="2">
        <v>1</v>
      </c>
      <c r="C1543" s="1" t="s">
        <v>1482</v>
      </c>
      <c r="D1543" s="1" t="s">
        <v>1483</v>
      </c>
      <c r="E1543" s="1">
        <v>2014</v>
      </c>
      <c r="F1543" s="1" t="s">
        <v>1484</v>
      </c>
      <c r="G1543" s="1" t="s">
        <v>1485</v>
      </c>
      <c r="H1543" s="8" t="str">
        <f>HYPERLINK("https://doi.org/"&amp;G1543)</f>
        <v>https://doi.org/10.1016/j.rse.2013.10.022</v>
      </c>
      <c r="I1543" s="1" t="s">
        <v>1486</v>
      </c>
      <c r="J1543" s="1" t="s">
        <v>1303</v>
      </c>
      <c r="K1543" s="2">
        <v>1</v>
      </c>
      <c r="L1543" s="2">
        <v>230</v>
      </c>
      <c r="M1543" s="2" t="s">
        <v>547</v>
      </c>
      <c r="N1543" s="9">
        <f>S1543*Unit_conversion!$C$5</f>
        <v>0.51724930515368128</v>
      </c>
      <c r="O1543" s="2"/>
      <c r="P1543" s="2"/>
      <c r="Q1543" s="2"/>
      <c r="R1543" s="10"/>
      <c r="S1543" s="2">
        <v>14.69</v>
      </c>
      <c r="T1543" s="2"/>
      <c r="U1543" s="16" t="s">
        <v>234</v>
      </c>
      <c r="V1543" s="2" t="s">
        <v>32</v>
      </c>
      <c r="W1543" s="2" t="s">
        <v>1510</v>
      </c>
      <c r="X1543" s="2" t="s">
        <v>1141</v>
      </c>
      <c r="Y1543" s="2"/>
    </row>
    <row r="1544" spans="1:27" ht="14.25" customHeight="1">
      <c r="A1544" s="1">
        <v>1448</v>
      </c>
      <c r="B1544" s="2">
        <v>1</v>
      </c>
      <c r="C1544" s="1" t="s">
        <v>1482</v>
      </c>
      <c r="D1544" s="1" t="s">
        <v>1483</v>
      </c>
      <c r="E1544" s="1">
        <v>2014</v>
      </c>
      <c r="F1544" s="1" t="s">
        <v>1484</v>
      </c>
      <c r="G1544" s="1" t="s">
        <v>1485</v>
      </c>
      <c r="H1544" s="8" t="str">
        <f>HYPERLINK("https://doi.org/"&amp;G1544)</f>
        <v>https://doi.org/10.1016/j.rse.2013.10.022</v>
      </c>
      <c r="I1544" s="1" t="s">
        <v>1486</v>
      </c>
      <c r="J1544" s="1" t="s">
        <v>1303</v>
      </c>
      <c r="K1544" s="2">
        <v>1</v>
      </c>
      <c r="L1544" s="2">
        <v>138</v>
      </c>
      <c r="M1544" s="2" t="s">
        <v>547</v>
      </c>
      <c r="N1544" s="9">
        <f>S1544*Unit_conversion!$C$5</f>
        <v>0.19682938160715308</v>
      </c>
      <c r="O1544" s="2"/>
      <c r="P1544" s="2"/>
      <c r="Q1544" s="2"/>
      <c r="R1544" s="10"/>
      <c r="S1544" s="2">
        <v>5.59</v>
      </c>
      <c r="T1544" s="2"/>
      <c r="U1544" s="16" t="s">
        <v>234</v>
      </c>
      <c r="V1544" s="2" t="s">
        <v>36</v>
      </c>
      <c r="W1544" s="2" t="s">
        <v>1511</v>
      </c>
      <c r="X1544" s="2" t="s">
        <v>1141</v>
      </c>
      <c r="Y1544" s="2"/>
      <c r="AA1544" s="2"/>
    </row>
    <row r="1545" spans="1:27" ht="14.25" customHeight="1">
      <c r="A1545" s="1">
        <v>1448</v>
      </c>
      <c r="B1545" s="2">
        <v>1</v>
      </c>
      <c r="C1545" s="1" t="s">
        <v>1482</v>
      </c>
      <c r="D1545" s="1" t="s">
        <v>1483</v>
      </c>
      <c r="E1545" s="1">
        <v>2014</v>
      </c>
      <c r="F1545" s="1" t="s">
        <v>1484</v>
      </c>
      <c r="G1545" s="1" t="s">
        <v>1485</v>
      </c>
      <c r="H1545" s="8" t="str">
        <f>HYPERLINK("https://doi.org/"&amp;G1545)</f>
        <v>https://doi.org/10.1016/j.rse.2013.10.022</v>
      </c>
      <c r="I1545" s="1" t="s">
        <v>1486</v>
      </c>
      <c r="J1545" s="1" t="s">
        <v>1303</v>
      </c>
      <c r="K1545" s="2">
        <v>1</v>
      </c>
      <c r="L1545" s="2">
        <v>92</v>
      </c>
      <c r="M1545" s="2" t="s">
        <v>547</v>
      </c>
      <c r="N1545" s="9">
        <f>S1545*Unit_conversion!$C$5</f>
        <v>0.37288428465469609</v>
      </c>
      <c r="O1545" s="2"/>
      <c r="P1545" s="2"/>
      <c r="Q1545" s="2"/>
      <c r="R1545" s="10"/>
      <c r="S1545" s="2">
        <v>10.59</v>
      </c>
      <c r="T1545" s="2"/>
      <c r="U1545" s="16" t="s">
        <v>234</v>
      </c>
      <c r="V1545" s="2" t="s">
        <v>36</v>
      </c>
      <c r="W1545" s="2" t="s">
        <v>1512</v>
      </c>
      <c r="X1545" s="2" t="s">
        <v>1141</v>
      </c>
      <c r="Y1545" s="2"/>
      <c r="AA1545" s="2"/>
    </row>
    <row r="1546" spans="1:27" ht="14.25" customHeight="1">
      <c r="A1546" s="1">
        <v>1448</v>
      </c>
      <c r="B1546" s="2">
        <v>1</v>
      </c>
      <c r="C1546" s="1" t="s">
        <v>1482</v>
      </c>
      <c r="D1546" s="1" t="s">
        <v>1483</v>
      </c>
      <c r="E1546" s="1">
        <v>2014</v>
      </c>
      <c r="F1546" s="1" t="s">
        <v>1484</v>
      </c>
      <c r="G1546" s="1" t="s">
        <v>1485</v>
      </c>
      <c r="H1546" s="8" t="str">
        <f>HYPERLINK("https://doi.org/"&amp;G1546)</f>
        <v>https://doi.org/10.1016/j.rse.2013.10.022</v>
      </c>
      <c r="I1546" s="1" t="s">
        <v>1486</v>
      </c>
      <c r="J1546" s="1" t="s">
        <v>1303</v>
      </c>
      <c r="K1546" s="2">
        <v>1</v>
      </c>
      <c r="L1546" s="2">
        <v>230</v>
      </c>
      <c r="M1546" s="2" t="s">
        <v>547</v>
      </c>
      <c r="N1546" s="9">
        <f>S1546*Unit_conversion!$C$5</f>
        <v>0.58415016831174771</v>
      </c>
      <c r="O1546" s="2"/>
      <c r="P1546" s="2"/>
      <c r="Q1546" s="2"/>
      <c r="R1546" s="10"/>
      <c r="S1546" s="2">
        <v>16.59</v>
      </c>
      <c r="T1546" s="2"/>
      <c r="U1546" s="16" t="s">
        <v>234</v>
      </c>
      <c r="V1546" s="2" t="s">
        <v>30</v>
      </c>
      <c r="W1546" s="2" t="s">
        <v>1513</v>
      </c>
      <c r="X1546" s="2" t="s">
        <v>1141</v>
      </c>
      <c r="Y1546" s="2"/>
    </row>
    <row r="1547" spans="1:27" ht="14.25" customHeight="1">
      <c r="A1547" s="1">
        <v>1448</v>
      </c>
      <c r="B1547" s="2">
        <v>1</v>
      </c>
      <c r="C1547" s="1" t="s">
        <v>1482</v>
      </c>
      <c r="D1547" s="1" t="s">
        <v>1483</v>
      </c>
      <c r="E1547" s="1">
        <v>2014</v>
      </c>
      <c r="F1547" s="1" t="s">
        <v>1484</v>
      </c>
      <c r="G1547" s="1" t="s">
        <v>1485</v>
      </c>
      <c r="H1547" s="8" t="str">
        <f>HYPERLINK("https://doi.org/"&amp;G1547)</f>
        <v>https://doi.org/10.1016/j.rse.2013.10.022</v>
      </c>
      <c r="I1547" s="1" t="s">
        <v>1486</v>
      </c>
      <c r="J1547" s="1" t="s">
        <v>1303</v>
      </c>
      <c r="K1547" s="2">
        <v>1</v>
      </c>
      <c r="L1547" s="2">
        <v>230</v>
      </c>
      <c r="M1547" s="2" t="s">
        <v>547</v>
      </c>
      <c r="N1547" s="9">
        <f>S1547*Unit_conversion!$C$5</f>
        <v>0.60351620764697744</v>
      </c>
      <c r="O1547" s="2"/>
      <c r="P1547" s="2"/>
      <c r="Q1547" s="2"/>
      <c r="R1547" s="10"/>
      <c r="S1547" s="2">
        <v>17.14</v>
      </c>
      <c r="T1547" s="2"/>
      <c r="U1547" s="16" t="s">
        <v>234</v>
      </c>
      <c r="V1547" s="2" t="s">
        <v>36</v>
      </c>
      <c r="W1547" s="2" t="s">
        <v>1514</v>
      </c>
      <c r="X1547" s="2" t="s">
        <v>1141</v>
      </c>
      <c r="Y1547" s="2"/>
    </row>
    <row r="1548" spans="1:27" ht="14.25" customHeight="1">
      <c r="A1548" s="1">
        <v>1448</v>
      </c>
      <c r="B1548" s="2">
        <v>1</v>
      </c>
      <c r="C1548" s="1" t="s">
        <v>1482</v>
      </c>
      <c r="D1548" s="1" t="s">
        <v>1483</v>
      </c>
      <c r="E1548" s="1">
        <v>2014</v>
      </c>
      <c r="F1548" s="1" t="s">
        <v>1484</v>
      </c>
      <c r="G1548" s="1" t="s">
        <v>1485</v>
      </c>
      <c r="H1548" s="8" t="str">
        <f>HYPERLINK("https://doi.org/"&amp;G1548)</f>
        <v>https://doi.org/10.1016/j.rse.2013.10.022</v>
      </c>
      <c r="I1548" s="1" t="s">
        <v>1486</v>
      </c>
      <c r="J1548" s="1" t="s">
        <v>1303</v>
      </c>
      <c r="K1548" s="2">
        <v>1</v>
      </c>
      <c r="L1548" s="2">
        <v>276</v>
      </c>
      <c r="M1548" s="2" t="s">
        <v>547</v>
      </c>
      <c r="N1548" s="9">
        <f>S1548*Unit_conversion!$C$5</f>
        <v>0.62464279601268247</v>
      </c>
      <c r="O1548" s="2"/>
      <c r="P1548" s="2"/>
      <c r="Q1548" s="2"/>
      <c r="R1548" s="10"/>
      <c r="S1548" s="2">
        <v>17.739999999999998</v>
      </c>
      <c r="T1548" s="2"/>
      <c r="U1548" s="16" t="s">
        <v>234</v>
      </c>
      <c r="V1548" s="2" t="s">
        <v>32</v>
      </c>
      <c r="W1548" s="2" t="s">
        <v>1515</v>
      </c>
      <c r="X1548" s="2" t="s">
        <v>1141</v>
      </c>
      <c r="Y1548" s="2"/>
    </row>
    <row r="1549" spans="1:27" ht="14.25" customHeight="1">
      <c r="A1549" s="1">
        <v>1448</v>
      </c>
      <c r="B1549" s="2">
        <v>1</v>
      </c>
      <c r="C1549" s="1" t="s">
        <v>1482</v>
      </c>
      <c r="D1549" s="1" t="s">
        <v>1483</v>
      </c>
      <c r="E1549" s="1">
        <v>2014</v>
      </c>
      <c r="F1549" s="1" t="s">
        <v>1484</v>
      </c>
      <c r="G1549" s="1" t="s">
        <v>1485</v>
      </c>
      <c r="H1549" s="8" t="str">
        <f>HYPERLINK("https://doi.org/"&amp;G1549)</f>
        <v>https://doi.org/10.1016/j.rse.2013.10.022</v>
      </c>
      <c r="I1549" s="1" t="s">
        <v>1486</v>
      </c>
      <c r="J1549" s="1" t="s">
        <v>1303</v>
      </c>
      <c r="K1549" s="2">
        <v>1</v>
      </c>
      <c r="L1549" s="2">
        <v>92</v>
      </c>
      <c r="M1549" s="2" t="s">
        <v>547</v>
      </c>
      <c r="N1549" s="9">
        <f>S1549*Unit_conversion!$C$5</f>
        <v>0.41548957119220148</v>
      </c>
      <c r="O1549" s="2"/>
      <c r="P1549" s="2"/>
      <c r="Q1549" s="2"/>
      <c r="R1549" s="10"/>
      <c r="S1549" s="2">
        <v>11.8</v>
      </c>
      <c r="T1549" s="2"/>
      <c r="U1549" s="16" t="s">
        <v>234</v>
      </c>
      <c r="V1549" s="2" t="s">
        <v>32</v>
      </c>
      <c r="W1549" s="2" t="s">
        <v>1516</v>
      </c>
      <c r="X1549" s="2" t="s">
        <v>1141</v>
      </c>
      <c r="Y1549" s="2"/>
      <c r="AA1549" s="2"/>
    </row>
    <row r="1550" spans="1:27" ht="14.25" customHeight="1">
      <c r="A1550" s="1">
        <v>1448</v>
      </c>
      <c r="B1550" s="2">
        <v>1</v>
      </c>
      <c r="C1550" s="1" t="s">
        <v>1482</v>
      </c>
      <c r="D1550" s="1" t="s">
        <v>1483</v>
      </c>
      <c r="E1550" s="1">
        <v>2014</v>
      </c>
      <c r="F1550" s="1" t="s">
        <v>1484</v>
      </c>
      <c r="G1550" s="1" t="s">
        <v>1485</v>
      </c>
      <c r="H1550" s="8" t="str">
        <f>HYPERLINK("https://doi.org/"&amp;G1550)</f>
        <v>https://doi.org/10.1016/j.rse.2013.10.022</v>
      </c>
      <c r="I1550" s="1" t="s">
        <v>1486</v>
      </c>
      <c r="J1550" s="1" t="s">
        <v>1303</v>
      </c>
      <c r="K1550" s="2">
        <v>1</v>
      </c>
      <c r="L1550" s="2">
        <v>92</v>
      </c>
      <c r="M1550" s="2" t="s">
        <v>547</v>
      </c>
      <c r="N1550" s="9">
        <f>S1550*Unit_conversion!$C$5</f>
        <v>1.2285111134657551</v>
      </c>
      <c r="O1550" s="2"/>
      <c r="P1550" s="2"/>
      <c r="Q1550" s="2"/>
      <c r="R1550" s="10"/>
      <c r="S1550" s="2">
        <v>34.89</v>
      </c>
      <c r="T1550" s="2"/>
      <c r="U1550" s="16" t="s">
        <v>234</v>
      </c>
      <c r="V1550" s="2" t="s">
        <v>32</v>
      </c>
      <c r="W1550" s="2" t="s">
        <v>1517</v>
      </c>
      <c r="X1550" s="2" t="s">
        <v>1141</v>
      </c>
      <c r="Y1550" s="2"/>
    </row>
    <row r="1551" spans="1:27" ht="14.25" customHeight="1">
      <c r="A1551" s="1">
        <v>1448</v>
      </c>
      <c r="B1551" s="2">
        <v>1</v>
      </c>
      <c r="C1551" s="1" t="s">
        <v>1482</v>
      </c>
      <c r="D1551" s="1" t="s">
        <v>1483</v>
      </c>
      <c r="E1551" s="1">
        <v>2014</v>
      </c>
      <c r="F1551" s="1" t="s">
        <v>1484</v>
      </c>
      <c r="G1551" s="1" t="s">
        <v>1485</v>
      </c>
      <c r="H1551" s="8" t="str">
        <f>HYPERLINK("https://doi.org/"&amp;G1551)</f>
        <v>https://doi.org/10.1016/j.rse.2013.10.022</v>
      </c>
      <c r="I1551" s="1" t="s">
        <v>1486</v>
      </c>
      <c r="J1551" s="1" t="s">
        <v>1303</v>
      </c>
      <c r="K1551" s="2">
        <v>1</v>
      </c>
      <c r="L1551" s="2">
        <v>138</v>
      </c>
      <c r="M1551" s="2" t="s">
        <v>547</v>
      </c>
      <c r="N1551" s="9">
        <f>S1551*Unit_conversion!$C$5</f>
        <v>0.22042073861552383</v>
      </c>
      <c r="O1551" s="2"/>
      <c r="P1551" s="2"/>
      <c r="Q1551" s="2"/>
      <c r="R1551" s="10"/>
      <c r="S1551" s="2">
        <v>6.26</v>
      </c>
      <c r="T1551" s="2"/>
      <c r="U1551" s="16" t="s">
        <v>234</v>
      </c>
      <c r="V1551" s="2" t="s">
        <v>443</v>
      </c>
      <c r="W1551" s="2" t="s">
        <v>1518</v>
      </c>
      <c r="X1551" s="2" t="s">
        <v>1141</v>
      </c>
      <c r="Y1551" s="2"/>
      <c r="AA1551" s="2"/>
    </row>
    <row r="1552" spans="1:27" ht="14.25" customHeight="1">
      <c r="A1552" s="1">
        <v>1514</v>
      </c>
      <c r="B1552" s="2">
        <v>1</v>
      </c>
      <c r="C1552" s="1" t="s">
        <v>1520</v>
      </c>
      <c r="D1552" s="1" t="s">
        <v>1521</v>
      </c>
      <c r="E1552" s="1">
        <v>2014</v>
      </c>
      <c r="F1552" s="1" t="s">
        <v>1522</v>
      </c>
      <c r="G1552" s="1" t="s">
        <v>1523</v>
      </c>
      <c r="H1552" s="8" t="str">
        <f>HYPERLINK("https://doi.org/"&amp;G1552)</f>
        <v>https://doi.org/10.1016/j.rse.2014.06.021</v>
      </c>
      <c r="I1552" s="1" t="s">
        <v>1524</v>
      </c>
      <c r="J1552" s="1" t="s">
        <v>1303</v>
      </c>
      <c r="K1552" s="2">
        <v>1</v>
      </c>
      <c r="L1552" s="2">
        <v>1581</v>
      </c>
      <c r="M1552" s="2" t="s">
        <v>1525</v>
      </c>
      <c r="N1552" s="2">
        <v>1.0900000000000001</v>
      </c>
      <c r="O1552" s="2"/>
      <c r="Q1552" s="2"/>
      <c r="R1552" s="10"/>
      <c r="S1552" s="2"/>
      <c r="T1552" s="2"/>
      <c r="U1552" s="2" t="s">
        <v>35</v>
      </c>
      <c r="V1552" s="2" t="s">
        <v>1526</v>
      </c>
      <c r="W1552" s="2" t="s">
        <v>1527</v>
      </c>
      <c r="X1552" s="2" t="s">
        <v>1141</v>
      </c>
      <c r="Y1552" s="16" t="s">
        <v>1525</v>
      </c>
      <c r="AA1552" s="2"/>
    </row>
    <row r="1553" spans="1:27" ht="14.25" customHeight="1">
      <c r="A1553" s="1">
        <v>1514</v>
      </c>
      <c r="B1553" s="2">
        <v>1</v>
      </c>
      <c r="C1553" s="1" t="s">
        <v>1520</v>
      </c>
      <c r="D1553" s="1" t="s">
        <v>1521</v>
      </c>
      <c r="E1553" s="1">
        <v>2014</v>
      </c>
      <c r="F1553" s="1" t="s">
        <v>1522</v>
      </c>
      <c r="G1553" s="1" t="s">
        <v>1523</v>
      </c>
      <c r="H1553" s="8" t="str">
        <f>HYPERLINK("https://doi.org/"&amp;G1553)</f>
        <v>https://doi.org/10.1016/j.rse.2014.06.021</v>
      </c>
      <c r="I1553" s="1" t="s">
        <v>1524</v>
      </c>
      <c r="J1553" s="1" t="s">
        <v>1303</v>
      </c>
      <c r="K1553" s="2">
        <v>1</v>
      </c>
      <c r="L1553" s="2">
        <v>1394</v>
      </c>
      <c r="M1553" s="2" t="s">
        <v>1525</v>
      </c>
      <c r="N1553" s="2">
        <v>1.72</v>
      </c>
      <c r="O1553" s="2"/>
      <c r="Q1553" s="2"/>
      <c r="R1553" s="10"/>
      <c r="S1553" s="2"/>
      <c r="T1553" s="2"/>
      <c r="U1553" s="2" t="s">
        <v>35</v>
      </c>
      <c r="V1553" s="2" t="s">
        <v>1528</v>
      </c>
      <c r="W1553" s="2" t="s">
        <v>1529</v>
      </c>
      <c r="X1553" s="2" t="s">
        <v>1141</v>
      </c>
      <c r="Y1553" s="2"/>
      <c r="AA1553" s="2"/>
    </row>
    <row r="1554" spans="1:27" ht="14.25" customHeight="1">
      <c r="A1554" s="1">
        <v>1514</v>
      </c>
      <c r="B1554" s="2">
        <v>1</v>
      </c>
      <c r="C1554" s="1" t="s">
        <v>1520</v>
      </c>
      <c r="D1554" s="1" t="s">
        <v>1521</v>
      </c>
      <c r="E1554" s="1">
        <v>2014</v>
      </c>
      <c r="F1554" s="1" t="s">
        <v>1522</v>
      </c>
      <c r="G1554" s="1" t="s">
        <v>1523</v>
      </c>
      <c r="H1554" s="8" t="str">
        <f>HYPERLINK("https://doi.org/"&amp;G1554)</f>
        <v>https://doi.org/10.1016/j.rse.2014.06.021</v>
      </c>
      <c r="I1554" s="1" t="s">
        <v>1524</v>
      </c>
      <c r="J1554" s="1" t="s">
        <v>1303</v>
      </c>
      <c r="K1554" s="2">
        <v>1</v>
      </c>
      <c r="L1554" s="2">
        <v>2391</v>
      </c>
      <c r="M1554" s="2" t="s">
        <v>1525</v>
      </c>
      <c r="N1554" s="2">
        <v>1.31</v>
      </c>
      <c r="O1554" s="2"/>
      <c r="Q1554" s="2"/>
      <c r="R1554" s="10"/>
      <c r="S1554" s="2"/>
      <c r="T1554" s="2"/>
      <c r="U1554" s="2" t="s">
        <v>35</v>
      </c>
      <c r="V1554" s="2" t="s">
        <v>1530</v>
      </c>
      <c r="W1554" s="2" t="s">
        <v>1531</v>
      </c>
      <c r="X1554" s="2" t="s">
        <v>1141</v>
      </c>
      <c r="Y1554" s="2"/>
      <c r="AA1554" s="2"/>
    </row>
    <row r="1555" spans="1:27" ht="14.25" customHeight="1">
      <c r="A1555" s="1">
        <v>1514</v>
      </c>
      <c r="B1555" s="2">
        <v>1</v>
      </c>
      <c r="C1555" s="1" t="s">
        <v>1520</v>
      </c>
      <c r="D1555" s="1" t="s">
        <v>1521</v>
      </c>
      <c r="E1555" s="1">
        <v>2014</v>
      </c>
      <c r="F1555" s="1" t="s">
        <v>1522</v>
      </c>
      <c r="G1555" s="1" t="s">
        <v>1523</v>
      </c>
      <c r="H1555" s="8" t="str">
        <f>HYPERLINK("https://doi.org/"&amp;G1555)</f>
        <v>https://doi.org/10.1016/j.rse.2014.06.021</v>
      </c>
      <c r="I1555" s="1" t="s">
        <v>1524</v>
      </c>
      <c r="J1555" s="1" t="s">
        <v>1303</v>
      </c>
      <c r="K1555" s="2">
        <v>1</v>
      </c>
      <c r="L1555" s="2">
        <v>1962</v>
      </c>
      <c r="M1555" s="2" t="s">
        <v>1525</v>
      </c>
      <c r="N1555" s="2">
        <v>0.76</v>
      </c>
      <c r="O1555" s="2"/>
      <c r="Q1555" s="2"/>
      <c r="R1555" s="10"/>
      <c r="S1555" s="2"/>
      <c r="T1555" s="2"/>
      <c r="U1555" s="2" t="s">
        <v>35</v>
      </c>
      <c r="V1555" s="2" t="s">
        <v>1532</v>
      </c>
      <c r="W1555" s="2" t="s">
        <v>1533</v>
      </c>
      <c r="X1555" s="2" t="s">
        <v>1141</v>
      </c>
      <c r="Y1555" s="2"/>
      <c r="AA1555" s="2"/>
    </row>
    <row r="1556" spans="1:27" ht="14.25" customHeight="1">
      <c r="A1556" s="1">
        <v>1514</v>
      </c>
      <c r="B1556" s="2">
        <v>1</v>
      </c>
      <c r="C1556" s="1" t="s">
        <v>1520</v>
      </c>
      <c r="D1556" s="1" t="s">
        <v>1521</v>
      </c>
      <c r="E1556" s="1">
        <v>2014</v>
      </c>
      <c r="F1556" s="1" t="s">
        <v>1522</v>
      </c>
      <c r="G1556" s="1" t="s">
        <v>1523</v>
      </c>
      <c r="H1556" s="8" t="str">
        <f>HYPERLINK("https://doi.org/"&amp;G1556)</f>
        <v>https://doi.org/10.1016/j.rse.2014.06.021</v>
      </c>
      <c r="I1556" s="1" t="s">
        <v>1524</v>
      </c>
      <c r="J1556" s="1" t="s">
        <v>1303</v>
      </c>
      <c r="K1556" s="2">
        <v>1</v>
      </c>
      <c r="L1556" s="2">
        <v>687</v>
      </c>
      <c r="M1556" s="2" t="s">
        <v>1525</v>
      </c>
      <c r="N1556" s="2">
        <v>1.26</v>
      </c>
      <c r="O1556" s="2"/>
      <c r="Q1556" s="2"/>
      <c r="R1556" s="10"/>
      <c r="S1556" s="2"/>
      <c r="T1556" s="2"/>
      <c r="U1556" s="2" t="s">
        <v>35</v>
      </c>
      <c r="V1556" s="2" t="s">
        <v>1534</v>
      </c>
      <c r="W1556" s="2" t="s">
        <v>1535</v>
      </c>
      <c r="X1556" s="2" t="s">
        <v>1141</v>
      </c>
      <c r="Y1556" s="2"/>
      <c r="AA1556" s="2"/>
    </row>
    <row r="1557" spans="1:27" ht="14.25" customHeight="1">
      <c r="A1557" s="1">
        <v>1514</v>
      </c>
      <c r="B1557" s="2">
        <v>1</v>
      </c>
      <c r="C1557" s="1" t="s">
        <v>1520</v>
      </c>
      <c r="D1557" s="1" t="s">
        <v>1521</v>
      </c>
      <c r="E1557" s="1">
        <v>2014</v>
      </c>
      <c r="F1557" s="1" t="s">
        <v>1522</v>
      </c>
      <c r="G1557" s="1" t="s">
        <v>1523</v>
      </c>
      <c r="H1557" s="8" t="str">
        <f>HYPERLINK("https://doi.org/"&amp;G1557)</f>
        <v>https://doi.org/10.1016/j.rse.2014.06.021</v>
      </c>
      <c r="I1557" s="1" t="s">
        <v>1524</v>
      </c>
      <c r="J1557" s="1" t="s">
        <v>1303</v>
      </c>
      <c r="K1557" s="2">
        <v>1</v>
      </c>
      <c r="L1557" s="2">
        <v>529</v>
      </c>
      <c r="M1557" s="2" t="s">
        <v>1525</v>
      </c>
      <c r="N1557" s="2">
        <v>1.73</v>
      </c>
      <c r="O1557" s="2"/>
      <c r="Q1557" s="2"/>
      <c r="R1557" s="10"/>
      <c r="S1557" s="2"/>
      <c r="T1557" s="2"/>
      <c r="U1557" s="2" t="s">
        <v>35</v>
      </c>
      <c r="V1557" s="2" t="s">
        <v>1536</v>
      </c>
      <c r="W1557" s="2" t="s">
        <v>1537</v>
      </c>
      <c r="X1557" s="2" t="s">
        <v>1141</v>
      </c>
      <c r="Y1557" s="2"/>
      <c r="AA1557" s="2"/>
    </row>
    <row r="1558" spans="1:27" ht="14.25" customHeight="1">
      <c r="A1558" s="1">
        <v>1514</v>
      </c>
      <c r="B1558" s="2">
        <v>1</v>
      </c>
      <c r="C1558" s="1" t="s">
        <v>1520</v>
      </c>
      <c r="D1558" s="1" t="s">
        <v>1521</v>
      </c>
      <c r="E1558" s="1">
        <v>2014</v>
      </c>
      <c r="F1558" s="1" t="s">
        <v>1522</v>
      </c>
      <c r="G1558" s="1" t="s">
        <v>1523</v>
      </c>
      <c r="H1558" s="8" t="str">
        <f>HYPERLINK("https://doi.org/"&amp;G1558)</f>
        <v>https://doi.org/10.1016/j.rse.2014.06.021</v>
      </c>
      <c r="I1558" s="1" t="s">
        <v>1524</v>
      </c>
      <c r="J1558" s="1" t="s">
        <v>1303</v>
      </c>
      <c r="K1558" s="2">
        <v>1</v>
      </c>
      <c r="L1558" s="2">
        <v>1581</v>
      </c>
      <c r="M1558" s="2" t="s">
        <v>1538</v>
      </c>
      <c r="N1558" s="2">
        <v>0.61</v>
      </c>
      <c r="O1558" s="2"/>
      <c r="Q1558" s="2"/>
      <c r="R1558" s="10"/>
      <c r="S1558" s="2"/>
      <c r="T1558" s="2"/>
      <c r="U1558" s="2" t="s">
        <v>35</v>
      </c>
      <c r="V1558" s="2" t="s">
        <v>1526</v>
      </c>
      <c r="W1558" s="2" t="s">
        <v>1527</v>
      </c>
      <c r="X1558" s="2" t="s">
        <v>1141</v>
      </c>
      <c r="Y1558" s="2" t="s">
        <v>1539</v>
      </c>
      <c r="AA1558" s="2"/>
    </row>
    <row r="1559" spans="1:27" ht="14.25" customHeight="1">
      <c r="A1559" s="1">
        <v>1514</v>
      </c>
      <c r="B1559" s="2">
        <v>1</v>
      </c>
      <c r="C1559" s="1" t="s">
        <v>1520</v>
      </c>
      <c r="D1559" s="1" t="s">
        <v>1521</v>
      </c>
      <c r="E1559" s="1">
        <v>2014</v>
      </c>
      <c r="F1559" s="1" t="s">
        <v>1522</v>
      </c>
      <c r="G1559" s="1" t="s">
        <v>1523</v>
      </c>
      <c r="H1559" s="8" t="str">
        <f>HYPERLINK("https://doi.org/"&amp;G1559)</f>
        <v>https://doi.org/10.1016/j.rse.2014.06.021</v>
      </c>
      <c r="I1559" s="1" t="s">
        <v>1524</v>
      </c>
      <c r="J1559" s="1" t="s">
        <v>1303</v>
      </c>
      <c r="K1559" s="2">
        <v>1</v>
      </c>
      <c r="L1559" s="2">
        <v>1394</v>
      </c>
      <c r="M1559" s="2" t="s">
        <v>1538</v>
      </c>
      <c r="N1559" s="2">
        <v>0.59</v>
      </c>
      <c r="O1559" s="2"/>
      <c r="Q1559" s="2"/>
      <c r="R1559" s="10"/>
      <c r="S1559" s="2"/>
      <c r="T1559" s="2"/>
      <c r="U1559" s="2" t="s">
        <v>35</v>
      </c>
      <c r="V1559" s="2" t="s">
        <v>1528</v>
      </c>
      <c r="W1559" s="2" t="s">
        <v>1529</v>
      </c>
      <c r="X1559" s="2" t="s">
        <v>1141</v>
      </c>
      <c r="AA1559" s="2"/>
    </row>
    <row r="1560" spans="1:27" ht="14.25" customHeight="1">
      <c r="A1560" s="1">
        <v>1514</v>
      </c>
      <c r="B1560" s="2">
        <v>1</v>
      </c>
      <c r="C1560" s="1" t="s">
        <v>1520</v>
      </c>
      <c r="D1560" s="1" t="s">
        <v>1521</v>
      </c>
      <c r="E1560" s="1">
        <v>2014</v>
      </c>
      <c r="F1560" s="1" t="s">
        <v>1522</v>
      </c>
      <c r="G1560" s="1" t="s">
        <v>1523</v>
      </c>
      <c r="H1560" s="8" t="str">
        <f>HYPERLINK("https://doi.org/"&amp;G1560)</f>
        <v>https://doi.org/10.1016/j.rse.2014.06.021</v>
      </c>
      <c r="I1560" s="1" t="s">
        <v>1524</v>
      </c>
      <c r="J1560" s="1" t="s">
        <v>1303</v>
      </c>
      <c r="K1560" s="2">
        <v>1</v>
      </c>
      <c r="L1560" s="2">
        <v>2391</v>
      </c>
      <c r="M1560" s="2" t="s">
        <v>1538</v>
      </c>
      <c r="N1560" s="2">
        <v>0.7</v>
      </c>
      <c r="O1560" s="2"/>
      <c r="Q1560" s="2"/>
      <c r="R1560" s="10"/>
      <c r="S1560" s="2"/>
      <c r="T1560" s="2"/>
      <c r="U1560" s="2" t="s">
        <v>35</v>
      </c>
      <c r="V1560" s="2" t="s">
        <v>1530</v>
      </c>
      <c r="W1560" s="2" t="s">
        <v>1531</v>
      </c>
      <c r="X1560" s="2" t="s">
        <v>1141</v>
      </c>
      <c r="Y1560" s="2"/>
      <c r="AA1560" s="2"/>
    </row>
    <row r="1561" spans="1:27" ht="14.25" customHeight="1">
      <c r="A1561" s="1">
        <v>1514</v>
      </c>
      <c r="B1561" s="2">
        <v>1</v>
      </c>
      <c r="C1561" s="1" t="s">
        <v>1520</v>
      </c>
      <c r="D1561" s="1" t="s">
        <v>1521</v>
      </c>
      <c r="E1561" s="1">
        <v>2014</v>
      </c>
      <c r="F1561" s="1" t="s">
        <v>1522</v>
      </c>
      <c r="G1561" s="1" t="s">
        <v>1523</v>
      </c>
      <c r="H1561" s="8" t="str">
        <f>HYPERLINK("https://doi.org/"&amp;G1561)</f>
        <v>https://doi.org/10.1016/j.rse.2014.06.021</v>
      </c>
      <c r="I1561" s="1" t="s">
        <v>1524</v>
      </c>
      <c r="J1561" s="1" t="s">
        <v>1303</v>
      </c>
      <c r="K1561" s="2">
        <v>1</v>
      </c>
      <c r="L1561" s="2">
        <v>1962</v>
      </c>
      <c r="M1561" s="2" t="s">
        <v>1538</v>
      </c>
      <c r="N1561" s="2">
        <v>0.62</v>
      </c>
      <c r="O1561" s="2"/>
      <c r="Q1561" s="2"/>
      <c r="R1561" s="10"/>
      <c r="S1561" s="2"/>
      <c r="T1561" s="2"/>
      <c r="U1561" s="2" t="s">
        <v>35</v>
      </c>
      <c r="V1561" s="2" t="s">
        <v>1532</v>
      </c>
      <c r="W1561" s="2" t="s">
        <v>1533</v>
      </c>
      <c r="X1561" s="2" t="s">
        <v>1141</v>
      </c>
      <c r="Y1561" s="2"/>
      <c r="AA1561" s="2"/>
    </row>
    <row r="1562" spans="1:27" ht="14.25" customHeight="1">
      <c r="A1562" s="1">
        <v>1514</v>
      </c>
      <c r="B1562" s="2">
        <v>1</v>
      </c>
      <c r="C1562" s="1" t="s">
        <v>1520</v>
      </c>
      <c r="D1562" s="1" t="s">
        <v>1521</v>
      </c>
      <c r="E1562" s="1">
        <v>2014</v>
      </c>
      <c r="F1562" s="1" t="s">
        <v>1522</v>
      </c>
      <c r="G1562" s="1" t="s">
        <v>1523</v>
      </c>
      <c r="H1562" s="8" t="str">
        <f>HYPERLINK("https://doi.org/"&amp;G1562)</f>
        <v>https://doi.org/10.1016/j.rse.2014.06.021</v>
      </c>
      <c r="I1562" s="1" t="s">
        <v>1524</v>
      </c>
      <c r="J1562" s="1" t="s">
        <v>1303</v>
      </c>
      <c r="K1562" s="2">
        <v>1</v>
      </c>
      <c r="L1562" s="2">
        <v>687</v>
      </c>
      <c r="M1562" s="2" t="s">
        <v>1538</v>
      </c>
      <c r="N1562" s="2">
        <v>0.75</v>
      </c>
      <c r="O1562" s="2"/>
      <c r="Q1562" s="2"/>
      <c r="R1562" s="10"/>
      <c r="S1562" s="2"/>
      <c r="T1562" s="2"/>
      <c r="U1562" s="2" t="s">
        <v>35</v>
      </c>
      <c r="V1562" s="2" t="s">
        <v>1534</v>
      </c>
      <c r="W1562" s="2" t="s">
        <v>1535</v>
      </c>
      <c r="X1562" s="2" t="s">
        <v>1141</v>
      </c>
      <c r="Y1562" s="2"/>
      <c r="AA1562" s="2"/>
    </row>
    <row r="1563" spans="1:27" ht="14.25" customHeight="1">
      <c r="A1563" s="1">
        <v>1514</v>
      </c>
      <c r="B1563" s="2">
        <v>1</v>
      </c>
      <c r="C1563" s="1" t="s">
        <v>1520</v>
      </c>
      <c r="D1563" s="1" t="s">
        <v>1521</v>
      </c>
      <c r="E1563" s="1">
        <v>2014</v>
      </c>
      <c r="F1563" s="1" t="s">
        <v>1522</v>
      </c>
      <c r="G1563" s="1" t="s">
        <v>1523</v>
      </c>
      <c r="H1563" s="8" t="str">
        <f>HYPERLINK("https://doi.org/"&amp;G1563)</f>
        <v>https://doi.org/10.1016/j.rse.2014.06.021</v>
      </c>
      <c r="I1563" s="1" t="s">
        <v>1524</v>
      </c>
      <c r="J1563" s="1" t="s">
        <v>1303</v>
      </c>
      <c r="K1563" s="2">
        <v>1</v>
      </c>
      <c r="L1563" s="2">
        <v>529</v>
      </c>
      <c r="M1563" s="2" t="s">
        <v>1538</v>
      </c>
      <c r="N1563" s="2">
        <v>0.67</v>
      </c>
      <c r="O1563" s="2"/>
      <c r="Q1563" s="2"/>
      <c r="R1563" s="10"/>
      <c r="S1563" s="2"/>
      <c r="T1563" s="2"/>
      <c r="U1563" s="2" t="s">
        <v>35</v>
      </c>
      <c r="V1563" s="2" t="s">
        <v>1536</v>
      </c>
      <c r="W1563" s="2" t="s">
        <v>1537</v>
      </c>
      <c r="X1563" s="2" t="s">
        <v>1141</v>
      </c>
      <c r="Y1563" s="2"/>
      <c r="AA1563" s="2"/>
    </row>
    <row r="1564" spans="1:27" ht="14.25" customHeight="1">
      <c r="A1564" s="1">
        <v>1358</v>
      </c>
      <c r="B1564" s="2">
        <v>1</v>
      </c>
      <c r="C1564" s="1" t="s">
        <v>1540</v>
      </c>
      <c r="D1564" s="1" t="s">
        <v>1541</v>
      </c>
      <c r="E1564" s="1">
        <v>2015</v>
      </c>
      <c r="F1564" s="1" t="s">
        <v>1542</v>
      </c>
      <c r="G1564" s="1" t="s">
        <v>1543</v>
      </c>
      <c r="H1564" s="8" t="str">
        <f>HYPERLINK("https://doi.org/"&amp;G1564)</f>
        <v>https://doi.org/10.1016/j.rse.2014.10.017</v>
      </c>
      <c r="I1564" s="1" t="s">
        <v>1544</v>
      </c>
      <c r="J1564" s="1" t="s">
        <v>1303</v>
      </c>
      <c r="K1564" s="2">
        <v>1</v>
      </c>
      <c r="L1564" s="2"/>
      <c r="M1564" s="2" t="s">
        <v>592</v>
      </c>
      <c r="N1564" s="16">
        <v>0.72</v>
      </c>
      <c r="O1564" s="2"/>
      <c r="Q1564" s="2"/>
      <c r="R1564" s="10"/>
      <c r="S1564" s="2"/>
      <c r="T1564" s="2"/>
      <c r="U1564" s="2" t="s">
        <v>234</v>
      </c>
      <c r="V1564" s="2">
        <v>12</v>
      </c>
      <c r="W1564" s="2" t="s">
        <v>1545</v>
      </c>
      <c r="X1564" s="2" t="s">
        <v>1141</v>
      </c>
      <c r="Y1564" s="2" t="s">
        <v>1546</v>
      </c>
      <c r="Z1564" s="2" t="s">
        <v>563</v>
      </c>
    </row>
    <row r="1565" spans="1:27" ht="14.25" customHeight="1">
      <c r="A1565" s="1">
        <v>1358</v>
      </c>
      <c r="B1565" s="2">
        <v>1</v>
      </c>
      <c r="C1565" s="1" t="s">
        <v>1540</v>
      </c>
      <c r="D1565" s="1" t="s">
        <v>1541</v>
      </c>
      <c r="E1565" s="1">
        <v>2015</v>
      </c>
      <c r="F1565" s="1" t="s">
        <v>1542</v>
      </c>
      <c r="G1565" s="1" t="s">
        <v>1543</v>
      </c>
      <c r="H1565" s="8" t="str">
        <f>HYPERLINK("https://doi.org/"&amp;G1565)</f>
        <v>https://doi.org/10.1016/j.rse.2014.10.017</v>
      </c>
      <c r="I1565" s="1" t="s">
        <v>1544</v>
      </c>
      <c r="J1565" s="1" t="s">
        <v>1303</v>
      </c>
      <c r="K1565" s="2">
        <v>1</v>
      </c>
      <c r="L1565" s="2"/>
      <c r="M1565" s="2" t="s">
        <v>592</v>
      </c>
      <c r="N1565" s="16">
        <v>0.47</v>
      </c>
      <c r="O1565" s="2"/>
      <c r="Q1565" s="2"/>
      <c r="R1565" s="10"/>
      <c r="S1565" s="2"/>
      <c r="T1565" s="2"/>
      <c r="U1565" s="2" t="s">
        <v>234</v>
      </c>
      <c r="V1565" s="2">
        <v>12</v>
      </c>
      <c r="W1565" s="2" t="s">
        <v>1547</v>
      </c>
      <c r="X1565" s="2" t="s">
        <v>1141</v>
      </c>
      <c r="Y1565" s="2" t="s">
        <v>1548</v>
      </c>
      <c r="Z1565" s="2" t="s">
        <v>563</v>
      </c>
      <c r="AA1565" s="2"/>
    </row>
    <row r="1566" spans="1:27" ht="14.25" customHeight="1">
      <c r="A1566" s="1">
        <v>1358</v>
      </c>
      <c r="B1566" s="2">
        <v>1</v>
      </c>
      <c r="C1566" s="1" t="s">
        <v>1540</v>
      </c>
      <c r="D1566" s="1" t="s">
        <v>1541</v>
      </c>
      <c r="E1566" s="1">
        <v>2015</v>
      </c>
      <c r="F1566" s="1" t="s">
        <v>1542</v>
      </c>
      <c r="G1566" s="1" t="s">
        <v>1543</v>
      </c>
      <c r="H1566" s="8" t="str">
        <f>HYPERLINK("https://doi.org/"&amp;G1566)</f>
        <v>https://doi.org/10.1016/j.rse.2014.10.017</v>
      </c>
      <c r="I1566" s="1" t="s">
        <v>1544</v>
      </c>
      <c r="J1566" s="1" t="s">
        <v>1303</v>
      </c>
      <c r="K1566" s="2">
        <v>1</v>
      </c>
      <c r="L1566" s="2"/>
      <c r="M1566" s="2" t="s">
        <v>592</v>
      </c>
      <c r="N1566" s="16">
        <v>0.59</v>
      </c>
      <c r="O1566" s="2"/>
      <c r="Q1566" s="2"/>
      <c r="R1566" s="10"/>
      <c r="S1566" s="2"/>
      <c r="T1566" s="2"/>
      <c r="U1566" s="2" t="s">
        <v>234</v>
      </c>
      <c r="V1566" s="2">
        <v>10</v>
      </c>
      <c r="W1566" s="2" t="s">
        <v>1549</v>
      </c>
      <c r="X1566" s="2" t="s">
        <v>1141</v>
      </c>
      <c r="Y1566" s="2" t="s">
        <v>1550</v>
      </c>
      <c r="Z1566" s="2" t="s">
        <v>563</v>
      </c>
    </row>
    <row r="1567" spans="1:27" ht="14.25" customHeight="1">
      <c r="A1567" s="1">
        <v>1358</v>
      </c>
      <c r="B1567" s="2">
        <v>1</v>
      </c>
      <c r="C1567" s="1" t="s">
        <v>1540</v>
      </c>
      <c r="D1567" s="1" t="s">
        <v>1541</v>
      </c>
      <c r="E1567" s="1">
        <v>2015</v>
      </c>
      <c r="F1567" s="1" t="s">
        <v>1542</v>
      </c>
      <c r="G1567" s="1" t="s">
        <v>1543</v>
      </c>
      <c r="H1567" s="8" t="str">
        <f>HYPERLINK("https://doi.org/"&amp;G1567)</f>
        <v>https://doi.org/10.1016/j.rse.2014.10.017</v>
      </c>
      <c r="I1567" s="1" t="s">
        <v>1544</v>
      </c>
      <c r="J1567" s="1" t="s">
        <v>1303</v>
      </c>
      <c r="K1567" s="2">
        <v>1</v>
      </c>
      <c r="L1567" s="2"/>
      <c r="M1567" s="2" t="s">
        <v>592</v>
      </c>
      <c r="N1567" s="16">
        <v>0.56000000000000005</v>
      </c>
      <c r="O1567" s="2"/>
      <c r="Q1567" s="2"/>
      <c r="R1567" s="10"/>
      <c r="S1567" s="2"/>
      <c r="T1567" s="2"/>
      <c r="U1567" s="2" t="s">
        <v>234</v>
      </c>
      <c r="V1567" s="2">
        <v>10</v>
      </c>
      <c r="W1567" s="2" t="s">
        <v>1551</v>
      </c>
      <c r="X1567" s="2" t="s">
        <v>1141</v>
      </c>
      <c r="Y1567" s="2" t="s">
        <v>1552</v>
      </c>
      <c r="Z1567" s="2" t="s">
        <v>563</v>
      </c>
    </row>
    <row r="1568" spans="1:27" ht="14.25" customHeight="1">
      <c r="A1568" s="1">
        <v>1358</v>
      </c>
      <c r="B1568" s="2">
        <v>1</v>
      </c>
      <c r="C1568" s="1" t="s">
        <v>1540</v>
      </c>
      <c r="D1568" s="1" t="s">
        <v>1541</v>
      </c>
      <c r="E1568" s="1">
        <v>2015</v>
      </c>
      <c r="F1568" s="1" t="s">
        <v>1542</v>
      </c>
      <c r="G1568" s="1" t="s">
        <v>1543</v>
      </c>
      <c r="H1568" s="8" t="str">
        <f>HYPERLINK("https://doi.org/"&amp;G1568)</f>
        <v>https://doi.org/10.1016/j.rse.2014.10.017</v>
      </c>
      <c r="I1568" s="1" t="s">
        <v>1544</v>
      </c>
      <c r="J1568" s="1" t="s">
        <v>1303</v>
      </c>
      <c r="K1568" s="2">
        <v>1</v>
      </c>
      <c r="L1568" s="2"/>
      <c r="M1568" s="2" t="s">
        <v>592</v>
      </c>
      <c r="N1568" s="16">
        <v>0.33</v>
      </c>
      <c r="O1568" s="2"/>
      <c r="Q1568" s="2"/>
      <c r="R1568" s="10"/>
      <c r="S1568" s="2"/>
      <c r="T1568" s="2"/>
      <c r="U1568" s="2" t="s">
        <v>234</v>
      </c>
      <c r="V1568" s="2">
        <v>7</v>
      </c>
      <c r="W1568" s="2" t="s">
        <v>1553</v>
      </c>
      <c r="X1568" s="2" t="s">
        <v>1141</v>
      </c>
      <c r="Y1568" s="2" t="s">
        <v>1554</v>
      </c>
      <c r="Z1568" s="2" t="s">
        <v>563</v>
      </c>
      <c r="AA1568" s="2"/>
    </row>
    <row r="1569" spans="1:27" ht="14.25" customHeight="1">
      <c r="A1569" s="1">
        <v>1358</v>
      </c>
      <c r="B1569" s="2">
        <v>1</v>
      </c>
      <c r="C1569" s="1" t="s">
        <v>1540</v>
      </c>
      <c r="D1569" s="1" t="s">
        <v>1541</v>
      </c>
      <c r="E1569" s="1">
        <v>2015</v>
      </c>
      <c r="F1569" s="1" t="s">
        <v>1542</v>
      </c>
      <c r="G1569" s="1" t="s">
        <v>1543</v>
      </c>
      <c r="H1569" s="8" t="str">
        <f>HYPERLINK("https://doi.org/"&amp;G1569)</f>
        <v>https://doi.org/10.1016/j.rse.2014.10.017</v>
      </c>
      <c r="I1569" s="1" t="s">
        <v>1544</v>
      </c>
      <c r="J1569" s="1" t="s">
        <v>1303</v>
      </c>
      <c r="K1569" s="2">
        <v>1</v>
      </c>
      <c r="L1569" s="2"/>
      <c r="M1569" s="2" t="s">
        <v>592</v>
      </c>
      <c r="N1569" s="16">
        <v>0.4</v>
      </c>
      <c r="O1569" s="2"/>
      <c r="Q1569" s="2"/>
      <c r="R1569" s="10"/>
      <c r="S1569" s="2"/>
      <c r="T1569" s="2"/>
      <c r="U1569" s="2" t="s">
        <v>234</v>
      </c>
      <c r="V1569" s="2">
        <v>7</v>
      </c>
      <c r="W1569" s="2" t="s">
        <v>1555</v>
      </c>
      <c r="X1569" s="2" t="s">
        <v>1141</v>
      </c>
      <c r="Y1569" s="2" t="s">
        <v>1556</v>
      </c>
      <c r="Z1569" s="2" t="s">
        <v>563</v>
      </c>
      <c r="AA1569" s="2"/>
    </row>
    <row r="1570" spans="1:27" ht="14.25" customHeight="1">
      <c r="A1570" s="1">
        <v>1358</v>
      </c>
      <c r="B1570" s="2">
        <v>1</v>
      </c>
      <c r="C1570" s="1" t="s">
        <v>1540</v>
      </c>
      <c r="D1570" s="1" t="s">
        <v>1541</v>
      </c>
      <c r="E1570" s="1">
        <v>2015</v>
      </c>
      <c r="F1570" s="1" t="s">
        <v>1542</v>
      </c>
      <c r="G1570" s="1" t="s">
        <v>1543</v>
      </c>
      <c r="H1570" s="8" t="str">
        <f>HYPERLINK("https://doi.org/"&amp;G1570)</f>
        <v>https://doi.org/10.1016/j.rse.2014.10.017</v>
      </c>
      <c r="I1570" s="1" t="s">
        <v>1544</v>
      </c>
      <c r="J1570" s="1" t="s">
        <v>1303</v>
      </c>
      <c r="K1570" s="2">
        <v>1</v>
      </c>
      <c r="L1570" s="2"/>
      <c r="M1570" s="2" t="s">
        <v>592</v>
      </c>
      <c r="N1570" s="16">
        <v>1.17</v>
      </c>
      <c r="O1570" s="2"/>
      <c r="Q1570" s="2"/>
      <c r="R1570" s="10"/>
      <c r="S1570" s="2"/>
      <c r="T1570" s="2"/>
      <c r="U1570" s="2" t="s">
        <v>234</v>
      </c>
      <c r="V1570" s="2">
        <v>9</v>
      </c>
      <c r="W1570" s="2" t="s">
        <v>1557</v>
      </c>
      <c r="X1570" s="2" t="s">
        <v>1141</v>
      </c>
      <c r="Y1570" s="2" t="s">
        <v>1558</v>
      </c>
      <c r="Z1570" s="2" t="s">
        <v>563</v>
      </c>
    </row>
    <row r="1571" spans="1:27" ht="14.25" customHeight="1">
      <c r="A1571" s="1">
        <v>1358</v>
      </c>
      <c r="B1571" s="2">
        <v>1</v>
      </c>
      <c r="C1571" s="1" t="s">
        <v>1540</v>
      </c>
      <c r="D1571" s="1" t="s">
        <v>1541</v>
      </c>
      <c r="E1571" s="1">
        <v>2015</v>
      </c>
      <c r="F1571" s="1" t="s">
        <v>1542</v>
      </c>
      <c r="G1571" s="1" t="s">
        <v>1543</v>
      </c>
      <c r="H1571" s="8" t="str">
        <f>HYPERLINK("https://doi.org/"&amp;G1571)</f>
        <v>https://doi.org/10.1016/j.rse.2014.10.017</v>
      </c>
      <c r="I1571" s="1" t="s">
        <v>1544</v>
      </c>
      <c r="J1571" s="1" t="s">
        <v>1303</v>
      </c>
      <c r="K1571" s="2">
        <v>1</v>
      </c>
      <c r="L1571" s="2"/>
      <c r="M1571" s="2" t="s">
        <v>592</v>
      </c>
      <c r="N1571" s="16">
        <v>0.86</v>
      </c>
      <c r="O1571" s="2"/>
      <c r="Q1571" s="2"/>
      <c r="R1571" s="10"/>
      <c r="S1571" s="2"/>
      <c r="T1571" s="2"/>
      <c r="U1571" s="2" t="s">
        <v>234</v>
      </c>
      <c r="V1571" s="2">
        <v>5</v>
      </c>
      <c r="W1571" s="2" t="s">
        <v>1559</v>
      </c>
      <c r="X1571" s="2" t="s">
        <v>1141</v>
      </c>
      <c r="Y1571" s="2" t="s">
        <v>1560</v>
      </c>
      <c r="Z1571" s="2" t="s">
        <v>563</v>
      </c>
    </row>
    <row r="1572" spans="1:27" ht="14.25" customHeight="1">
      <c r="A1572" s="1">
        <v>1358</v>
      </c>
      <c r="B1572" s="2">
        <v>1</v>
      </c>
      <c r="C1572" s="1" t="s">
        <v>1540</v>
      </c>
      <c r="D1572" s="1" t="s">
        <v>1541</v>
      </c>
      <c r="E1572" s="1">
        <v>2015</v>
      </c>
      <c r="F1572" s="1" t="s">
        <v>1542</v>
      </c>
      <c r="G1572" s="1" t="s">
        <v>1543</v>
      </c>
      <c r="H1572" s="8" t="str">
        <f>HYPERLINK("https://doi.org/"&amp;G1572)</f>
        <v>https://doi.org/10.1016/j.rse.2014.10.017</v>
      </c>
      <c r="I1572" s="1" t="s">
        <v>1544</v>
      </c>
      <c r="J1572" s="1" t="s">
        <v>1303</v>
      </c>
      <c r="K1572" s="2">
        <v>1</v>
      </c>
      <c r="L1572" s="2"/>
      <c r="M1572" s="2" t="s">
        <v>592</v>
      </c>
      <c r="N1572" s="16">
        <v>1.26</v>
      </c>
      <c r="O1572" s="2"/>
      <c r="Q1572" s="2"/>
      <c r="R1572" s="10"/>
      <c r="S1572" s="2"/>
      <c r="T1572" s="2"/>
      <c r="U1572" s="2" t="s">
        <v>234</v>
      </c>
      <c r="V1572" s="2">
        <v>4</v>
      </c>
      <c r="W1572" s="2" t="s">
        <v>1533</v>
      </c>
      <c r="X1572" s="2" t="s">
        <v>1141</v>
      </c>
      <c r="Y1572" s="2" t="s">
        <v>1561</v>
      </c>
      <c r="Z1572" s="2" t="s">
        <v>563</v>
      </c>
    </row>
    <row r="1573" spans="1:27" ht="14.25" customHeight="1">
      <c r="A1573" s="1">
        <v>1358</v>
      </c>
      <c r="B1573" s="2">
        <v>1</v>
      </c>
      <c r="C1573" s="1" t="s">
        <v>1540</v>
      </c>
      <c r="D1573" s="1" t="s">
        <v>1541</v>
      </c>
      <c r="E1573" s="1">
        <v>2015</v>
      </c>
      <c r="F1573" s="1" t="s">
        <v>1542</v>
      </c>
      <c r="G1573" s="1" t="s">
        <v>1543</v>
      </c>
      <c r="H1573" s="8" t="str">
        <f>HYPERLINK("https://doi.org/"&amp;G1573)</f>
        <v>https://doi.org/10.1016/j.rse.2014.10.017</v>
      </c>
      <c r="I1573" s="1" t="s">
        <v>1544</v>
      </c>
      <c r="J1573" s="1" t="s">
        <v>1303</v>
      </c>
      <c r="K1573" s="2">
        <v>1</v>
      </c>
      <c r="L1573" s="2"/>
      <c r="M1573" s="2" t="s">
        <v>592</v>
      </c>
      <c r="N1573" s="16">
        <v>1.57</v>
      </c>
      <c r="O1573" s="2"/>
      <c r="Q1573" s="2"/>
      <c r="R1573" s="10"/>
      <c r="S1573" s="2"/>
      <c r="T1573" s="2"/>
      <c r="U1573" s="2" t="s">
        <v>234</v>
      </c>
      <c r="V1573" s="2">
        <v>4</v>
      </c>
      <c r="W1573" s="2" t="s">
        <v>1531</v>
      </c>
      <c r="X1573" s="2" t="s">
        <v>1141</v>
      </c>
      <c r="Y1573" s="2" t="s">
        <v>1562</v>
      </c>
      <c r="Z1573" s="2" t="s">
        <v>563</v>
      </c>
    </row>
    <row r="1574" spans="1:27" ht="14.25" customHeight="1">
      <c r="A1574" s="1">
        <v>1358</v>
      </c>
      <c r="B1574" s="2">
        <v>1</v>
      </c>
      <c r="C1574" s="1" t="s">
        <v>1540</v>
      </c>
      <c r="D1574" s="1" t="s">
        <v>1541</v>
      </c>
      <c r="E1574" s="1">
        <v>2015</v>
      </c>
      <c r="F1574" s="1" t="s">
        <v>1542</v>
      </c>
      <c r="G1574" s="1" t="s">
        <v>1543</v>
      </c>
      <c r="H1574" s="8" t="str">
        <f>HYPERLINK("https://doi.org/"&amp;G1574)</f>
        <v>https://doi.org/10.1016/j.rse.2014.10.017</v>
      </c>
      <c r="I1574" s="1" t="s">
        <v>1544</v>
      </c>
      <c r="J1574" s="1" t="s">
        <v>1303</v>
      </c>
      <c r="K1574" s="2">
        <v>1</v>
      </c>
      <c r="L1574" s="2"/>
      <c r="M1574" s="2" t="s">
        <v>592</v>
      </c>
      <c r="N1574" s="16">
        <v>0.41</v>
      </c>
      <c r="O1574" s="2"/>
      <c r="Q1574" s="2"/>
      <c r="R1574" s="10"/>
      <c r="S1574" s="2"/>
      <c r="T1574" s="2"/>
      <c r="U1574" s="2" t="s">
        <v>234</v>
      </c>
      <c r="V1574" s="2">
        <v>2</v>
      </c>
      <c r="W1574" s="2" t="s">
        <v>1563</v>
      </c>
      <c r="X1574" s="2" t="s">
        <v>1141</v>
      </c>
      <c r="Y1574" s="2" t="s">
        <v>1564</v>
      </c>
      <c r="Z1574" s="2" t="s">
        <v>563</v>
      </c>
      <c r="AA1574" s="2"/>
    </row>
    <row r="1575" spans="1:27" ht="14.25" customHeight="1">
      <c r="A1575" s="1">
        <v>1358</v>
      </c>
      <c r="B1575" s="2">
        <v>1</v>
      </c>
      <c r="C1575" s="1" t="s">
        <v>1540</v>
      </c>
      <c r="D1575" s="1" t="s">
        <v>1541</v>
      </c>
      <c r="E1575" s="1">
        <v>2015</v>
      </c>
      <c r="F1575" s="1" t="s">
        <v>1542</v>
      </c>
      <c r="G1575" s="1" t="s">
        <v>1543</v>
      </c>
      <c r="H1575" s="8" t="str">
        <f>HYPERLINK("https://doi.org/"&amp;G1575)</f>
        <v>https://doi.org/10.1016/j.rse.2014.10.017</v>
      </c>
      <c r="I1575" s="1" t="s">
        <v>1544</v>
      </c>
      <c r="J1575" s="1" t="s">
        <v>1303</v>
      </c>
      <c r="K1575" s="2">
        <v>1</v>
      </c>
      <c r="L1575" s="2"/>
      <c r="M1575" s="2" t="s">
        <v>592</v>
      </c>
      <c r="N1575" s="16">
        <v>0.89</v>
      </c>
      <c r="O1575" s="2"/>
      <c r="Q1575" s="2"/>
      <c r="R1575" s="10"/>
      <c r="S1575" s="2"/>
      <c r="T1575" s="2"/>
      <c r="U1575" s="2" t="s">
        <v>234</v>
      </c>
      <c r="V1575" s="2">
        <v>1</v>
      </c>
      <c r="W1575" s="2" t="s">
        <v>1565</v>
      </c>
      <c r="X1575" s="2" t="s">
        <v>1141</v>
      </c>
      <c r="Y1575" s="2" t="s">
        <v>1566</v>
      </c>
      <c r="Z1575" s="2" t="s">
        <v>563</v>
      </c>
    </row>
    <row r="1576" spans="1:27" ht="14.25" customHeight="1">
      <c r="A1576" s="1">
        <v>1358</v>
      </c>
      <c r="B1576" s="2">
        <v>1</v>
      </c>
      <c r="C1576" s="1" t="s">
        <v>1540</v>
      </c>
      <c r="D1576" s="1" t="s">
        <v>1541</v>
      </c>
      <c r="E1576" s="1">
        <v>2015</v>
      </c>
      <c r="F1576" s="1" t="s">
        <v>1542</v>
      </c>
      <c r="G1576" s="1" t="s">
        <v>1543</v>
      </c>
      <c r="H1576" s="8" t="str">
        <f>HYPERLINK("https://doi.org/"&amp;G1576)</f>
        <v>https://doi.org/10.1016/j.rse.2014.10.017</v>
      </c>
      <c r="I1576" s="1" t="s">
        <v>1544</v>
      </c>
      <c r="J1576" s="1" t="s">
        <v>1303</v>
      </c>
      <c r="K1576" s="2">
        <v>1</v>
      </c>
      <c r="L1576" s="2"/>
      <c r="M1576" s="2" t="s">
        <v>592</v>
      </c>
      <c r="N1576" s="16">
        <v>0.79</v>
      </c>
      <c r="O1576" s="2"/>
      <c r="Q1576" s="2"/>
      <c r="R1576" s="10"/>
      <c r="S1576" s="2"/>
      <c r="T1576" s="2"/>
      <c r="U1576" s="2" t="s">
        <v>234</v>
      </c>
      <c r="V1576" s="2">
        <v>1</v>
      </c>
      <c r="W1576" s="2" t="s">
        <v>1567</v>
      </c>
      <c r="X1576" s="2" t="s">
        <v>1141</v>
      </c>
      <c r="Y1576" s="2" t="s">
        <v>1568</v>
      </c>
      <c r="Z1576" s="2" t="s">
        <v>563</v>
      </c>
    </row>
    <row r="1577" spans="1:27" ht="14.25" customHeight="1">
      <c r="A1577" s="1">
        <v>1358</v>
      </c>
      <c r="B1577" s="2">
        <v>1</v>
      </c>
      <c r="C1577" s="1" t="s">
        <v>1540</v>
      </c>
      <c r="D1577" s="1" t="s">
        <v>1541</v>
      </c>
      <c r="E1577" s="1">
        <v>2015</v>
      </c>
      <c r="F1577" s="1" t="s">
        <v>1542</v>
      </c>
      <c r="G1577" s="1" t="s">
        <v>1543</v>
      </c>
      <c r="H1577" s="8" t="str">
        <f>HYPERLINK("https://doi.org/"&amp;G1577)</f>
        <v>https://doi.org/10.1016/j.rse.2014.10.017</v>
      </c>
      <c r="I1577" s="1" t="s">
        <v>1544</v>
      </c>
      <c r="J1577" s="1" t="s">
        <v>1303</v>
      </c>
      <c r="K1577" s="2">
        <v>1</v>
      </c>
      <c r="L1577" s="2"/>
      <c r="M1577" s="2" t="s">
        <v>592</v>
      </c>
      <c r="N1577" s="16">
        <v>1.08</v>
      </c>
      <c r="O1577" s="2"/>
      <c r="Q1577" s="2"/>
      <c r="R1577" s="10"/>
      <c r="S1577" s="2"/>
      <c r="T1577" s="2"/>
      <c r="U1577" s="2" t="s">
        <v>234</v>
      </c>
      <c r="V1577" s="2">
        <v>1</v>
      </c>
      <c r="W1577" s="2" t="s">
        <v>1527</v>
      </c>
      <c r="X1577" s="2" t="s">
        <v>1141</v>
      </c>
      <c r="Y1577" s="2" t="s">
        <v>1569</v>
      </c>
      <c r="Z1577" s="2" t="s">
        <v>563</v>
      </c>
    </row>
    <row r="1578" spans="1:27" ht="14.25" customHeight="1">
      <c r="A1578" s="1">
        <v>1358</v>
      </c>
      <c r="B1578" s="2">
        <v>1</v>
      </c>
      <c r="C1578" s="1" t="s">
        <v>1540</v>
      </c>
      <c r="D1578" s="1" t="s">
        <v>1541</v>
      </c>
      <c r="E1578" s="1">
        <v>2015</v>
      </c>
      <c r="F1578" s="1" t="s">
        <v>1542</v>
      </c>
      <c r="G1578" s="1" t="s">
        <v>1543</v>
      </c>
      <c r="H1578" s="8" t="str">
        <f>HYPERLINK("https://doi.org/"&amp;G1578)</f>
        <v>https://doi.org/10.1016/j.rse.2014.10.017</v>
      </c>
      <c r="I1578" s="1" t="s">
        <v>1544</v>
      </c>
      <c r="J1578" s="1" t="s">
        <v>1303</v>
      </c>
      <c r="K1578" s="2">
        <v>1</v>
      </c>
      <c r="L1578" s="2"/>
      <c r="M1578" s="2" t="s">
        <v>592</v>
      </c>
      <c r="N1578" s="16">
        <v>0.34</v>
      </c>
      <c r="O1578" s="2"/>
      <c r="Q1578" s="2"/>
      <c r="R1578" s="10"/>
      <c r="S1578" s="2"/>
      <c r="T1578" s="2"/>
      <c r="U1578" s="2" t="s">
        <v>234</v>
      </c>
      <c r="V1578" s="2">
        <v>1</v>
      </c>
      <c r="W1578" s="2" t="s">
        <v>1570</v>
      </c>
      <c r="X1578" s="2" t="s">
        <v>1141</v>
      </c>
      <c r="Y1578" s="2" t="s">
        <v>1571</v>
      </c>
      <c r="Z1578" s="2" t="s">
        <v>563</v>
      </c>
      <c r="AA1578" s="2"/>
    </row>
    <row r="1579" spans="1:27" ht="14.25" customHeight="1">
      <c r="A1579" s="1">
        <v>1358</v>
      </c>
      <c r="B1579" s="2">
        <v>1</v>
      </c>
      <c r="C1579" s="1" t="s">
        <v>1540</v>
      </c>
      <c r="D1579" s="1" t="s">
        <v>1541</v>
      </c>
      <c r="E1579" s="1">
        <v>2015</v>
      </c>
      <c r="F1579" s="1" t="s">
        <v>1542</v>
      </c>
      <c r="G1579" s="1" t="s">
        <v>1543</v>
      </c>
      <c r="H1579" s="8" t="str">
        <f>HYPERLINK("https://doi.org/"&amp;G1579)</f>
        <v>https://doi.org/10.1016/j.rse.2014.10.017</v>
      </c>
      <c r="I1579" s="1" t="s">
        <v>1544</v>
      </c>
      <c r="J1579" s="1" t="s">
        <v>1303</v>
      </c>
      <c r="K1579" s="2">
        <v>1</v>
      </c>
      <c r="L1579" s="2"/>
      <c r="M1579" s="2" t="s">
        <v>1572</v>
      </c>
      <c r="N1579" s="16">
        <v>0.52</v>
      </c>
      <c r="O1579" s="2"/>
      <c r="Q1579" s="2"/>
      <c r="R1579" s="10"/>
      <c r="S1579" s="2"/>
      <c r="T1579" s="2"/>
      <c r="U1579" s="2" t="s">
        <v>35</v>
      </c>
      <c r="V1579" s="2">
        <v>12</v>
      </c>
      <c r="W1579" s="2" t="s">
        <v>1545</v>
      </c>
      <c r="X1579" s="2" t="s">
        <v>1141</v>
      </c>
      <c r="Y1579" s="2"/>
      <c r="Z1579" s="2" t="s">
        <v>563</v>
      </c>
    </row>
    <row r="1580" spans="1:27" ht="14.25" customHeight="1">
      <c r="A1580" s="1">
        <v>1358</v>
      </c>
      <c r="B1580" s="2">
        <v>1</v>
      </c>
      <c r="C1580" s="1" t="s">
        <v>1540</v>
      </c>
      <c r="D1580" s="1" t="s">
        <v>1541</v>
      </c>
      <c r="E1580" s="1">
        <v>2015</v>
      </c>
      <c r="F1580" s="1" t="s">
        <v>1542</v>
      </c>
      <c r="G1580" s="1" t="s">
        <v>1543</v>
      </c>
      <c r="H1580" s="8" t="str">
        <f>HYPERLINK("https://doi.org/"&amp;G1580)</f>
        <v>https://doi.org/10.1016/j.rse.2014.10.017</v>
      </c>
      <c r="I1580" s="1" t="s">
        <v>1544</v>
      </c>
      <c r="J1580" s="1" t="s">
        <v>1303</v>
      </c>
      <c r="K1580" s="2">
        <v>1</v>
      </c>
      <c r="L1580" s="2"/>
      <c r="M1580" s="2" t="s">
        <v>1572</v>
      </c>
      <c r="N1580" s="16">
        <v>0.52</v>
      </c>
      <c r="O1580" s="2"/>
      <c r="Q1580" s="2"/>
      <c r="R1580" s="10"/>
      <c r="S1580" s="2"/>
      <c r="T1580" s="2"/>
      <c r="U1580" s="2" t="s">
        <v>35</v>
      </c>
      <c r="V1580" s="2">
        <v>12</v>
      </c>
      <c r="W1580" s="2" t="s">
        <v>1547</v>
      </c>
      <c r="X1580" s="2" t="s">
        <v>1141</v>
      </c>
      <c r="Y1580" s="2"/>
      <c r="Z1580" s="2" t="s">
        <v>563</v>
      </c>
    </row>
    <row r="1581" spans="1:27" ht="14.25" customHeight="1">
      <c r="A1581" s="1">
        <v>1358</v>
      </c>
      <c r="B1581" s="2">
        <v>1</v>
      </c>
      <c r="C1581" s="1" t="s">
        <v>1540</v>
      </c>
      <c r="D1581" s="1" t="s">
        <v>1541</v>
      </c>
      <c r="E1581" s="1">
        <v>2015</v>
      </c>
      <c r="F1581" s="1" t="s">
        <v>1542</v>
      </c>
      <c r="G1581" s="1" t="s">
        <v>1543</v>
      </c>
      <c r="H1581" s="8" t="str">
        <f>HYPERLINK("https://doi.org/"&amp;G1581)</f>
        <v>https://doi.org/10.1016/j.rse.2014.10.017</v>
      </c>
      <c r="I1581" s="1" t="s">
        <v>1544</v>
      </c>
      <c r="J1581" s="1" t="s">
        <v>1303</v>
      </c>
      <c r="K1581" s="2">
        <v>1</v>
      </c>
      <c r="L1581" s="2"/>
      <c r="M1581" s="2" t="s">
        <v>1572</v>
      </c>
      <c r="N1581" s="16">
        <v>0.54</v>
      </c>
      <c r="O1581" s="2"/>
      <c r="Q1581" s="2"/>
      <c r="R1581" s="10"/>
      <c r="S1581" s="2"/>
      <c r="T1581" s="2"/>
      <c r="U1581" s="2" t="s">
        <v>35</v>
      </c>
      <c r="V1581" s="2">
        <v>10</v>
      </c>
      <c r="W1581" s="2" t="s">
        <v>1549</v>
      </c>
      <c r="X1581" s="2" t="s">
        <v>1141</v>
      </c>
      <c r="Y1581" s="2"/>
      <c r="Z1581" s="2" t="s">
        <v>563</v>
      </c>
    </row>
    <row r="1582" spans="1:27" ht="14.25" customHeight="1">
      <c r="A1582" s="1">
        <v>1358</v>
      </c>
      <c r="B1582" s="2">
        <v>1</v>
      </c>
      <c r="C1582" s="1" t="s">
        <v>1540</v>
      </c>
      <c r="D1582" s="1" t="s">
        <v>1541</v>
      </c>
      <c r="E1582" s="1">
        <v>2015</v>
      </c>
      <c r="F1582" s="1" t="s">
        <v>1542</v>
      </c>
      <c r="G1582" s="1" t="s">
        <v>1543</v>
      </c>
      <c r="H1582" s="8" t="str">
        <f>HYPERLINK("https://doi.org/"&amp;G1582)</f>
        <v>https://doi.org/10.1016/j.rse.2014.10.017</v>
      </c>
      <c r="I1582" s="1" t="s">
        <v>1544</v>
      </c>
      <c r="J1582" s="1" t="s">
        <v>1303</v>
      </c>
      <c r="K1582" s="2">
        <v>1</v>
      </c>
      <c r="L1582" s="2"/>
      <c r="M1582" s="2" t="s">
        <v>1572</v>
      </c>
      <c r="N1582" s="16">
        <v>0.27</v>
      </c>
      <c r="O1582" s="2"/>
      <c r="Q1582" s="2"/>
      <c r="R1582" s="10"/>
      <c r="S1582" s="2"/>
      <c r="T1582" s="2"/>
      <c r="U1582" s="2" t="s">
        <v>35</v>
      </c>
      <c r="V1582" s="2">
        <v>10</v>
      </c>
      <c r="W1582" s="2" t="s">
        <v>1551</v>
      </c>
      <c r="X1582" s="2" t="s">
        <v>1141</v>
      </c>
      <c r="Y1582" s="2"/>
      <c r="Z1582" s="2" t="s">
        <v>563</v>
      </c>
      <c r="AA1582" s="2"/>
    </row>
    <row r="1583" spans="1:27" ht="14.25" customHeight="1">
      <c r="A1583" s="1">
        <v>1358</v>
      </c>
      <c r="B1583" s="2">
        <v>1</v>
      </c>
      <c r="C1583" s="1" t="s">
        <v>1540</v>
      </c>
      <c r="D1583" s="1" t="s">
        <v>1541</v>
      </c>
      <c r="E1583" s="1">
        <v>2015</v>
      </c>
      <c r="F1583" s="1" t="s">
        <v>1542</v>
      </c>
      <c r="G1583" s="1" t="s">
        <v>1543</v>
      </c>
      <c r="H1583" s="8" t="str">
        <f>HYPERLINK("https://doi.org/"&amp;G1583)</f>
        <v>https://doi.org/10.1016/j.rse.2014.10.017</v>
      </c>
      <c r="I1583" s="1" t="s">
        <v>1544</v>
      </c>
      <c r="J1583" s="1" t="s">
        <v>1303</v>
      </c>
      <c r="K1583" s="2">
        <v>1</v>
      </c>
      <c r="L1583" s="2"/>
      <c r="M1583" s="2" t="s">
        <v>1572</v>
      </c>
      <c r="N1583" s="16">
        <v>0.46</v>
      </c>
      <c r="O1583" s="2"/>
      <c r="Q1583" s="2"/>
      <c r="R1583" s="10"/>
      <c r="S1583" s="2"/>
      <c r="T1583" s="2"/>
      <c r="U1583" s="2" t="s">
        <v>35</v>
      </c>
      <c r="V1583" s="2">
        <v>7</v>
      </c>
      <c r="W1583" s="2" t="s">
        <v>1553</v>
      </c>
      <c r="X1583" s="2" t="s">
        <v>1141</v>
      </c>
      <c r="Y1583" s="2"/>
      <c r="Z1583" s="2" t="s">
        <v>563</v>
      </c>
      <c r="AA1583" s="2"/>
    </row>
    <row r="1584" spans="1:27" ht="14.25" customHeight="1">
      <c r="A1584" s="1">
        <v>1358</v>
      </c>
      <c r="B1584" s="2">
        <v>1</v>
      </c>
      <c r="C1584" s="1" t="s">
        <v>1540</v>
      </c>
      <c r="D1584" s="1" t="s">
        <v>1541</v>
      </c>
      <c r="E1584" s="1">
        <v>2015</v>
      </c>
      <c r="F1584" s="1" t="s">
        <v>1542</v>
      </c>
      <c r="G1584" s="1" t="s">
        <v>1543</v>
      </c>
      <c r="H1584" s="8" t="str">
        <f>HYPERLINK("https://doi.org/"&amp;G1584)</f>
        <v>https://doi.org/10.1016/j.rse.2014.10.017</v>
      </c>
      <c r="I1584" s="1" t="s">
        <v>1544</v>
      </c>
      <c r="J1584" s="1" t="s">
        <v>1303</v>
      </c>
      <c r="K1584" s="2">
        <v>1</v>
      </c>
      <c r="L1584" s="2"/>
      <c r="M1584" s="2" t="s">
        <v>1572</v>
      </c>
      <c r="N1584" s="16">
        <v>0.68</v>
      </c>
      <c r="O1584" s="2"/>
      <c r="Q1584" s="2"/>
      <c r="R1584" s="10"/>
      <c r="S1584" s="2"/>
      <c r="T1584" s="2"/>
      <c r="U1584" s="2" t="s">
        <v>35</v>
      </c>
      <c r="V1584" s="2">
        <v>7</v>
      </c>
      <c r="W1584" s="2" t="s">
        <v>1555</v>
      </c>
      <c r="X1584" s="2" t="s">
        <v>1141</v>
      </c>
      <c r="Y1584" s="2"/>
      <c r="Z1584" s="2" t="s">
        <v>563</v>
      </c>
    </row>
    <row r="1585" spans="1:27" ht="14.25" customHeight="1">
      <c r="A1585" s="1">
        <v>1358</v>
      </c>
      <c r="B1585" s="2">
        <v>1</v>
      </c>
      <c r="C1585" s="1" t="s">
        <v>1540</v>
      </c>
      <c r="D1585" s="1" t="s">
        <v>1541</v>
      </c>
      <c r="E1585" s="1">
        <v>2015</v>
      </c>
      <c r="F1585" s="1" t="s">
        <v>1542</v>
      </c>
      <c r="G1585" s="1" t="s">
        <v>1543</v>
      </c>
      <c r="H1585" s="8" t="str">
        <f>HYPERLINK("https://doi.org/"&amp;G1585)</f>
        <v>https://doi.org/10.1016/j.rse.2014.10.017</v>
      </c>
      <c r="I1585" s="1" t="s">
        <v>1544</v>
      </c>
      <c r="J1585" s="1" t="s">
        <v>1303</v>
      </c>
      <c r="K1585" s="2">
        <v>1</v>
      </c>
      <c r="L1585" s="2"/>
      <c r="M1585" s="2" t="s">
        <v>1572</v>
      </c>
      <c r="N1585" s="16">
        <v>0.71</v>
      </c>
      <c r="O1585" s="2"/>
      <c r="Q1585" s="2"/>
      <c r="R1585" s="10"/>
      <c r="S1585" s="2"/>
      <c r="T1585" s="2"/>
      <c r="U1585" s="2" t="s">
        <v>35</v>
      </c>
      <c r="V1585" s="2">
        <v>9</v>
      </c>
      <c r="W1585" s="2" t="s">
        <v>1557</v>
      </c>
      <c r="X1585" s="2" t="s">
        <v>1141</v>
      </c>
      <c r="Y1585" s="2"/>
      <c r="Z1585" s="2" t="s">
        <v>563</v>
      </c>
    </row>
    <row r="1586" spans="1:27" ht="14.25" customHeight="1">
      <c r="A1586" s="1">
        <v>1358</v>
      </c>
      <c r="B1586" s="2">
        <v>1</v>
      </c>
      <c r="C1586" s="1" t="s">
        <v>1540</v>
      </c>
      <c r="D1586" s="1" t="s">
        <v>1541</v>
      </c>
      <c r="E1586" s="1">
        <v>2015</v>
      </c>
      <c r="F1586" s="1" t="s">
        <v>1542</v>
      </c>
      <c r="G1586" s="1" t="s">
        <v>1543</v>
      </c>
      <c r="H1586" s="8" t="str">
        <f>HYPERLINK("https://doi.org/"&amp;G1586)</f>
        <v>https://doi.org/10.1016/j.rse.2014.10.017</v>
      </c>
      <c r="I1586" s="1" t="s">
        <v>1544</v>
      </c>
      <c r="J1586" s="1" t="s">
        <v>1303</v>
      </c>
      <c r="K1586" s="2">
        <v>1</v>
      </c>
      <c r="L1586" s="2"/>
      <c r="M1586" s="2" t="s">
        <v>1572</v>
      </c>
      <c r="N1586" s="16">
        <v>0.34</v>
      </c>
      <c r="O1586" s="2"/>
      <c r="Q1586" s="2"/>
      <c r="R1586" s="10"/>
      <c r="S1586" s="2"/>
      <c r="T1586" s="2"/>
      <c r="U1586" s="2" t="s">
        <v>35</v>
      </c>
      <c r="V1586" s="2">
        <v>5</v>
      </c>
      <c r="W1586" s="2" t="s">
        <v>1559</v>
      </c>
      <c r="X1586" s="2" t="s">
        <v>1141</v>
      </c>
      <c r="Y1586" s="2"/>
      <c r="Z1586" s="2" t="s">
        <v>563</v>
      </c>
      <c r="AA1586" s="2"/>
    </row>
    <row r="1587" spans="1:27" ht="14.25" customHeight="1">
      <c r="A1587" s="1">
        <v>1358</v>
      </c>
      <c r="B1587" s="2">
        <v>1</v>
      </c>
      <c r="C1587" s="1" t="s">
        <v>1540</v>
      </c>
      <c r="D1587" s="1" t="s">
        <v>1541</v>
      </c>
      <c r="E1587" s="1">
        <v>2015</v>
      </c>
      <c r="F1587" s="1" t="s">
        <v>1542</v>
      </c>
      <c r="G1587" s="1" t="s">
        <v>1543</v>
      </c>
      <c r="H1587" s="8" t="str">
        <f>HYPERLINK("https://doi.org/"&amp;G1587)</f>
        <v>https://doi.org/10.1016/j.rse.2014.10.017</v>
      </c>
      <c r="I1587" s="1" t="s">
        <v>1544</v>
      </c>
      <c r="J1587" s="1" t="s">
        <v>1303</v>
      </c>
      <c r="K1587" s="2">
        <v>1</v>
      </c>
      <c r="L1587" s="2"/>
      <c r="M1587" s="2" t="s">
        <v>1572</v>
      </c>
      <c r="N1587" s="16">
        <v>0.89</v>
      </c>
      <c r="O1587" s="2"/>
      <c r="Q1587" s="2"/>
      <c r="R1587" s="10"/>
      <c r="S1587" s="2"/>
      <c r="T1587" s="2"/>
      <c r="U1587" s="2" t="s">
        <v>35</v>
      </c>
      <c r="V1587" s="2">
        <v>4</v>
      </c>
      <c r="W1587" s="2" t="s">
        <v>1533</v>
      </c>
      <c r="X1587" s="2" t="s">
        <v>1141</v>
      </c>
      <c r="Y1587" s="2"/>
      <c r="Z1587" s="2" t="s">
        <v>563</v>
      </c>
    </row>
    <row r="1588" spans="1:27" ht="14.25" customHeight="1">
      <c r="A1588" s="1">
        <v>1358</v>
      </c>
      <c r="B1588" s="2">
        <v>1</v>
      </c>
      <c r="C1588" s="1" t="s">
        <v>1540</v>
      </c>
      <c r="D1588" s="1" t="s">
        <v>1541</v>
      </c>
      <c r="E1588" s="1">
        <v>2015</v>
      </c>
      <c r="F1588" s="1" t="s">
        <v>1542</v>
      </c>
      <c r="G1588" s="1" t="s">
        <v>1543</v>
      </c>
      <c r="H1588" s="8" t="str">
        <f>HYPERLINK("https://doi.org/"&amp;G1588)</f>
        <v>https://doi.org/10.1016/j.rse.2014.10.017</v>
      </c>
      <c r="I1588" s="1" t="s">
        <v>1544</v>
      </c>
      <c r="J1588" s="1" t="s">
        <v>1303</v>
      </c>
      <c r="K1588" s="2">
        <v>1</v>
      </c>
      <c r="L1588" s="2"/>
      <c r="M1588" s="2" t="s">
        <v>1572</v>
      </c>
      <c r="N1588" s="16">
        <v>0.96</v>
      </c>
      <c r="O1588" s="2"/>
      <c r="Q1588" s="2"/>
      <c r="R1588" s="10"/>
      <c r="S1588" s="2"/>
      <c r="T1588" s="2"/>
      <c r="U1588" s="2" t="s">
        <v>35</v>
      </c>
      <c r="V1588" s="2">
        <v>4</v>
      </c>
      <c r="W1588" s="2" t="s">
        <v>1531</v>
      </c>
      <c r="X1588" s="2" t="s">
        <v>1141</v>
      </c>
      <c r="Y1588" s="2"/>
      <c r="Z1588" s="2" t="s">
        <v>563</v>
      </c>
    </row>
    <row r="1589" spans="1:27" ht="14.25" customHeight="1">
      <c r="A1589" s="1">
        <v>1358</v>
      </c>
      <c r="B1589" s="2">
        <v>1</v>
      </c>
      <c r="C1589" s="1" t="s">
        <v>1540</v>
      </c>
      <c r="D1589" s="1" t="s">
        <v>1541</v>
      </c>
      <c r="E1589" s="1">
        <v>2015</v>
      </c>
      <c r="F1589" s="1" t="s">
        <v>1542</v>
      </c>
      <c r="G1589" s="1" t="s">
        <v>1543</v>
      </c>
      <c r="H1589" s="8" t="str">
        <f>HYPERLINK("https://doi.org/"&amp;G1589)</f>
        <v>https://doi.org/10.1016/j.rse.2014.10.017</v>
      </c>
      <c r="I1589" s="1" t="s">
        <v>1544</v>
      </c>
      <c r="J1589" s="1" t="s">
        <v>1303</v>
      </c>
      <c r="K1589" s="2">
        <v>1</v>
      </c>
      <c r="L1589" s="2"/>
      <c r="M1589" s="2" t="s">
        <v>1572</v>
      </c>
      <c r="N1589" s="16">
        <v>0.62</v>
      </c>
      <c r="O1589" s="2"/>
      <c r="Q1589" s="2"/>
      <c r="R1589" s="10"/>
      <c r="S1589" s="2"/>
      <c r="T1589" s="2"/>
      <c r="U1589" s="2" t="s">
        <v>35</v>
      </c>
      <c r="V1589" s="2">
        <v>2</v>
      </c>
      <c r="W1589" s="2" t="s">
        <v>1563</v>
      </c>
      <c r="X1589" s="2" t="s">
        <v>1141</v>
      </c>
      <c r="Y1589" s="2"/>
      <c r="Z1589" s="2" t="s">
        <v>563</v>
      </c>
    </row>
    <row r="1590" spans="1:27" ht="14.25" customHeight="1">
      <c r="A1590" s="1">
        <v>1358</v>
      </c>
      <c r="B1590" s="2">
        <v>1</v>
      </c>
      <c r="C1590" s="1" t="s">
        <v>1540</v>
      </c>
      <c r="D1590" s="1" t="s">
        <v>1541</v>
      </c>
      <c r="E1590" s="1">
        <v>2015</v>
      </c>
      <c r="F1590" s="1" t="s">
        <v>1542</v>
      </c>
      <c r="G1590" s="1" t="s">
        <v>1543</v>
      </c>
      <c r="H1590" s="8" t="str">
        <f>HYPERLINK("https://doi.org/"&amp;G1590)</f>
        <v>https://doi.org/10.1016/j.rse.2014.10.017</v>
      </c>
      <c r="I1590" s="1" t="s">
        <v>1544</v>
      </c>
      <c r="J1590" s="1" t="s">
        <v>1303</v>
      </c>
      <c r="K1590" s="2">
        <v>1</v>
      </c>
      <c r="L1590" s="2"/>
      <c r="M1590" s="2" t="s">
        <v>1572</v>
      </c>
      <c r="N1590" s="16">
        <v>0.82</v>
      </c>
      <c r="O1590" s="2"/>
      <c r="Q1590" s="2"/>
      <c r="R1590" s="10"/>
      <c r="S1590" s="2"/>
      <c r="T1590" s="2"/>
      <c r="U1590" s="2" t="s">
        <v>35</v>
      </c>
      <c r="V1590" s="2">
        <v>1</v>
      </c>
      <c r="W1590" s="2" t="s">
        <v>1565</v>
      </c>
      <c r="X1590" s="2" t="s">
        <v>1141</v>
      </c>
      <c r="Y1590" s="2"/>
      <c r="Z1590" s="2" t="s">
        <v>563</v>
      </c>
    </row>
    <row r="1591" spans="1:27" ht="14.25" customHeight="1">
      <c r="A1591" s="1">
        <v>1358</v>
      </c>
      <c r="B1591" s="2">
        <v>1</v>
      </c>
      <c r="C1591" s="1" t="s">
        <v>1540</v>
      </c>
      <c r="D1591" s="1" t="s">
        <v>1541</v>
      </c>
      <c r="E1591" s="1">
        <v>2015</v>
      </c>
      <c r="F1591" s="1" t="s">
        <v>1542</v>
      </c>
      <c r="G1591" s="1" t="s">
        <v>1543</v>
      </c>
      <c r="H1591" s="8" t="str">
        <f>HYPERLINK("https://doi.org/"&amp;G1591)</f>
        <v>https://doi.org/10.1016/j.rse.2014.10.017</v>
      </c>
      <c r="I1591" s="1" t="s">
        <v>1544</v>
      </c>
      <c r="J1591" s="1" t="s">
        <v>1303</v>
      </c>
      <c r="K1591" s="2">
        <v>1</v>
      </c>
      <c r="L1591" s="2"/>
      <c r="M1591" s="2" t="s">
        <v>1572</v>
      </c>
      <c r="N1591" s="16">
        <v>0.65</v>
      </c>
      <c r="O1591" s="2"/>
      <c r="Q1591" s="2"/>
      <c r="R1591" s="10"/>
      <c r="S1591" s="2"/>
      <c r="T1591" s="2"/>
      <c r="U1591" s="2" t="s">
        <v>35</v>
      </c>
      <c r="V1591" s="2">
        <v>1</v>
      </c>
      <c r="W1591" s="2" t="s">
        <v>1567</v>
      </c>
      <c r="X1591" s="2" t="s">
        <v>1141</v>
      </c>
      <c r="Y1591" s="2"/>
      <c r="Z1591" s="2" t="s">
        <v>563</v>
      </c>
    </row>
    <row r="1592" spans="1:27" ht="14.25" customHeight="1">
      <c r="A1592" s="1">
        <v>1358</v>
      </c>
      <c r="B1592" s="2">
        <v>1</v>
      </c>
      <c r="C1592" s="1" t="s">
        <v>1540</v>
      </c>
      <c r="D1592" s="1" t="s">
        <v>1541</v>
      </c>
      <c r="E1592" s="1">
        <v>2015</v>
      </c>
      <c r="F1592" s="1" t="s">
        <v>1542</v>
      </c>
      <c r="G1592" s="1" t="s">
        <v>1543</v>
      </c>
      <c r="H1592" s="8" t="str">
        <f>HYPERLINK("https://doi.org/"&amp;G1592)</f>
        <v>https://doi.org/10.1016/j.rse.2014.10.017</v>
      </c>
      <c r="I1592" s="1" t="s">
        <v>1544</v>
      </c>
      <c r="J1592" s="1" t="s">
        <v>1303</v>
      </c>
      <c r="K1592" s="2">
        <v>1</v>
      </c>
      <c r="L1592" s="2"/>
      <c r="M1592" s="2" t="s">
        <v>1572</v>
      </c>
      <c r="N1592" s="16">
        <v>1.25</v>
      </c>
      <c r="O1592" s="2"/>
      <c r="Q1592" s="2"/>
      <c r="R1592" s="10"/>
      <c r="S1592" s="2"/>
      <c r="T1592" s="2"/>
      <c r="U1592" s="2" t="s">
        <v>35</v>
      </c>
      <c r="V1592" s="2">
        <v>1</v>
      </c>
      <c r="W1592" s="2" t="s">
        <v>1527</v>
      </c>
      <c r="X1592" s="2" t="s">
        <v>1141</v>
      </c>
      <c r="Y1592" s="2"/>
      <c r="Z1592" s="2" t="s">
        <v>563</v>
      </c>
    </row>
    <row r="1593" spans="1:27" ht="14.25" customHeight="1">
      <c r="A1593" s="1">
        <v>1358</v>
      </c>
      <c r="B1593" s="2">
        <v>1</v>
      </c>
      <c r="C1593" s="1" t="s">
        <v>1540</v>
      </c>
      <c r="D1593" s="1" t="s">
        <v>1541</v>
      </c>
      <c r="E1593" s="1">
        <v>2015</v>
      </c>
      <c r="F1593" s="1" t="s">
        <v>1542</v>
      </c>
      <c r="G1593" s="1" t="s">
        <v>1543</v>
      </c>
      <c r="H1593" s="8" t="str">
        <f>HYPERLINK("https://doi.org/"&amp;G1593)</f>
        <v>https://doi.org/10.1016/j.rse.2014.10.017</v>
      </c>
      <c r="I1593" s="1" t="s">
        <v>1544</v>
      </c>
      <c r="J1593" s="1" t="s">
        <v>1303</v>
      </c>
      <c r="K1593" s="2">
        <v>1</v>
      </c>
      <c r="L1593" s="2"/>
      <c r="M1593" s="2" t="s">
        <v>1572</v>
      </c>
      <c r="N1593" s="16">
        <v>0.38</v>
      </c>
      <c r="O1593" s="2"/>
      <c r="R1593" s="10"/>
      <c r="S1593" s="2"/>
      <c r="T1593" s="2"/>
      <c r="U1593" s="2" t="s">
        <v>35</v>
      </c>
      <c r="V1593" s="1">
        <v>1</v>
      </c>
      <c r="W1593" s="2" t="s">
        <v>1570</v>
      </c>
      <c r="X1593" s="2" t="s">
        <v>1141</v>
      </c>
      <c r="Y1593" s="2"/>
      <c r="Z1593" s="2" t="s">
        <v>563</v>
      </c>
      <c r="AA1593" s="2"/>
    </row>
    <row r="1594" spans="1:27" ht="14.25" customHeight="1">
      <c r="A1594" s="1">
        <v>1197</v>
      </c>
      <c r="B1594" s="2">
        <v>1</v>
      </c>
      <c r="C1594" s="1" t="s">
        <v>1573</v>
      </c>
      <c r="D1594" s="1" t="s">
        <v>1574</v>
      </c>
      <c r="E1594" s="1">
        <v>2015</v>
      </c>
      <c r="F1594" s="1" t="s">
        <v>1575</v>
      </c>
      <c r="G1594" s="1" t="s">
        <v>1576</v>
      </c>
      <c r="H1594" s="8" t="str">
        <f>HYPERLINK("https://doi.org/"&amp;G1594)</f>
        <v>https://doi.org/10.1016/j.rse.2015.05.013</v>
      </c>
      <c r="I1594" s="1" t="s">
        <v>1577</v>
      </c>
      <c r="J1594" s="1" t="s">
        <v>1303</v>
      </c>
      <c r="K1594" s="1">
        <v>28</v>
      </c>
      <c r="L1594" s="2"/>
      <c r="M1594" s="2" t="s">
        <v>592</v>
      </c>
      <c r="N1594" s="9">
        <f>S1594*Unit_conversion!$C$5</f>
        <v>1.0105551434928968</v>
      </c>
      <c r="O1594" s="2"/>
      <c r="P1594" s="2"/>
      <c r="R1594" s="10"/>
      <c r="S1594" s="2">
        <v>28.7</v>
      </c>
      <c r="T1594" s="2"/>
      <c r="U1594" s="2" t="s">
        <v>35</v>
      </c>
      <c r="V1594" s="1" t="s">
        <v>30</v>
      </c>
      <c r="W1594" s="2" t="s">
        <v>1578</v>
      </c>
      <c r="X1594" s="2" t="s">
        <v>1141</v>
      </c>
    </row>
    <row r="1595" spans="1:27" ht="14.25" customHeight="1">
      <c r="A1595" s="1">
        <v>1197</v>
      </c>
      <c r="B1595" s="2">
        <v>1</v>
      </c>
      <c r="C1595" s="1" t="s">
        <v>1573</v>
      </c>
      <c r="D1595" s="1" t="s">
        <v>1574</v>
      </c>
      <c r="E1595" s="1">
        <v>2015</v>
      </c>
      <c r="F1595" s="1" t="s">
        <v>1575</v>
      </c>
      <c r="G1595" s="1" t="s">
        <v>1576</v>
      </c>
      <c r="H1595" s="8" t="str">
        <f>HYPERLINK("https://doi.org/"&amp;G1595)</f>
        <v>https://doi.org/10.1016/j.rse.2015.05.013</v>
      </c>
      <c r="I1595" s="1" t="s">
        <v>1577</v>
      </c>
      <c r="J1595" s="1" t="s">
        <v>1303</v>
      </c>
      <c r="K1595" s="1">
        <v>6</v>
      </c>
      <c r="L1595" s="2"/>
      <c r="M1595" s="2" t="s">
        <v>592</v>
      </c>
      <c r="N1595" s="9">
        <f>S1595*Unit_conversion!$C$5</f>
        <v>0.74647278892158231</v>
      </c>
      <c r="O1595" s="2"/>
      <c r="P1595" s="2"/>
      <c r="R1595" s="10"/>
      <c r="S1595" s="2">
        <v>21.2</v>
      </c>
      <c r="T1595" s="2"/>
      <c r="U1595" s="2" t="s">
        <v>35</v>
      </c>
      <c r="V1595" s="1" t="s">
        <v>34</v>
      </c>
      <c r="W1595" s="2" t="s">
        <v>1578</v>
      </c>
      <c r="X1595" s="2" t="s">
        <v>1141</v>
      </c>
      <c r="Y1595" s="2"/>
    </row>
    <row r="1596" spans="1:27" ht="14.25" customHeight="1">
      <c r="A1596" s="1">
        <v>1197</v>
      </c>
      <c r="B1596" s="2">
        <v>1</v>
      </c>
      <c r="C1596" s="1" t="s">
        <v>1573</v>
      </c>
      <c r="D1596" s="1" t="s">
        <v>1574</v>
      </c>
      <c r="E1596" s="1">
        <v>2015</v>
      </c>
      <c r="F1596" s="1" t="s">
        <v>1575</v>
      </c>
      <c r="G1596" s="1" t="s">
        <v>1576</v>
      </c>
      <c r="H1596" s="8" t="str">
        <f>HYPERLINK("https://doi.org/"&amp;G1596)</f>
        <v>https://doi.org/10.1016/j.rse.2015.05.013</v>
      </c>
      <c r="I1596" s="1" t="s">
        <v>1577</v>
      </c>
      <c r="J1596" s="1" t="s">
        <v>1303</v>
      </c>
      <c r="K1596" s="1">
        <v>16</v>
      </c>
      <c r="L1596" s="2"/>
      <c r="M1596" s="2" t="s">
        <v>592</v>
      </c>
      <c r="N1596" s="9">
        <f>S1596*Unit_conversion!$C$5</f>
        <v>0.97182306482243741</v>
      </c>
      <c r="O1596" s="2"/>
      <c r="P1596" s="2"/>
      <c r="R1596" s="10"/>
      <c r="S1596" s="2">
        <v>27.6</v>
      </c>
      <c r="T1596" s="2"/>
      <c r="U1596" s="2" t="s">
        <v>35</v>
      </c>
      <c r="V1596" s="1" t="s">
        <v>125</v>
      </c>
      <c r="W1596" s="2" t="s">
        <v>1578</v>
      </c>
      <c r="X1596" s="2" t="s">
        <v>1141</v>
      </c>
      <c r="Y1596" s="2"/>
    </row>
    <row r="1597" spans="1:27" ht="14.25" customHeight="1">
      <c r="A1597" s="1">
        <v>1197</v>
      </c>
      <c r="B1597" s="2">
        <v>1</v>
      </c>
      <c r="C1597" s="1" t="s">
        <v>1573</v>
      </c>
      <c r="D1597" s="1" t="s">
        <v>1574</v>
      </c>
      <c r="E1597" s="1">
        <v>2015</v>
      </c>
      <c r="F1597" s="1" t="s">
        <v>1575</v>
      </c>
      <c r="G1597" s="1" t="s">
        <v>1576</v>
      </c>
      <c r="H1597" s="8" t="str">
        <f>HYPERLINK("https://doi.org/"&amp;G1597)</f>
        <v>https://doi.org/10.1016/j.rse.2015.05.013</v>
      </c>
      <c r="I1597" s="1" t="s">
        <v>1577</v>
      </c>
      <c r="J1597" s="1" t="s">
        <v>1303</v>
      </c>
      <c r="K1597" s="1">
        <v>64</v>
      </c>
      <c r="L1597" s="2"/>
      <c r="M1597" s="2" t="s">
        <v>592</v>
      </c>
      <c r="N1597" s="9">
        <f>S1597*Unit_conversion!$C$5</f>
        <v>1.0739349085900123</v>
      </c>
      <c r="O1597" s="2"/>
      <c r="P1597" s="2"/>
      <c r="R1597" s="10"/>
      <c r="S1597" s="2">
        <v>30.5</v>
      </c>
      <c r="T1597" s="2"/>
      <c r="U1597" s="2" t="s">
        <v>35</v>
      </c>
      <c r="V1597" s="1" t="s">
        <v>32</v>
      </c>
      <c r="W1597" s="2" t="s">
        <v>1578</v>
      </c>
      <c r="X1597" s="2" t="s">
        <v>1141</v>
      </c>
      <c r="Y1597" s="2"/>
    </row>
    <row r="1598" spans="1:27" ht="14.25" customHeight="1">
      <c r="A1598" s="1">
        <v>1197</v>
      </c>
      <c r="B1598" s="2">
        <v>1</v>
      </c>
      <c r="C1598" s="1" t="s">
        <v>1573</v>
      </c>
      <c r="D1598" s="1" t="s">
        <v>1574</v>
      </c>
      <c r="E1598" s="1">
        <v>2015</v>
      </c>
      <c r="F1598" s="1" t="s">
        <v>1575</v>
      </c>
      <c r="G1598" s="1" t="s">
        <v>1576</v>
      </c>
      <c r="H1598" s="8" t="str">
        <f>HYPERLINK("https://doi.org/"&amp;G1598)</f>
        <v>https://doi.org/10.1016/j.rse.2015.05.013</v>
      </c>
      <c r="I1598" s="1" t="s">
        <v>1577</v>
      </c>
      <c r="J1598" s="1" t="s">
        <v>1303</v>
      </c>
      <c r="K1598" s="1">
        <v>12</v>
      </c>
      <c r="L1598" s="2"/>
      <c r="M1598" s="2" t="s">
        <v>592</v>
      </c>
      <c r="N1598" s="9">
        <f>S1598*Unit_conversion!$C$5</f>
        <v>0.96478086870053559</v>
      </c>
      <c r="O1598" s="2"/>
      <c r="P1598" s="2"/>
      <c r="R1598" s="10"/>
      <c r="S1598" s="2">
        <v>27.4</v>
      </c>
      <c r="T1598" s="2"/>
      <c r="U1598" s="2" t="s">
        <v>35</v>
      </c>
      <c r="V1598" s="1" t="s">
        <v>27</v>
      </c>
      <c r="W1598" s="2" t="s">
        <v>1578</v>
      </c>
      <c r="X1598" s="2" t="s">
        <v>1141</v>
      </c>
      <c r="Y1598" s="2"/>
    </row>
    <row r="1599" spans="1:27" ht="14.25" customHeight="1">
      <c r="A1599" s="1">
        <v>1197</v>
      </c>
      <c r="B1599" s="2">
        <v>1</v>
      </c>
      <c r="C1599" s="1" t="s">
        <v>1573</v>
      </c>
      <c r="D1599" s="1" t="s">
        <v>1574</v>
      </c>
      <c r="E1599" s="1">
        <v>2015</v>
      </c>
      <c r="F1599" s="1" t="s">
        <v>1575</v>
      </c>
      <c r="G1599" s="1" t="s">
        <v>1576</v>
      </c>
      <c r="H1599" s="8" t="str">
        <f>HYPERLINK("https://doi.org/"&amp;G1599)</f>
        <v>https://doi.org/10.1016/j.rse.2015.05.013</v>
      </c>
      <c r="I1599" s="1" t="s">
        <v>1577</v>
      </c>
      <c r="J1599" s="1" t="s">
        <v>1303</v>
      </c>
      <c r="K1599" s="1">
        <v>10</v>
      </c>
      <c r="L1599" s="2"/>
      <c r="M1599" s="2" t="s">
        <v>592</v>
      </c>
      <c r="N1599" s="9">
        <f>S1599*Unit_conversion!$C$5</f>
        <v>0.9119643977862727</v>
      </c>
      <c r="O1599" s="2"/>
      <c r="P1599" s="2"/>
      <c r="R1599" s="10"/>
      <c r="S1599" s="2">
        <v>25.9</v>
      </c>
      <c r="T1599" s="2"/>
      <c r="U1599" s="2" t="s">
        <v>35</v>
      </c>
      <c r="V1599" s="1" t="s">
        <v>1579</v>
      </c>
      <c r="W1599" s="2" t="s">
        <v>1578</v>
      </c>
      <c r="X1599" s="2" t="s">
        <v>1141</v>
      </c>
      <c r="Y1599" s="2"/>
    </row>
    <row r="1600" spans="1:27" ht="14.25" customHeight="1">
      <c r="A1600" s="1">
        <v>1197</v>
      </c>
      <c r="B1600" s="2">
        <v>1</v>
      </c>
      <c r="C1600" s="1" t="s">
        <v>1573</v>
      </c>
      <c r="D1600" s="1" t="s">
        <v>1574</v>
      </c>
      <c r="E1600" s="1">
        <v>2015</v>
      </c>
      <c r="F1600" s="1" t="s">
        <v>1575</v>
      </c>
      <c r="G1600" s="1" t="s">
        <v>1576</v>
      </c>
      <c r="H1600" s="8" t="str">
        <f>HYPERLINK("https://doi.org/"&amp;G1600)</f>
        <v>https://doi.org/10.1016/j.rse.2015.05.013</v>
      </c>
      <c r="I1600" s="1" t="s">
        <v>1577</v>
      </c>
      <c r="J1600" s="1" t="s">
        <v>1303</v>
      </c>
      <c r="K1600" s="1">
        <v>14</v>
      </c>
      <c r="L1600" s="2"/>
      <c r="M1600" s="2" t="s">
        <v>592</v>
      </c>
      <c r="N1600" s="9">
        <f>S1600*Unit_conversion!$C$5</f>
        <v>0.91900659390817452</v>
      </c>
      <c r="O1600" s="2"/>
      <c r="P1600" s="2"/>
      <c r="R1600" s="10"/>
      <c r="S1600" s="2">
        <v>26.1</v>
      </c>
      <c r="T1600" s="2"/>
      <c r="U1600" s="2" t="s">
        <v>35</v>
      </c>
      <c r="V1600" s="1" t="s">
        <v>1580</v>
      </c>
      <c r="W1600" s="2" t="s">
        <v>1578</v>
      </c>
      <c r="X1600" s="2" t="s">
        <v>1141</v>
      </c>
      <c r="Y1600" s="2"/>
    </row>
    <row r="1601" spans="1:27" ht="14.25" customHeight="1">
      <c r="A1601" s="1">
        <v>1197</v>
      </c>
      <c r="B1601" s="2">
        <v>1</v>
      </c>
      <c r="C1601" s="1" t="s">
        <v>1573</v>
      </c>
      <c r="D1601" s="1" t="s">
        <v>1574</v>
      </c>
      <c r="E1601" s="1">
        <v>2015</v>
      </c>
      <c r="F1601" s="1" t="s">
        <v>1575</v>
      </c>
      <c r="G1601" s="1" t="s">
        <v>1576</v>
      </c>
      <c r="H1601" s="8" t="str">
        <f>HYPERLINK("https://doi.org/"&amp;G1601)</f>
        <v>https://doi.org/10.1016/j.rse.2015.05.013</v>
      </c>
      <c r="I1601" s="1" t="s">
        <v>1577</v>
      </c>
      <c r="J1601" s="1" t="s">
        <v>1303</v>
      </c>
      <c r="K1601" s="1">
        <v>34</v>
      </c>
      <c r="L1601" s="2"/>
      <c r="M1601" s="2" t="s">
        <v>592</v>
      </c>
      <c r="N1601" s="9">
        <f>S1601*Unit_conversion!$C$5</f>
        <v>1.1373146736871276</v>
      </c>
      <c r="O1601" s="2"/>
      <c r="P1601" s="2"/>
      <c r="R1601" s="10"/>
      <c r="S1601" s="2">
        <v>32.299999999999997</v>
      </c>
      <c r="T1601" s="2"/>
      <c r="U1601" s="2" t="s">
        <v>35</v>
      </c>
      <c r="V1601" s="1" t="s">
        <v>29</v>
      </c>
      <c r="W1601" s="2" t="s">
        <v>1578</v>
      </c>
      <c r="X1601" s="2" t="s">
        <v>1141</v>
      </c>
      <c r="Y1601" s="2"/>
    </row>
    <row r="1602" spans="1:27" ht="14.25" customHeight="1">
      <c r="A1602" s="1">
        <v>1197</v>
      </c>
      <c r="B1602" s="2">
        <v>1</v>
      </c>
      <c r="C1602" s="1" t="s">
        <v>1573</v>
      </c>
      <c r="D1602" s="1" t="s">
        <v>1574</v>
      </c>
      <c r="E1602" s="1">
        <v>2015</v>
      </c>
      <c r="F1602" s="1" t="s">
        <v>1575</v>
      </c>
      <c r="G1602" s="1" t="s">
        <v>1576</v>
      </c>
      <c r="H1602" s="8" t="str">
        <f>HYPERLINK("https://doi.org/"&amp;G1602)</f>
        <v>https://doi.org/10.1016/j.rse.2015.05.013</v>
      </c>
      <c r="I1602" s="1" t="s">
        <v>1577</v>
      </c>
      <c r="J1602" s="1" t="s">
        <v>1303</v>
      </c>
      <c r="K1602" s="1">
        <v>56</v>
      </c>
      <c r="L1602" s="2"/>
      <c r="M1602" s="2" t="s">
        <v>592</v>
      </c>
      <c r="N1602" s="9">
        <f>S1602*Unit_conversion!$C$5</f>
        <v>0.94717537839578125</v>
      </c>
      <c r="O1602" s="2"/>
      <c r="P1602" s="2"/>
      <c r="R1602" s="10"/>
      <c r="S1602" s="2">
        <v>26.9</v>
      </c>
      <c r="T1602" s="2"/>
      <c r="U1602" s="2" t="s">
        <v>35</v>
      </c>
      <c r="V1602" s="1" t="s">
        <v>36</v>
      </c>
      <c r="W1602" s="2" t="s">
        <v>1578</v>
      </c>
      <c r="X1602" s="2" t="s">
        <v>1141</v>
      </c>
      <c r="Y1602" s="2"/>
    </row>
    <row r="1603" spans="1:27" ht="14.25" customHeight="1">
      <c r="A1603" s="1">
        <v>1197</v>
      </c>
      <c r="B1603" s="2">
        <v>1</v>
      </c>
      <c r="C1603" s="1" t="s">
        <v>1573</v>
      </c>
      <c r="D1603" s="1" t="s">
        <v>1574</v>
      </c>
      <c r="E1603" s="1">
        <v>2015</v>
      </c>
      <c r="F1603" s="1" t="s">
        <v>1575</v>
      </c>
      <c r="G1603" s="1" t="s">
        <v>1576</v>
      </c>
      <c r="H1603" s="8" t="str">
        <f>HYPERLINK("https://doi.org/"&amp;G1603)</f>
        <v>https://doi.org/10.1016/j.rse.2015.05.013</v>
      </c>
      <c r="I1603" s="1" t="s">
        <v>1577</v>
      </c>
      <c r="J1603" s="1" t="s">
        <v>1303</v>
      </c>
      <c r="K1603" s="1">
        <v>28</v>
      </c>
      <c r="L1603" s="2"/>
      <c r="M1603" s="2" t="s">
        <v>47</v>
      </c>
      <c r="N1603" s="9">
        <f>S1603*Unit_conversion!$C$5</f>
        <v>0.95421757451768308</v>
      </c>
      <c r="O1603" s="2"/>
      <c r="P1603" s="2"/>
      <c r="R1603" s="10"/>
      <c r="S1603" s="2">
        <v>27.1</v>
      </c>
      <c r="T1603" s="2"/>
      <c r="U1603" s="2" t="s">
        <v>35</v>
      </c>
      <c r="V1603" s="1" t="s">
        <v>30</v>
      </c>
      <c r="W1603" s="2" t="s">
        <v>1578</v>
      </c>
      <c r="X1603" s="2" t="s">
        <v>1141</v>
      </c>
      <c r="Y1603" s="2"/>
    </row>
    <row r="1604" spans="1:27" ht="14.25" customHeight="1">
      <c r="A1604" s="1">
        <v>1197</v>
      </c>
      <c r="B1604" s="2">
        <v>1</v>
      </c>
      <c r="C1604" s="1" t="s">
        <v>1573</v>
      </c>
      <c r="D1604" s="1" t="s">
        <v>1574</v>
      </c>
      <c r="E1604" s="1">
        <v>2015</v>
      </c>
      <c r="F1604" s="1" t="s">
        <v>1575</v>
      </c>
      <c r="G1604" s="1" t="s">
        <v>1576</v>
      </c>
      <c r="H1604" s="8" t="str">
        <f>HYPERLINK("https://doi.org/"&amp;G1604)</f>
        <v>https://doi.org/10.1016/j.rse.2015.05.013</v>
      </c>
      <c r="I1604" s="1" t="s">
        <v>1577</v>
      </c>
      <c r="J1604" s="1" t="s">
        <v>1303</v>
      </c>
      <c r="K1604" s="1">
        <v>6</v>
      </c>
      <c r="L1604" s="2"/>
      <c r="M1604" s="2" t="s">
        <v>47</v>
      </c>
      <c r="N1604" s="9">
        <f>S1604*Unit_conversion!$C$5</f>
        <v>0.67605082770256508</v>
      </c>
      <c r="O1604" s="2"/>
      <c r="P1604" s="2"/>
      <c r="R1604" s="10"/>
      <c r="S1604" s="2">
        <v>19.2</v>
      </c>
      <c r="T1604" s="2"/>
      <c r="U1604" s="2" t="s">
        <v>35</v>
      </c>
      <c r="V1604" s="1" t="s">
        <v>34</v>
      </c>
      <c r="W1604" s="2" t="s">
        <v>1578</v>
      </c>
      <c r="X1604" s="2" t="s">
        <v>1141</v>
      </c>
      <c r="Y1604" s="2"/>
    </row>
    <row r="1605" spans="1:27" ht="14.25" customHeight="1">
      <c r="A1605" s="1">
        <v>1197</v>
      </c>
      <c r="B1605" s="2">
        <v>1</v>
      </c>
      <c r="C1605" s="1" t="s">
        <v>1573</v>
      </c>
      <c r="D1605" s="1" t="s">
        <v>1574</v>
      </c>
      <c r="E1605" s="1">
        <v>2015</v>
      </c>
      <c r="F1605" s="1" t="s">
        <v>1575</v>
      </c>
      <c r="G1605" s="1" t="s">
        <v>1576</v>
      </c>
      <c r="H1605" s="8" t="str">
        <f>HYPERLINK("https://doi.org/"&amp;G1605)</f>
        <v>https://doi.org/10.1016/j.rse.2015.05.013</v>
      </c>
      <c r="I1605" s="1" t="s">
        <v>1577</v>
      </c>
      <c r="J1605" s="1" t="s">
        <v>1303</v>
      </c>
      <c r="K1605" s="1">
        <v>16</v>
      </c>
      <c r="L1605" s="2"/>
      <c r="M1605" s="2" t="s">
        <v>47</v>
      </c>
      <c r="N1605" s="9">
        <f>S1605*Unit_conversion!$C$5</f>
        <v>1.2077366349061449</v>
      </c>
      <c r="O1605" s="2"/>
      <c r="P1605" s="2"/>
      <c r="R1605" s="10"/>
      <c r="S1605" s="2">
        <v>34.299999999999997</v>
      </c>
      <c r="T1605" s="2"/>
      <c r="U1605" s="2" t="s">
        <v>35</v>
      </c>
      <c r="V1605" s="1" t="s">
        <v>125</v>
      </c>
      <c r="W1605" s="2" t="s">
        <v>1578</v>
      </c>
      <c r="X1605" s="2" t="s">
        <v>1141</v>
      </c>
      <c r="Y1605" s="2"/>
    </row>
    <row r="1606" spans="1:27" ht="14.25" customHeight="1">
      <c r="A1606" s="1">
        <v>1197</v>
      </c>
      <c r="B1606" s="2">
        <v>1</v>
      </c>
      <c r="C1606" s="1" t="s">
        <v>1573</v>
      </c>
      <c r="D1606" s="1" t="s">
        <v>1574</v>
      </c>
      <c r="E1606" s="1">
        <v>2015</v>
      </c>
      <c r="F1606" s="1" t="s">
        <v>1575</v>
      </c>
      <c r="G1606" s="1" t="s">
        <v>1576</v>
      </c>
      <c r="H1606" s="8" t="str">
        <f>HYPERLINK("https://doi.org/"&amp;G1606)</f>
        <v>https://doi.org/10.1016/j.rse.2015.05.013</v>
      </c>
      <c r="I1606" s="1" t="s">
        <v>1577</v>
      </c>
      <c r="J1606" s="1" t="s">
        <v>1303</v>
      </c>
      <c r="K1606" s="1">
        <v>64</v>
      </c>
      <c r="L1606" s="2"/>
      <c r="M1606" s="2" t="s">
        <v>47</v>
      </c>
      <c r="N1606" s="9">
        <f>S1606*Unit_conversion!$C$5</f>
        <v>1.0985825950166683</v>
      </c>
      <c r="O1606" s="2"/>
      <c r="P1606" s="2"/>
      <c r="R1606" s="10"/>
      <c r="S1606" s="2">
        <v>31.2</v>
      </c>
      <c r="T1606" s="2"/>
      <c r="U1606" s="2" t="s">
        <v>35</v>
      </c>
      <c r="V1606" s="1" t="s">
        <v>32</v>
      </c>
      <c r="W1606" s="2" t="s">
        <v>1578</v>
      </c>
      <c r="X1606" s="2" t="s">
        <v>1141</v>
      </c>
      <c r="Y1606" s="2"/>
    </row>
    <row r="1607" spans="1:27" ht="14.25" customHeight="1">
      <c r="A1607" s="1">
        <v>1197</v>
      </c>
      <c r="B1607" s="2">
        <v>1</v>
      </c>
      <c r="C1607" s="1" t="s">
        <v>1573</v>
      </c>
      <c r="D1607" s="1" t="s">
        <v>1574</v>
      </c>
      <c r="E1607" s="1">
        <v>2015</v>
      </c>
      <c r="F1607" s="1" t="s">
        <v>1575</v>
      </c>
      <c r="G1607" s="1" t="s">
        <v>1576</v>
      </c>
      <c r="H1607" s="8" t="str">
        <f>HYPERLINK("https://doi.org/"&amp;G1607)</f>
        <v>https://doi.org/10.1016/j.rse.2015.05.013</v>
      </c>
      <c r="I1607" s="1" t="s">
        <v>1577</v>
      </c>
      <c r="J1607" s="1" t="s">
        <v>1303</v>
      </c>
      <c r="K1607" s="1">
        <v>12</v>
      </c>
      <c r="L1607" s="2"/>
      <c r="M1607" s="2" t="s">
        <v>47</v>
      </c>
      <c r="N1607" s="9">
        <f>S1607*Unit_conversion!$C$5</f>
        <v>0.98942855512719163</v>
      </c>
      <c r="O1607" s="2"/>
      <c r="P1607" s="2"/>
      <c r="R1607" s="10"/>
      <c r="S1607" s="2">
        <v>28.1</v>
      </c>
      <c r="T1607" s="2"/>
      <c r="U1607" s="2" t="s">
        <v>35</v>
      </c>
      <c r="V1607" s="1" t="s">
        <v>27</v>
      </c>
      <c r="W1607" s="2" t="s">
        <v>1578</v>
      </c>
      <c r="X1607" s="2" t="s">
        <v>1141</v>
      </c>
      <c r="Y1607" s="2"/>
    </row>
    <row r="1608" spans="1:27" ht="14.25" customHeight="1">
      <c r="A1608" s="1">
        <v>1197</v>
      </c>
      <c r="B1608" s="2">
        <v>1</v>
      </c>
      <c r="C1608" s="1" t="s">
        <v>1573</v>
      </c>
      <c r="D1608" s="1" t="s">
        <v>1574</v>
      </c>
      <c r="E1608" s="1">
        <v>2015</v>
      </c>
      <c r="F1608" s="1" t="s">
        <v>1575</v>
      </c>
      <c r="G1608" s="1" t="s">
        <v>1576</v>
      </c>
      <c r="H1608" s="8" t="str">
        <f>HYPERLINK("https://doi.org/"&amp;G1608)</f>
        <v>https://doi.org/10.1016/j.rse.2015.05.013</v>
      </c>
      <c r="I1608" s="1" t="s">
        <v>1577</v>
      </c>
      <c r="J1608" s="1" t="s">
        <v>1303</v>
      </c>
      <c r="K1608" s="1">
        <v>10</v>
      </c>
      <c r="L1608" s="2"/>
      <c r="M1608" s="2" t="s">
        <v>47</v>
      </c>
      <c r="N1608" s="9">
        <f>S1608*Unit_conversion!$C$5</f>
        <v>0.78520486759204178</v>
      </c>
      <c r="O1608" s="2"/>
      <c r="P1608" s="2"/>
      <c r="R1608" s="10"/>
      <c r="S1608" s="2">
        <v>22.3</v>
      </c>
      <c r="T1608" s="2"/>
      <c r="U1608" s="2" t="s">
        <v>35</v>
      </c>
      <c r="V1608" s="1" t="s">
        <v>1579</v>
      </c>
      <c r="W1608" s="2" t="s">
        <v>1578</v>
      </c>
      <c r="X1608" s="2" t="s">
        <v>1141</v>
      </c>
      <c r="Y1608" s="2"/>
    </row>
    <row r="1609" spans="1:27" ht="14.25" customHeight="1">
      <c r="A1609" s="1">
        <v>1197</v>
      </c>
      <c r="B1609" s="2">
        <v>1</v>
      </c>
      <c r="C1609" s="1" t="s">
        <v>1573</v>
      </c>
      <c r="D1609" s="1" t="s">
        <v>1574</v>
      </c>
      <c r="E1609" s="1">
        <v>2015</v>
      </c>
      <c r="F1609" s="1" t="s">
        <v>1575</v>
      </c>
      <c r="G1609" s="1" t="s">
        <v>1576</v>
      </c>
      <c r="H1609" s="8" t="str">
        <f>HYPERLINK("https://doi.org/"&amp;G1609)</f>
        <v>https://doi.org/10.1016/j.rse.2015.05.013</v>
      </c>
      <c r="I1609" s="1" t="s">
        <v>1577</v>
      </c>
      <c r="J1609" s="1" t="s">
        <v>1303</v>
      </c>
      <c r="K1609" s="1">
        <v>14</v>
      </c>
      <c r="L1609" s="2"/>
      <c r="M1609" s="2" t="s">
        <v>47</v>
      </c>
      <c r="N1609" s="9">
        <f>S1609*Unit_conversion!$C$5</f>
        <v>0.80281035789679611</v>
      </c>
      <c r="O1609" s="2"/>
      <c r="P1609" s="2"/>
      <c r="R1609" s="10"/>
      <c r="S1609" s="2">
        <v>22.8</v>
      </c>
      <c r="T1609" s="2"/>
      <c r="U1609" s="2" t="s">
        <v>35</v>
      </c>
      <c r="V1609" s="1" t="s">
        <v>1580</v>
      </c>
      <c r="W1609" s="2" t="s">
        <v>1578</v>
      </c>
      <c r="X1609" s="2" t="s">
        <v>1141</v>
      </c>
      <c r="Y1609" s="2"/>
    </row>
    <row r="1610" spans="1:27" ht="14.25" customHeight="1">
      <c r="A1610" s="1">
        <v>1197</v>
      </c>
      <c r="B1610" s="2">
        <v>1</v>
      </c>
      <c r="C1610" s="1" t="s">
        <v>1573</v>
      </c>
      <c r="D1610" s="1" t="s">
        <v>1574</v>
      </c>
      <c r="E1610" s="1">
        <v>2015</v>
      </c>
      <c r="F1610" s="1" t="s">
        <v>1575</v>
      </c>
      <c r="G1610" s="1" t="s">
        <v>1576</v>
      </c>
      <c r="H1610" s="8" t="str">
        <f>HYPERLINK("https://doi.org/"&amp;G1610)</f>
        <v>https://doi.org/10.1016/j.rse.2015.05.013</v>
      </c>
      <c r="I1610" s="1" t="s">
        <v>1577</v>
      </c>
      <c r="J1610" s="1" t="s">
        <v>1303</v>
      </c>
      <c r="K1610" s="1">
        <v>34</v>
      </c>
      <c r="L1610" s="2"/>
      <c r="M1610" s="2" t="s">
        <v>47</v>
      </c>
      <c r="N1610" s="9">
        <f>S1610*Unit_conversion!$C$5</f>
        <v>0.89083780942056756</v>
      </c>
      <c r="O1610" s="2"/>
      <c r="P1610" s="2"/>
      <c r="R1610" s="10"/>
      <c r="S1610" s="2">
        <v>25.3</v>
      </c>
      <c r="T1610" s="2"/>
      <c r="U1610" s="2" t="s">
        <v>35</v>
      </c>
      <c r="V1610" s="1" t="s">
        <v>29</v>
      </c>
      <c r="W1610" s="2" t="s">
        <v>1578</v>
      </c>
      <c r="X1610" s="2" t="s">
        <v>1141</v>
      </c>
      <c r="Y1610" s="2"/>
    </row>
    <row r="1611" spans="1:27" ht="14.25" customHeight="1">
      <c r="A1611" s="1">
        <v>1197</v>
      </c>
      <c r="B1611" s="2">
        <v>1</v>
      </c>
      <c r="C1611" s="1" t="s">
        <v>1573</v>
      </c>
      <c r="D1611" s="1" t="s">
        <v>1574</v>
      </c>
      <c r="E1611" s="1">
        <v>2015</v>
      </c>
      <c r="F1611" s="1" t="s">
        <v>1575</v>
      </c>
      <c r="G1611" s="1" t="s">
        <v>1576</v>
      </c>
      <c r="H1611" s="8" t="str">
        <f>HYPERLINK("https://doi.org/"&amp;G1611)</f>
        <v>https://doi.org/10.1016/j.rse.2015.05.013</v>
      </c>
      <c r="I1611" s="1" t="s">
        <v>1577</v>
      </c>
      <c r="J1611" s="1" t="s">
        <v>1303</v>
      </c>
      <c r="K1611" s="1">
        <v>56</v>
      </c>
      <c r="L1611" s="2"/>
      <c r="M1611" s="2" t="s">
        <v>47</v>
      </c>
      <c r="N1611" s="9">
        <f>S1611*Unit_conversion!$C$5</f>
        <v>0.69717741606827033</v>
      </c>
      <c r="O1611" s="2"/>
      <c r="P1611" s="2"/>
      <c r="R1611" s="10"/>
      <c r="S1611" s="2">
        <v>19.8</v>
      </c>
      <c r="T1611" s="2"/>
      <c r="U1611" s="2" t="s">
        <v>35</v>
      </c>
      <c r="V1611" s="1" t="s">
        <v>36</v>
      </c>
      <c r="W1611" s="2" t="s">
        <v>1578</v>
      </c>
      <c r="X1611" s="2" t="s">
        <v>1141</v>
      </c>
      <c r="Y1611" s="2"/>
    </row>
    <row r="1612" spans="1:27" ht="14.25" customHeight="1">
      <c r="A1612" s="1">
        <v>1197</v>
      </c>
      <c r="B1612" s="2">
        <v>1</v>
      </c>
      <c r="C1612" s="1" t="s">
        <v>1573</v>
      </c>
      <c r="D1612" s="1" t="s">
        <v>1574</v>
      </c>
      <c r="E1612" s="1">
        <v>2015</v>
      </c>
      <c r="F1612" s="1" t="s">
        <v>1575</v>
      </c>
      <c r="G1612" s="1" t="s">
        <v>1576</v>
      </c>
      <c r="H1612" s="8" t="str">
        <f>HYPERLINK("https://doi.org/"&amp;G1612)</f>
        <v>https://doi.org/10.1016/j.rse.2015.05.013</v>
      </c>
      <c r="I1612" s="1" t="s">
        <v>1577</v>
      </c>
      <c r="J1612" s="1" t="s">
        <v>1303</v>
      </c>
      <c r="K1612" s="1">
        <v>28</v>
      </c>
      <c r="L1612" s="2"/>
      <c r="M1612" s="2" t="s">
        <v>1581</v>
      </c>
      <c r="N1612" s="9">
        <f>S1612*Unit_conversion!$C$5</f>
        <v>0.76055718116538584</v>
      </c>
      <c r="O1612" s="2"/>
      <c r="P1612" s="2"/>
      <c r="R1612" s="10"/>
      <c r="S1612" s="2">
        <v>21.6</v>
      </c>
      <c r="T1612" s="2"/>
      <c r="U1612" s="2" t="s">
        <v>35</v>
      </c>
      <c r="V1612" s="1" t="s">
        <v>30</v>
      </c>
      <c r="W1612" s="2" t="s">
        <v>1578</v>
      </c>
      <c r="X1612" s="2" t="s">
        <v>1141</v>
      </c>
      <c r="Y1612" s="2"/>
    </row>
    <row r="1613" spans="1:27" ht="14.25" customHeight="1">
      <c r="A1613" s="1">
        <v>1197</v>
      </c>
      <c r="B1613" s="2">
        <v>1</v>
      </c>
      <c r="C1613" s="1" t="s">
        <v>1573</v>
      </c>
      <c r="D1613" s="1" t="s">
        <v>1574</v>
      </c>
      <c r="E1613" s="1">
        <v>2015</v>
      </c>
      <c r="F1613" s="1" t="s">
        <v>1575</v>
      </c>
      <c r="G1613" s="1" t="s">
        <v>1576</v>
      </c>
      <c r="H1613" s="8" t="str">
        <f>HYPERLINK("https://doi.org/"&amp;G1613)</f>
        <v>https://doi.org/10.1016/j.rse.2015.05.013</v>
      </c>
      <c r="I1613" s="1" t="s">
        <v>1577</v>
      </c>
      <c r="J1613" s="1" t="s">
        <v>1303</v>
      </c>
      <c r="K1613" s="1">
        <v>6</v>
      </c>
      <c r="L1613" s="2"/>
      <c r="M1613" s="2" t="s">
        <v>1581</v>
      </c>
      <c r="N1613" s="9">
        <f>S1613*Unit_conversion!$C$5</f>
        <v>0.45422164986266095</v>
      </c>
      <c r="O1613" s="2"/>
      <c r="P1613" s="2"/>
      <c r="R1613" s="10"/>
      <c r="S1613" s="2">
        <v>12.9</v>
      </c>
      <c r="T1613" s="2"/>
      <c r="U1613" s="2" t="s">
        <v>35</v>
      </c>
      <c r="V1613" s="1" t="s">
        <v>34</v>
      </c>
      <c r="W1613" s="2" t="s">
        <v>1578</v>
      </c>
      <c r="X1613" s="2" t="s">
        <v>1141</v>
      </c>
      <c r="Y1613" s="2"/>
      <c r="AA1613" s="2"/>
    </row>
    <row r="1614" spans="1:27" ht="14.25" customHeight="1">
      <c r="A1614" s="1">
        <v>1197</v>
      </c>
      <c r="B1614" s="2">
        <v>1</v>
      </c>
      <c r="C1614" s="1" t="s">
        <v>1573</v>
      </c>
      <c r="D1614" s="1" t="s">
        <v>1574</v>
      </c>
      <c r="E1614" s="1">
        <v>2015</v>
      </c>
      <c r="F1614" s="1" t="s">
        <v>1575</v>
      </c>
      <c r="G1614" s="1" t="s">
        <v>1576</v>
      </c>
      <c r="H1614" s="8" t="str">
        <f>HYPERLINK("https://doi.org/"&amp;G1614)</f>
        <v>https://doi.org/10.1016/j.rse.2015.05.013</v>
      </c>
      <c r="I1614" s="1" t="s">
        <v>1577</v>
      </c>
      <c r="J1614" s="1" t="s">
        <v>1303</v>
      </c>
      <c r="K1614" s="1">
        <v>16</v>
      </c>
      <c r="L1614" s="2"/>
      <c r="M1614" s="2" t="s">
        <v>1581</v>
      </c>
      <c r="N1614" s="9">
        <f>S1614*Unit_conversion!$C$5</f>
        <v>0.82393694626250114</v>
      </c>
      <c r="O1614" s="2"/>
      <c r="P1614" s="2"/>
      <c r="R1614" s="10"/>
      <c r="S1614" s="2">
        <v>23.4</v>
      </c>
      <c r="T1614" s="2"/>
      <c r="U1614" s="2" t="s">
        <v>35</v>
      </c>
      <c r="V1614" s="1" t="s">
        <v>125</v>
      </c>
      <c r="W1614" s="2" t="s">
        <v>1578</v>
      </c>
      <c r="X1614" s="2" t="s">
        <v>1141</v>
      </c>
      <c r="Y1614" s="2"/>
    </row>
    <row r="1615" spans="1:27" ht="14.25" customHeight="1">
      <c r="A1615" s="1">
        <v>1197</v>
      </c>
      <c r="B1615" s="2">
        <v>1</v>
      </c>
      <c r="C1615" s="1" t="s">
        <v>1573</v>
      </c>
      <c r="D1615" s="1" t="s">
        <v>1574</v>
      </c>
      <c r="E1615" s="1">
        <v>2015</v>
      </c>
      <c r="F1615" s="1" t="s">
        <v>1575</v>
      </c>
      <c r="G1615" s="1" t="s">
        <v>1576</v>
      </c>
      <c r="H1615" s="8" t="str">
        <f>HYPERLINK("https://doi.org/"&amp;G1615)</f>
        <v>https://doi.org/10.1016/j.rse.2015.05.013</v>
      </c>
      <c r="I1615" s="1" t="s">
        <v>1577</v>
      </c>
      <c r="J1615" s="1" t="s">
        <v>1303</v>
      </c>
      <c r="K1615" s="1">
        <v>64</v>
      </c>
      <c r="L1615" s="2"/>
      <c r="M1615" s="2" t="s">
        <v>1581</v>
      </c>
      <c r="N1615" s="9">
        <f>S1615*Unit_conversion!$C$5</f>
        <v>0.80281035789679611</v>
      </c>
      <c r="O1615" s="2"/>
      <c r="P1615" s="2"/>
      <c r="R1615" s="10"/>
      <c r="S1615" s="2">
        <v>22.8</v>
      </c>
      <c r="T1615" s="2"/>
      <c r="U1615" s="2" t="s">
        <v>35</v>
      </c>
      <c r="V1615" s="1" t="s">
        <v>32</v>
      </c>
      <c r="W1615" s="2" t="s">
        <v>1578</v>
      </c>
      <c r="X1615" s="2" t="s">
        <v>1141</v>
      </c>
      <c r="Y1615" s="2"/>
    </row>
    <row r="1616" spans="1:27" ht="14.25" customHeight="1">
      <c r="A1616" s="1">
        <v>1197</v>
      </c>
      <c r="B1616" s="2">
        <v>1</v>
      </c>
      <c r="C1616" s="1" t="s">
        <v>1573</v>
      </c>
      <c r="D1616" s="1" t="s">
        <v>1574</v>
      </c>
      <c r="E1616" s="1">
        <v>2015</v>
      </c>
      <c r="F1616" s="1" t="s">
        <v>1575</v>
      </c>
      <c r="G1616" s="1" t="s">
        <v>1576</v>
      </c>
      <c r="H1616" s="8" t="str">
        <f>HYPERLINK("https://doi.org/"&amp;G1616)</f>
        <v>https://doi.org/10.1016/j.rse.2015.05.013</v>
      </c>
      <c r="I1616" s="1" t="s">
        <v>1577</v>
      </c>
      <c r="J1616" s="1" t="s">
        <v>1303</v>
      </c>
      <c r="K1616" s="1">
        <v>12</v>
      </c>
      <c r="L1616" s="2"/>
      <c r="M1616" s="2" t="s">
        <v>1581</v>
      </c>
      <c r="N1616" s="9">
        <f>S1616*Unit_conversion!$C$5</f>
        <v>0.71830400443397535</v>
      </c>
      <c r="O1616" s="2"/>
      <c r="P1616" s="2"/>
      <c r="R1616" s="10"/>
      <c r="S1616" s="2">
        <v>20.399999999999999</v>
      </c>
      <c r="T1616" s="2"/>
      <c r="U1616" s="2" t="s">
        <v>35</v>
      </c>
      <c r="V1616" s="1" t="s">
        <v>27</v>
      </c>
      <c r="W1616" s="2" t="s">
        <v>1578</v>
      </c>
      <c r="X1616" s="2" t="s">
        <v>1141</v>
      </c>
      <c r="Y1616" s="2"/>
    </row>
    <row r="1617" spans="1:25" ht="14.25" customHeight="1">
      <c r="A1617" s="1">
        <v>1197</v>
      </c>
      <c r="B1617" s="2">
        <v>1</v>
      </c>
      <c r="C1617" s="1" t="s">
        <v>1573</v>
      </c>
      <c r="D1617" s="1" t="s">
        <v>1574</v>
      </c>
      <c r="E1617" s="1">
        <v>2015</v>
      </c>
      <c r="F1617" s="1" t="s">
        <v>1575</v>
      </c>
      <c r="G1617" s="1" t="s">
        <v>1576</v>
      </c>
      <c r="H1617" s="8" t="str">
        <f>HYPERLINK("https://doi.org/"&amp;G1617)</f>
        <v>https://doi.org/10.1016/j.rse.2015.05.013</v>
      </c>
      <c r="I1617" s="1" t="s">
        <v>1577</v>
      </c>
      <c r="J1617" s="1" t="s">
        <v>1303</v>
      </c>
      <c r="K1617" s="1">
        <v>10</v>
      </c>
      <c r="L1617" s="2"/>
      <c r="M1617" s="2" t="s">
        <v>1581</v>
      </c>
      <c r="N1617" s="9">
        <f>S1617*Unit_conversion!$C$5</f>
        <v>0.69365631800731942</v>
      </c>
      <c r="O1617" s="2"/>
      <c r="P1617" s="2"/>
      <c r="R1617" s="10"/>
      <c r="S1617" s="2">
        <v>19.7</v>
      </c>
      <c r="T1617" s="2"/>
      <c r="U1617" s="2" t="s">
        <v>35</v>
      </c>
      <c r="V1617" s="1" t="s">
        <v>1579</v>
      </c>
      <c r="W1617" s="2" t="s">
        <v>1578</v>
      </c>
      <c r="X1617" s="2" t="s">
        <v>1141</v>
      </c>
      <c r="Y1617" s="2"/>
    </row>
    <row r="1618" spans="1:25" ht="14.25" customHeight="1">
      <c r="A1618" s="1">
        <v>1197</v>
      </c>
      <c r="B1618" s="2">
        <v>1</v>
      </c>
      <c r="C1618" s="1" t="s">
        <v>1573</v>
      </c>
      <c r="D1618" s="1" t="s">
        <v>1574</v>
      </c>
      <c r="E1618" s="1">
        <v>2015</v>
      </c>
      <c r="F1618" s="1" t="s">
        <v>1575</v>
      </c>
      <c r="G1618" s="1" t="s">
        <v>1576</v>
      </c>
      <c r="H1618" s="8" t="str">
        <f>HYPERLINK("https://doi.org/"&amp;G1618)</f>
        <v>https://doi.org/10.1016/j.rse.2015.05.013</v>
      </c>
      <c r="I1618" s="1" t="s">
        <v>1577</v>
      </c>
      <c r="J1618" s="1" t="s">
        <v>1303</v>
      </c>
      <c r="K1618" s="1">
        <v>14</v>
      </c>
      <c r="L1618" s="2"/>
      <c r="M1618" s="2" t="s">
        <v>1581</v>
      </c>
      <c r="N1618" s="9">
        <f>S1618*Unit_conversion!$C$5</f>
        <v>0.59154447423974454</v>
      </c>
      <c r="O1618" s="2"/>
      <c r="P1618" s="2"/>
      <c r="R1618" s="10"/>
      <c r="S1618" s="2">
        <v>16.8</v>
      </c>
      <c r="T1618" s="2"/>
      <c r="U1618" s="2" t="s">
        <v>35</v>
      </c>
      <c r="V1618" s="1" t="s">
        <v>1580</v>
      </c>
      <c r="W1618" s="2" t="s">
        <v>1578</v>
      </c>
      <c r="X1618" s="2" t="s">
        <v>1141</v>
      </c>
      <c r="Y1618" s="2"/>
    </row>
    <row r="1619" spans="1:25" ht="14.25" customHeight="1">
      <c r="A1619" s="1">
        <v>1197</v>
      </c>
      <c r="B1619" s="2">
        <v>1</v>
      </c>
      <c r="C1619" s="1" t="s">
        <v>1573</v>
      </c>
      <c r="D1619" s="1" t="s">
        <v>1574</v>
      </c>
      <c r="E1619" s="1">
        <v>2015</v>
      </c>
      <c r="F1619" s="1" t="s">
        <v>1575</v>
      </c>
      <c r="G1619" s="1" t="s">
        <v>1576</v>
      </c>
      <c r="H1619" s="8" t="str">
        <f>HYPERLINK("https://doi.org/"&amp;G1619)</f>
        <v>https://doi.org/10.1016/j.rse.2015.05.013</v>
      </c>
      <c r="I1619" s="1" t="s">
        <v>1577</v>
      </c>
      <c r="J1619" s="1" t="s">
        <v>1303</v>
      </c>
      <c r="K1619" s="1">
        <v>34</v>
      </c>
      <c r="L1619" s="2"/>
      <c r="M1619" s="2" t="s">
        <v>1581</v>
      </c>
      <c r="N1619" s="9">
        <f>S1619*Unit_conversion!$C$5</f>
        <v>0.74295169086063151</v>
      </c>
      <c r="O1619" s="2"/>
      <c r="P1619" s="2"/>
      <c r="R1619" s="10"/>
      <c r="S1619" s="2">
        <v>21.1</v>
      </c>
      <c r="T1619" s="2"/>
      <c r="U1619" s="2" t="s">
        <v>35</v>
      </c>
      <c r="V1619" s="1" t="s">
        <v>29</v>
      </c>
      <c r="W1619" s="2" t="s">
        <v>1578</v>
      </c>
      <c r="X1619" s="2" t="s">
        <v>1141</v>
      </c>
      <c r="Y1619" s="2"/>
    </row>
    <row r="1620" spans="1:25" ht="14.25" customHeight="1">
      <c r="A1620" s="1">
        <v>1197</v>
      </c>
      <c r="B1620" s="2">
        <v>1</v>
      </c>
      <c r="C1620" s="1" t="s">
        <v>1573</v>
      </c>
      <c r="D1620" s="1" t="s">
        <v>1574</v>
      </c>
      <c r="E1620" s="1">
        <v>2015</v>
      </c>
      <c r="F1620" s="1" t="s">
        <v>1575</v>
      </c>
      <c r="G1620" s="1" t="s">
        <v>1576</v>
      </c>
      <c r="H1620" s="8" t="str">
        <f>HYPERLINK("https://doi.org/"&amp;G1620)</f>
        <v>https://doi.org/10.1016/j.rse.2015.05.013</v>
      </c>
      <c r="I1620" s="1" t="s">
        <v>1577</v>
      </c>
      <c r="J1620" s="1" t="s">
        <v>1303</v>
      </c>
      <c r="K1620" s="1">
        <v>56</v>
      </c>
      <c r="L1620" s="2"/>
      <c r="M1620" s="2" t="s">
        <v>1581</v>
      </c>
      <c r="N1620" s="9">
        <f>S1620*Unit_conversion!$C$5</f>
        <v>0.65844533739781075</v>
      </c>
      <c r="O1620" s="2"/>
      <c r="P1620" s="2"/>
      <c r="R1620" s="10"/>
      <c r="S1620" s="2">
        <v>18.7</v>
      </c>
      <c r="T1620" s="2"/>
      <c r="U1620" s="2" t="s">
        <v>35</v>
      </c>
      <c r="V1620" s="1" t="s">
        <v>36</v>
      </c>
      <c r="W1620" s="2" t="s">
        <v>1578</v>
      </c>
      <c r="X1620" s="2" t="s">
        <v>1141</v>
      </c>
      <c r="Y1620" s="2"/>
    </row>
    <row r="1621" spans="1:25" ht="14.25" customHeight="1">
      <c r="A1621" s="1">
        <v>1197</v>
      </c>
      <c r="B1621" s="2">
        <v>1</v>
      </c>
      <c r="C1621" s="1" t="s">
        <v>1573</v>
      </c>
      <c r="D1621" s="1" t="s">
        <v>1574</v>
      </c>
      <c r="E1621" s="1">
        <v>2015</v>
      </c>
      <c r="F1621" s="1" t="s">
        <v>1575</v>
      </c>
      <c r="G1621" s="1" t="s">
        <v>1576</v>
      </c>
      <c r="H1621" s="8" t="str">
        <f>HYPERLINK("https://doi.org/"&amp;G1621)</f>
        <v>https://doi.org/10.1016/j.rse.2015.05.013</v>
      </c>
      <c r="I1621" s="1" t="s">
        <v>1577</v>
      </c>
      <c r="J1621" s="1" t="s">
        <v>1303</v>
      </c>
      <c r="K1621" s="1">
        <v>28</v>
      </c>
      <c r="L1621" s="2"/>
      <c r="M1621" s="2" t="s">
        <v>592</v>
      </c>
      <c r="N1621" s="9">
        <f>S1621*Unit_conversion!$C$5</f>
        <v>1.1690045562356857</v>
      </c>
      <c r="O1621" s="2"/>
      <c r="P1621" s="2"/>
      <c r="R1621" s="10"/>
      <c r="S1621" s="2">
        <v>33.200000000000003</v>
      </c>
      <c r="T1621" s="2"/>
      <c r="U1621" s="2" t="s">
        <v>35</v>
      </c>
      <c r="V1621" s="1" t="s">
        <v>30</v>
      </c>
      <c r="W1621" s="2" t="s">
        <v>1582</v>
      </c>
      <c r="X1621" s="2" t="s">
        <v>1141</v>
      </c>
    </row>
    <row r="1622" spans="1:25" ht="14.25" customHeight="1">
      <c r="A1622" s="1">
        <v>1197</v>
      </c>
      <c r="B1622" s="2">
        <v>1</v>
      </c>
      <c r="C1622" s="1" t="s">
        <v>1573</v>
      </c>
      <c r="D1622" s="1" t="s">
        <v>1574</v>
      </c>
      <c r="E1622" s="1">
        <v>2015</v>
      </c>
      <c r="F1622" s="1" t="s">
        <v>1575</v>
      </c>
      <c r="G1622" s="1" t="s">
        <v>1576</v>
      </c>
      <c r="H1622" s="8" t="str">
        <f>HYPERLINK("https://doi.org/"&amp;G1622)</f>
        <v>https://doi.org/10.1016/j.rse.2015.05.013</v>
      </c>
      <c r="I1622" s="1" t="s">
        <v>1577</v>
      </c>
      <c r="J1622" s="1" t="s">
        <v>1303</v>
      </c>
      <c r="K1622" s="1">
        <v>6</v>
      </c>
      <c r="L1622" s="2"/>
      <c r="M1622" s="2" t="s">
        <v>592</v>
      </c>
      <c r="N1622" s="9">
        <f>S1622*Unit_conversion!$C$5</f>
        <v>0.92604879003007623</v>
      </c>
      <c r="O1622" s="2"/>
      <c r="P1622" s="2"/>
      <c r="R1622" s="10"/>
      <c r="S1622" s="2">
        <v>26.3</v>
      </c>
      <c r="T1622" s="2"/>
      <c r="U1622" s="2" t="s">
        <v>35</v>
      </c>
      <c r="V1622" s="1" t="s">
        <v>34</v>
      </c>
      <c r="W1622" s="2" t="s">
        <v>1582</v>
      </c>
      <c r="X1622" s="2" t="s">
        <v>1141</v>
      </c>
      <c r="Y1622" s="2"/>
    </row>
    <row r="1623" spans="1:25" ht="14.25" customHeight="1">
      <c r="A1623" s="1">
        <v>1197</v>
      </c>
      <c r="B1623" s="2">
        <v>1</v>
      </c>
      <c r="C1623" s="1" t="s">
        <v>1573</v>
      </c>
      <c r="D1623" s="1" t="s">
        <v>1574</v>
      </c>
      <c r="E1623" s="1">
        <v>2015</v>
      </c>
      <c r="F1623" s="1" t="s">
        <v>1575</v>
      </c>
      <c r="G1623" s="1" t="s">
        <v>1576</v>
      </c>
      <c r="H1623" s="8" t="str">
        <f>HYPERLINK("https://doi.org/"&amp;G1623)</f>
        <v>https://doi.org/10.1016/j.rse.2015.05.013</v>
      </c>
      <c r="I1623" s="1" t="s">
        <v>1577</v>
      </c>
      <c r="J1623" s="1" t="s">
        <v>1303</v>
      </c>
      <c r="K1623" s="1">
        <v>16</v>
      </c>
      <c r="L1623" s="2"/>
      <c r="M1623" s="2" t="s">
        <v>592</v>
      </c>
      <c r="N1623" s="9">
        <f>S1623*Unit_conversion!$C$5</f>
        <v>1.3098484786737199</v>
      </c>
      <c r="O1623" s="2"/>
      <c r="P1623" s="2"/>
      <c r="R1623" s="10"/>
      <c r="S1623" s="2">
        <v>37.200000000000003</v>
      </c>
      <c r="T1623" s="2"/>
      <c r="U1623" s="2" t="s">
        <v>35</v>
      </c>
      <c r="V1623" s="1" t="s">
        <v>125</v>
      </c>
      <c r="W1623" s="2" t="s">
        <v>1582</v>
      </c>
      <c r="X1623" s="2" t="s">
        <v>1141</v>
      </c>
      <c r="Y1623" s="2"/>
    </row>
    <row r="1624" spans="1:25" ht="14.25" customHeight="1">
      <c r="A1624" s="1">
        <v>1197</v>
      </c>
      <c r="B1624" s="2">
        <v>1</v>
      </c>
      <c r="C1624" s="1" t="s">
        <v>1573</v>
      </c>
      <c r="D1624" s="1" t="s">
        <v>1574</v>
      </c>
      <c r="E1624" s="1">
        <v>2015</v>
      </c>
      <c r="F1624" s="1" t="s">
        <v>1575</v>
      </c>
      <c r="G1624" s="1" t="s">
        <v>1576</v>
      </c>
      <c r="H1624" s="8" t="str">
        <f>HYPERLINK("https://doi.org/"&amp;G1624)</f>
        <v>https://doi.org/10.1016/j.rse.2015.05.013</v>
      </c>
      <c r="I1624" s="1" t="s">
        <v>1577</v>
      </c>
      <c r="J1624" s="1" t="s">
        <v>1303</v>
      </c>
      <c r="K1624" s="1">
        <v>64</v>
      </c>
      <c r="L1624" s="2"/>
      <c r="M1624" s="2" t="s">
        <v>592</v>
      </c>
      <c r="N1624" s="9">
        <f>S1624*Unit_conversion!$C$5</f>
        <v>0.98942855512719163</v>
      </c>
      <c r="O1624" s="2"/>
      <c r="P1624" s="2"/>
      <c r="R1624" s="10"/>
      <c r="S1624" s="2">
        <v>28.1</v>
      </c>
      <c r="T1624" s="2"/>
      <c r="U1624" s="2" t="s">
        <v>35</v>
      </c>
      <c r="V1624" s="1" t="s">
        <v>32</v>
      </c>
      <c r="W1624" s="2" t="s">
        <v>1582</v>
      </c>
      <c r="X1624" s="2" t="s">
        <v>1141</v>
      </c>
      <c r="Y1624" s="2"/>
    </row>
    <row r="1625" spans="1:25" ht="14.25" customHeight="1">
      <c r="A1625" s="1">
        <v>1197</v>
      </c>
      <c r="B1625" s="2">
        <v>1</v>
      </c>
      <c r="C1625" s="1" t="s">
        <v>1573</v>
      </c>
      <c r="D1625" s="1" t="s">
        <v>1574</v>
      </c>
      <c r="E1625" s="1">
        <v>2015</v>
      </c>
      <c r="F1625" s="1" t="s">
        <v>1575</v>
      </c>
      <c r="G1625" s="1" t="s">
        <v>1576</v>
      </c>
      <c r="H1625" s="8" t="str">
        <f>HYPERLINK("https://doi.org/"&amp;G1625)</f>
        <v>https://doi.org/10.1016/j.rse.2015.05.013</v>
      </c>
      <c r="I1625" s="1" t="s">
        <v>1577</v>
      </c>
      <c r="J1625" s="1" t="s">
        <v>1303</v>
      </c>
      <c r="K1625" s="1">
        <v>12</v>
      </c>
      <c r="L1625" s="2"/>
      <c r="M1625" s="2" t="s">
        <v>592</v>
      </c>
      <c r="N1625" s="9">
        <f>S1625*Unit_conversion!$C$5</f>
        <v>0.96125977063958479</v>
      </c>
      <c r="O1625" s="2"/>
      <c r="P1625" s="2"/>
      <c r="R1625" s="10"/>
      <c r="S1625" s="2">
        <v>27.3</v>
      </c>
      <c r="T1625" s="2"/>
      <c r="U1625" s="2" t="s">
        <v>35</v>
      </c>
      <c r="V1625" s="1" t="s">
        <v>27</v>
      </c>
      <c r="W1625" s="2" t="s">
        <v>1582</v>
      </c>
      <c r="X1625" s="2" t="s">
        <v>1141</v>
      </c>
      <c r="Y1625" s="2"/>
    </row>
    <row r="1626" spans="1:25" ht="14.25" customHeight="1">
      <c r="A1626" s="1">
        <v>1197</v>
      </c>
      <c r="B1626" s="2">
        <v>1</v>
      </c>
      <c r="C1626" s="1" t="s">
        <v>1573</v>
      </c>
      <c r="D1626" s="1" t="s">
        <v>1574</v>
      </c>
      <c r="E1626" s="1">
        <v>2015</v>
      </c>
      <c r="F1626" s="1" t="s">
        <v>1575</v>
      </c>
      <c r="G1626" s="1" t="s">
        <v>1576</v>
      </c>
      <c r="H1626" s="8" t="str">
        <f>HYPERLINK("https://doi.org/"&amp;G1626)</f>
        <v>https://doi.org/10.1016/j.rse.2015.05.013</v>
      </c>
      <c r="I1626" s="1" t="s">
        <v>1577</v>
      </c>
      <c r="J1626" s="1" t="s">
        <v>1303</v>
      </c>
      <c r="K1626" s="1">
        <v>10</v>
      </c>
      <c r="L1626" s="2"/>
      <c r="M1626" s="2" t="s">
        <v>592</v>
      </c>
      <c r="N1626" s="9">
        <f>S1626*Unit_conversion!$C$5</f>
        <v>1.0809771047119139</v>
      </c>
      <c r="O1626" s="2"/>
      <c r="P1626" s="2"/>
      <c r="R1626" s="10"/>
      <c r="S1626" s="2">
        <v>30.7</v>
      </c>
      <c r="T1626" s="2"/>
      <c r="U1626" s="2" t="s">
        <v>35</v>
      </c>
      <c r="V1626" s="1" t="s">
        <v>1579</v>
      </c>
      <c r="W1626" s="2" t="s">
        <v>1582</v>
      </c>
      <c r="X1626" s="2" t="s">
        <v>1141</v>
      </c>
      <c r="Y1626" s="2"/>
    </row>
    <row r="1627" spans="1:25" ht="14.25" customHeight="1">
      <c r="A1627" s="1">
        <v>1197</v>
      </c>
      <c r="B1627" s="2">
        <v>1</v>
      </c>
      <c r="C1627" s="1" t="s">
        <v>1573</v>
      </c>
      <c r="D1627" s="1" t="s">
        <v>1574</v>
      </c>
      <c r="E1627" s="1">
        <v>2015</v>
      </c>
      <c r="F1627" s="1" t="s">
        <v>1575</v>
      </c>
      <c r="G1627" s="1" t="s">
        <v>1576</v>
      </c>
      <c r="H1627" s="8" t="str">
        <f>HYPERLINK("https://doi.org/"&amp;G1627)</f>
        <v>https://doi.org/10.1016/j.rse.2015.05.013</v>
      </c>
      <c r="I1627" s="1" t="s">
        <v>1577</v>
      </c>
      <c r="J1627" s="1" t="s">
        <v>1303</v>
      </c>
      <c r="K1627" s="1">
        <v>14</v>
      </c>
      <c r="L1627" s="2"/>
      <c r="M1627" s="2" t="s">
        <v>592</v>
      </c>
      <c r="N1627" s="9">
        <f>S1627*Unit_conversion!$C$5</f>
        <v>0.93661208421292874</v>
      </c>
      <c r="O1627" s="2"/>
      <c r="P1627" s="2"/>
      <c r="R1627" s="10"/>
      <c r="S1627" s="2">
        <v>26.6</v>
      </c>
      <c r="T1627" s="2"/>
      <c r="U1627" s="2" t="s">
        <v>35</v>
      </c>
      <c r="V1627" s="1" t="s">
        <v>1580</v>
      </c>
      <c r="W1627" s="2" t="s">
        <v>1582</v>
      </c>
      <c r="X1627" s="2" t="s">
        <v>1141</v>
      </c>
      <c r="Y1627" s="2"/>
    </row>
    <row r="1628" spans="1:25" ht="14.25" customHeight="1">
      <c r="A1628" s="1">
        <v>1197</v>
      </c>
      <c r="B1628" s="2">
        <v>1</v>
      </c>
      <c r="C1628" s="1" t="s">
        <v>1573</v>
      </c>
      <c r="D1628" s="1" t="s">
        <v>1574</v>
      </c>
      <c r="E1628" s="1">
        <v>2015</v>
      </c>
      <c r="F1628" s="1" t="s">
        <v>1575</v>
      </c>
      <c r="G1628" s="1" t="s">
        <v>1576</v>
      </c>
      <c r="H1628" s="8" t="str">
        <f>HYPERLINK("https://doi.org/"&amp;G1628)</f>
        <v>https://doi.org/10.1016/j.rse.2015.05.013</v>
      </c>
      <c r="I1628" s="1" t="s">
        <v>1577</v>
      </c>
      <c r="J1628" s="1" t="s">
        <v>1303</v>
      </c>
      <c r="K1628" s="1">
        <v>34</v>
      </c>
      <c r="L1628" s="2"/>
      <c r="M1628" s="2" t="s">
        <v>592</v>
      </c>
      <c r="N1628" s="9">
        <f>S1628*Unit_conversion!$C$5</f>
        <v>1.2253421252108991</v>
      </c>
      <c r="O1628" s="2"/>
      <c r="P1628" s="2"/>
      <c r="R1628" s="10"/>
      <c r="S1628" s="2">
        <v>34.799999999999997</v>
      </c>
      <c r="T1628" s="2"/>
      <c r="U1628" s="2" t="s">
        <v>35</v>
      </c>
      <c r="V1628" s="1" t="s">
        <v>29</v>
      </c>
      <c r="W1628" s="2" t="s">
        <v>1582</v>
      </c>
      <c r="X1628" s="2" t="s">
        <v>1141</v>
      </c>
      <c r="Y1628" s="2"/>
    </row>
    <row r="1629" spans="1:25" ht="14.25" customHeight="1">
      <c r="A1629" s="1">
        <v>1197</v>
      </c>
      <c r="B1629" s="2">
        <v>1</v>
      </c>
      <c r="C1629" s="1" t="s">
        <v>1573</v>
      </c>
      <c r="D1629" s="1" t="s">
        <v>1574</v>
      </c>
      <c r="E1629" s="1">
        <v>2015</v>
      </c>
      <c r="F1629" s="1" t="s">
        <v>1575</v>
      </c>
      <c r="G1629" s="1" t="s">
        <v>1576</v>
      </c>
      <c r="H1629" s="8" t="str">
        <f>HYPERLINK("https://doi.org/"&amp;G1629)</f>
        <v>https://doi.org/10.1016/j.rse.2015.05.013</v>
      </c>
      <c r="I1629" s="1" t="s">
        <v>1577</v>
      </c>
      <c r="J1629" s="1" t="s">
        <v>1303</v>
      </c>
      <c r="K1629" s="1">
        <v>56</v>
      </c>
      <c r="L1629" s="2"/>
      <c r="M1629" s="2" t="s">
        <v>592</v>
      </c>
      <c r="N1629" s="9">
        <f>S1629*Unit_conversion!$C$5</f>
        <v>1.0140762415538478</v>
      </c>
      <c r="O1629" s="2"/>
      <c r="P1629" s="2"/>
      <c r="R1629" s="10"/>
      <c r="S1629" s="2">
        <v>28.8</v>
      </c>
      <c r="T1629" s="2"/>
      <c r="U1629" s="2" t="s">
        <v>35</v>
      </c>
      <c r="V1629" s="1" t="s">
        <v>36</v>
      </c>
      <c r="W1629" s="2" t="s">
        <v>1582</v>
      </c>
      <c r="X1629" s="2" t="s">
        <v>1141</v>
      </c>
      <c r="Y1629" s="2"/>
    </row>
    <row r="1630" spans="1:25" ht="14.25" customHeight="1">
      <c r="A1630" s="1">
        <v>1197</v>
      </c>
      <c r="B1630" s="2">
        <v>1</v>
      </c>
      <c r="C1630" s="1" t="s">
        <v>1573</v>
      </c>
      <c r="D1630" s="1" t="s">
        <v>1574</v>
      </c>
      <c r="E1630" s="1">
        <v>2015</v>
      </c>
      <c r="F1630" s="1" t="s">
        <v>1575</v>
      </c>
      <c r="G1630" s="1" t="s">
        <v>1576</v>
      </c>
      <c r="H1630" s="8" t="str">
        <f>HYPERLINK("https://doi.org/"&amp;G1630)</f>
        <v>https://doi.org/10.1016/j.rse.2015.05.013</v>
      </c>
      <c r="I1630" s="1" t="s">
        <v>1577</v>
      </c>
      <c r="J1630" s="1" t="s">
        <v>1303</v>
      </c>
      <c r="K1630" s="1">
        <v>28</v>
      </c>
      <c r="L1630" s="2"/>
      <c r="M1630" s="2" t="s">
        <v>47</v>
      </c>
      <c r="N1630" s="9">
        <f>S1630*Unit_conversion!$C$5</f>
        <v>1.0668927124681107</v>
      </c>
      <c r="O1630" s="2"/>
      <c r="P1630" s="2"/>
      <c r="R1630" s="10"/>
      <c r="S1630" s="2">
        <v>30.3</v>
      </c>
      <c r="T1630" s="2"/>
      <c r="U1630" s="2" t="s">
        <v>35</v>
      </c>
      <c r="V1630" s="1" t="s">
        <v>30</v>
      </c>
      <c r="W1630" s="2" t="s">
        <v>1582</v>
      </c>
      <c r="X1630" s="2" t="s">
        <v>1141</v>
      </c>
      <c r="Y1630" s="2"/>
    </row>
    <row r="1631" spans="1:25" ht="14.25" customHeight="1">
      <c r="A1631" s="1">
        <v>1197</v>
      </c>
      <c r="B1631" s="2">
        <v>1</v>
      </c>
      <c r="C1631" s="1" t="s">
        <v>1573</v>
      </c>
      <c r="D1631" s="1" t="s">
        <v>1574</v>
      </c>
      <c r="E1631" s="1">
        <v>2015</v>
      </c>
      <c r="F1631" s="1" t="s">
        <v>1575</v>
      </c>
      <c r="G1631" s="1" t="s">
        <v>1576</v>
      </c>
      <c r="H1631" s="8" t="str">
        <f>HYPERLINK("https://doi.org/"&amp;G1631)</f>
        <v>https://doi.org/10.1016/j.rse.2015.05.013</v>
      </c>
      <c r="I1631" s="1" t="s">
        <v>1577</v>
      </c>
      <c r="J1631" s="1" t="s">
        <v>1303</v>
      </c>
      <c r="K1631" s="1">
        <v>6</v>
      </c>
      <c r="L1631" s="2"/>
      <c r="M1631" s="2" t="s">
        <v>47</v>
      </c>
      <c r="N1631" s="9">
        <f>S1631*Unit_conversion!$C$5</f>
        <v>0.97886526094433912</v>
      </c>
      <c r="O1631" s="2"/>
      <c r="P1631" s="2"/>
      <c r="R1631" s="10"/>
      <c r="S1631" s="2">
        <v>27.8</v>
      </c>
      <c r="T1631" s="2"/>
      <c r="U1631" s="2" t="s">
        <v>35</v>
      </c>
      <c r="V1631" s="1" t="s">
        <v>34</v>
      </c>
      <c r="W1631" s="2" t="s">
        <v>1582</v>
      </c>
      <c r="X1631" s="2" t="s">
        <v>1141</v>
      </c>
      <c r="Y1631" s="2"/>
    </row>
    <row r="1632" spans="1:25" ht="14.25" customHeight="1">
      <c r="A1632" s="1">
        <v>1197</v>
      </c>
      <c r="B1632" s="2">
        <v>1</v>
      </c>
      <c r="C1632" s="1" t="s">
        <v>1573</v>
      </c>
      <c r="D1632" s="1" t="s">
        <v>1574</v>
      </c>
      <c r="E1632" s="1">
        <v>2015</v>
      </c>
      <c r="F1632" s="1" t="s">
        <v>1575</v>
      </c>
      <c r="G1632" s="1" t="s">
        <v>1576</v>
      </c>
      <c r="H1632" s="8" t="str">
        <f>HYPERLINK("https://doi.org/"&amp;G1632)</f>
        <v>https://doi.org/10.1016/j.rse.2015.05.013</v>
      </c>
      <c r="I1632" s="1" t="s">
        <v>1577</v>
      </c>
      <c r="J1632" s="1" t="s">
        <v>1303</v>
      </c>
      <c r="K1632" s="1">
        <v>16</v>
      </c>
      <c r="L1632" s="2"/>
      <c r="M1632" s="2" t="s">
        <v>47</v>
      </c>
      <c r="N1632" s="9">
        <f>S1632*Unit_conversion!$C$5</f>
        <v>1.4013970282584423</v>
      </c>
      <c r="O1632" s="2"/>
      <c r="P1632" s="2"/>
      <c r="R1632" s="10"/>
      <c r="S1632" s="2">
        <v>39.799999999999997</v>
      </c>
      <c r="T1632" s="2"/>
      <c r="U1632" s="2" t="s">
        <v>35</v>
      </c>
      <c r="V1632" s="1" t="s">
        <v>125</v>
      </c>
      <c r="W1632" s="2" t="s">
        <v>1582</v>
      </c>
      <c r="X1632" s="2" t="s">
        <v>1141</v>
      </c>
      <c r="Y1632" s="2"/>
    </row>
    <row r="1633" spans="1:27" ht="14.25" customHeight="1">
      <c r="A1633" s="1">
        <v>1197</v>
      </c>
      <c r="B1633" s="2">
        <v>1</v>
      </c>
      <c r="C1633" s="1" t="s">
        <v>1573</v>
      </c>
      <c r="D1633" s="1" t="s">
        <v>1574</v>
      </c>
      <c r="E1633" s="1">
        <v>2015</v>
      </c>
      <c r="F1633" s="1" t="s">
        <v>1575</v>
      </c>
      <c r="G1633" s="1" t="s">
        <v>1576</v>
      </c>
      <c r="H1633" s="8" t="str">
        <f>HYPERLINK("https://doi.org/"&amp;G1633)</f>
        <v>https://doi.org/10.1016/j.rse.2015.05.013</v>
      </c>
      <c r="I1633" s="1" t="s">
        <v>1577</v>
      </c>
      <c r="J1633" s="1" t="s">
        <v>1303</v>
      </c>
      <c r="K1633" s="1">
        <v>64</v>
      </c>
      <c r="L1633" s="37"/>
      <c r="M1633" s="2" t="s">
        <v>47</v>
      </c>
      <c r="N1633" s="9">
        <f>S1633*Unit_conversion!$C$5</f>
        <v>0.83802133850630467</v>
      </c>
      <c r="R1633" s="10"/>
      <c r="S1633" s="2">
        <v>23.8</v>
      </c>
      <c r="T1633" s="2"/>
      <c r="U1633" s="2" t="s">
        <v>35</v>
      </c>
      <c r="V1633" s="1" t="s">
        <v>32</v>
      </c>
      <c r="W1633" s="2" t="s">
        <v>1582</v>
      </c>
      <c r="X1633" s="2" t="s">
        <v>1141</v>
      </c>
      <c r="Y1633" s="2"/>
    </row>
    <row r="1634" spans="1:27" ht="14.25" customHeight="1">
      <c r="A1634" s="1">
        <v>1197</v>
      </c>
      <c r="B1634" s="2">
        <v>1</v>
      </c>
      <c r="C1634" s="1" t="s">
        <v>1573</v>
      </c>
      <c r="D1634" s="1" t="s">
        <v>1574</v>
      </c>
      <c r="E1634" s="1">
        <v>2015</v>
      </c>
      <c r="F1634" s="1" t="s">
        <v>1575</v>
      </c>
      <c r="G1634" s="1" t="s">
        <v>1576</v>
      </c>
      <c r="H1634" s="8" t="str">
        <f>HYPERLINK("https://doi.org/"&amp;G1634)</f>
        <v>https://doi.org/10.1016/j.rse.2015.05.013</v>
      </c>
      <c r="I1634" s="1" t="s">
        <v>1577</v>
      </c>
      <c r="J1634" s="1" t="s">
        <v>1303</v>
      </c>
      <c r="K1634" s="1">
        <v>12</v>
      </c>
      <c r="L1634" s="37"/>
      <c r="M1634" s="2" t="s">
        <v>47</v>
      </c>
      <c r="N1634" s="9">
        <f>S1634*Unit_conversion!$C$5</f>
        <v>0.95421757451768308</v>
      </c>
      <c r="R1634" s="10"/>
      <c r="S1634" s="2">
        <v>27.1</v>
      </c>
      <c r="T1634" s="2"/>
      <c r="U1634" s="2" t="s">
        <v>35</v>
      </c>
      <c r="V1634" s="1" t="s">
        <v>27</v>
      </c>
      <c r="W1634" s="2" t="s">
        <v>1582</v>
      </c>
      <c r="X1634" s="2" t="s">
        <v>1141</v>
      </c>
      <c r="Y1634" s="2"/>
    </row>
    <row r="1635" spans="1:27" ht="14.25" customHeight="1">
      <c r="A1635" s="1">
        <v>1197</v>
      </c>
      <c r="B1635" s="2">
        <v>1</v>
      </c>
      <c r="C1635" s="1" t="s">
        <v>1573</v>
      </c>
      <c r="D1635" s="1" t="s">
        <v>1574</v>
      </c>
      <c r="E1635" s="1">
        <v>2015</v>
      </c>
      <c r="F1635" s="1" t="s">
        <v>1575</v>
      </c>
      <c r="G1635" s="1" t="s">
        <v>1576</v>
      </c>
      <c r="H1635" s="8" t="str">
        <f>HYPERLINK("https://doi.org/"&amp;G1635)</f>
        <v>https://doi.org/10.1016/j.rse.2015.05.013</v>
      </c>
      <c r="I1635" s="1" t="s">
        <v>1577</v>
      </c>
      <c r="J1635" s="1" t="s">
        <v>1303</v>
      </c>
      <c r="K1635" s="1">
        <v>10</v>
      </c>
      <c r="L1635" s="37"/>
      <c r="M1635" s="2" t="s">
        <v>47</v>
      </c>
      <c r="N1635" s="9">
        <f>S1635*Unit_conversion!$C$5</f>
        <v>0.9683019667614865</v>
      </c>
      <c r="R1635" s="10"/>
      <c r="S1635" s="2">
        <v>27.5</v>
      </c>
      <c r="T1635" s="2"/>
      <c r="U1635" s="2" t="s">
        <v>35</v>
      </c>
      <c r="V1635" s="1" t="s">
        <v>1579</v>
      </c>
      <c r="W1635" s="2" t="s">
        <v>1582</v>
      </c>
      <c r="X1635" s="2" t="s">
        <v>1141</v>
      </c>
      <c r="Y1635" s="2"/>
    </row>
    <row r="1636" spans="1:27" ht="14.25" customHeight="1">
      <c r="A1636" s="1">
        <v>1197</v>
      </c>
      <c r="B1636" s="2">
        <v>1</v>
      </c>
      <c r="C1636" s="1" t="s">
        <v>1573</v>
      </c>
      <c r="D1636" s="1" t="s">
        <v>1574</v>
      </c>
      <c r="E1636" s="1">
        <v>2015</v>
      </c>
      <c r="F1636" s="1" t="s">
        <v>1575</v>
      </c>
      <c r="G1636" s="1" t="s">
        <v>1576</v>
      </c>
      <c r="H1636" s="8" t="str">
        <f>HYPERLINK("https://doi.org/"&amp;G1636)</f>
        <v>https://doi.org/10.1016/j.rse.2015.05.013</v>
      </c>
      <c r="I1636" s="1" t="s">
        <v>1577</v>
      </c>
      <c r="J1636" s="1" t="s">
        <v>1303</v>
      </c>
      <c r="K1636" s="1">
        <v>14</v>
      </c>
      <c r="L1636" s="37"/>
      <c r="M1636" s="2" t="s">
        <v>47</v>
      </c>
      <c r="N1636" s="9">
        <f>S1636*Unit_conversion!$C$5</f>
        <v>0.83802133850630467</v>
      </c>
      <c r="R1636" s="10"/>
      <c r="S1636" s="2">
        <v>23.8</v>
      </c>
      <c r="T1636" s="2"/>
      <c r="U1636" s="2" t="s">
        <v>35</v>
      </c>
      <c r="V1636" s="1" t="s">
        <v>1580</v>
      </c>
      <c r="W1636" s="2" t="s">
        <v>1582</v>
      </c>
      <c r="X1636" s="2" t="s">
        <v>1141</v>
      </c>
      <c r="Y1636" s="2"/>
    </row>
    <row r="1637" spans="1:27" ht="14.25" customHeight="1">
      <c r="A1637" s="1">
        <v>1197</v>
      </c>
      <c r="B1637" s="2">
        <v>1</v>
      </c>
      <c r="C1637" s="1" t="s">
        <v>1573</v>
      </c>
      <c r="D1637" s="1" t="s">
        <v>1574</v>
      </c>
      <c r="E1637" s="1">
        <v>2015</v>
      </c>
      <c r="F1637" s="1" t="s">
        <v>1575</v>
      </c>
      <c r="G1637" s="1" t="s">
        <v>1576</v>
      </c>
      <c r="H1637" s="8" t="str">
        <f>HYPERLINK("https://doi.org/"&amp;G1637)</f>
        <v>https://doi.org/10.1016/j.rse.2015.05.013</v>
      </c>
      <c r="I1637" s="1" t="s">
        <v>1577</v>
      </c>
      <c r="J1637" s="1" t="s">
        <v>1303</v>
      </c>
      <c r="K1637" s="1">
        <v>34</v>
      </c>
      <c r="L1637" s="37"/>
      <c r="M1637" s="2" t="s">
        <v>47</v>
      </c>
      <c r="N1637" s="9">
        <f>S1637*Unit_conversion!$C$5</f>
        <v>1.0844982027728649</v>
      </c>
      <c r="R1637" s="10"/>
      <c r="S1637" s="2">
        <v>30.8</v>
      </c>
      <c r="T1637" s="2"/>
      <c r="U1637" s="2" t="s">
        <v>35</v>
      </c>
      <c r="V1637" s="1" t="s">
        <v>29</v>
      </c>
      <c r="W1637" s="2" t="s">
        <v>1582</v>
      </c>
      <c r="X1637" s="2" t="s">
        <v>1141</v>
      </c>
      <c r="Y1637" s="2"/>
    </row>
    <row r="1638" spans="1:27" ht="14.25" customHeight="1">
      <c r="A1638" s="1">
        <v>1197</v>
      </c>
      <c r="B1638" s="2">
        <v>1</v>
      </c>
      <c r="C1638" s="1" t="s">
        <v>1573</v>
      </c>
      <c r="D1638" s="1" t="s">
        <v>1574</v>
      </c>
      <c r="E1638" s="1">
        <v>2015</v>
      </c>
      <c r="F1638" s="1" t="s">
        <v>1575</v>
      </c>
      <c r="G1638" s="1" t="s">
        <v>1576</v>
      </c>
      <c r="H1638" s="8" t="str">
        <f>HYPERLINK("https://doi.org/"&amp;G1638)</f>
        <v>https://doi.org/10.1016/j.rse.2015.05.013</v>
      </c>
      <c r="I1638" s="1" t="s">
        <v>1577</v>
      </c>
      <c r="J1638" s="1" t="s">
        <v>1303</v>
      </c>
      <c r="K1638" s="1">
        <v>56</v>
      </c>
      <c r="L1638" s="37"/>
      <c r="M1638" s="2" t="s">
        <v>47</v>
      </c>
      <c r="N1638" s="9">
        <f>S1638*Unit_conversion!$C$5</f>
        <v>0.93661208421292874</v>
      </c>
      <c r="R1638" s="10"/>
      <c r="S1638" s="2">
        <v>26.6</v>
      </c>
      <c r="T1638" s="2"/>
      <c r="U1638" s="2" t="s">
        <v>35</v>
      </c>
      <c r="V1638" s="1" t="s">
        <v>36</v>
      </c>
      <c r="W1638" s="2" t="s">
        <v>1582</v>
      </c>
      <c r="X1638" s="2" t="s">
        <v>1141</v>
      </c>
      <c r="Y1638" s="2"/>
    </row>
    <row r="1639" spans="1:27" ht="14.25" customHeight="1">
      <c r="A1639" s="1">
        <v>1197</v>
      </c>
      <c r="B1639" s="2">
        <v>1</v>
      </c>
      <c r="C1639" s="1" t="s">
        <v>1573</v>
      </c>
      <c r="D1639" s="1" t="s">
        <v>1574</v>
      </c>
      <c r="E1639" s="1">
        <v>2015</v>
      </c>
      <c r="F1639" s="1" t="s">
        <v>1575</v>
      </c>
      <c r="G1639" s="1" t="s">
        <v>1576</v>
      </c>
      <c r="H1639" s="8" t="str">
        <f>HYPERLINK("https://doi.org/"&amp;G1639)</f>
        <v>https://doi.org/10.1016/j.rse.2015.05.013</v>
      </c>
      <c r="I1639" s="1" t="s">
        <v>1577</v>
      </c>
      <c r="J1639" s="1" t="s">
        <v>1303</v>
      </c>
      <c r="K1639" s="1">
        <v>28</v>
      </c>
      <c r="L1639" s="37"/>
      <c r="M1639" s="2" t="s">
        <v>1581</v>
      </c>
      <c r="N1639" s="9">
        <f>S1639*Unit_conversion!$C$5</f>
        <v>0.855626828811059</v>
      </c>
      <c r="R1639" s="10"/>
      <c r="S1639" s="2">
        <v>24.3</v>
      </c>
      <c r="T1639" s="2"/>
      <c r="U1639" s="2" t="s">
        <v>35</v>
      </c>
      <c r="V1639" s="1" t="s">
        <v>30</v>
      </c>
      <c r="W1639" s="2" t="s">
        <v>1582</v>
      </c>
      <c r="X1639" s="2" t="s">
        <v>1141</v>
      </c>
      <c r="Y1639" s="2"/>
    </row>
    <row r="1640" spans="1:27" ht="14.25" customHeight="1">
      <c r="A1640" s="1">
        <v>1197</v>
      </c>
      <c r="B1640" s="2">
        <v>1</v>
      </c>
      <c r="C1640" s="1" t="s">
        <v>1573</v>
      </c>
      <c r="D1640" s="1" t="s">
        <v>1574</v>
      </c>
      <c r="E1640" s="1">
        <v>2015</v>
      </c>
      <c r="F1640" s="1" t="s">
        <v>1575</v>
      </c>
      <c r="G1640" s="1" t="s">
        <v>1576</v>
      </c>
      <c r="H1640" s="8" t="str">
        <f>HYPERLINK("https://doi.org/"&amp;G1640)</f>
        <v>https://doi.org/10.1016/j.rse.2015.05.013</v>
      </c>
      <c r="I1640" s="1" t="s">
        <v>1577</v>
      </c>
      <c r="J1640" s="1" t="s">
        <v>1303</v>
      </c>
      <c r="K1640" s="1">
        <v>6</v>
      </c>
      <c r="L1640" s="37"/>
      <c r="M1640" s="2" t="s">
        <v>1581</v>
      </c>
      <c r="N1640" s="9">
        <f>S1640*Unit_conversion!$C$5</f>
        <v>0.68309302382446679</v>
      </c>
      <c r="R1640" s="10"/>
      <c r="S1640" s="2">
        <v>19.399999999999999</v>
      </c>
      <c r="T1640" s="2"/>
      <c r="U1640" s="2" t="s">
        <v>35</v>
      </c>
      <c r="V1640" s="1" t="s">
        <v>34</v>
      </c>
      <c r="W1640" s="2" t="s">
        <v>1582</v>
      </c>
      <c r="X1640" s="2" t="s">
        <v>1141</v>
      </c>
      <c r="Y1640" s="2"/>
    </row>
    <row r="1641" spans="1:27" ht="14.25" customHeight="1">
      <c r="A1641" s="1">
        <v>1197</v>
      </c>
      <c r="B1641" s="2">
        <v>1</v>
      </c>
      <c r="C1641" s="1" t="s">
        <v>1573</v>
      </c>
      <c r="D1641" s="1" t="s">
        <v>1574</v>
      </c>
      <c r="E1641" s="1">
        <v>2015</v>
      </c>
      <c r="F1641" s="1" t="s">
        <v>1575</v>
      </c>
      <c r="G1641" s="1" t="s">
        <v>1576</v>
      </c>
      <c r="H1641" s="8" t="str">
        <f>HYPERLINK("https://doi.org/"&amp;G1641)</f>
        <v>https://doi.org/10.1016/j.rse.2015.05.013</v>
      </c>
      <c r="I1641" s="1" t="s">
        <v>1577</v>
      </c>
      <c r="J1641" s="1" t="s">
        <v>1303</v>
      </c>
      <c r="K1641" s="1">
        <v>16</v>
      </c>
      <c r="L1641" s="37"/>
      <c r="M1641" s="2" t="s">
        <v>1581</v>
      </c>
      <c r="N1641" s="9">
        <f>S1641*Unit_conversion!$C$5</f>
        <v>1.1197091833823736</v>
      </c>
      <c r="R1641" s="10"/>
      <c r="S1641" s="2">
        <v>31.8</v>
      </c>
      <c r="T1641" s="2"/>
      <c r="U1641" s="2" t="s">
        <v>35</v>
      </c>
      <c r="V1641" s="1" t="s">
        <v>125</v>
      </c>
      <c r="W1641" s="2" t="s">
        <v>1582</v>
      </c>
      <c r="X1641" s="2" t="s">
        <v>1141</v>
      </c>
      <c r="Y1641" s="2"/>
    </row>
    <row r="1642" spans="1:27" ht="14.25" customHeight="1">
      <c r="A1642" s="1">
        <v>1197</v>
      </c>
      <c r="B1642" s="2">
        <v>1</v>
      </c>
      <c r="C1642" s="1" t="s">
        <v>1573</v>
      </c>
      <c r="D1642" s="1" t="s">
        <v>1574</v>
      </c>
      <c r="E1642" s="1">
        <v>2015</v>
      </c>
      <c r="F1642" s="1" t="s">
        <v>1575</v>
      </c>
      <c r="G1642" s="1" t="s">
        <v>1576</v>
      </c>
      <c r="H1642" s="8" t="str">
        <f>HYPERLINK("https://doi.org/"&amp;G1642)</f>
        <v>https://doi.org/10.1016/j.rse.2015.05.013</v>
      </c>
      <c r="I1642" s="1" t="s">
        <v>1577</v>
      </c>
      <c r="J1642" s="1" t="s">
        <v>1303</v>
      </c>
      <c r="K1642" s="1">
        <v>64</v>
      </c>
      <c r="L1642" s="37"/>
      <c r="M1642" s="2" t="s">
        <v>1581</v>
      </c>
      <c r="N1642" s="9">
        <f>S1642*Unit_conversion!$C$5</f>
        <v>0.72886729861682797</v>
      </c>
      <c r="R1642" s="10"/>
      <c r="S1642" s="2">
        <v>20.7</v>
      </c>
      <c r="T1642" s="2"/>
      <c r="U1642" s="2" t="s">
        <v>35</v>
      </c>
      <c r="V1642" s="1" t="s">
        <v>32</v>
      </c>
      <c r="W1642" s="2" t="s">
        <v>1582</v>
      </c>
      <c r="X1642" s="2" t="s">
        <v>1141</v>
      </c>
      <c r="Y1642" s="2"/>
    </row>
    <row r="1643" spans="1:27" ht="14.25" customHeight="1">
      <c r="A1643" s="1">
        <v>1197</v>
      </c>
      <c r="B1643" s="2">
        <v>1</v>
      </c>
      <c r="C1643" s="1" t="s">
        <v>1573</v>
      </c>
      <c r="D1643" s="1" t="s">
        <v>1574</v>
      </c>
      <c r="E1643" s="1">
        <v>2015</v>
      </c>
      <c r="F1643" s="1" t="s">
        <v>1575</v>
      </c>
      <c r="G1643" s="1" t="s">
        <v>1576</v>
      </c>
      <c r="H1643" s="8" t="str">
        <f>HYPERLINK("https://doi.org/"&amp;G1643)</f>
        <v>https://doi.org/10.1016/j.rse.2015.05.013</v>
      </c>
      <c r="I1643" s="1" t="s">
        <v>1577</v>
      </c>
      <c r="J1643" s="1" t="s">
        <v>1303</v>
      </c>
      <c r="K1643" s="1">
        <v>12</v>
      </c>
      <c r="L1643" s="37"/>
      <c r="M1643" s="2" t="s">
        <v>1581</v>
      </c>
      <c r="N1643" s="9">
        <f>S1643*Unit_conversion!$C$5</f>
        <v>0.77112047534823824</v>
      </c>
      <c r="R1643" s="10"/>
      <c r="S1643" s="2">
        <v>21.9</v>
      </c>
      <c r="T1643" s="2"/>
      <c r="U1643" s="2" t="s">
        <v>35</v>
      </c>
      <c r="V1643" s="1" t="s">
        <v>27</v>
      </c>
      <c r="W1643" s="2" t="s">
        <v>1582</v>
      </c>
      <c r="X1643" s="2" t="s">
        <v>1141</v>
      </c>
      <c r="Y1643" s="2"/>
    </row>
    <row r="1644" spans="1:27" ht="14.25" customHeight="1">
      <c r="A1644" s="1">
        <v>1197</v>
      </c>
      <c r="B1644" s="2">
        <v>1</v>
      </c>
      <c r="C1644" s="1" t="s">
        <v>1573</v>
      </c>
      <c r="D1644" s="1" t="s">
        <v>1574</v>
      </c>
      <c r="E1644" s="1">
        <v>2015</v>
      </c>
      <c r="F1644" s="1" t="s">
        <v>1575</v>
      </c>
      <c r="G1644" s="1" t="s">
        <v>1576</v>
      </c>
      <c r="H1644" s="8" t="str">
        <f>HYPERLINK("https://doi.org/"&amp;G1644)</f>
        <v>https://doi.org/10.1016/j.rse.2015.05.013</v>
      </c>
      <c r="I1644" s="1" t="s">
        <v>1577</v>
      </c>
      <c r="J1644" s="1" t="s">
        <v>1303</v>
      </c>
      <c r="K1644" s="1">
        <v>10</v>
      </c>
      <c r="L1644" s="37"/>
      <c r="M1644" s="2" t="s">
        <v>1581</v>
      </c>
      <c r="N1644" s="9">
        <f>S1644*Unit_conversion!$C$5</f>
        <v>0.72534620055587717</v>
      </c>
      <c r="R1644" s="10"/>
      <c r="S1644" s="2">
        <v>20.6</v>
      </c>
      <c r="T1644" s="2"/>
      <c r="U1644" s="2" t="s">
        <v>35</v>
      </c>
      <c r="V1644" s="1" t="s">
        <v>1579</v>
      </c>
      <c r="W1644" s="2" t="s">
        <v>1582</v>
      </c>
      <c r="X1644" s="2" t="s">
        <v>1141</v>
      </c>
      <c r="Y1644" s="2"/>
    </row>
    <row r="1645" spans="1:27" ht="14.25" customHeight="1">
      <c r="A1645" s="1">
        <v>1197</v>
      </c>
      <c r="B1645" s="2">
        <v>1</v>
      </c>
      <c r="C1645" s="1" t="s">
        <v>1573</v>
      </c>
      <c r="D1645" s="1" t="s">
        <v>1574</v>
      </c>
      <c r="E1645" s="1">
        <v>2015</v>
      </c>
      <c r="F1645" s="1" t="s">
        <v>1575</v>
      </c>
      <c r="G1645" s="1" t="s">
        <v>1576</v>
      </c>
      <c r="H1645" s="8" t="str">
        <f>HYPERLINK("https://doi.org/"&amp;G1645)</f>
        <v>https://doi.org/10.1016/j.rse.2015.05.013</v>
      </c>
      <c r="I1645" s="1" t="s">
        <v>1577</v>
      </c>
      <c r="J1645" s="1" t="s">
        <v>1303</v>
      </c>
      <c r="K1645" s="1">
        <v>14</v>
      </c>
      <c r="M1645" s="1" t="s">
        <v>1581</v>
      </c>
      <c r="N1645" s="9">
        <f>S1645*Unit_conversion!$C$5</f>
        <v>0.63731874903210572</v>
      </c>
      <c r="R1645" s="10"/>
      <c r="S1645" s="2">
        <v>18.100000000000001</v>
      </c>
      <c r="T1645" s="2"/>
      <c r="U1645" s="2" t="s">
        <v>35</v>
      </c>
      <c r="V1645" s="1" t="s">
        <v>1580</v>
      </c>
      <c r="W1645" s="2" t="s">
        <v>1582</v>
      </c>
      <c r="X1645" s="2" t="s">
        <v>1141</v>
      </c>
      <c r="Y1645" s="2"/>
    </row>
    <row r="1646" spans="1:27" ht="14.25" customHeight="1">
      <c r="A1646" s="1">
        <v>1197</v>
      </c>
      <c r="B1646" s="2">
        <v>1</v>
      </c>
      <c r="C1646" s="1" t="s">
        <v>1573</v>
      </c>
      <c r="D1646" s="1" t="s">
        <v>1574</v>
      </c>
      <c r="E1646" s="1">
        <v>2015</v>
      </c>
      <c r="F1646" s="1" t="s">
        <v>1575</v>
      </c>
      <c r="G1646" s="1" t="s">
        <v>1576</v>
      </c>
      <c r="H1646" s="8" t="str">
        <f>HYPERLINK("https://doi.org/"&amp;G1646)</f>
        <v>https://doi.org/10.1016/j.rse.2015.05.013</v>
      </c>
      <c r="I1646" s="1" t="s">
        <v>1577</v>
      </c>
      <c r="J1646" s="1" t="s">
        <v>1303</v>
      </c>
      <c r="K1646" s="1">
        <v>34</v>
      </c>
      <c r="M1646" s="1" t="s">
        <v>1581</v>
      </c>
      <c r="N1646" s="9">
        <f>S1646*Unit_conversion!$C$5</f>
        <v>1.0387239279805036</v>
      </c>
      <c r="R1646" s="10"/>
      <c r="S1646" s="2">
        <v>29.5</v>
      </c>
      <c r="T1646" s="2"/>
      <c r="U1646" s="2" t="s">
        <v>35</v>
      </c>
      <c r="V1646" s="1" t="s">
        <v>29</v>
      </c>
      <c r="W1646" s="2" t="s">
        <v>1582</v>
      </c>
      <c r="X1646" s="2" t="s">
        <v>1141</v>
      </c>
      <c r="Y1646" s="2"/>
      <c r="AA1646" s="2"/>
    </row>
    <row r="1647" spans="1:27" ht="14.25" customHeight="1">
      <c r="A1647" s="1">
        <v>1197</v>
      </c>
      <c r="B1647" s="2">
        <v>1</v>
      </c>
      <c r="C1647" s="1" t="s">
        <v>1573</v>
      </c>
      <c r="D1647" s="1" t="s">
        <v>1574</v>
      </c>
      <c r="E1647" s="1">
        <v>2015</v>
      </c>
      <c r="F1647" s="1" t="s">
        <v>1575</v>
      </c>
      <c r="G1647" s="1" t="s">
        <v>1576</v>
      </c>
      <c r="H1647" s="8" t="str">
        <f>HYPERLINK("https://doi.org/"&amp;G1647)</f>
        <v>https://doi.org/10.1016/j.rse.2015.05.013</v>
      </c>
      <c r="I1647" s="1" t="s">
        <v>1577</v>
      </c>
      <c r="J1647" s="1" t="s">
        <v>1303</v>
      </c>
      <c r="K1647" s="1">
        <v>56</v>
      </c>
      <c r="M1647" s="1" t="s">
        <v>1581</v>
      </c>
      <c r="N1647" s="9">
        <f>S1647*Unit_conversion!$C$5</f>
        <v>0.82393694626250114</v>
      </c>
      <c r="R1647" s="10"/>
      <c r="S1647" s="2">
        <v>23.4</v>
      </c>
      <c r="T1647" s="2"/>
      <c r="U1647" s="2" t="s">
        <v>35</v>
      </c>
      <c r="V1647" s="1" t="s">
        <v>36</v>
      </c>
      <c r="W1647" s="2" t="s">
        <v>1582</v>
      </c>
      <c r="X1647" s="2" t="s">
        <v>1141</v>
      </c>
      <c r="Y1647" s="2"/>
      <c r="AA1647" s="2"/>
    </row>
    <row r="1648" spans="1:27" ht="14.25" customHeight="1">
      <c r="A1648" s="1">
        <v>3911</v>
      </c>
      <c r="B1648" s="2">
        <v>1</v>
      </c>
      <c r="C1648" s="1" t="s">
        <v>1583</v>
      </c>
      <c r="D1648" s="1" t="s">
        <v>1584</v>
      </c>
      <c r="E1648" s="1">
        <v>2016</v>
      </c>
      <c r="F1648" s="1" t="s">
        <v>1585</v>
      </c>
      <c r="G1648" s="1" t="s">
        <v>1586</v>
      </c>
      <c r="H1648" s="8" t="str">
        <f>HYPERLINK("https://doi.org/"&amp;G1648)</f>
        <v>https://doi.org/10.1016/j.rse.2015.10.025</v>
      </c>
      <c r="J1648" s="1" t="s">
        <v>1303</v>
      </c>
      <c r="K1648" s="2">
        <v>1</v>
      </c>
      <c r="L1648" s="1">
        <v>199</v>
      </c>
      <c r="M1648" s="1" t="s">
        <v>1587</v>
      </c>
      <c r="N1648" s="1">
        <v>0.92</v>
      </c>
      <c r="O1648" s="1">
        <v>3.97</v>
      </c>
      <c r="R1648" s="10"/>
      <c r="S1648" s="2"/>
      <c r="T1648" s="2"/>
      <c r="U1648" s="1" t="s">
        <v>35</v>
      </c>
      <c r="V1648" s="1" t="s">
        <v>1588</v>
      </c>
      <c r="W1648" s="2" t="s">
        <v>1589</v>
      </c>
      <c r="X1648" s="2" t="s">
        <v>1141</v>
      </c>
      <c r="Y1648" s="2"/>
      <c r="AA1648" s="2"/>
    </row>
    <row r="1649" spans="1:27" ht="14.25" customHeight="1">
      <c r="A1649" s="1">
        <v>3911</v>
      </c>
      <c r="B1649" s="2">
        <v>1</v>
      </c>
      <c r="C1649" s="1" t="s">
        <v>1583</v>
      </c>
      <c r="D1649" s="1" t="s">
        <v>1584</v>
      </c>
      <c r="E1649" s="1">
        <v>2016</v>
      </c>
      <c r="F1649" s="1" t="s">
        <v>1585</v>
      </c>
      <c r="G1649" s="1" t="s">
        <v>1586</v>
      </c>
      <c r="H1649" s="8" t="str">
        <f>HYPERLINK("https://doi.org/"&amp;G1649)</f>
        <v>https://doi.org/10.1016/j.rse.2015.10.025</v>
      </c>
      <c r="J1649" s="1" t="s">
        <v>1303</v>
      </c>
      <c r="K1649" s="2">
        <v>1</v>
      </c>
      <c r="L1649" s="1">
        <v>199</v>
      </c>
      <c r="M1649" s="1" t="s">
        <v>1587</v>
      </c>
      <c r="N1649" s="1">
        <v>0.96</v>
      </c>
      <c r="O1649" s="1">
        <v>3.24</v>
      </c>
      <c r="R1649" s="10"/>
      <c r="S1649" s="2"/>
      <c r="T1649" s="2"/>
      <c r="U1649" s="1" t="s">
        <v>35</v>
      </c>
      <c r="V1649" s="1" t="s">
        <v>1590</v>
      </c>
      <c r="W1649" s="2" t="s">
        <v>1591</v>
      </c>
      <c r="X1649" s="2" t="s">
        <v>1141</v>
      </c>
      <c r="Y1649" s="2"/>
      <c r="AA1649" s="2"/>
    </row>
    <row r="1650" spans="1:27" ht="14.25" customHeight="1">
      <c r="A1650" s="1">
        <v>3788</v>
      </c>
      <c r="B1650" s="2">
        <v>1</v>
      </c>
      <c r="C1650" s="1" t="s">
        <v>1592</v>
      </c>
      <c r="D1650" s="1" t="s">
        <v>1593</v>
      </c>
      <c r="E1650" s="1">
        <v>2016</v>
      </c>
      <c r="F1650" s="1" t="s">
        <v>1594</v>
      </c>
      <c r="G1650" s="1" t="s">
        <v>1595</v>
      </c>
      <c r="H1650" s="8" t="str">
        <f>HYPERLINK("https://doi.org/"&amp;G1650)</f>
        <v>https://doi.org/10.1016/j.rse.2015.12.018</v>
      </c>
      <c r="I1650" s="1" t="s">
        <v>1596</v>
      </c>
      <c r="J1650" s="1" t="s">
        <v>1303</v>
      </c>
      <c r="K1650" s="1">
        <v>2</v>
      </c>
      <c r="L1650" s="1">
        <v>4</v>
      </c>
      <c r="M1650" s="1" t="s">
        <v>1597</v>
      </c>
      <c r="N1650" s="9">
        <f>S1650*Unit_conversion!$C$5</f>
        <v>0.74999388698253322</v>
      </c>
      <c r="R1650" s="10"/>
      <c r="S1650" s="2">
        <v>21.3</v>
      </c>
      <c r="T1650" s="2"/>
      <c r="U1650" s="2" t="s">
        <v>234</v>
      </c>
      <c r="V1650" s="2" t="s">
        <v>29</v>
      </c>
      <c r="W1650" s="2" t="s">
        <v>1598</v>
      </c>
      <c r="X1650" s="2" t="s">
        <v>1141</v>
      </c>
      <c r="Y1650" s="2"/>
      <c r="AA1650" s="2"/>
    </row>
    <row r="1651" spans="1:27" ht="14.25" customHeight="1">
      <c r="A1651" s="1">
        <v>3666</v>
      </c>
      <c r="B1651" s="2">
        <v>1</v>
      </c>
      <c r="C1651" s="1" t="s">
        <v>1599</v>
      </c>
      <c r="D1651" s="1" t="s">
        <v>1600</v>
      </c>
      <c r="E1651" s="1">
        <v>2016</v>
      </c>
      <c r="F1651" s="1" t="s">
        <v>1601</v>
      </c>
      <c r="G1651" s="1" t="s">
        <v>1602</v>
      </c>
      <c r="H1651" s="8" t="str">
        <f>HYPERLINK("https://doi.org/"&amp;G1651)</f>
        <v>https://doi.org/10.1016/j.rse.2015.12.043</v>
      </c>
      <c r="I1651" s="1" t="s">
        <v>1603</v>
      </c>
      <c r="J1651" s="1" t="s">
        <v>1303</v>
      </c>
      <c r="K1651" s="2">
        <v>1</v>
      </c>
      <c r="L1651" s="1">
        <v>12</v>
      </c>
      <c r="M1651" s="1" t="s">
        <v>803</v>
      </c>
      <c r="N1651" s="3">
        <v>0.6</v>
      </c>
      <c r="O1651" s="1">
        <v>1.24</v>
      </c>
      <c r="R1651" s="10"/>
      <c r="S1651" s="2"/>
      <c r="T1651" s="2"/>
      <c r="U1651" s="2" t="s">
        <v>35</v>
      </c>
      <c r="V1651" s="2"/>
      <c r="W1651" s="2" t="s">
        <v>1604</v>
      </c>
      <c r="X1651" s="2" t="s">
        <v>1141</v>
      </c>
      <c r="Y1651" s="2"/>
      <c r="AA1651" s="2"/>
    </row>
    <row r="1652" spans="1:27" ht="14.25" customHeight="1">
      <c r="A1652" s="1">
        <v>3666</v>
      </c>
      <c r="B1652" s="2">
        <v>1</v>
      </c>
      <c r="C1652" s="1" t="s">
        <v>1599</v>
      </c>
      <c r="D1652" s="1" t="s">
        <v>1600</v>
      </c>
      <c r="E1652" s="1">
        <v>2016</v>
      </c>
      <c r="F1652" s="1" t="s">
        <v>1601</v>
      </c>
      <c r="G1652" s="1" t="s">
        <v>1602</v>
      </c>
      <c r="H1652" s="8" t="str">
        <f>HYPERLINK("https://doi.org/"&amp;G1652)</f>
        <v>https://doi.org/10.1016/j.rse.2015.12.043</v>
      </c>
      <c r="I1652" s="1" t="s">
        <v>1603</v>
      </c>
      <c r="J1652" s="1" t="s">
        <v>1303</v>
      </c>
      <c r="K1652" s="2">
        <v>1</v>
      </c>
      <c r="L1652" s="1">
        <v>12</v>
      </c>
      <c r="M1652" s="1" t="s">
        <v>803</v>
      </c>
      <c r="N1652" s="3">
        <v>0.48</v>
      </c>
      <c r="O1652" s="1">
        <v>0.93</v>
      </c>
      <c r="R1652" s="10"/>
      <c r="S1652" s="2"/>
      <c r="T1652" s="2"/>
      <c r="U1652" s="2" t="s">
        <v>35</v>
      </c>
      <c r="V1652" s="2" t="s">
        <v>29</v>
      </c>
      <c r="W1652" s="2" t="s">
        <v>1605</v>
      </c>
      <c r="X1652" s="2" t="s">
        <v>1141</v>
      </c>
      <c r="Y1652" s="2"/>
      <c r="AA1652" s="2"/>
    </row>
    <row r="1653" spans="1:27" ht="14.25" customHeight="1">
      <c r="A1653" s="1">
        <v>3666</v>
      </c>
      <c r="B1653" s="2">
        <v>1</v>
      </c>
      <c r="C1653" s="1" t="s">
        <v>1599</v>
      </c>
      <c r="D1653" s="1" t="s">
        <v>1600</v>
      </c>
      <c r="E1653" s="1">
        <v>2016</v>
      </c>
      <c r="F1653" s="1" t="s">
        <v>1601</v>
      </c>
      <c r="G1653" s="1" t="s">
        <v>1602</v>
      </c>
      <c r="H1653" s="8" t="str">
        <f>HYPERLINK("https://doi.org/"&amp;G1653)</f>
        <v>https://doi.org/10.1016/j.rse.2015.12.043</v>
      </c>
      <c r="I1653" s="1" t="s">
        <v>1603</v>
      </c>
      <c r="J1653" s="1" t="s">
        <v>1303</v>
      </c>
      <c r="K1653" s="2">
        <v>1</v>
      </c>
      <c r="L1653" s="1">
        <v>12</v>
      </c>
      <c r="M1653" s="1" t="s">
        <v>803</v>
      </c>
      <c r="N1653" s="38">
        <f t="shared" ref="N1653:N1654" si="42">P1653/R1653</f>
        <v>0.43466666666666665</v>
      </c>
      <c r="O1653" s="39">
        <f t="shared" ref="O1653:O1654" si="43">Q1653/R1653</f>
        <v>0.93099999999999994</v>
      </c>
      <c r="P1653" s="40">
        <v>13.04</v>
      </c>
      <c r="Q1653" s="40">
        <v>27.93</v>
      </c>
      <c r="R1653" s="10">
        <v>30</v>
      </c>
      <c r="S1653" s="2"/>
      <c r="T1653" s="2"/>
      <c r="U1653" s="2" t="s">
        <v>45</v>
      </c>
      <c r="V1653" s="2"/>
      <c r="W1653" s="2" t="s">
        <v>1604</v>
      </c>
      <c r="X1653" s="2" t="s">
        <v>28</v>
      </c>
      <c r="Y1653" s="2"/>
      <c r="AA1653" s="2"/>
    </row>
    <row r="1654" spans="1:27" ht="14.25" customHeight="1">
      <c r="A1654" s="1">
        <v>3666</v>
      </c>
      <c r="B1654" s="2">
        <v>1</v>
      </c>
      <c r="C1654" s="1" t="s">
        <v>1599</v>
      </c>
      <c r="D1654" s="1" t="s">
        <v>1600</v>
      </c>
      <c r="E1654" s="1">
        <v>2016</v>
      </c>
      <c r="F1654" s="1" t="s">
        <v>1601</v>
      </c>
      <c r="G1654" s="1" t="s">
        <v>1602</v>
      </c>
      <c r="H1654" s="8" t="str">
        <f>HYPERLINK("https://doi.org/"&amp;G1654)</f>
        <v>https://doi.org/10.1016/j.rse.2015.12.043</v>
      </c>
      <c r="I1654" s="1" t="s">
        <v>1603</v>
      </c>
      <c r="J1654" s="1" t="s">
        <v>1303</v>
      </c>
      <c r="K1654" s="2">
        <v>1</v>
      </c>
      <c r="L1654" s="1">
        <v>12</v>
      </c>
      <c r="M1654" s="1" t="s">
        <v>803</v>
      </c>
      <c r="N1654" s="38">
        <f t="shared" si="42"/>
        <v>0.25833333333333336</v>
      </c>
      <c r="O1654" s="39">
        <f t="shared" si="43"/>
        <v>0.879</v>
      </c>
      <c r="P1654" s="40">
        <v>7.75</v>
      </c>
      <c r="Q1654" s="40">
        <v>26.37</v>
      </c>
      <c r="R1654" s="10">
        <v>30</v>
      </c>
      <c r="S1654" s="2"/>
      <c r="T1654" s="2"/>
      <c r="U1654" s="2" t="s">
        <v>45</v>
      </c>
      <c r="V1654" s="2" t="s">
        <v>29</v>
      </c>
      <c r="W1654" s="2" t="s">
        <v>1605</v>
      </c>
      <c r="X1654" s="2" t="s">
        <v>28</v>
      </c>
      <c r="Y1654" s="2"/>
      <c r="AA1654" s="2"/>
    </row>
    <row r="1655" spans="1:27" ht="14.25" customHeight="1">
      <c r="A1655" s="1">
        <v>3651</v>
      </c>
      <c r="B1655" s="2">
        <v>1</v>
      </c>
      <c r="C1655" s="1" t="s">
        <v>1606</v>
      </c>
      <c r="D1655" s="1" t="s">
        <v>1607</v>
      </c>
      <c r="E1655" s="1">
        <v>2016</v>
      </c>
      <c r="F1655" s="1" t="s">
        <v>1608</v>
      </c>
      <c r="G1655" s="1" t="s">
        <v>1609</v>
      </c>
      <c r="H1655" s="8" t="str">
        <f>HYPERLINK("https://doi.org/"&amp;G1655)</f>
        <v>https://doi.org/10.1016/j.rse.2016.08.030</v>
      </c>
      <c r="I1655" s="1" t="s">
        <v>1610</v>
      </c>
      <c r="J1655" s="1" t="s">
        <v>1303</v>
      </c>
      <c r="K1655" s="2">
        <v>13</v>
      </c>
      <c r="M1655" s="1" t="s">
        <v>1045</v>
      </c>
      <c r="N1655" s="1">
        <v>0.7</v>
      </c>
      <c r="R1655" s="10"/>
      <c r="S1655" s="2"/>
      <c r="T1655" s="2"/>
      <c r="U1655" s="2" t="s">
        <v>234</v>
      </c>
      <c r="V1655" s="2" t="s">
        <v>32</v>
      </c>
      <c r="W1655" s="2"/>
      <c r="X1655" s="2" t="s">
        <v>1141</v>
      </c>
      <c r="Y1655" s="2"/>
      <c r="AA1655" s="2"/>
    </row>
    <row r="1656" spans="1:27" ht="14.25" customHeight="1">
      <c r="A1656" s="1">
        <v>3651</v>
      </c>
      <c r="B1656" s="2">
        <v>1</v>
      </c>
      <c r="C1656" s="1" t="s">
        <v>1606</v>
      </c>
      <c r="D1656" s="1" t="s">
        <v>1607</v>
      </c>
      <c r="E1656" s="1">
        <v>2016</v>
      </c>
      <c r="F1656" s="1" t="s">
        <v>1608</v>
      </c>
      <c r="G1656" s="1" t="s">
        <v>1609</v>
      </c>
      <c r="H1656" s="8" t="str">
        <f>HYPERLINK("https://doi.org/"&amp;G1656)</f>
        <v>https://doi.org/10.1016/j.rse.2016.08.030</v>
      </c>
      <c r="I1656" s="1" t="s">
        <v>1610</v>
      </c>
      <c r="J1656" s="1" t="s">
        <v>1303</v>
      </c>
      <c r="K1656" s="2">
        <v>4</v>
      </c>
      <c r="M1656" s="1" t="s">
        <v>1045</v>
      </c>
      <c r="N1656" s="1">
        <v>1.1200000000000001</v>
      </c>
      <c r="R1656" s="10"/>
      <c r="S1656" s="2"/>
      <c r="T1656" s="2"/>
      <c r="U1656" s="2" t="s">
        <v>234</v>
      </c>
      <c r="V1656" s="2" t="s">
        <v>125</v>
      </c>
      <c r="W1656" s="2"/>
      <c r="X1656" s="2" t="s">
        <v>1141</v>
      </c>
      <c r="Y1656" s="2" t="s">
        <v>1611</v>
      </c>
      <c r="AA1656" s="2"/>
    </row>
    <row r="1657" spans="1:27" ht="14.25" customHeight="1">
      <c r="A1657" s="1">
        <v>3651</v>
      </c>
      <c r="B1657" s="2">
        <v>1</v>
      </c>
      <c r="C1657" s="1" t="s">
        <v>1606</v>
      </c>
      <c r="D1657" s="1" t="s">
        <v>1607</v>
      </c>
      <c r="E1657" s="1">
        <v>2016</v>
      </c>
      <c r="F1657" s="1" t="s">
        <v>1608</v>
      </c>
      <c r="G1657" s="1" t="s">
        <v>1609</v>
      </c>
      <c r="H1657" s="8" t="str">
        <f>HYPERLINK("https://doi.org/"&amp;G1657)</f>
        <v>https://doi.org/10.1016/j.rse.2016.08.030</v>
      </c>
      <c r="I1657" s="1" t="s">
        <v>1610</v>
      </c>
      <c r="J1657" s="1" t="s">
        <v>1303</v>
      </c>
      <c r="K1657" s="2">
        <v>8</v>
      </c>
      <c r="M1657" s="1" t="s">
        <v>1045</v>
      </c>
      <c r="N1657" s="1">
        <v>0.84</v>
      </c>
      <c r="R1657" s="10"/>
      <c r="S1657" s="2"/>
      <c r="T1657" s="2"/>
      <c r="U1657" s="2" t="s">
        <v>234</v>
      </c>
      <c r="V1657" s="2" t="s">
        <v>30</v>
      </c>
      <c r="W1657" s="2"/>
      <c r="X1657" s="2" t="s">
        <v>1141</v>
      </c>
      <c r="Y1657" s="2"/>
    </row>
    <row r="1658" spans="1:27" ht="14.25" customHeight="1">
      <c r="A1658" s="1">
        <v>3651</v>
      </c>
      <c r="B1658" s="2">
        <v>1</v>
      </c>
      <c r="C1658" s="1" t="s">
        <v>1606</v>
      </c>
      <c r="D1658" s="1" t="s">
        <v>1607</v>
      </c>
      <c r="E1658" s="1">
        <v>2016</v>
      </c>
      <c r="F1658" s="1" t="s">
        <v>1608</v>
      </c>
      <c r="G1658" s="1" t="s">
        <v>1609</v>
      </c>
      <c r="H1658" s="8" t="str">
        <f>HYPERLINK("https://doi.org/"&amp;G1658)</f>
        <v>https://doi.org/10.1016/j.rse.2016.08.030</v>
      </c>
      <c r="I1658" s="1" t="s">
        <v>1610</v>
      </c>
      <c r="J1658" s="1" t="s">
        <v>1303</v>
      </c>
      <c r="K1658" s="2">
        <v>4</v>
      </c>
      <c r="M1658" s="1" t="s">
        <v>1045</v>
      </c>
      <c r="N1658" s="1">
        <v>0.66</v>
      </c>
      <c r="R1658" s="10"/>
      <c r="S1658" s="2"/>
      <c r="T1658" s="2"/>
      <c r="U1658" s="2" t="s">
        <v>234</v>
      </c>
      <c r="V1658" s="2" t="s">
        <v>27</v>
      </c>
      <c r="W1658" s="2"/>
      <c r="X1658" s="2" t="s">
        <v>1141</v>
      </c>
      <c r="Y1658" s="2"/>
    </row>
    <row r="1659" spans="1:27" ht="14.25" customHeight="1">
      <c r="A1659" s="1">
        <v>3651</v>
      </c>
      <c r="B1659" s="2">
        <v>1</v>
      </c>
      <c r="C1659" s="1" t="s">
        <v>1606</v>
      </c>
      <c r="D1659" s="1" t="s">
        <v>1607</v>
      </c>
      <c r="E1659" s="1">
        <v>2016</v>
      </c>
      <c r="F1659" s="1" t="s">
        <v>1608</v>
      </c>
      <c r="G1659" s="1" t="s">
        <v>1609</v>
      </c>
      <c r="H1659" s="8" t="str">
        <f>HYPERLINK("https://doi.org/"&amp;G1659)</f>
        <v>https://doi.org/10.1016/j.rse.2016.08.030</v>
      </c>
      <c r="I1659" s="1" t="s">
        <v>1610</v>
      </c>
      <c r="J1659" s="1" t="s">
        <v>1303</v>
      </c>
      <c r="K1659" s="2">
        <v>4</v>
      </c>
      <c r="M1659" s="1" t="s">
        <v>1045</v>
      </c>
      <c r="N1659" s="1">
        <v>1.1299999999999999</v>
      </c>
      <c r="R1659" s="10"/>
      <c r="S1659" s="2"/>
      <c r="T1659" s="2"/>
      <c r="U1659" s="2" t="s">
        <v>234</v>
      </c>
      <c r="V1659" s="2" t="s">
        <v>124</v>
      </c>
      <c r="W1659" s="2"/>
      <c r="X1659" s="2" t="s">
        <v>1141</v>
      </c>
      <c r="Y1659" s="2"/>
    </row>
    <row r="1660" spans="1:27" ht="14.25" customHeight="1">
      <c r="A1660" s="1">
        <v>3651</v>
      </c>
      <c r="B1660" s="2">
        <v>1</v>
      </c>
      <c r="C1660" s="1" t="s">
        <v>1606</v>
      </c>
      <c r="D1660" s="1" t="s">
        <v>1607</v>
      </c>
      <c r="E1660" s="1">
        <v>2016</v>
      </c>
      <c r="F1660" s="1" t="s">
        <v>1608</v>
      </c>
      <c r="G1660" s="1" t="s">
        <v>1609</v>
      </c>
      <c r="H1660" s="8" t="str">
        <f>HYPERLINK("https://doi.org/"&amp;G1660)</f>
        <v>https://doi.org/10.1016/j.rse.2016.08.030</v>
      </c>
      <c r="I1660" s="1" t="s">
        <v>1610</v>
      </c>
      <c r="J1660" s="1" t="s">
        <v>1303</v>
      </c>
      <c r="K1660" s="2">
        <v>8</v>
      </c>
      <c r="M1660" s="1" t="s">
        <v>1045</v>
      </c>
      <c r="N1660" s="1">
        <v>0.75</v>
      </c>
      <c r="R1660" s="10"/>
      <c r="S1660" s="2"/>
      <c r="T1660" s="2"/>
      <c r="U1660" s="2" t="s">
        <v>234</v>
      </c>
      <c r="V1660" s="2" t="s">
        <v>1612</v>
      </c>
      <c r="W1660" s="2"/>
      <c r="X1660" s="2" t="s">
        <v>1141</v>
      </c>
      <c r="Y1660" s="2"/>
    </row>
    <row r="1661" spans="1:27" ht="14.25" customHeight="1">
      <c r="A1661" s="1">
        <v>3651</v>
      </c>
      <c r="B1661" s="2">
        <v>1</v>
      </c>
      <c r="C1661" s="1" t="s">
        <v>1606</v>
      </c>
      <c r="D1661" s="1" t="s">
        <v>1607</v>
      </c>
      <c r="E1661" s="1">
        <v>2016</v>
      </c>
      <c r="F1661" s="1" t="s">
        <v>1608</v>
      </c>
      <c r="G1661" s="1" t="s">
        <v>1609</v>
      </c>
      <c r="H1661" s="8" t="str">
        <f>HYPERLINK("https://doi.org/"&amp;G1661)</f>
        <v>https://doi.org/10.1016/j.rse.2016.08.030</v>
      </c>
      <c r="I1661" s="1" t="s">
        <v>1610</v>
      </c>
      <c r="J1661" s="1" t="s">
        <v>1303</v>
      </c>
      <c r="K1661" s="2">
        <v>15</v>
      </c>
      <c r="M1661" s="1" t="s">
        <v>1045</v>
      </c>
      <c r="N1661" s="1">
        <v>0.74</v>
      </c>
      <c r="R1661" s="10"/>
      <c r="S1661" s="2"/>
      <c r="T1661" s="2"/>
      <c r="U1661" s="2" t="s">
        <v>234</v>
      </c>
      <c r="V1661" s="2" t="s">
        <v>1613</v>
      </c>
      <c r="W1661" s="2"/>
      <c r="X1661" s="2" t="s">
        <v>1141</v>
      </c>
      <c r="Y1661" s="2"/>
    </row>
    <row r="1662" spans="1:27" ht="14.25" customHeight="1">
      <c r="A1662" s="1">
        <v>3651</v>
      </c>
      <c r="B1662" s="2">
        <v>1</v>
      </c>
      <c r="C1662" s="1" t="s">
        <v>1606</v>
      </c>
      <c r="D1662" s="1" t="s">
        <v>1607</v>
      </c>
      <c r="E1662" s="1">
        <v>2016</v>
      </c>
      <c r="F1662" s="1" t="s">
        <v>1608</v>
      </c>
      <c r="G1662" s="1" t="s">
        <v>1609</v>
      </c>
      <c r="H1662" s="8" t="str">
        <f>HYPERLINK("https://doi.org/"&amp;G1662)</f>
        <v>https://doi.org/10.1016/j.rse.2016.08.030</v>
      </c>
      <c r="I1662" s="1" t="s">
        <v>1610</v>
      </c>
      <c r="J1662" s="1" t="s">
        <v>1303</v>
      </c>
      <c r="K1662" s="2">
        <v>11</v>
      </c>
      <c r="M1662" s="1" t="s">
        <v>1045</v>
      </c>
      <c r="N1662" s="1">
        <v>0.7</v>
      </c>
      <c r="R1662" s="10"/>
      <c r="S1662" s="2"/>
      <c r="T1662" s="2"/>
      <c r="U1662" s="2" t="s">
        <v>234</v>
      </c>
      <c r="V1662" s="2" t="s">
        <v>29</v>
      </c>
      <c r="W1662" s="2"/>
      <c r="X1662" s="2" t="s">
        <v>1141</v>
      </c>
      <c r="Y1662" s="2"/>
    </row>
    <row r="1663" spans="1:27" ht="14.25" customHeight="1">
      <c r="A1663" s="1">
        <v>3651</v>
      </c>
      <c r="B1663" s="2">
        <v>1</v>
      </c>
      <c r="C1663" s="1" t="s">
        <v>1606</v>
      </c>
      <c r="D1663" s="1" t="s">
        <v>1607</v>
      </c>
      <c r="E1663" s="1">
        <v>2016</v>
      </c>
      <c r="F1663" s="1" t="s">
        <v>1608</v>
      </c>
      <c r="G1663" s="1" t="s">
        <v>1609</v>
      </c>
      <c r="H1663" s="8" t="str">
        <f>HYPERLINK("https://doi.org/"&amp;G1663)</f>
        <v>https://doi.org/10.1016/j.rse.2016.08.030</v>
      </c>
      <c r="I1663" s="1" t="s">
        <v>1610</v>
      </c>
      <c r="J1663" s="1" t="s">
        <v>1303</v>
      </c>
      <c r="K1663" s="2">
        <v>13</v>
      </c>
      <c r="L1663" s="37"/>
      <c r="M1663" s="2" t="s">
        <v>1322</v>
      </c>
      <c r="N1663" s="2">
        <v>0.74</v>
      </c>
      <c r="O1663" s="2"/>
      <c r="Q1663" s="2"/>
      <c r="R1663" s="10"/>
      <c r="S1663" s="2"/>
      <c r="T1663" s="2"/>
      <c r="U1663" s="2" t="s">
        <v>234</v>
      </c>
      <c r="V1663" s="2" t="s">
        <v>32</v>
      </c>
      <c r="W1663" s="2"/>
      <c r="X1663" s="2" t="s">
        <v>1141</v>
      </c>
      <c r="Y1663" s="2"/>
    </row>
    <row r="1664" spans="1:27" ht="14.25" customHeight="1">
      <c r="A1664" s="1">
        <v>3651</v>
      </c>
      <c r="B1664" s="2">
        <v>1</v>
      </c>
      <c r="C1664" s="1" t="s">
        <v>1606</v>
      </c>
      <c r="D1664" s="1" t="s">
        <v>1607</v>
      </c>
      <c r="E1664" s="1">
        <v>2016</v>
      </c>
      <c r="F1664" s="1" t="s">
        <v>1608</v>
      </c>
      <c r="G1664" s="1" t="s">
        <v>1609</v>
      </c>
      <c r="H1664" s="8" t="str">
        <f>HYPERLINK("https://doi.org/"&amp;G1664)</f>
        <v>https://doi.org/10.1016/j.rse.2016.08.030</v>
      </c>
      <c r="I1664" s="1" t="s">
        <v>1610</v>
      </c>
      <c r="J1664" s="1" t="s">
        <v>1303</v>
      </c>
      <c r="K1664" s="2">
        <v>4</v>
      </c>
      <c r="L1664" s="37"/>
      <c r="M1664" s="2" t="s">
        <v>1322</v>
      </c>
      <c r="N1664" s="2">
        <v>1.26</v>
      </c>
      <c r="O1664" s="2"/>
      <c r="Q1664" s="2"/>
      <c r="R1664" s="10"/>
      <c r="S1664" s="2"/>
      <c r="T1664" s="2"/>
      <c r="U1664" s="2" t="s">
        <v>234</v>
      </c>
      <c r="V1664" s="2" t="s">
        <v>125</v>
      </c>
      <c r="W1664" s="2"/>
      <c r="X1664" s="2" t="s">
        <v>1141</v>
      </c>
    </row>
    <row r="1665" spans="1:27" ht="14.25" customHeight="1">
      <c r="A1665" s="1">
        <v>3651</v>
      </c>
      <c r="B1665" s="2">
        <v>1</v>
      </c>
      <c r="C1665" s="1" t="s">
        <v>1606</v>
      </c>
      <c r="D1665" s="1" t="s">
        <v>1607</v>
      </c>
      <c r="E1665" s="1">
        <v>2016</v>
      </c>
      <c r="F1665" s="1" t="s">
        <v>1608</v>
      </c>
      <c r="G1665" s="1" t="s">
        <v>1609</v>
      </c>
      <c r="H1665" s="8" t="str">
        <f>HYPERLINK("https://doi.org/"&amp;G1665)</f>
        <v>https://doi.org/10.1016/j.rse.2016.08.030</v>
      </c>
      <c r="I1665" s="1" t="s">
        <v>1610</v>
      </c>
      <c r="J1665" s="1" t="s">
        <v>1303</v>
      </c>
      <c r="K1665" s="2">
        <v>8</v>
      </c>
      <c r="L1665" s="37"/>
      <c r="M1665" s="2" t="s">
        <v>1322</v>
      </c>
      <c r="N1665" s="2">
        <v>0.91</v>
      </c>
      <c r="O1665" s="2"/>
      <c r="Q1665" s="2"/>
      <c r="R1665" s="10"/>
      <c r="S1665" s="2"/>
      <c r="T1665" s="2"/>
      <c r="U1665" s="2" t="s">
        <v>234</v>
      </c>
      <c r="V1665" s="2" t="s">
        <v>30</v>
      </c>
      <c r="W1665" s="2"/>
      <c r="X1665" s="2" t="s">
        <v>1141</v>
      </c>
      <c r="Y1665" s="2"/>
    </row>
    <row r="1666" spans="1:27" ht="14.25" customHeight="1">
      <c r="A1666" s="1">
        <v>3651</v>
      </c>
      <c r="B1666" s="2">
        <v>1</v>
      </c>
      <c r="C1666" s="1" t="s">
        <v>1606</v>
      </c>
      <c r="D1666" s="1" t="s">
        <v>1607</v>
      </c>
      <c r="E1666" s="1">
        <v>2016</v>
      </c>
      <c r="F1666" s="1" t="s">
        <v>1608</v>
      </c>
      <c r="G1666" s="1" t="s">
        <v>1609</v>
      </c>
      <c r="H1666" s="8" t="str">
        <f>HYPERLINK("https://doi.org/"&amp;G1666)</f>
        <v>https://doi.org/10.1016/j.rse.2016.08.030</v>
      </c>
      <c r="I1666" s="1" t="s">
        <v>1610</v>
      </c>
      <c r="J1666" s="1" t="s">
        <v>1303</v>
      </c>
      <c r="K1666" s="2">
        <v>4</v>
      </c>
      <c r="L1666" s="37"/>
      <c r="M1666" s="2" t="s">
        <v>1322</v>
      </c>
      <c r="N1666" s="2">
        <v>0.97</v>
      </c>
      <c r="O1666" s="2"/>
      <c r="Q1666" s="2"/>
      <c r="R1666" s="10"/>
      <c r="S1666" s="2"/>
      <c r="T1666" s="2"/>
      <c r="U1666" s="2" t="s">
        <v>234</v>
      </c>
      <c r="V1666" s="2" t="s">
        <v>27</v>
      </c>
      <c r="W1666" s="2"/>
      <c r="X1666" s="2" t="s">
        <v>1141</v>
      </c>
      <c r="Y1666" s="2"/>
    </row>
    <row r="1667" spans="1:27" ht="14.25" customHeight="1">
      <c r="A1667" s="1">
        <v>3651</v>
      </c>
      <c r="B1667" s="2">
        <v>1</v>
      </c>
      <c r="C1667" s="1" t="s">
        <v>1606</v>
      </c>
      <c r="D1667" s="1" t="s">
        <v>1607</v>
      </c>
      <c r="E1667" s="1">
        <v>2016</v>
      </c>
      <c r="F1667" s="1" t="s">
        <v>1608</v>
      </c>
      <c r="G1667" s="1" t="s">
        <v>1609</v>
      </c>
      <c r="H1667" s="8" t="str">
        <f>HYPERLINK("https://doi.org/"&amp;G1667)</f>
        <v>https://doi.org/10.1016/j.rse.2016.08.030</v>
      </c>
      <c r="I1667" s="1" t="s">
        <v>1610</v>
      </c>
      <c r="J1667" s="1" t="s">
        <v>1303</v>
      </c>
      <c r="K1667" s="2">
        <v>4</v>
      </c>
      <c r="L1667" s="37"/>
      <c r="M1667" s="2" t="s">
        <v>1322</v>
      </c>
      <c r="N1667" s="2">
        <v>0.66</v>
      </c>
      <c r="O1667" s="2"/>
      <c r="Q1667" s="2"/>
      <c r="R1667" s="10"/>
      <c r="S1667" s="2"/>
      <c r="T1667" s="2"/>
      <c r="U1667" s="2" t="s">
        <v>234</v>
      </c>
      <c r="V1667" s="2" t="s">
        <v>124</v>
      </c>
      <c r="W1667" s="2"/>
      <c r="X1667" s="2" t="s">
        <v>1141</v>
      </c>
      <c r="Y1667" s="2"/>
    </row>
    <row r="1668" spans="1:27" ht="14.25" customHeight="1">
      <c r="A1668" s="1">
        <v>3651</v>
      </c>
      <c r="B1668" s="2">
        <v>1</v>
      </c>
      <c r="C1668" s="1" t="s">
        <v>1606</v>
      </c>
      <c r="D1668" s="1" t="s">
        <v>1607</v>
      </c>
      <c r="E1668" s="1">
        <v>2016</v>
      </c>
      <c r="F1668" s="1" t="s">
        <v>1608</v>
      </c>
      <c r="G1668" s="1" t="s">
        <v>1609</v>
      </c>
      <c r="H1668" s="8" t="str">
        <f>HYPERLINK("https://doi.org/"&amp;G1668)</f>
        <v>https://doi.org/10.1016/j.rse.2016.08.030</v>
      </c>
      <c r="I1668" s="1" t="s">
        <v>1610</v>
      </c>
      <c r="J1668" s="1" t="s">
        <v>1303</v>
      </c>
      <c r="K1668" s="2">
        <v>8</v>
      </c>
      <c r="L1668" s="37"/>
      <c r="M1668" s="2" t="s">
        <v>1322</v>
      </c>
      <c r="N1668" s="2">
        <v>0.8</v>
      </c>
      <c r="O1668" s="2"/>
      <c r="Q1668" s="2"/>
      <c r="R1668" s="10"/>
      <c r="S1668" s="2"/>
      <c r="T1668" s="2"/>
      <c r="U1668" s="2" t="s">
        <v>234</v>
      </c>
      <c r="V1668" s="2" t="s">
        <v>1612</v>
      </c>
      <c r="W1668" s="2"/>
      <c r="X1668" s="2" t="s">
        <v>1141</v>
      </c>
      <c r="Y1668" s="2"/>
    </row>
    <row r="1669" spans="1:27" ht="14.25" customHeight="1">
      <c r="A1669" s="1">
        <v>3651</v>
      </c>
      <c r="B1669" s="2">
        <v>1</v>
      </c>
      <c r="C1669" s="1" t="s">
        <v>1606</v>
      </c>
      <c r="D1669" s="1" t="s">
        <v>1607</v>
      </c>
      <c r="E1669" s="1">
        <v>2016</v>
      </c>
      <c r="F1669" s="1" t="s">
        <v>1608</v>
      </c>
      <c r="G1669" s="1" t="s">
        <v>1609</v>
      </c>
      <c r="H1669" s="8" t="str">
        <f>HYPERLINK("https://doi.org/"&amp;G1669)</f>
        <v>https://doi.org/10.1016/j.rse.2016.08.030</v>
      </c>
      <c r="I1669" s="1" t="s">
        <v>1610</v>
      </c>
      <c r="J1669" s="1" t="s">
        <v>1303</v>
      </c>
      <c r="K1669" s="2">
        <v>15</v>
      </c>
      <c r="L1669" s="37"/>
      <c r="M1669" s="2" t="s">
        <v>1322</v>
      </c>
      <c r="N1669" s="2">
        <v>0.88</v>
      </c>
      <c r="O1669" s="2"/>
      <c r="Q1669" s="2"/>
      <c r="R1669" s="10"/>
      <c r="S1669" s="2"/>
      <c r="T1669" s="2"/>
      <c r="U1669" s="2" t="s">
        <v>234</v>
      </c>
      <c r="V1669" s="2" t="s">
        <v>1613</v>
      </c>
      <c r="W1669" s="2"/>
      <c r="X1669" s="2" t="s">
        <v>1141</v>
      </c>
      <c r="Y1669" s="2"/>
      <c r="AA1669" s="2"/>
    </row>
    <row r="1670" spans="1:27" ht="14.25" customHeight="1">
      <c r="A1670" s="1">
        <v>3651</v>
      </c>
      <c r="B1670" s="2">
        <v>1</v>
      </c>
      <c r="C1670" s="1" t="s">
        <v>1606</v>
      </c>
      <c r="D1670" s="1" t="s">
        <v>1607</v>
      </c>
      <c r="E1670" s="1">
        <v>2016</v>
      </c>
      <c r="F1670" s="1" t="s">
        <v>1608</v>
      </c>
      <c r="G1670" s="1" t="s">
        <v>1609</v>
      </c>
      <c r="H1670" s="8" t="str">
        <f>HYPERLINK("https://doi.org/"&amp;G1670)</f>
        <v>https://doi.org/10.1016/j.rse.2016.08.030</v>
      </c>
      <c r="I1670" s="1" t="s">
        <v>1610</v>
      </c>
      <c r="J1670" s="1" t="s">
        <v>1303</v>
      </c>
      <c r="K1670" s="2">
        <v>11</v>
      </c>
      <c r="L1670" s="37"/>
      <c r="M1670" s="2" t="s">
        <v>1322</v>
      </c>
      <c r="N1670" s="2">
        <v>0.88</v>
      </c>
      <c r="O1670" s="2"/>
      <c r="Q1670" s="2"/>
      <c r="R1670" s="10"/>
      <c r="S1670" s="2"/>
      <c r="T1670" s="2"/>
      <c r="U1670" s="2" t="s">
        <v>234</v>
      </c>
      <c r="V1670" s="2" t="s">
        <v>29</v>
      </c>
      <c r="W1670" s="2"/>
      <c r="X1670" s="2" t="s">
        <v>1141</v>
      </c>
      <c r="Y1670" s="2"/>
      <c r="AA1670" s="2"/>
    </row>
    <row r="1671" spans="1:27" ht="14.25" customHeight="1">
      <c r="A1671" s="1">
        <v>3633</v>
      </c>
      <c r="B1671" s="2">
        <v>1</v>
      </c>
      <c r="C1671" s="1" t="s">
        <v>1614</v>
      </c>
      <c r="D1671" s="1" t="s">
        <v>1615</v>
      </c>
      <c r="E1671" s="1">
        <v>2016</v>
      </c>
      <c r="F1671" s="1" t="s">
        <v>1616</v>
      </c>
      <c r="G1671" s="1" t="s">
        <v>1617</v>
      </c>
      <c r="H1671" s="8" t="str">
        <f>HYPERLINK("https://doi.org/"&amp;G1671)</f>
        <v>https://doi.org/10.1016/j.rse.2016.10.019</v>
      </c>
      <c r="I1671" s="1" t="s">
        <v>1618</v>
      </c>
      <c r="J1671" s="1" t="s">
        <v>1303</v>
      </c>
      <c r="K1671" s="2">
        <v>1</v>
      </c>
      <c r="L1671" s="37"/>
      <c r="M1671" s="2" t="s">
        <v>1619</v>
      </c>
      <c r="N1671" s="9">
        <f>S1671*Unit_conversion!$C$5</f>
        <v>3.8802500631678476</v>
      </c>
      <c r="O1671" s="2"/>
      <c r="P1671" s="2"/>
      <c r="Q1671" s="2"/>
      <c r="R1671" s="10"/>
      <c r="S1671" s="2">
        <v>110.2</v>
      </c>
      <c r="T1671" s="2"/>
      <c r="U1671" s="2" t="s">
        <v>26</v>
      </c>
      <c r="V1671" s="2" t="s">
        <v>1620</v>
      </c>
      <c r="W1671" s="2" t="s">
        <v>1621</v>
      </c>
      <c r="X1671" s="2" t="s">
        <v>1141</v>
      </c>
      <c r="Y1671" s="2" t="s">
        <v>1622</v>
      </c>
      <c r="AA1671" s="2"/>
    </row>
    <row r="1672" spans="1:27" ht="14.25" customHeight="1">
      <c r="A1672" s="1">
        <v>3633</v>
      </c>
      <c r="B1672" s="2">
        <v>1</v>
      </c>
      <c r="C1672" s="1" t="s">
        <v>1614</v>
      </c>
      <c r="D1672" s="1" t="s">
        <v>1615</v>
      </c>
      <c r="E1672" s="1">
        <v>2016</v>
      </c>
      <c r="F1672" s="1" t="s">
        <v>1616</v>
      </c>
      <c r="G1672" s="1" t="s">
        <v>1617</v>
      </c>
      <c r="H1672" s="8" t="str">
        <f>HYPERLINK("https://doi.org/"&amp;G1672)</f>
        <v>https://doi.org/10.1016/j.rse.2016.10.019</v>
      </c>
      <c r="I1672" s="1" t="s">
        <v>1618</v>
      </c>
      <c r="J1672" s="1" t="s">
        <v>1303</v>
      </c>
      <c r="K1672" s="2">
        <v>1</v>
      </c>
      <c r="L1672" s="37"/>
      <c r="M1672" s="2" t="s">
        <v>1619</v>
      </c>
      <c r="N1672" s="9">
        <f>S1672*Unit_conversion!$C$5</f>
        <v>2.2394183667647471</v>
      </c>
      <c r="Q1672" s="2"/>
      <c r="R1672" s="10"/>
      <c r="S1672" s="2">
        <v>63.6</v>
      </c>
      <c r="T1672" s="2"/>
      <c r="U1672" s="2" t="s">
        <v>26</v>
      </c>
      <c r="V1672" s="2" t="s">
        <v>1620</v>
      </c>
      <c r="W1672" s="2" t="s">
        <v>1621</v>
      </c>
      <c r="X1672" s="2" t="s">
        <v>1141</v>
      </c>
      <c r="Y1672" s="2" t="s">
        <v>1623</v>
      </c>
      <c r="AA1672" s="2"/>
    </row>
    <row r="1673" spans="1:27" ht="14.25" customHeight="1">
      <c r="A1673" s="1">
        <v>3633</v>
      </c>
      <c r="B1673" s="2">
        <v>1</v>
      </c>
      <c r="C1673" s="1" t="s">
        <v>1614</v>
      </c>
      <c r="D1673" s="1" t="s">
        <v>1615</v>
      </c>
      <c r="E1673" s="1">
        <v>2016</v>
      </c>
      <c r="F1673" s="1" t="s">
        <v>1616</v>
      </c>
      <c r="G1673" s="1" t="s">
        <v>1617</v>
      </c>
      <c r="H1673" s="8" t="str">
        <f>HYPERLINK("https://doi.org/"&amp;G1673)</f>
        <v>https://doi.org/10.1016/j.rse.2016.10.019</v>
      </c>
      <c r="I1673" s="1" t="s">
        <v>1618</v>
      </c>
      <c r="J1673" s="1" t="s">
        <v>1303</v>
      </c>
      <c r="K1673" s="2">
        <v>1</v>
      </c>
      <c r="L1673" s="37"/>
      <c r="M1673" s="2" t="s">
        <v>1619</v>
      </c>
      <c r="N1673" s="9">
        <f>S1673*Unit_conversion!$C$5</f>
        <v>3.6372942969622382</v>
      </c>
      <c r="Q1673" s="2"/>
      <c r="R1673" s="10"/>
      <c r="S1673" s="2">
        <v>103.3</v>
      </c>
      <c r="T1673" s="2"/>
      <c r="U1673" s="2" t="s">
        <v>26</v>
      </c>
      <c r="V1673" s="2" t="s">
        <v>1620</v>
      </c>
      <c r="W1673" s="2" t="s">
        <v>1621</v>
      </c>
      <c r="X1673" s="2" t="s">
        <v>1141</v>
      </c>
      <c r="Y1673" s="2" t="s">
        <v>1624</v>
      </c>
      <c r="AA1673" s="2"/>
    </row>
    <row r="1674" spans="1:27" ht="14.25" customHeight="1">
      <c r="A1674" s="1">
        <v>3633</v>
      </c>
      <c r="B1674" s="2">
        <v>1</v>
      </c>
      <c r="C1674" s="1" t="s">
        <v>1614</v>
      </c>
      <c r="D1674" s="1" t="s">
        <v>1615</v>
      </c>
      <c r="E1674" s="1">
        <v>2016</v>
      </c>
      <c r="F1674" s="1" t="s">
        <v>1616</v>
      </c>
      <c r="G1674" s="1" t="s">
        <v>1617</v>
      </c>
      <c r="H1674" s="8" t="str">
        <f>HYPERLINK("https://doi.org/"&amp;G1674)</f>
        <v>https://doi.org/10.1016/j.rse.2016.10.019</v>
      </c>
      <c r="I1674" s="1" t="s">
        <v>1618</v>
      </c>
      <c r="J1674" s="1" t="s">
        <v>1303</v>
      </c>
      <c r="K1674" s="2">
        <v>1</v>
      </c>
      <c r="L1674" s="37"/>
      <c r="M1674" s="2" t="s">
        <v>1619</v>
      </c>
      <c r="N1674" s="9">
        <f>S1674*Unit_conversion!$C$5</f>
        <v>3.1161717839415108</v>
      </c>
      <c r="Q1674" s="2"/>
      <c r="R1674" s="10"/>
      <c r="S1674" s="2">
        <v>88.5</v>
      </c>
      <c r="T1674" s="2"/>
      <c r="U1674" s="2" t="s">
        <v>26</v>
      </c>
      <c r="V1674" s="2" t="s">
        <v>1620</v>
      </c>
      <c r="W1674" s="2" t="s">
        <v>1621</v>
      </c>
      <c r="X1674" s="2" t="s">
        <v>1141</v>
      </c>
      <c r="Y1674" s="2" t="s">
        <v>1625</v>
      </c>
      <c r="AA1674" s="2"/>
    </row>
    <row r="1675" spans="1:27" ht="14.25" customHeight="1">
      <c r="A1675" s="1">
        <v>3633</v>
      </c>
      <c r="B1675" s="2">
        <v>1</v>
      </c>
      <c r="C1675" s="1" t="s">
        <v>1614</v>
      </c>
      <c r="D1675" s="1" t="s">
        <v>1615</v>
      </c>
      <c r="E1675" s="1">
        <v>2016</v>
      </c>
      <c r="F1675" s="1" t="s">
        <v>1616</v>
      </c>
      <c r="G1675" s="1" t="s">
        <v>1617</v>
      </c>
      <c r="H1675" s="8" t="str">
        <f>HYPERLINK("https://doi.org/"&amp;G1675)</f>
        <v>https://doi.org/10.1016/j.rse.2016.10.019</v>
      </c>
      <c r="I1675" s="1" t="s">
        <v>1618</v>
      </c>
      <c r="J1675" s="1" t="s">
        <v>1303</v>
      </c>
      <c r="K1675" s="2">
        <v>1</v>
      </c>
      <c r="L1675" s="37"/>
      <c r="M1675" s="2" t="s">
        <v>1619</v>
      </c>
      <c r="N1675" s="9">
        <f>S1675*Unit_conversion!$C$5</f>
        <v>2.718287703054064</v>
      </c>
      <c r="Q1675" s="2"/>
      <c r="R1675" s="10"/>
      <c r="S1675" s="2">
        <v>77.2</v>
      </c>
      <c r="T1675" s="2"/>
      <c r="U1675" s="2" t="s">
        <v>26</v>
      </c>
      <c r="V1675" s="2" t="s">
        <v>1620</v>
      </c>
      <c r="W1675" s="2" t="s">
        <v>1621</v>
      </c>
      <c r="X1675" s="2" t="s">
        <v>1141</v>
      </c>
      <c r="Y1675" s="2" t="s">
        <v>1626</v>
      </c>
      <c r="AA1675" s="2"/>
    </row>
    <row r="1676" spans="1:27" ht="14.25" customHeight="1">
      <c r="A1676" s="1">
        <v>3633</v>
      </c>
      <c r="B1676" s="2">
        <v>1</v>
      </c>
      <c r="C1676" s="1" t="s">
        <v>1614</v>
      </c>
      <c r="D1676" s="1" t="s">
        <v>1615</v>
      </c>
      <c r="E1676" s="1">
        <v>2016</v>
      </c>
      <c r="F1676" s="1" t="s">
        <v>1616</v>
      </c>
      <c r="G1676" s="1" t="s">
        <v>1617</v>
      </c>
      <c r="H1676" s="8" t="str">
        <f>HYPERLINK("https://doi.org/"&amp;G1676)</f>
        <v>https://doi.org/10.1016/j.rse.2016.10.019</v>
      </c>
      <c r="I1676" s="1" t="s">
        <v>1618</v>
      </c>
      <c r="J1676" s="1" t="s">
        <v>1303</v>
      </c>
      <c r="K1676" s="2">
        <v>1</v>
      </c>
      <c r="L1676" s="37"/>
      <c r="M1676" s="2" t="s">
        <v>1619</v>
      </c>
      <c r="N1676" s="9">
        <f>S1676*Unit_conversion!$C$5</f>
        <v>1.8591397761820538</v>
      </c>
      <c r="Q1676" s="2"/>
      <c r="R1676" s="10"/>
      <c r="S1676" s="2">
        <v>52.8</v>
      </c>
      <c r="T1676" s="2"/>
      <c r="U1676" s="2" t="s">
        <v>26</v>
      </c>
      <c r="V1676" s="2" t="s">
        <v>1620</v>
      </c>
      <c r="W1676" s="2" t="s">
        <v>1621</v>
      </c>
      <c r="X1676" s="2" t="s">
        <v>1141</v>
      </c>
      <c r="Y1676" s="2" t="s">
        <v>1627</v>
      </c>
      <c r="AA1676" s="2"/>
    </row>
    <row r="1677" spans="1:27" ht="14.25" customHeight="1">
      <c r="A1677" s="1">
        <v>3633</v>
      </c>
      <c r="B1677" s="2">
        <v>1</v>
      </c>
      <c r="C1677" s="1" t="s">
        <v>1614</v>
      </c>
      <c r="D1677" s="1" t="s">
        <v>1615</v>
      </c>
      <c r="E1677" s="1">
        <v>2016</v>
      </c>
      <c r="F1677" s="1" t="s">
        <v>1616</v>
      </c>
      <c r="G1677" s="1" t="s">
        <v>1617</v>
      </c>
      <c r="H1677" s="8" t="str">
        <f>HYPERLINK("https://doi.org/"&amp;G1677)</f>
        <v>https://doi.org/10.1016/j.rse.2016.10.019</v>
      </c>
      <c r="I1677" s="1" t="s">
        <v>1618</v>
      </c>
      <c r="J1677" s="1" t="s">
        <v>1303</v>
      </c>
      <c r="K1677" s="2">
        <v>1</v>
      </c>
      <c r="L1677" s="37"/>
      <c r="M1677" s="2" t="s">
        <v>1619</v>
      </c>
      <c r="N1677" s="9">
        <f>S1677*Unit_conversion!$C$5</f>
        <v>3.8415179844973881</v>
      </c>
      <c r="Q1677" s="2"/>
      <c r="R1677" s="10"/>
      <c r="S1677" s="2">
        <v>109.1</v>
      </c>
      <c r="T1677" s="2"/>
      <c r="U1677" s="2" t="s">
        <v>26</v>
      </c>
      <c r="V1677" s="2" t="s">
        <v>1620</v>
      </c>
      <c r="W1677" s="2" t="s">
        <v>1621</v>
      </c>
      <c r="X1677" s="2" t="s">
        <v>1141</v>
      </c>
      <c r="Y1677" s="2" t="s">
        <v>1628</v>
      </c>
      <c r="AA1677" s="2"/>
    </row>
    <row r="1678" spans="1:27" ht="14.25" customHeight="1">
      <c r="A1678" s="1">
        <v>3633</v>
      </c>
      <c r="B1678" s="2">
        <v>1</v>
      </c>
      <c r="C1678" s="1" t="s">
        <v>1614</v>
      </c>
      <c r="D1678" s="1" t="s">
        <v>1615</v>
      </c>
      <c r="E1678" s="1">
        <v>2016</v>
      </c>
      <c r="F1678" s="1" t="s">
        <v>1616</v>
      </c>
      <c r="G1678" s="1" t="s">
        <v>1617</v>
      </c>
      <c r="H1678" s="8" t="str">
        <f>HYPERLINK("https://doi.org/"&amp;G1678)</f>
        <v>https://doi.org/10.1016/j.rse.2016.10.019</v>
      </c>
      <c r="I1678" s="1" t="s">
        <v>1618</v>
      </c>
      <c r="J1678" s="1" t="s">
        <v>1303</v>
      </c>
      <c r="K1678" s="2">
        <v>1</v>
      </c>
      <c r="L1678" s="37"/>
      <c r="M1678" s="2" t="s">
        <v>1619</v>
      </c>
      <c r="N1678" s="9">
        <f>S1678*Unit_conversion!$C$5</f>
        <v>1.6443527944640517</v>
      </c>
      <c r="Q1678" s="2"/>
      <c r="R1678" s="10"/>
      <c r="S1678" s="2">
        <v>46.7</v>
      </c>
      <c r="T1678" s="2"/>
      <c r="U1678" s="2" t="s">
        <v>26</v>
      </c>
      <c r="V1678" s="2" t="s">
        <v>1629</v>
      </c>
      <c r="W1678" s="2" t="s">
        <v>1630</v>
      </c>
      <c r="X1678" s="2" t="s">
        <v>1141</v>
      </c>
      <c r="Y1678" s="2" t="s">
        <v>1622</v>
      </c>
      <c r="AA1678" s="2"/>
    </row>
    <row r="1679" spans="1:27" ht="14.25" customHeight="1">
      <c r="A1679" s="1">
        <v>3633</v>
      </c>
      <c r="B1679" s="2">
        <v>1</v>
      </c>
      <c r="C1679" s="1" t="s">
        <v>1614</v>
      </c>
      <c r="D1679" s="1" t="s">
        <v>1615</v>
      </c>
      <c r="E1679" s="1">
        <v>2016</v>
      </c>
      <c r="F1679" s="1" t="s">
        <v>1616</v>
      </c>
      <c r="G1679" s="1" t="s">
        <v>1617</v>
      </c>
      <c r="H1679" s="8" t="str">
        <f>HYPERLINK("https://doi.org/"&amp;G1679)</f>
        <v>https://doi.org/10.1016/j.rse.2016.10.019</v>
      </c>
      <c r="I1679" s="1" t="s">
        <v>1618</v>
      </c>
      <c r="J1679" s="1" t="s">
        <v>1303</v>
      </c>
      <c r="K1679" s="2">
        <v>1</v>
      </c>
      <c r="L1679" s="37"/>
      <c r="M1679" s="2" t="s">
        <v>1619</v>
      </c>
      <c r="N1679" s="9">
        <f>S1679*Unit_conversion!$C$5</f>
        <v>0.36267310027793859</v>
      </c>
      <c r="Q1679" s="2"/>
      <c r="R1679" s="10"/>
      <c r="S1679" s="2">
        <v>10.3</v>
      </c>
      <c r="T1679" s="2"/>
      <c r="U1679" s="2" t="s">
        <v>26</v>
      </c>
      <c r="V1679" s="2" t="s">
        <v>1629</v>
      </c>
      <c r="W1679" s="2" t="s">
        <v>1630</v>
      </c>
      <c r="X1679" s="2" t="s">
        <v>1141</v>
      </c>
      <c r="Y1679" s="2" t="s">
        <v>1623</v>
      </c>
      <c r="AA1679" s="2"/>
    </row>
    <row r="1680" spans="1:27" ht="14.25" customHeight="1">
      <c r="A1680" s="1">
        <v>3633</v>
      </c>
      <c r="B1680" s="2">
        <v>1</v>
      </c>
      <c r="C1680" s="1" t="s">
        <v>1614</v>
      </c>
      <c r="D1680" s="1" t="s">
        <v>1615</v>
      </c>
      <c r="E1680" s="1">
        <v>2016</v>
      </c>
      <c r="F1680" s="1" t="s">
        <v>1616</v>
      </c>
      <c r="G1680" s="1" t="s">
        <v>1617</v>
      </c>
      <c r="H1680" s="8" t="str">
        <f>HYPERLINK("https://doi.org/"&amp;G1680)</f>
        <v>https://doi.org/10.1016/j.rse.2016.10.019</v>
      </c>
      <c r="I1680" s="1" t="s">
        <v>1618</v>
      </c>
      <c r="J1680" s="1" t="s">
        <v>1303</v>
      </c>
      <c r="K1680" s="2">
        <v>1</v>
      </c>
      <c r="L1680" s="37"/>
      <c r="M1680" s="2" t="s">
        <v>1619</v>
      </c>
      <c r="N1680" s="9">
        <f>S1680*Unit_conversion!$C$5</f>
        <v>1.2957640864299163</v>
      </c>
      <c r="Q1680" s="2"/>
      <c r="R1680" s="10"/>
      <c r="S1680" s="2">
        <v>36.799999999999997</v>
      </c>
      <c r="T1680" s="2"/>
      <c r="U1680" s="2" t="s">
        <v>26</v>
      </c>
      <c r="V1680" s="2" t="s">
        <v>1629</v>
      </c>
      <c r="W1680" s="2" t="s">
        <v>1630</v>
      </c>
      <c r="X1680" s="2" t="s">
        <v>1141</v>
      </c>
      <c r="Y1680" s="2" t="s">
        <v>1624</v>
      </c>
      <c r="AA1680" s="2"/>
    </row>
    <row r="1681" spans="1:27" ht="14.25" customHeight="1">
      <c r="A1681" s="1">
        <v>3633</v>
      </c>
      <c r="B1681" s="2">
        <v>1</v>
      </c>
      <c r="C1681" s="1" t="s">
        <v>1614</v>
      </c>
      <c r="D1681" s="1" t="s">
        <v>1615</v>
      </c>
      <c r="E1681" s="1">
        <v>2016</v>
      </c>
      <c r="F1681" s="1" t="s">
        <v>1616</v>
      </c>
      <c r="G1681" s="1" t="s">
        <v>1617</v>
      </c>
      <c r="H1681" s="8" t="str">
        <f>HYPERLINK("https://doi.org/"&amp;G1681)</f>
        <v>https://doi.org/10.1016/j.rse.2016.10.019</v>
      </c>
      <c r="I1681" s="1" t="s">
        <v>1618</v>
      </c>
      <c r="J1681" s="1" t="s">
        <v>1303</v>
      </c>
      <c r="K1681" s="2">
        <v>1</v>
      </c>
      <c r="L1681" s="37"/>
      <c r="M1681" s="2" t="s">
        <v>1619</v>
      </c>
      <c r="N1681" s="9">
        <f>S1681*Unit_conversion!$C$5</f>
        <v>1.5880152254888378</v>
      </c>
      <c r="Q1681" s="2"/>
      <c r="R1681" s="10"/>
      <c r="S1681" s="2">
        <v>45.1</v>
      </c>
      <c r="T1681" s="2"/>
      <c r="U1681" s="2" t="s">
        <v>26</v>
      </c>
      <c r="V1681" s="2" t="s">
        <v>1629</v>
      </c>
      <c r="W1681" s="2" t="s">
        <v>1630</v>
      </c>
      <c r="X1681" s="2" t="s">
        <v>1141</v>
      </c>
      <c r="Y1681" s="2" t="s">
        <v>1625</v>
      </c>
      <c r="AA1681" s="2"/>
    </row>
    <row r="1682" spans="1:27" ht="14.25" customHeight="1">
      <c r="A1682" s="1">
        <v>3633</v>
      </c>
      <c r="B1682" s="2">
        <v>1</v>
      </c>
      <c r="C1682" s="1" t="s">
        <v>1614</v>
      </c>
      <c r="D1682" s="1" t="s">
        <v>1615</v>
      </c>
      <c r="E1682" s="1">
        <v>2016</v>
      </c>
      <c r="F1682" s="1" t="s">
        <v>1616</v>
      </c>
      <c r="G1682" s="1" t="s">
        <v>1617</v>
      </c>
      <c r="H1682" s="8" t="str">
        <f>HYPERLINK("https://doi.org/"&amp;G1682)</f>
        <v>https://doi.org/10.1016/j.rse.2016.10.019</v>
      </c>
      <c r="I1682" s="1" t="s">
        <v>1618</v>
      </c>
      <c r="J1682" s="1" t="s">
        <v>1303</v>
      </c>
      <c r="K1682" s="2">
        <v>1</v>
      </c>
      <c r="L1682" s="37"/>
      <c r="M1682" s="2" t="s">
        <v>1619</v>
      </c>
      <c r="N1682" s="9">
        <f>S1682*Unit_conversion!$C$5</f>
        <v>1.1161880853214226</v>
      </c>
      <c r="Q1682" s="2"/>
      <c r="R1682" s="10"/>
      <c r="S1682" s="2">
        <v>31.7</v>
      </c>
      <c r="T1682" s="2"/>
      <c r="U1682" s="2" t="s">
        <v>26</v>
      </c>
      <c r="V1682" s="2" t="s">
        <v>1629</v>
      </c>
      <c r="W1682" s="2" t="s">
        <v>1630</v>
      </c>
      <c r="X1682" s="2" t="s">
        <v>1141</v>
      </c>
      <c r="Y1682" s="2" t="s">
        <v>1626</v>
      </c>
      <c r="AA1682" s="2"/>
    </row>
    <row r="1683" spans="1:27" ht="14.25" customHeight="1">
      <c r="A1683" s="1">
        <v>3633</v>
      </c>
      <c r="B1683" s="2">
        <v>1</v>
      </c>
      <c r="C1683" s="1" t="s">
        <v>1614</v>
      </c>
      <c r="D1683" s="1" t="s">
        <v>1615</v>
      </c>
      <c r="E1683" s="1">
        <v>2016</v>
      </c>
      <c r="F1683" s="1" t="s">
        <v>1616</v>
      </c>
      <c r="G1683" s="1" t="s">
        <v>1617</v>
      </c>
      <c r="H1683" s="8" t="str">
        <f>HYPERLINK("https://doi.org/"&amp;G1683)</f>
        <v>https://doi.org/10.1016/j.rse.2016.10.019</v>
      </c>
      <c r="I1683" s="1" t="s">
        <v>1618</v>
      </c>
      <c r="J1683" s="1" t="s">
        <v>1303</v>
      </c>
      <c r="K1683" s="2">
        <v>1</v>
      </c>
      <c r="L1683" s="37"/>
      <c r="M1683" s="2" t="s">
        <v>1619</v>
      </c>
      <c r="N1683" s="9">
        <f>S1683*Unit_conversion!$C$5</f>
        <v>1.1443568698090294</v>
      </c>
      <c r="Q1683" s="2"/>
      <c r="R1683" s="10"/>
      <c r="S1683" s="2">
        <v>32.5</v>
      </c>
      <c r="T1683" s="2"/>
      <c r="U1683" s="2" t="s">
        <v>26</v>
      </c>
      <c r="V1683" s="2" t="s">
        <v>1629</v>
      </c>
      <c r="W1683" s="2" t="s">
        <v>1630</v>
      </c>
      <c r="X1683" s="2" t="s">
        <v>1141</v>
      </c>
      <c r="Y1683" s="2" t="s">
        <v>1627</v>
      </c>
      <c r="AA1683" s="2"/>
    </row>
    <row r="1684" spans="1:27" ht="14.25" customHeight="1">
      <c r="A1684" s="1">
        <v>3633</v>
      </c>
      <c r="B1684" s="2">
        <v>1</v>
      </c>
      <c r="C1684" s="1" t="s">
        <v>1614</v>
      </c>
      <c r="D1684" s="1" t="s">
        <v>1615</v>
      </c>
      <c r="E1684" s="1">
        <v>2016</v>
      </c>
      <c r="F1684" s="1" t="s">
        <v>1616</v>
      </c>
      <c r="G1684" s="1" t="s">
        <v>1617</v>
      </c>
      <c r="H1684" s="8" t="str">
        <f>HYPERLINK("https://doi.org/"&amp;G1684)</f>
        <v>https://doi.org/10.1016/j.rse.2016.10.019</v>
      </c>
      <c r="I1684" s="1" t="s">
        <v>1618</v>
      </c>
      <c r="J1684" s="1" t="s">
        <v>1303</v>
      </c>
      <c r="K1684" s="2">
        <v>1</v>
      </c>
      <c r="L1684" s="37"/>
      <c r="M1684" s="2" t="s">
        <v>1619</v>
      </c>
      <c r="N1684" s="9">
        <f>S1684*Unit_conversion!$C$5</f>
        <v>1.1513990659309312</v>
      </c>
      <c r="Q1684" s="2"/>
      <c r="R1684" s="10"/>
      <c r="S1684" s="2">
        <v>32.700000000000003</v>
      </c>
      <c r="T1684" s="2"/>
      <c r="U1684" s="2" t="s">
        <v>26</v>
      </c>
      <c r="V1684" s="2" t="s">
        <v>1629</v>
      </c>
      <c r="W1684" s="2" t="s">
        <v>1630</v>
      </c>
      <c r="X1684" s="2" t="s">
        <v>1141</v>
      </c>
      <c r="Y1684" s="2" t="s">
        <v>1628</v>
      </c>
      <c r="AA1684" s="2"/>
    </row>
    <row r="1685" spans="1:27" ht="14.25" customHeight="1">
      <c r="A1685" s="1">
        <v>3633</v>
      </c>
      <c r="B1685" s="2">
        <v>1</v>
      </c>
      <c r="C1685" s="1" t="s">
        <v>1614</v>
      </c>
      <c r="D1685" s="1" t="s">
        <v>1615</v>
      </c>
      <c r="E1685" s="1">
        <v>2016</v>
      </c>
      <c r="F1685" s="1" t="s">
        <v>1616</v>
      </c>
      <c r="G1685" s="1" t="s">
        <v>1617</v>
      </c>
      <c r="H1685" s="8" t="str">
        <f>HYPERLINK("https://doi.org/"&amp;G1685)</f>
        <v>https://doi.org/10.1016/j.rse.2016.10.019</v>
      </c>
      <c r="I1685" s="1" t="s">
        <v>1618</v>
      </c>
      <c r="J1685" s="1" t="s">
        <v>1303</v>
      </c>
      <c r="K1685" s="2">
        <v>1</v>
      </c>
      <c r="L1685" s="37"/>
      <c r="M1685" s="2" t="s">
        <v>296</v>
      </c>
      <c r="N1685" s="9">
        <f>S1685*Unit_conversion!$C$5</f>
        <v>5.1020710903177964</v>
      </c>
      <c r="R1685" s="10"/>
      <c r="S1685" s="2">
        <v>144.9</v>
      </c>
      <c r="T1685" s="2"/>
      <c r="U1685" s="2" t="s">
        <v>26</v>
      </c>
      <c r="V1685" s="2" t="s">
        <v>1620</v>
      </c>
      <c r="W1685" s="2" t="s">
        <v>1621</v>
      </c>
      <c r="X1685" s="2" t="s">
        <v>1141</v>
      </c>
      <c r="Y1685" s="2" t="s">
        <v>1622</v>
      </c>
      <c r="AA1685" s="2"/>
    </row>
    <row r="1686" spans="1:27" ht="14.25" customHeight="1">
      <c r="A1686" s="1">
        <v>3633</v>
      </c>
      <c r="B1686" s="2">
        <v>1</v>
      </c>
      <c r="C1686" s="1" t="s">
        <v>1614</v>
      </c>
      <c r="D1686" s="1" t="s">
        <v>1615</v>
      </c>
      <c r="E1686" s="1">
        <v>2016</v>
      </c>
      <c r="F1686" s="1" t="s">
        <v>1616</v>
      </c>
      <c r="G1686" s="1" t="s">
        <v>1617</v>
      </c>
      <c r="H1686" s="8" t="str">
        <f>HYPERLINK("https://doi.org/"&amp;G1686)</f>
        <v>https://doi.org/10.1016/j.rse.2016.10.019</v>
      </c>
      <c r="I1686" s="1" t="s">
        <v>1618</v>
      </c>
      <c r="J1686" s="1" t="s">
        <v>1303</v>
      </c>
      <c r="K1686" s="2">
        <v>1</v>
      </c>
      <c r="L1686" s="37"/>
      <c r="M1686" s="2" t="s">
        <v>296</v>
      </c>
      <c r="N1686" s="9">
        <f>S1686*Unit_conversion!$C$5</f>
        <v>4.8098199512588744</v>
      </c>
      <c r="R1686" s="10"/>
      <c r="S1686" s="2">
        <v>136.6</v>
      </c>
      <c r="T1686" s="2"/>
      <c r="U1686" s="2" t="s">
        <v>26</v>
      </c>
      <c r="V1686" s="2" t="s">
        <v>1620</v>
      </c>
      <c r="W1686" s="2" t="s">
        <v>1621</v>
      </c>
      <c r="X1686" s="2" t="s">
        <v>1141</v>
      </c>
      <c r="Y1686" s="2" t="s">
        <v>1623</v>
      </c>
      <c r="AA1686" s="2"/>
    </row>
    <row r="1687" spans="1:27" ht="14.25" customHeight="1">
      <c r="A1687" s="1">
        <v>3633</v>
      </c>
      <c r="B1687" s="2">
        <v>1</v>
      </c>
      <c r="C1687" s="1" t="s">
        <v>1614</v>
      </c>
      <c r="D1687" s="1" t="s">
        <v>1615</v>
      </c>
      <c r="E1687" s="1">
        <v>2016</v>
      </c>
      <c r="F1687" s="1" t="s">
        <v>1616</v>
      </c>
      <c r="G1687" s="1" t="s">
        <v>1617</v>
      </c>
      <c r="H1687" s="8" t="str">
        <f>HYPERLINK("https://doi.org/"&amp;G1687)</f>
        <v>https://doi.org/10.1016/j.rse.2016.10.019</v>
      </c>
      <c r="I1687" s="1" t="s">
        <v>1618</v>
      </c>
      <c r="J1687" s="1" t="s">
        <v>1303</v>
      </c>
      <c r="K1687" s="2">
        <v>1</v>
      </c>
      <c r="L1687" s="37"/>
      <c r="M1687" s="2" t="s">
        <v>296</v>
      </c>
      <c r="N1687" s="9">
        <f>S1687*Unit_conversion!$C$5</f>
        <v>5.0915077961349429</v>
      </c>
      <c r="R1687" s="10"/>
      <c r="S1687" s="2">
        <v>144.6</v>
      </c>
      <c r="T1687" s="2"/>
      <c r="U1687" s="2" t="s">
        <v>26</v>
      </c>
      <c r="V1687" s="2" t="s">
        <v>1620</v>
      </c>
      <c r="W1687" s="2" t="s">
        <v>1621</v>
      </c>
      <c r="X1687" s="2" t="s">
        <v>1141</v>
      </c>
      <c r="Y1687" s="2" t="s">
        <v>1624</v>
      </c>
    </row>
    <row r="1688" spans="1:27" ht="14.25" customHeight="1">
      <c r="A1688" s="1">
        <v>3633</v>
      </c>
      <c r="B1688" s="2">
        <v>1</v>
      </c>
      <c r="C1688" s="1" t="s">
        <v>1614</v>
      </c>
      <c r="D1688" s="1" t="s">
        <v>1615</v>
      </c>
      <c r="E1688" s="1">
        <v>2016</v>
      </c>
      <c r="F1688" s="1" t="s">
        <v>1616</v>
      </c>
      <c r="G1688" s="1" t="s">
        <v>1617</v>
      </c>
      <c r="H1688" s="8" t="str">
        <f>HYPERLINK("https://doi.org/"&amp;G1688)</f>
        <v>https://doi.org/10.1016/j.rse.2016.10.019</v>
      </c>
      <c r="I1688" s="1" t="s">
        <v>1618</v>
      </c>
      <c r="J1688" s="1" t="s">
        <v>1303</v>
      </c>
      <c r="K1688" s="2">
        <v>1</v>
      </c>
      <c r="L1688" s="37"/>
      <c r="M1688" s="2" t="s">
        <v>296</v>
      </c>
      <c r="N1688" s="9">
        <f>S1688*Unit_conversion!$C$5</f>
        <v>5.0316491290987786</v>
      </c>
      <c r="R1688" s="10"/>
      <c r="S1688" s="2">
        <v>142.9</v>
      </c>
      <c r="T1688" s="2"/>
      <c r="U1688" s="2" t="s">
        <v>26</v>
      </c>
      <c r="V1688" s="2" t="s">
        <v>1620</v>
      </c>
      <c r="W1688" s="2" t="s">
        <v>1621</v>
      </c>
      <c r="X1688" s="2" t="s">
        <v>1141</v>
      </c>
      <c r="Y1688" s="2" t="s">
        <v>1625</v>
      </c>
    </row>
    <row r="1689" spans="1:27" ht="14.25" customHeight="1">
      <c r="A1689" s="1">
        <v>3633</v>
      </c>
      <c r="B1689" s="2">
        <v>1</v>
      </c>
      <c r="C1689" s="1" t="s">
        <v>1614</v>
      </c>
      <c r="D1689" s="1" t="s">
        <v>1615</v>
      </c>
      <c r="E1689" s="1">
        <v>2016</v>
      </c>
      <c r="F1689" s="1" t="s">
        <v>1616</v>
      </c>
      <c r="G1689" s="1" t="s">
        <v>1617</v>
      </c>
      <c r="H1689" s="8" t="str">
        <f>HYPERLINK("https://doi.org/"&amp;G1689)</f>
        <v>https://doi.org/10.1016/j.rse.2016.10.019</v>
      </c>
      <c r="I1689" s="1" t="s">
        <v>1618</v>
      </c>
      <c r="J1689" s="1" t="s">
        <v>1303</v>
      </c>
      <c r="K1689" s="2">
        <v>1</v>
      </c>
      <c r="L1689" s="37"/>
      <c r="M1689" s="2" t="s">
        <v>296</v>
      </c>
      <c r="N1689" s="9">
        <f>S1689*Unit_conversion!$C$5</f>
        <v>4.9084106969654986</v>
      </c>
      <c r="R1689" s="10"/>
      <c r="S1689" s="2">
        <v>139.4</v>
      </c>
      <c r="T1689" s="2"/>
      <c r="U1689" s="2" t="s">
        <v>26</v>
      </c>
      <c r="V1689" s="2" t="s">
        <v>1620</v>
      </c>
      <c r="W1689" s="2" t="s">
        <v>1621</v>
      </c>
      <c r="X1689" s="2" t="s">
        <v>1141</v>
      </c>
      <c r="Y1689" s="2" t="s">
        <v>1626</v>
      </c>
    </row>
    <row r="1690" spans="1:27" ht="14.25" customHeight="1">
      <c r="A1690" s="1">
        <v>3633</v>
      </c>
      <c r="B1690" s="2">
        <v>1</v>
      </c>
      <c r="C1690" s="1" t="s">
        <v>1614</v>
      </c>
      <c r="D1690" s="1" t="s">
        <v>1615</v>
      </c>
      <c r="E1690" s="1">
        <v>2016</v>
      </c>
      <c r="F1690" s="1" t="s">
        <v>1616</v>
      </c>
      <c r="G1690" s="1" t="s">
        <v>1617</v>
      </c>
      <c r="H1690" s="8" t="str">
        <f>HYPERLINK("https://doi.org/"&amp;G1690)</f>
        <v>https://doi.org/10.1016/j.rse.2016.10.019</v>
      </c>
      <c r="I1690" s="1" t="s">
        <v>1618</v>
      </c>
      <c r="J1690" s="1" t="s">
        <v>1303</v>
      </c>
      <c r="K1690" s="2">
        <v>1</v>
      </c>
      <c r="L1690" s="37"/>
      <c r="M1690" s="2" t="s">
        <v>296</v>
      </c>
      <c r="N1690" s="9">
        <f>S1690*Unit_conversion!$C$5</f>
        <v>4.9823537562454669</v>
      </c>
      <c r="R1690" s="10"/>
      <c r="S1690" s="2">
        <v>141.5</v>
      </c>
      <c r="T1690" s="2"/>
      <c r="U1690" s="2" t="s">
        <v>26</v>
      </c>
      <c r="V1690" s="2" t="s">
        <v>1620</v>
      </c>
      <c r="W1690" s="2" t="s">
        <v>1621</v>
      </c>
      <c r="X1690" s="2" t="s">
        <v>1141</v>
      </c>
      <c r="Y1690" s="2" t="s">
        <v>1627</v>
      </c>
    </row>
    <row r="1691" spans="1:27" ht="14.25" customHeight="1">
      <c r="A1691" s="1">
        <v>3633</v>
      </c>
      <c r="B1691" s="2">
        <v>1</v>
      </c>
      <c r="C1691" s="1" t="s">
        <v>1614</v>
      </c>
      <c r="D1691" s="1" t="s">
        <v>1615</v>
      </c>
      <c r="E1691" s="1">
        <v>2016</v>
      </c>
      <c r="F1691" s="1" t="s">
        <v>1616</v>
      </c>
      <c r="G1691" s="1" t="s">
        <v>1617</v>
      </c>
      <c r="H1691" s="8" t="str">
        <f>HYPERLINK("https://doi.org/"&amp;G1691)</f>
        <v>https://doi.org/10.1016/j.rse.2016.10.019</v>
      </c>
      <c r="I1691" s="1" t="s">
        <v>1618</v>
      </c>
      <c r="J1691" s="1" t="s">
        <v>1303</v>
      </c>
      <c r="K1691" s="2">
        <v>1</v>
      </c>
      <c r="L1691" s="37"/>
      <c r="M1691" s="2" t="s">
        <v>296</v>
      </c>
      <c r="N1691" s="9">
        <f>S1691*Unit_conversion!$C$5</f>
        <v>5.0457335213425827</v>
      </c>
      <c r="R1691" s="10"/>
      <c r="S1691" s="2">
        <v>143.30000000000001</v>
      </c>
      <c r="T1691" s="2"/>
      <c r="U1691" s="2" t="s">
        <v>26</v>
      </c>
      <c r="V1691" s="2" t="s">
        <v>1620</v>
      </c>
      <c r="W1691" s="2" t="s">
        <v>1621</v>
      </c>
      <c r="X1691" s="2" t="s">
        <v>1141</v>
      </c>
      <c r="Y1691" s="2" t="s">
        <v>1628</v>
      </c>
    </row>
    <row r="1692" spans="1:27" ht="14.25" customHeight="1">
      <c r="A1692" s="1">
        <v>3633</v>
      </c>
      <c r="B1692" s="2">
        <v>1</v>
      </c>
      <c r="C1692" s="1" t="s">
        <v>1614</v>
      </c>
      <c r="D1692" s="1" t="s">
        <v>1615</v>
      </c>
      <c r="E1692" s="1">
        <v>2016</v>
      </c>
      <c r="F1692" s="1" t="s">
        <v>1616</v>
      </c>
      <c r="G1692" s="1" t="s">
        <v>1617</v>
      </c>
      <c r="H1692" s="8" t="str">
        <f>HYPERLINK("https://doi.org/"&amp;G1692)</f>
        <v>https://doi.org/10.1016/j.rse.2016.10.019</v>
      </c>
      <c r="I1692" s="1" t="s">
        <v>1618</v>
      </c>
      <c r="J1692" s="1" t="s">
        <v>1303</v>
      </c>
      <c r="K1692" s="2">
        <v>1</v>
      </c>
      <c r="L1692" s="37"/>
      <c r="M1692" s="2" t="s">
        <v>296</v>
      </c>
      <c r="N1692" s="9">
        <f>S1692*Unit_conversion!$C$5</f>
        <v>1.2182999290889975</v>
      </c>
      <c r="R1692" s="10"/>
      <c r="S1692" s="2">
        <v>34.6</v>
      </c>
      <c r="T1692" s="2"/>
      <c r="U1692" s="2" t="s">
        <v>26</v>
      </c>
      <c r="V1692" s="2" t="s">
        <v>1629</v>
      </c>
      <c r="W1692" s="2" t="s">
        <v>1630</v>
      </c>
      <c r="X1692" s="2" t="s">
        <v>1141</v>
      </c>
      <c r="Y1692" s="2" t="s">
        <v>1622</v>
      </c>
    </row>
    <row r="1693" spans="1:27" ht="14.25" customHeight="1">
      <c r="A1693" s="1">
        <v>3633</v>
      </c>
      <c r="B1693" s="2">
        <v>1</v>
      </c>
      <c r="C1693" s="1" t="s">
        <v>1614</v>
      </c>
      <c r="D1693" s="1" t="s">
        <v>1615</v>
      </c>
      <c r="E1693" s="1">
        <v>2016</v>
      </c>
      <c r="F1693" s="1" t="s">
        <v>1616</v>
      </c>
      <c r="G1693" s="1" t="s">
        <v>1617</v>
      </c>
      <c r="H1693" s="8" t="str">
        <f>HYPERLINK("https://doi.org/"&amp;G1693)</f>
        <v>https://doi.org/10.1016/j.rse.2016.10.019</v>
      </c>
      <c r="I1693" s="1" t="s">
        <v>1618</v>
      </c>
      <c r="J1693" s="1" t="s">
        <v>1303</v>
      </c>
      <c r="K1693" s="2">
        <v>1</v>
      </c>
      <c r="L1693" s="37"/>
      <c r="M1693" s="2" t="s">
        <v>296</v>
      </c>
      <c r="N1693" s="9">
        <f>S1693*Unit_conversion!$C$5</f>
        <v>1.1443568698090294</v>
      </c>
      <c r="R1693" s="10"/>
      <c r="S1693" s="2">
        <v>32.5</v>
      </c>
      <c r="T1693" s="2"/>
      <c r="U1693" s="2" t="s">
        <v>26</v>
      </c>
      <c r="V1693" s="2" t="s">
        <v>1629</v>
      </c>
      <c r="W1693" s="2" t="s">
        <v>1630</v>
      </c>
      <c r="X1693" s="2" t="s">
        <v>1141</v>
      </c>
      <c r="Y1693" s="2" t="s">
        <v>1623</v>
      </c>
    </row>
    <row r="1694" spans="1:27" ht="14.25" customHeight="1">
      <c r="A1694" s="1">
        <v>3633</v>
      </c>
      <c r="B1694" s="2">
        <v>1</v>
      </c>
      <c r="C1694" s="1" t="s">
        <v>1614</v>
      </c>
      <c r="D1694" s="1" t="s">
        <v>1615</v>
      </c>
      <c r="E1694" s="1">
        <v>2016</v>
      </c>
      <c r="F1694" s="1" t="s">
        <v>1616</v>
      </c>
      <c r="G1694" s="1" t="s">
        <v>1617</v>
      </c>
      <c r="H1694" s="8" t="str">
        <f>HYPERLINK("https://doi.org/"&amp;G1694)</f>
        <v>https://doi.org/10.1016/j.rse.2016.10.019</v>
      </c>
      <c r="I1694" s="1" t="s">
        <v>1618</v>
      </c>
      <c r="J1694" s="1" t="s">
        <v>1303</v>
      </c>
      <c r="K1694" s="2">
        <v>1</v>
      </c>
      <c r="L1694" s="37"/>
      <c r="M1694" s="2" t="s">
        <v>296</v>
      </c>
      <c r="N1694" s="9">
        <f>S1694*Unit_conversion!$C$5</f>
        <v>1.1971733407232923</v>
      </c>
      <c r="R1694" s="10"/>
      <c r="S1694" s="2">
        <v>34</v>
      </c>
      <c r="T1694" s="2"/>
      <c r="U1694" s="2" t="s">
        <v>26</v>
      </c>
      <c r="V1694" s="2" t="s">
        <v>1629</v>
      </c>
      <c r="W1694" s="2" t="s">
        <v>1630</v>
      </c>
      <c r="X1694" s="2" t="s">
        <v>1141</v>
      </c>
      <c r="Y1694" s="2" t="s">
        <v>1624</v>
      </c>
    </row>
    <row r="1695" spans="1:27" ht="14.25" customHeight="1">
      <c r="A1695" s="1">
        <v>3633</v>
      </c>
      <c r="B1695" s="2">
        <v>1</v>
      </c>
      <c r="C1695" s="1" t="s">
        <v>1614</v>
      </c>
      <c r="D1695" s="1" t="s">
        <v>1615</v>
      </c>
      <c r="E1695" s="1">
        <v>2016</v>
      </c>
      <c r="F1695" s="1" t="s">
        <v>1616</v>
      </c>
      <c r="G1695" s="1" t="s">
        <v>1617</v>
      </c>
      <c r="H1695" s="8" t="str">
        <f>HYPERLINK("https://doi.org/"&amp;G1695)</f>
        <v>https://doi.org/10.1016/j.rse.2016.10.019</v>
      </c>
      <c r="I1695" s="1" t="s">
        <v>1618</v>
      </c>
      <c r="J1695" s="1" t="s">
        <v>1303</v>
      </c>
      <c r="K1695" s="2">
        <v>1</v>
      </c>
      <c r="L1695" s="37"/>
      <c r="M1695" s="2" t="s">
        <v>296</v>
      </c>
      <c r="N1695" s="9">
        <f>S1695*Unit_conversion!$C$5</f>
        <v>1.1725256542966362</v>
      </c>
      <c r="R1695" s="10"/>
      <c r="S1695" s="2">
        <v>33.299999999999997</v>
      </c>
      <c r="T1695" s="2"/>
      <c r="U1695" s="2" t="s">
        <v>26</v>
      </c>
      <c r="V1695" s="2" t="s">
        <v>1629</v>
      </c>
      <c r="W1695" s="2" t="s">
        <v>1630</v>
      </c>
      <c r="X1695" s="2" t="s">
        <v>1141</v>
      </c>
      <c r="Y1695" s="2" t="s">
        <v>1625</v>
      </c>
    </row>
    <row r="1696" spans="1:27" ht="14.25" customHeight="1">
      <c r="A1696" s="1">
        <v>3633</v>
      </c>
      <c r="B1696" s="2">
        <v>1</v>
      </c>
      <c r="C1696" s="1" t="s">
        <v>1614</v>
      </c>
      <c r="D1696" s="1" t="s">
        <v>1615</v>
      </c>
      <c r="E1696" s="1">
        <v>2016</v>
      </c>
      <c r="F1696" s="1" t="s">
        <v>1616</v>
      </c>
      <c r="G1696" s="1" t="s">
        <v>1617</v>
      </c>
      <c r="H1696" s="8" t="str">
        <f>HYPERLINK("https://doi.org/"&amp;G1696)</f>
        <v>https://doi.org/10.1016/j.rse.2016.10.019</v>
      </c>
      <c r="I1696" s="1" t="s">
        <v>1618</v>
      </c>
      <c r="J1696" s="1" t="s">
        <v>1303</v>
      </c>
      <c r="K1696" s="2">
        <v>1</v>
      </c>
      <c r="L1696" s="37"/>
      <c r="M1696" s="2" t="s">
        <v>296</v>
      </c>
      <c r="N1696" s="9">
        <f>S1696*Unit_conversion!$C$5</f>
        <v>0.88379561329866585</v>
      </c>
      <c r="R1696" s="10"/>
      <c r="S1696" s="2">
        <v>25.1</v>
      </c>
      <c r="T1696" s="2"/>
      <c r="U1696" s="2" t="s">
        <v>26</v>
      </c>
      <c r="V1696" s="2" t="s">
        <v>1629</v>
      </c>
      <c r="W1696" s="2" t="s">
        <v>1630</v>
      </c>
      <c r="X1696" s="2" t="s">
        <v>1141</v>
      </c>
      <c r="Y1696" s="2" t="s">
        <v>1626</v>
      </c>
    </row>
    <row r="1697" spans="1:25" ht="14.25" customHeight="1">
      <c r="A1697" s="1">
        <v>3633</v>
      </c>
      <c r="B1697" s="2">
        <v>1</v>
      </c>
      <c r="C1697" s="1" t="s">
        <v>1614</v>
      </c>
      <c r="D1697" s="1" t="s">
        <v>1615</v>
      </c>
      <c r="E1697" s="1">
        <v>2016</v>
      </c>
      <c r="F1697" s="1" t="s">
        <v>1616</v>
      </c>
      <c r="G1697" s="1" t="s">
        <v>1617</v>
      </c>
      <c r="H1697" s="8" t="str">
        <f>HYPERLINK("https://doi.org/"&amp;G1697)</f>
        <v>https://doi.org/10.1016/j.rse.2016.10.019</v>
      </c>
      <c r="I1697" s="1" t="s">
        <v>1618</v>
      </c>
      <c r="J1697" s="1" t="s">
        <v>1303</v>
      </c>
      <c r="K1697" s="2">
        <v>1</v>
      </c>
      <c r="L1697" s="37"/>
      <c r="M1697" s="2" t="s">
        <v>296</v>
      </c>
      <c r="N1697" s="9">
        <f>S1697*Unit_conversion!$C$5</f>
        <v>0.97534416288338821</v>
      </c>
      <c r="R1697" s="10"/>
      <c r="S1697" s="2">
        <v>27.7</v>
      </c>
      <c r="T1697" s="2"/>
      <c r="U1697" s="2" t="s">
        <v>26</v>
      </c>
      <c r="V1697" s="2" t="s">
        <v>1629</v>
      </c>
      <c r="W1697" s="2" t="s">
        <v>1630</v>
      </c>
      <c r="X1697" s="2" t="s">
        <v>1141</v>
      </c>
      <c r="Y1697" s="2" t="s">
        <v>1627</v>
      </c>
    </row>
    <row r="1698" spans="1:25" ht="14.25" customHeight="1">
      <c r="A1698" s="1">
        <v>3633</v>
      </c>
      <c r="B1698" s="2">
        <v>1</v>
      </c>
      <c r="C1698" s="1" t="s">
        <v>1614</v>
      </c>
      <c r="D1698" s="1" t="s">
        <v>1615</v>
      </c>
      <c r="E1698" s="1">
        <v>2016</v>
      </c>
      <c r="F1698" s="1" t="s">
        <v>1616</v>
      </c>
      <c r="G1698" s="1" t="s">
        <v>1617</v>
      </c>
      <c r="H1698" s="8" t="str">
        <f>HYPERLINK("https://doi.org/"&amp;G1698)</f>
        <v>https://doi.org/10.1016/j.rse.2016.10.019</v>
      </c>
      <c r="I1698" s="1" t="s">
        <v>1618</v>
      </c>
      <c r="J1698" s="1" t="s">
        <v>1303</v>
      </c>
      <c r="K1698" s="2">
        <v>1</v>
      </c>
      <c r="L1698" s="37"/>
      <c r="M1698" s="2" t="s">
        <v>296</v>
      </c>
      <c r="N1698" s="9">
        <f>S1698*Unit_conversion!$C$5</f>
        <v>1.232384321332801</v>
      </c>
      <c r="R1698" s="10"/>
      <c r="S1698" s="2">
        <v>35</v>
      </c>
      <c r="T1698" s="2"/>
      <c r="U1698" s="2" t="s">
        <v>26</v>
      </c>
      <c r="V1698" s="2" t="s">
        <v>1629</v>
      </c>
      <c r="W1698" s="2" t="s">
        <v>1630</v>
      </c>
      <c r="X1698" s="2" t="s">
        <v>1141</v>
      </c>
      <c r="Y1698" s="2" t="s">
        <v>1628</v>
      </c>
    </row>
    <row r="1699" spans="1:25" ht="14.25" customHeight="1">
      <c r="A1699" s="1">
        <v>3633</v>
      </c>
      <c r="B1699" s="2">
        <v>1</v>
      </c>
      <c r="C1699" s="1" t="s">
        <v>1614</v>
      </c>
      <c r="D1699" s="1" t="s">
        <v>1615</v>
      </c>
      <c r="E1699" s="1">
        <v>2016</v>
      </c>
      <c r="F1699" s="1" t="s">
        <v>1616</v>
      </c>
      <c r="G1699" s="1" t="s">
        <v>1617</v>
      </c>
      <c r="H1699" s="8" t="str">
        <f>HYPERLINK("https://doi.org/"&amp;G1699)</f>
        <v>https://doi.org/10.1016/j.rse.2016.10.019</v>
      </c>
      <c r="I1699" s="1" t="s">
        <v>1618</v>
      </c>
      <c r="J1699" s="1" t="s">
        <v>1303</v>
      </c>
      <c r="K1699" s="2">
        <v>1</v>
      </c>
      <c r="L1699" s="37"/>
      <c r="M1699" s="2" t="s">
        <v>56</v>
      </c>
      <c r="N1699" s="9">
        <f>S1699*Unit_conversion!$C$5</f>
        <v>3.2288469218919387</v>
      </c>
      <c r="R1699" s="10"/>
      <c r="S1699" s="2">
        <v>91.7</v>
      </c>
      <c r="T1699" s="2"/>
      <c r="U1699" s="2" t="s">
        <v>26</v>
      </c>
      <c r="V1699" s="2" t="s">
        <v>1620</v>
      </c>
      <c r="W1699" s="2" t="s">
        <v>1621</v>
      </c>
      <c r="X1699" s="2" t="s">
        <v>1141</v>
      </c>
      <c r="Y1699" s="2" t="s">
        <v>1622</v>
      </c>
    </row>
    <row r="1700" spans="1:25" ht="14.25" customHeight="1">
      <c r="A1700" s="1">
        <v>3633</v>
      </c>
      <c r="B1700" s="2">
        <v>1</v>
      </c>
      <c r="C1700" s="1" t="s">
        <v>1614</v>
      </c>
      <c r="D1700" s="1" t="s">
        <v>1615</v>
      </c>
      <c r="E1700" s="1">
        <v>2016</v>
      </c>
      <c r="F1700" s="1" t="s">
        <v>1616</v>
      </c>
      <c r="G1700" s="1" t="s">
        <v>1617</v>
      </c>
      <c r="H1700" s="8" t="str">
        <f>HYPERLINK("https://doi.org/"&amp;G1700)</f>
        <v>https://doi.org/10.1016/j.rse.2016.10.019</v>
      </c>
      <c r="I1700" s="1" t="s">
        <v>1618</v>
      </c>
      <c r="J1700" s="1" t="s">
        <v>1303</v>
      </c>
      <c r="K1700" s="2">
        <v>1</v>
      </c>
      <c r="L1700" s="37"/>
      <c r="M1700" s="2" t="s">
        <v>56</v>
      </c>
      <c r="N1700" s="9">
        <f>S1700*Unit_conversion!$C$5</f>
        <v>4.2746130459943439</v>
      </c>
      <c r="R1700" s="10"/>
      <c r="S1700" s="2">
        <v>121.4</v>
      </c>
      <c r="T1700" s="2"/>
      <c r="U1700" s="2" t="s">
        <v>26</v>
      </c>
      <c r="V1700" s="2" t="s">
        <v>1620</v>
      </c>
      <c r="W1700" s="2" t="s">
        <v>1621</v>
      </c>
      <c r="X1700" s="2" t="s">
        <v>1141</v>
      </c>
      <c r="Y1700" s="2" t="s">
        <v>1623</v>
      </c>
    </row>
    <row r="1701" spans="1:25" ht="14.25" customHeight="1">
      <c r="A1701" s="1">
        <v>3633</v>
      </c>
      <c r="B1701" s="2">
        <v>1</v>
      </c>
      <c r="C1701" s="1" t="s">
        <v>1614</v>
      </c>
      <c r="D1701" s="1" t="s">
        <v>1615</v>
      </c>
      <c r="E1701" s="1">
        <v>2016</v>
      </c>
      <c r="F1701" s="1" t="s">
        <v>1616</v>
      </c>
      <c r="G1701" s="1" t="s">
        <v>1617</v>
      </c>
      <c r="H1701" s="8" t="str">
        <f>HYPERLINK("https://doi.org/"&amp;G1701)</f>
        <v>https://doi.org/10.1016/j.rse.2016.10.019</v>
      </c>
      <c r="I1701" s="1" t="s">
        <v>1618</v>
      </c>
      <c r="J1701" s="1" t="s">
        <v>1303</v>
      </c>
      <c r="K1701" s="2">
        <v>1</v>
      </c>
      <c r="L1701" s="37"/>
      <c r="M1701" s="2" t="s">
        <v>56</v>
      </c>
      <c r="N1701" s="9">
        <f>S1701*Unit_conversion!$C$5</f>
        <v>3.792222611644076</v>
      </c>
      <c r="R1701" s="10"/>
      <c r="S1701" s="2">
        <v>107.7</v>
      </c>
      <c r="T1701" s="2"/>
      <c r="U1701" s="2" t="s">
        <v>26</v>
      </c>
      <c r="V1701" s="2" t="s">
        <v>1620</v>
      </c>
      <c r="W1701" s="2" t="s">
        <v>1621</v>
      </c>
      <c r="X1701" s="2" t="s">
        <v>1141</v>
      </c>
      <c r="Y1701" s="2" t="s">
        <v>1624</v>
      </c>
    </row>
    <row r="1702" spans="1:25" ht="14.25" customHeight="1">
      <c r="A1702" s="1">
        <v>3633</v>
      </c>
      <c r="B1702" s="2">
        <v>1</v>
      </c>
      <c r="C1702" s="1" t="s">
        <v>1614</v>
      </c>
      <c r="D1702" s="1" t="s">
        <v>1615</v>
      </c>
      <c r="E1702" s="1">
        <v>2016</v>
      </c>
      <c r="F1702" s="1" t="s">
        <v>1616</v>
      </c>
      <c r="G1702" s="1" t="s">
        <v>1617</v>
      </c>
      <c r="H1702" s="8" t="str">
        <f>HYPERLINK("https://doi.org/"&amp;G1702)</f>
        <v>https://doi.org/10.1016/j.rse.2016.10.019</v>
      </c>
      <c r="I1702" s="1" t="s">
        <v>1618</v>
      </c>
      <c r="J1702" s="1" t="s">
        <v>1303</v>
      </c>
      <c r="K1702" s="2">
        <v>1</v>
      </c>
      <c r="L1702" s="37"/>
      <c r="M1702" s="2" t="s">
        <v>56</v>
      </c>
      <c r="N1702" s="9">
        <f>S1702*Unit_conversion!$C$5</f>
        <v>3.6760263756326981</v>
      </c>
      <c r="R1702" s="10"/>
      <c r="S1702" s="2">
        <v>104.4</v>
      </c>
      <c r="T1702" s="2"/>
      <c r="U1702" s="2" t="s">
        <v>26</v>
      </c>
      <c r="V1702" s="2" t="s">
        <v>1620</v>
      </c>
      <c r="W1702" s="2" t="s">
        <v>1621</v>
      </c>
      <c r="X1702" s="2" t="s">
        <v>1141</v>
      </c>
      <c r="Y1702" s="2" t="s">
        <v>1625</v>
      </c>
    </row>
    <row r="1703" spans="1:25" ht="14.25" customHeight="1">
      <c r="A1703" s="1">
        <v>3633</v>
      </c>
      <c r="B1703" s="2">
        <v>1</v>
      </c>
      <c r="C1703" s="1" t="s">
        <v>1614</v>
      </c>
      <c r="D1703" s="1" t="s">
        <v>1615</v>
      </c>
      <c r="E1703" s="1">
        <v>2016</v>
      </c>
      <c r="F1703" s="1" t="s">
        <v>1616</v>
      </c>
      <c r="G1703" s="1" t="s">
        <v>1617</v>
      </c>
      <c r="H1703" s="8" t="str">
        <f>HYPERLINK("https://doi.org/"&amp;G1703)</f>
        <v>https://doi.org/10.1016/j.rse.2016.10.019</v>
      </c>
      <c r="I1703" s="1" t="s">
        <v>1618</v>
      </c>
      <c r="J1703" s="1" t="s">
        <v>1303</v>
      </c>
      <c r="K1703" s="2">
        <v>1</v>
      </c>
      <c r="L1703" s="37"/>
      <c r="M1703" s="2" t="s">
        <v>56</v>
      </c>
      <c r="N1703" s="9">
        <f>S1703*Unit_conversion!$C$5</f>
        <v>2.7887096642730813</v>
      </c>
      <c r="R1703" s="10"/>
      <c r="S1703" s="2">
        <v>79.2</v>
      </c>
      <c r="T1703" s="2"/>
      <c r="U1703" s="2" t="s">
        <v>26</v>
      </c>
      <c r="V1703" s="2" t="s">
        <v>1620</v>
      </c>
      <c r="W1703" s="2" t="s">
        <v>1621</v>
      </c>
      <c r="X1703" s="2" t="s">
        <v>1141</v>
      </c>
      <c r="Y1703" s="2" t="s">
        <v>1626</v>
      </c>
    </row>
    <row r="1704" spans="1:25" ht="14.25" customHeight="1">
      <c r="A1704" s="1">
        <v>3633</v>
      </c>
      <c r="B1704" s="2">
        <v>1</v>
      </c>
      <c r="C1704" s="1" t="s">
        <v>1614</v>
      </c>
      <c r="D1704" s="1" t="s">
        <v>1615</v>
      </c>
      <c r="E1704" s="1">
        <v>2016</v>
      </c>
      <c r="F1704" s="1" t="s">
        <v>1616</v>
      </c>
      <c r="G1704" s="1" t="s">
        <v>1617</v>
      </c>
      <c r="H1704" s="8" t="str">
        <f>HYPERLINK("https://doi.org/"&amp;G1704)</f>
        <v>https://doi.org/10.1016/j.rse.2016.10.019</v>
      </c>
      <c r="I1704" s="1" t="s">
        <v>1618</v>
      </c>
      <c r="J1704" s="1" t="s">
        <v>1303</v>
      </c>
      <c r="K1704" s="2">
        <v>1</v>
      </c>
      <c r="L1704" s="37"/>
      <c r="M1704" s="2" t="s">
        <v>56</v>
      </c>
      <c r="N1704" s="9">
        <f>S1704*Unit_conversion!$C$5</f>
        <v>3.2041992354652824</v>
      </c>
      <c r="R1704" s="10"/>
      <c r="S1704" s="2">
        <v>91</v>
      </c>
      <c r="T1704" s="2"/>
      <c r="U1704" s="2" t="s">
        <v>26</v>
      </c>
      <c r="V1704" s="2" t="s">
        <v>1620</v>
      </c>
      <c r="W1704" s="2" t="s">
        <v>1621</v>
      </c>
      <c r="X1704" s="2" t="s">
        <v>1141</v>
      </c>
      <c r="Y1704" s="2" t="s">
        <v>1627</v>
      </c>
    </row>
    <row r="1705" spans="1:25" ht="14.25" customHeight="1">
      <c r="A1705" s="1">
        <v>3633</v>
      </c>
      <c r="B1705" s="2">
        <v>1</v>
      </c>
      <c r="C1705" s="1" t="s">
        <v>1614</v>
      </c>
      <c r="D1705" s="1" t="s">
        <v>1615</v>
      </c>
      <c r="E1705" s="1">
        <v>2016</v>
      </c>
      <c r="F1705" s="1" t="s">
        <v>1616</v>
      </c>
      <c r="G1705" s="1" t="s">
        <v>1617</v>
      </c>
      <c r="H1705" s="8" t="str">
        <f>HYPERLINK("https://doi.org/"&amp;G1705)</f>
        <v>https://doi.org/10.1016/j.rse.2016.10.019</v>
      </c>
      <c r="I1705" s="1" t="s">
        <v>1618</v>
      </c>
      <c r="J1705" s="1" t="s">
        <v>1303</v>
      </c>
      <c r="K1705" s="2">
        <v>1</v>
      </c>
      <c r="L1705" s="37"/>
      <c r="M1705" s="2" t="s">
        <v>56</v>
      </c>
      <c r="N1705" s="9">
        <f>S1705*Unit_conversion!$C$5</f>
        <v>3.8520812786802408</v>
      </c>
      <c r="R1705" s="10"/>
      <c r="S1705" s="2">
        <v>109.4</v>
      </c>
      <c r="T1705" s="2"/>
      <c r="U1705" s="2" t="s">
        <v>26</v>
      </c>
      <c r="V1705" s="2" t="s">
        <v>1620</v>
      </c>
      <c r="W1705" s="2" t="s">
        <v>1621</v>
      </c>
      <c r="X1705" s="2" t="s">
        <v>1141</v>
      </c>
      <c r="Y1705" s="2" t="s">
        <v>1628</v>
      </c>
    </row>
    <row r="1706" spans="1:25" ht="14.25" customHeight="1">
      <c r="A1706" s="1">
        <v>3633</v>
      </c>
      <c r="B1706" s="2">
        <v>1</v>
      </c>
      <c r="C1706" s="1" t="s">
        <v>1614</v>
      </c>
      <c r="D1706" s="1" t="s">
        <v>1615</v>
      </c>
      <c r="E1706" s="1">
        <v>2016</v>
      </c>
      <c r="F1706" s="1" t="s">
        <v>1616</v>
      </c>
      <c r="G1706" s="1" t="s">
        <v>1617</v>
      </c>
      <c r="H1706" s="8" t="str">
        <f>HYPERLINK("https://doi.org/"&amp;G1706)</f>
        <v>https://doi.org/10.1016/j.rse.2016.10.019</v>
      </c>
      <c r="I1706" s="1" t="s">
        <v>1618</v>
      </c>
      <c r="J1706" s="1" t="s">
        <v>1303</v>
      </c>
      <c r="K1706" s="2">
        <v>1</v>
      </c>
      <c r="L1706" s="37"/>
      <c r="M1706" s="2" t="s">
        <v>56</v>
      </c>
      <c r="N1706" s="9">
        <f>S1706*Unit_conversion!$C$5</f>
        <v>1.7535068343535281</v>
      </c>
      <c r="R1706" s="10"/>
      <c r="S1706" s="2">
        <v>49.8</v>
      </c>
      <c r="T1706" s="2"/>
      <c r="U1706" s="2" t="s">
        <v>26</v>
      </c>
      <c r="V1706" s="2" t="s">
        <v>1629</v>
      </c>
      <c r="W1706" s="2" t="s">
        <v>1630</v>
      </c>
      <c r="X1706" s="2" t="s">
        <v>1141</v>
      </c>
      <c r="Y1706" s="2" t="s">
        <v>1622</v>
      </c>
    </row>
    <row r="1707" spans="1:25" ht="14.25" customHeight="1">
      <c r="A1707" s="1">
        <v>3633</v>
      </c>
      <c r="B1707" s="2">
        <v>1</v>
      </c>
      <c r="C1707" s="1" t="s">
        <v>1614</v>
      </c>
      <c r="D1707" s="1" t="s">
        <v>1615</v>
      </c>
      <c r="E1707" s="1">
        <v>2016</v>
      </c>
      <c r="F1707" s="1" t="s">
        <v>1616</v>
      </c>
      <c r="G1707" s="1" t="s">
        <v>1617</v>
      </c>
      <c r="H1707" s="8" t="str">
        <f>HYPERLINK("https://doi.org/"&amp;G1707)</f>
        <v>https://doi.org/10.1016/j.rse.2016.10.019</v>
      </c>
      <c r="I1707" s="1" t="s">
        <v>1618</v>
      </c>
      <c r="J1707" s="1" t="s">
        <v>1303</v>
      </c>
      <c r="K1707" s="2">
        <v>1</v>
      </c>
      <c r="L1707" s="37"/>
      <c r="M1707" s="2" t="s">
        <v>56</v>
      </c>
      <c r="N1707" s="9">
        <f>S1707*Unit_conversion!$C$5</f>
        <v>1.6373105983421499</v>
      </c>
      <c r="R1707" s="10"/>
      <c r="S1707" s="2">
        <v>46.5</v>
      </c>
      <c r="T1707" s="2"/>
      <c r="U1707" s="2" t="s">
        <v>26</v>
      </c>
      <c r="V1707" s="2" t="s">
        <v>1629</v>
      </c>
      <c r="W1707" s="2" t="s">
        <v>1630</v>
      </c>
      <c r="X1707" s="2" t="s">
        <v>1141</v>
      </c>
      <c r="Y1707" s="2" t="s">
        <v>1623</v>
      </c>
    </row>
    <row r="1708" spans="1:25" ht="14.25" customHeight="1">
      <c r="A1708" s="1">
        <v>3633</v>
      </c>
      <c r="B1708" s="2">
        <v>1</v>
      </c>
      <c r="C1708" s="1" t="s">
        <v>1614</v>
      </c>
      <c r="D1708" s="1" t="s">
        <v>1615</v>
      </c>
      <c r="E1708" s="1">
        <v>2016</v>
      </c>
      <c r="F1708" s="1" t="s">
        <v>1616</v>
      </c>
      <c r="G1708" s="1" t="s">
        <v>1617</v>
      </c>
      <c r="H1708" s="8" t="str">
        <f>HYPERLINK("https://doi.org/"&amp;G1708)</f>
        <v>https://doi.org/10.1016/j.rse.2016.10.019</v>
      </c>
      <c r="I1708" s="1" t="s">
        <v>1618</v>
      </c>
      <c r="J1708" s="1" t="s">
        <v>1303</v>
      </c>
      <c r="K1708" s="2">
        <v>1</v>
      </c>
      <c r="L1708" s="37"/>
      <c r="M1708" s="2" t="s">
        <v>56</v>
      </c>
      <c r="N1708" s="9">
        <f>S1708*Unit_conversion!$C$5</f>
        <v>0.62323435678830219</v>
      </c>
      <c r="R1708" s="10"/>
      <c r="S1708" s="2">
        <v>17.7</v>
      </c>
      <c r="T1708" s="2"/>
      <c r="U1708" s="2" t="s">
        <v>26</v>
      </c>
      <c r="V1708" s="2" t="s">
        <v>1629</v>
      </c>
      <c r="W1708" s="2" t="s">
        <v>1630</v>
      </c>
      <c r="X1708" s="2" t="s">
        <v>1141</v>
      </c>
      <c r="Y1708" s="2" t="s">
        <v>1624</v>
      </c>
    </row>
    <row r="1709" spans="1:25" ht="14.25" customHeight="1">
      <c r="A1709" s="1">
        <v>3633</v>
      </c>
      <c r="B1709" s="2">
        <v>1</v>
      </c>
      <c r="C1709" s="1" t="s">
        <v>1614</v>
      </c>
      <c r="D1709" s="1" t="s">
        <v>1615</v>
      </c>
      <c r="E1709" s="1">
        <v>2016</v>
      </c>
      <c r="F1709" s="1" t="s">
        <v>1616</v>
      </c>
      <c r="G1709" s="1" t="s">
        <v>1617</v>
      </c>
      <c r="H1709" s="8" t="str">
        <f>HYPERLINK("https://doi.org/"&amp;G1709)</f>
        <v>https://doi.org/10.1016/j.rse.2016.10.019</v>
      </c>
      <c r="I1709" s="1" t="s">
        <v>1618</v>
      </c>
      <c r="J1709" s="1" t="s">
        <v>1303</v>
      </c>
      <c r="K1709" s="2">
        <v>1</v>
      </c>
      <c r="L1709" s="37"/>
      <c r="M1709" s="2" t="s">
        <v>56</v>
      </c>
      <c r="N1709" s="9">
        <f>S1709*Unit_conversion!$C$5</f>
        <v>1.0880193008338157</v>
      </c>
      <c r="R1709" s="10"/>
      <c r="S1709" s="2">
        <v>30.9</v>
      </c>
      <c r="T1709" s="2"/>
      <c r="U1709" s="2" t="s">
        <v>26</v>
      </c>
      <c r="V1709" s="2" t="s">
        <v>1629</v>
      </c>
      <c r="W1709" s="2" t="s">
        <v>1630</v>
      </c>
      <c r="X1709" s="2" t="s">
        <v>1141</v>
      </c>
      <c r="Y1709" s="2" t="s">
        <v>1625</v>
      </c>
    </row>
    <row r="1710" spans="1:25" ht="14.25" customHeight="1">
      <c r="A1710" s="1">
        <v>3633</v>
      </c>
      <c r="B1710" s="2">
        <v>1</v>
      </c>
      <c r="C1710" s="1" t="s">
        <v>1614</v>
      </c>
      <c r="D1710" s="1" t="s">
        <v>1615</v>
      </c>
      <c r="E1710" s="1">
        <v>2016</v>
      </c>
      <c r="F1710" s="1" t="s">
        <v>1616</v>
      </c>
      <c r="G1710" s="1" t="s">
        <v>1617</v>
      </c>
      <c r="H1710" s="8" t="str">
        <f>HYPERLINK("https://doi.org/"&amp;G1710)</f>
        <v>https://doi.org/10.1016/j.rse.2016.10.019</v>
      </c>
      <c r="I1710" s="1" t="s">
        <v>1618</v>
      </c>
      <c r="J1710" s="1" t="s">
        <v>1303</v>
      </c>
      <c r="K1710" s="2">
        <v>1</v>
      </c>
      <c r="L1710" s="37"/>
      <c r="M1710" s="2" t="s">
        <v>56</v>
      </c>
      <c r="N1710" s="9">
        <f>S1710*Unit_conversion!$C$5</f>
        <v>2.3732200930808798</v>
      </c>
      <c r="R1710" s="10"/>
      <c r="S1710" s="2">
        <v>67.400000000000006</v>
      </c>
      <c r="T1710" s="2"/>
      <c r="U1710" s="2" t="s">
        <v>26</v>
      </c>
      <c r="V1710" s="2" t="s">
        <v>1629</v>
      </c>
      <c r="W1710" s="2" t="s">
        <v>1630</v>
      </c>
      <c r="X1710" s="2" t="s">
        <v>1141</v>
      </c>
      <c r="Y1710" s="2" t="s">
        <v>1626</v>
      </c>
    </row>
    <row r="1711" spans="1:25" ht="14.25" customHeight="1">
      <c r="A1711" s="1">
        <v>3633</v>
      </c>
      <c r="B1711" s="2">
        <v>1</v>
      </c>
      <c r="C1711" s="1" t="s">
        <v>1614</v>
      </c>
      <c r="D1711" s="1" t="s">
        <v>1615</v>
      </c>
      <c r="E1711" s="1">
        <v>2016</v>
      </c>
      <c r="F1711" s="1" t="s">
        <v>1616</v>
      </c>
      <c r="G1711" s="1" t="s">
        <v>1617</v>
      </c>
      <c r="H1711" s="8" t="str">
        <f>HYPERLINK("https://doi.org/"&amp;G1711)</f>
        <v>https://doi.org/10.1016/j.rse.2016.10.019</v>
      </c>
      <c r="I1711" s="1" t="s">
        <v>1618</v>
      </c>
      <c r="J1711" s="1" t="s">
        <v>1303</v>
      </c>
      <c r="K1711" s="2">
        <v>1</v>
      </c>
      <c r="L1711" s="37"/>
      <c r="M1711" s="2" t="s">
        <v>56</v>
      </c>
      <c r="N1711" s="9">
        <f>S1711*Unit_conversion!$C$5</f>
        <v>2.4365998581779951</v>
      </c>
      <c r="R1711" s="10"/>
      <c r="S1711" s="2">
        <v>69.2</v>
      </c>
      <c r="T1711" s="2"/>
      <c r="U1711" s="2" t="s">
        <v>26</v>
      </c>
      <c r="V1711" s="2" t="s">
        <v>1629</v>
      </c>
      <c r="W1711" s="2" t="s">
        <v>1630</v>
      </c>
      <c r="X1711" s="2" t="s">
        <v>1141</v>
      </c>
      <c r="Y1711" s="2" t="s">
        <v>1627</v>
      </c>
    </row>
    <row r="1712" spans="1:25" ht="14.25" customHeight="1">
      <c r="A1712" s="1">
        <v>3633</v>
      </c>
      <c r="B1712" s="2">
        <v>1</v>
      </c>
      <c r="C1712" s="1" t="s">
        <v>1614</v>
      </c>
      <c r="D1712" s="1" t="s">
        <v>1615</v>
      </c>
      <c r="E1712" s="1">
        <v>2016</v>
      </c>
      <c r="F1712" s="1" t="s">
        <v>1616</v>
      </c>
      <c r="G1712" s="1" t="s">
        <v>1617</v>
      </c>
      <c r="H1712" s="8" t="str">
        <f>HYPERLINK("https://doi.org/"&amp;G1712)</f>
        <v>https://doi.org/10.1016/j.rse.2016.10.019</v>
      </c>
      <c r="I1712" s="1" t="s">
        <v>1618</v>
      </c>
      <c r="J1712" s="1" t="s">
        <v>1303</v>
      </c>
      <c r="K1712" s="2">
        <v>1</v>
      </c>
      <c r="L1712" s="37"/>
      <c r="M1712" s="2" t="s">
        <v>56</v>
      </c>
      <c r="N1712" s="9">
        <f>S1712*Unit_conversion!$C$5</f>
        <v>0.67252972964161428</v>
      </c>
      <c r="R1712" s="10"/>
      <c r="S1712" s="2">
        <v>19.100000000000001</v>
      </c>
      <c r="U1712" s="2" t="s">
        <v>26</v>
      </c>
      <c r="V1712" s="2" t="s">
        <v>1629</v>
      </c>
      <c r="W1712" s="2" t="s">
        <v>1630</v>
      </c>
      <c r="X1712" s="2" t="s">
        <v>1141</v>
      </c>
      <c r="Y1712" s="2" t="s">
        <v>1628</v>
      </c>
    </row>
    <row r="1713" spans="1:32" ht="14.25" customHeight="1">
      <c r="A1713" s="1">
        <v>3444</v>
      </c>
      <c r="B1713" s="2">
        <v>1</v>
      </c>
      <c r="C1713" s="1" t="s">
        <v>1631</v>
      </c>
      <c r="D1713" s="1" t="s">
        <v>1615</v>
      </c>
      <c r="E1713" s="1">
        <v>2017</v>
      </c>
      <c r="F1713" s="1" t="s">
        <v>1632</v>
      </c>
      <c r="G1713" s="1" t="s">
        <v>1633</v>
      </c>
      <c r="H1713" s="8" t="str">
        <f>HYPERLINK("https://doi.org/"&amp;G1713)</f>
        <v>https://doi.org/10.1016/j.rse.2017.06.012</v>
      </c>
      <c r="I1713" s="1" t="s">
        <v>1634</v>
      </c>
      <c r="J1713" s="1" t="s">
        <v>1303</v>
      </c>
      <c r="K1713" s="2">
        <v>1</v>
      </c>
      <c r="L1713" s="37"/>
      <c r="M1713" s="2" t="s">
        <v>189</v>
      </c>
      <c r="N1713" s="9">
        <f>S1713*Unit_conversion!$C$5</f>
        <v>3.9013766515335528</v>
      </c>
      <c r="R1713" s="10"/>
      <c r="S1713" s="2">
        <v>110.8</v>
      </c>
      <c r="U1713" s="2" t="s">
        <v>35</v>
      </c>
      <c r="V1713" s="2" t="s">
        <v>1620</v>
      </c>
      <c r="W1713" s="2" t="s">
        <v>1635</v>
      </c>
      <c r="X1713" s="2" t="s">
        <v>1141</v>
      </c>
    </row>
    <row r="1714" spans="1:32" ht="14.25" customHeight="1">
      <c r="A1714" s="1">
        <v>3444</v>
      </c>
      <c r="B1714" s="2">
        <v>1</v>
      </c>
      <c r="C1714" s="1" t="s">
        <v>1631</v>
      </c>
      <c r="D1714" s="1" t="s">
        <v>1615</v>
      </c>
      <c r="E1714" s="1">
        <v>2017</v>
      </c>
      <c r="F1714" s="1" t="s">
        <v>1632</v>
      </c>
      <c r="G1714" s="1" t="s">
        <v>1633</v>
      </c>
      <c r="H1714" s="8" t="str">
        <f>HYPERLINK("https://doi.org/"&amp;G1714)</f>
        <v>https://doi.org/10.1016/j.rse.2017.06.012</v>
      </c>
      <c r="I1714" s="1" t="s">
        <v>1634</v>
      </c>
      <c r="J1714" s="1" t="s">
        <v>1303</v>
      </c>
      <c r="K1714" s="2">
        <v>1</v>
      </c>
      <c r="L1714" s="37"/>
      <c r="M1714" s="2" t="s">
        <v>189</v>
      </c>
      <c r="N1714" s="9">
        <f>S1714*Unit_conversion!$C$5</f>
        <v>2.838005037126393</v>
      </c>
      <c r="R1714" s="10"/>
      <c r="S1714" s="2">
        <v>80.599999999999994</v>
      </c>
      <c r="U1714" s="2" t="s">
        <v>35</v>
      </c>
      <c r="V1714" s="2" t="s">
        <v>1629</v>
      </c>
      <c r="W1714" s="2" t="s">
        <v>1636</v>
      </c>
      <c r="X1714" s="2" t="s">
        <v>1141</v>
      </c>
      <c r="Y1714" s="2"/>
    </row>
    <row r="1715" spans="1:32" ht="14.25" customHeight="1">
      <c r="A1715" s="1">
        <v>3444</v>
      </c>
      <c r="B1715" s="2">
        <v>1</v>
      </c>
      <c r="C1715" s="1" t="s">
        <v>1631</v>
      </c>
      <c r="D1715" s="1" t="s">
        <v>1615</v>
      </c>
      <c r="E1715" s="1">
        <v>2017</v>
      </c>
      <c r="F1715" s="1" t="s">
        <v>1632</v>
      </c>
      <c r="G1715" s="1" t="s">
        <v>1633</v>
      </c>
      <c r="H1715" s="8" t="str">
        <f>HYPERLINK("https://doi.org/"&amp;G1715)</f>
        <v>https://doi.org/10.1016/j.rse.2017.06.012</v>
      </c>
      <c r="I1715" s="1" t="s">
        <v>1634</v>
      </c>
      <c r="J1715" s="1" t="s">
        <v>1303</v>
      </c>
      <c r="K1715" s="2">
        <v>1</v>
      </c>
      <c r="L1715" s="37"/>
      <c r="M1715" s="2" t="s">
        <v>296</v>
      </c>
      <c r="N1715" s="9">
        <f>S1715*Unit_conversion!$C$5</f>
        <v>5.2182673263291743</v>
      </c>
      <c r="R1715" s="10"/>
      <c r="S1715" s="2">
        <v>148.19999999999999</v>
      </c>
      <c r="U1715" s="2" t="s">
        <v>35</v>
      </c>
      <c r="V1715" s="2" t="s">
        <v>1620</v>
      </c>
      <c r="W1715" s="2" t="s">
        <v>1635</v>
      </c>
      <c r="X1715" s="2" t="s">
        <v>1141</v>
      </c>
      <c r="Y1715" s="2"/>
      <c r="AA1715" s="2"/>
    </row>
    <row r="1716" spans="1:32" ht="14.25" customHeight="1">
      <c r="A1716" s="1">
        <v>3444</v>
      </c>
      <c r="B1716" s="2">
        <v>1</v>
      </c>
      <c r="C1716" s="1" t="s">
        <v>1631</v>
      </c>
      <c r="D1716" s="1" t="s">
        <v>1615</v>
      </c>
      <c r="E1716" s="1">
        <v>2017</v>
      </c>
      <c r="F1716" s="1" t="s">
        <v>1632</v>
      </c>
      <c r="G1716" s="1" t="s">
        <v>1633</v>
      </c>
      <c r="H1716" s="8" t="str">
        <f>HYPERLINK("https://doi.org/"&amp;G1716)</f>
        <v>https://doi.org/10.1016/j.rse.2017.06.012</v>
      </c>
      <c r="I1716" s="1" t="s">
        <v>1634</v>
      </c>
      <c r="J1716" s="1" t="s">
        <v>1303</v>
      </c>
      <c r="K1716" s="2">
        <v>1</v>
      </c>
      <c r="L1716" s="37"/>
      <c r="M1716" s="2" t="s">
        <v>296</v>
      </c>
      <c r="N1716" s="9">
        <f>S1716*Unit_conversion!$C$5</f>
        <v>1.7711123246582825</v>
      </c>
      <c r="R1716" s="10"/>
      <c r="S1716" s="2">
        <v>50.3</v>
      </c>
      <c r="U1716" s="2" t="s">
        <v>35</v>
      </c>
      <c r="V1716" s="2" t="s">
        <v>1629</v>
      </c>
      <c r="W1716" s="2" t="s">
        <v>1636</v>
      </c>
      <c r="X1716" s="2" t="s">
        <v>1141</v>
      </c>
      <c r="Y1716" s="2"/>
    </row>
    <row r="1717" spans="1:32" ht="14.25" customHeight="1">
      <c r="A1717" s="1">
        <v>3444</v>
      </c>
      <c r="B1717" s="2">
        <v>1</v>
      </c>
      <c r="C1717" s="1" t="s">
        <v>1631</v>
      </c>
      <c r="D1717" s="1" t="s">
        <v>1615</v>
      </c>
      <c r="E1717" s="1">
        <v>2017</v>
      </c>
      <c r="F1717" s="1" t="s">
        <v>1632</v>
      </c>
      <c r="G1717" s="1" t="s">
        <v>1633</v>
      </c>
      <c r="H1717" s="8" t="str">
        <f>HYPERLINK("https://doi.org/"&amp;G1717)</f>
        <v>https://doi.org/10.1016/j.rse.2017.06.012</v>
      </c>
      <c r="I1717" s="1" t="s">
        <v>1634</v>
      </c>
      <c r="J1717" s="1" t="s">
        <v>1303</v>
      </c>
      <c r="K1717" s="2">
        <v>1</v>
      </c>
      <c r="L1717" s="37"/>
      <c r="M1717" s="2" t="s">
        <v>56</v>
      </c>
      <c r="N1717" s="9">
        <f>S1717*Unit_conversion!$C$5</f>
        <v>4.6830604210646438</v>
      </c>
      <c r="R1717" s="10"/>
      <c r="S1717" s="2">
        <v>133</v>
      </c>
      <c r="U1717" s="2" t="s">
        <v>35</v>
      </c>
      <c r="V1717" s="2" t="s">
        <v>1620</v>
      </c>
      <c r="W1717" s="2" t="s">
        <v>1635</v>
      </c>
      <c r="X1717" s="2" t="s">
        <v>1141</v>
      </c>
      <c r="Y1717" s="2"/>
    </row>
    <row r="1718" spans="1:32" ht="14.25" customHeight="1">
      <c r="A1718" s="1">
        <v>3444</v>
      </c>
      <c r="B1718" s="2">
        <v>1</v>
      </c>
      <c r="C1718" s="1" t="s">
        <v>1631</v>
      </c>
      <c r="D1718" s="1" t="s">
        <v>1615</v>
      </c>
      <c r="E1718" s="1">
        <v>2017</v>
      </c>
      <c r="F1718" s="1" t="s">
        <v>1632</v>
      </c>
      <c r="G1718" s="1" t="s">
        <v>1633</v>
      </c>
      <c r="H1718" s="8" t="str">
        <f>HYPERLINK("https://doi.org/"&amp;G1718)</f>
        <v>https://doi.org/10.1016/j.rse.2017.06.012</v>
      </c>
      <c r="I1718" s="1" t="s">
        <v>1634</v>
      </c>
      <c r="J1718" s="1" t="s">
        <v>1303</v>
      </c>
      <c r="K1718" s="2">
        <v>1</v>
      </c>
      <c r="L1718" s="37"/>
      <c r="M1718" s="2" t="s">
        <v>56</v>
      </c>
      <c r="N1718" s="9">
        <f>S1718*Unit_conversion!$C$5</f>
        <v>1.4718189894774594</v>
      </c>
      <c r="R1718" s="10"/>
      <c r="S1718" s="2">
        <v>41.8</v>
      </c>
      <c r="U1718" s="2" t="s">
        <v>35</v>
      </c>
      <c r="V1718" s="2" t="s">
        <v>1629</v>
      </c>
      <c r="W1718" s="2" t="s">
        <v>1636</v>
      </c>
      <c r="X1718" s="2" t="s">
        <v>1141</v>
      </c>
      <c r="Y1718" s="2"/>
    </row>
    <row r="1719" spans="1:32" ht="14.25" customHeight="1">
      <c r="A1719" s="1">
        <v>3444</v>
      </c>
      <c r="B1719" s="2">
        <v>1</v>
      </c>
      <c r="C1719" s="1" t="s">
        <v>1631</v>
      </c>
      <c r="D1719" s="1" t="s">
        <v>1615</v>
      </c>
      <c r="E1719" s="1">
        <v>2017</v>
      </c>
      <c r="F1719" s="1" t="s">
        <v>1632</v>
      </c>
      <c r="G1719" s="1" t="s">
        <v>1633</v>
      </c>
      <c r="H1719" s="8" t="str">
        <f>HYPERLINK("https://doi.org/"&amp;G1719)</f>
        <v>https://doi.org/10.1016/j.rse.2017.06.012</v>
      </c>
      <c r="I1719" s="1" t="s">
        <v>1634</v>
      </c>
      <c r="J1719" s="1" t="s">
        <v>1303</v>
      </c>
      <c r="K1719" s="2">
        <v>1</v>
      </c>
      <c r="L1719" s="37"/>
      <c r="M1719" s="2" t="s">
        <v>1637</v>
      </c>
      <c r="N1719" s="9">
        <f>S1719*Unit_conversion!$C$5</f>
        <v>2.1936440919723856</v>
      </c>
      <c r="R1719" s="10"/>
      <c r="S1719" s="2">
        <v>62.3</v>
      </c>
      <c r="U1719" s="2" t="s">
        <v>35</v>
      </c>
      <c r="V1719" s="2" t="s">
        <v>1620</v>
      </c>
      <c r="W1719" s="2" t="s">
        <v>1635</v>
      </c>
      <c r="X1719" s="2" t="s">
        <v>1141</v>
      </c>
      <c r="Y1719" s="2"/>
    </row>
    <row r="1720" spans="1:32" ht="14.25" customHeight="1">
      <c r="A1720" s="1">
        <v>3444</v>
      </c>
      <c r="B1720" s="2">
        <v>1</v>
      </c>
      <c r="C1720" s="1" t="s">
        <v>1631</v>
      </c>
      <c r="D1720" s="1" t="s">
        <v>1615</v>
      </c>
      <c r="E1720" s="1">
        <v>2017</v>
      </c>
      <c r="F1720" s="1" t="s">
        <v>1632</v>
      </c>
      <c r="G1720" s="1" t="s">
        <v>1633</v>
      </c>
      <c r="H1720" s="8" t="str">
        <f>HYPERLINK("https://doi.org/"&amp;G1720)</f>
        <v>https://doi.org/10.1016/j.rse.2017.06.012</v>
      </c>
      <c r="I1720" s="1" t="s">
        <v>1634</v>
      </c>
      <c r="J1720" s="1" t="s">
        <v>1303</v>
      </c>
      <c r="K1720" s="2">
        <v>1</v>
      </c>
      <c r="L1720" s="37"/>
      <c r="M1720" s="2" t="s">
        <v>1637</v>
      </c>
      <c r="N1720" s="9">
        <f>S1720*Unit_conversion!$C$5</f>
        <v>1.133793575626177</v>
      </c>
      <c r="R1720" s="10"/>
      <c r="S1720" s="2">
        <v>32.200000000000003</v>
      </c>
      <c r="U1720" s="2" t="s">
        <v>35</v>
      </c>
      <c r="V1720" s="2" t="s">
        <v>1629</v>
      </c>
      <c r="W1720" s="2" t="s">
        <v>1636</v>
      </c>
      <c r="X1720" s="2" t="s">
        <v>1141</v>
      </c>
      <c r="Y1720" s="2"/>
    </row>
    <row r="1721" spans="1:32" ht="14.25" customHeight="1">
      <c r="A1721" s="22">
        <v>3303</v>
      </c>
      <c r="B1721" s="23">
        <v>0</v>
      </c>
      <c r="C1721" s="22" t="s">
        <v>1638</v>
      </c>
      <c r="D1721" s="22" t="s">
        <v>1639</v>
      </c>
      <c r="E1721" s="22">
        <v>2018</v>
      </c>
      <c r="F1721" s="22" t="s">
        <v>1640</v>
      </c>
      <c r="G1721" s="22" t="s">
        <v>1641</v>
      </c>
      <c r="H1721" s="24" t="str">
        <f>HYPERLINK("https://doi.org/"&amp;G1721)</f>
        <v>https://doi.org/10.1016/j.rse.2017.11.008</v>
      </c>
      <c r="I1721" s="22" t="s">
        <v>1642</v>
      </c>
      <c r="J1721" s="22" t="s">
        <v>1303</v>
      </c>
      <c r="K1721" s="22"/>
      <c r="L1721" s="36"/>
      <c r="M1721" s="23"/>
      <c r="N1721" s="3"/>
      <c r="O1721" s="22"/>
      <c r="P1721" s="22"/>
      <c r="Q1721" s="22"/>
      <c r="R1721" s="4"/>
      <c r="S1721" s="22"/>
      <c r="T1721" s="22"/>
      <c r="U1721" s="22"/>
      <c r="V1721" s="22"/>
      <c r="W1721" s="23"/>
      <c r="X1721" s="23" t="s">
        <v>1141</v>
      </c>
      <c r="Y1721" s="23" t="s">
        <v>1643</v>
      </c>
      <c r="AA1721" s="22"/>
      <c r="AB1721" s="22"/>
      <c r="AC1721" s="22"/>
      <c r="AD1721" s="22"/>
      <c r="AE1721" s="22"/>
      <c r="AF1721" s="22"/>
    </row>
    <row r="1722" spans="1:32" ht="14.25" customHeight="1">
      <c r="A1722" s="1">
        <v>3105</v>
      </c>
      <c r="B1722" s="2">
        <v>1</v>
      </c>
      <c r="C1722" s="1" t="s">
        <v>1644</v>
      </c>
      <c r="D1722" s="1" t="s">
        <v>1645</v>
      </c>
      <c r="E1722" s="1">
        <v>2018</v>
      </c>
      <c r="F1722" s="1" t="s">
        <v>1646</v>
      </c>
      <c r="G1722" s="1" t="s">
        <v>1647</v>
      </c>
      <c r="H1722" s="8" t="str">
        <f>HYPERLINK("https://doi.org/"&amp;G1722)</f>
        <v>https://doi.org/10.1016/j.rse.2018.06.005</v>
      </c>
      <c r="I1722" s="1" t="s">
        <v>1648</v>
      </c>
      <c r="J1722" s="1" t="s">
        <v>1303</v>
      </c>
      <c r="K1722" s="2">
        <v>1</v>
      </c>
      <c r="L1722" s="37"/>
      <c r="M1722" s="2" t="s">
        <v>1649</v>
      </c>
      <c r="N1722" s="9">
        <f>S1722*Unit_conversion!$C$5</f>
        <v>0.61865692930906613</v>
      </c>
      <c r="R1722" s="10"/>
      <c r="S1722" s="2">
        <v>17.57</v>
      </c>
      <c r="U1722" s="2" t="s">
        <v>35</v>
      </c>
      <c r="V1722" s="2" t="s">
        <v>29</v>
      </c>
      <c r="W1722" s="2" t="s">
        <v>1650</v>
      </c>
      <c r="X1722" s="2" t="s">
        <v>1141</v>
      </c>
      <c r="Y1722" s="2" t="s">
        <v>1651</v>
      </c>
    </row>
    <row r="1723" spans="1:32" ht="14.25" customHeight="1">
      <c r="A1723" s="1">
        <v>3105</v>
      </c>
      <c r="B1723" s="2">
        <v>1</v>
      </c>
      <c r="C1723" s="1" t="s">
        <v>1644</v>
      </c>
      <c r="D1723" s="1" t="s">
        <v>1645</v>
      </c>
      <c r="E1723" s="1">
        <v>2018</v>
      </c>
      <c r="F1723" s="1" t="s">
        <v>1646</v>
      </c>
      <c r="G1723" s="1" t="s">
        <v>1647</v>
      </c>
      <c r="H1723" s="8" t="str">
        <f>HYPERLINK("https://doi.org/"&amp;G1723)</f>
        <v>https://doi.org/10.1016/j.rse.2018.06.005</v>
      </c>
      <c r="I1723" s="1" t="s">
        <v>1648</v>
      </c>
      <c r="J1723" s="1" t="s">
        <v>1303</v>
      </c>
      <c r="K1723" s="2">
        <v>1</v>
      </c>
      <c r="L1723" s="37"/>
      <c r="M1723" s="2" t="s">
        <v>1649</v>
      </c>
      <c r="N1723" s="9">
        <f>S1723*Unit_conversion!$C$5</f>
        <v>0.7394305927996806</v>
      </c>
      <c r="R1723" s="10"/>
      <c r="S1723" s="2">
        <v>21</v>
      </c>
      <c r="U1723" s="2" t="s">
        <v>35</v>
      </c>
      <c r="V1723" s="2" t="s">
        <v>29</v>
      </c>
      <c r="W1723" s="2" t="s">
        <v>1547</v>
      </c>
      <c r="X1723" s="2" t="s">
        <v>1141</v>
      </c>
      <c r="Y1723" s="2"/>
    </row>
    <row r="1724" spans="1:32" ht="14.25" customHeight="1">
      <c r="A1724" s="1">
        <v>3105</v>
      </c>
      <c r="B1724" s="2">
        <v>1</v>
      </c>
      <c r="C1724" s="1" t="s">
        <v>1644</v>
      </c>
      <c r="D1724" s="1" t="s">
        <v>1645</v>
      </c>
      <c r="E1724" s="1">
        <v>2018</v>
      </c>
      <c r="F1724" s="1" t="s">
        <v>1646</v>
      </c>
      <c r="G1724" s="1" t="s">
        <v>1647</v>
      </c>
      <c r="H1724" s="8" t="str">
        <f>HYPERLINK("https://doi.org/"&amp;G1724)</f>
        <v>https://doi.org/10.1016/j.rse.2018.06.005</v>
      </c>
      <c r="I1724" s="1" t="s">
        <v>1648</v>
      </c>
      <c r="J1724" s="1" t="s">
        <v>1303</v>
      </c>
      <c r="K1724" s="2">
        <v>1</v>
      </c>
      <c r="L1724" s="37"/>
      <c r="M1724" s="2" t="s">
        <v>1649</v>
      </c>
      <c r="N1724" s="9">
        <f>S1724*Unit_conversion!$C$5</f>
        <v>0.52992525817310443</v>
      </c>
      <c r="R1724" s="10"/>
      <c r="S1724" s="2">
        <v>15.05</v>
      </c>
      <c r="U1724" s="2" t="s">
        <v>35</v>
      </c>
      <c r="V1724" s="2" t="s">
        <v>29</v>
      </c>
      <c r="W1724" s="2" t="s">
        <v>1652</v>
      </c>
      <c r="X1724" s="2" t="s">
        <v>1141</v>
      </c>
      <c r="Y1724" s="2"/>
    </row>
    <row r="1725" spans="1:32" ht="14.25" customHeight="1">
      <c r="A1725" s="1">
        <v>3105</v>
      </c>
      <c r="B1725" s="2">
        <v>1</v>
      </c>
      <c r="C1725" s="1" t="s">
        <v>1644</v>
      </c>
      <c r="D1725" s="1" t="s">
        <v>1645</v>
      </c>
      <c r="E1725" s="1">
        <v>2018</v>
      </c>
      <c r="F1725" s="1" t="s">
        <v>1646</v>
      </c>
      <c r="G1725" s="1" t="s">
        <v>1647</v>
      </c>
      <c r="H1725" s="8" t="str">
        <f>HYPERLINK("https://doi.org/"&amp;G1725)</f>
        <v>https://doi.org/10.1016/j.rse.2018.06.005</v>
      </c>
      <c r="I1725" s="1" t="s">
        <v>1648</v>
      </c>
      <c r="J1725" s="1" t="s">
        <v>1303</v>
      </c>
      <c r="K1725" s="2">
        <v>1</v>
      </c>
      <c r="L1725" s="37"/>
      <c r="M1725" s="2" t="s">
        <v>1649</v>
      </c>
      <c r="N1725" s="9">
        <f>S1725*Unit_conversion!$C$5</f>
        <v>0.74436013008501178</v>
      </c>
      <c r="R1725" s="10"/>
      <c r="S1725" s="2">
        <v>21.14</v>
      </c>
      <c r="U1725" s="2" t="s">
        <v>35</v>
      </c>
      <c r="V1725" s="2" t="s">
        <v>29</v>
      </c>
      <c r="W1725" s="2" t="s">
        <v>1653</v>
      </c>
      <c r="X1725" s="2" t="s">
        <v>1141</v>
      </c>
      <c r="Y1725" s="2"/>
    </row>
    <row r="1726" spans="1:32" ht="14.25" customHeight="1">
      <c r="A1726" s="1">
        <v>3105</v>
      </c>
      <c r="B1726" s="2">
        <v>1</v>
      </c>
      <c r="C1726" s="1" t="s">
        <v>1644</v>
      </c>
      <c r="D1726" s="1" t="s">
        <v>1645</v>
      </c>
      <c r="E1726" s="1">
        <v>2018</v>
      </c>
      <c r="F1726" s="1" t="s">
        <v>1646</v>
      </c>
      <c r="G1726" s="1" t="s">
        <v>1647</v>
      </c>
      <c r="H1726" s="8" t="str">
        <f>HYPERLINK("https://doi.org/"&amp;G1726)</f>
        <v>https://doi.org/10.1016/j.rse.2018.06.005</v>
      </c>
      <c r="I1726" s="1" t="s">
        <v>1648</v>
      </c>
      <c r="J1726" s="1" t="s">
        <v>1303</v>
      </c>
      <c r="K1726" s="2">
        <v>1</v>
      </c>
      <c r="L1726" s="37"/>
      <c r="M1726" s="2" t="s">
        <v>1649</v>
      </c>
      <c r="N1726" s="9">
        <f>S1726*Unit_conversion!$C$5</f>
        <v>0.67534660809037494</v>
      </c>
      <c r="R1726" s="10"/>
      <c r="S1726" s="2">
        <v>19.18</v>
      </c>
      <c r="U1726" s="2" t="s">
        <v>35</v>
      </c>
      <c r="V1726" s="2" t="s">
        <v>29</v>
      </c>
      <c r="W1726" s="2" t="s">
        <v>697</v>
      </c>
      <c r="X1726" s="2" t="s">
        <v>1141</v>
      </c>
      <c r="Y1726" s="2"/>
    </row>
    <row r="1727" spans="1:32" ht="14.25" customHeight="1">
      <c r="A1727" s="1">
        <v>3105</v>
      </c>
      <c r="B1727" s="2">
        <v>1</v>
      </c>
      <c r="C1727" s="1" t="s">
        <v>1644</v>
      </c>
      <c r="D1727" s="1" t="s">
        <v>1645</v>
      </c>
      <c r="E1727" s="1">
        <v>2018</v>
      </c>
      <c r="F1727" s="1" t="s">
        <v>1646</v>
      </c>
      <c r="G1727" s="1" t="s">
        <v>1647</v>
      </c>
      <c r="H1727" s="8" t="str">
        <f>HYPERLINK("https://doi.org/"&amp;G1727)</f>
        <v>https://doi.org/10.1016/j.rse.2018.06.005</v>
      </c>
      <c r="I1727" s="1" t="s">
        <v>1648</v>
      </c>
      <c r="J1727" s="1" t="s">
        <v>1303</v>
      </c>
      <c r="K1727" s="2">
        <v>1</v>
      </c>
      <c r="L1727" s="37"/>
      <c r="M1727" s="2" t="s">
        <v>1649</v>
      </c>
      <c r="N1727" s="9">
        <f>S1727*Unit_conversion!$C$5</f>
        <v>0.80809200498822231</v>
      </c>
      <c r="R1727" s="10"/>
      <c r="S1727" s="2">
        <v>22.95</v>
      </c>
      <c r="U1727" s="2" t="s">
        <v>35</v>
      </c>
      <c r="V1727" s="2" t="s">
        <v>29</v>
      </c>
      <c r="W1727" s="2" t="s">
        <v>1654</v>
      </c>
      <c r="X1727" s="2" t="s">
        <v>1141</v>
      </c>
      <c r="Y1727" s="2"/>
    </row>
    <row r="1728" spans="1:32" ht="14.25" customHeight="1">
      <c r="A1728" s="1">
        <v>3105</v>
      </c>
      <c r="B1728" s="2">
        <v>1</v>
      </c>
      <c r="C1728" s="1" t="s">
        <v>1644</v>
      </c>
      <c r="D1728" s="1" t="s">
        <v>1645</v>
      </c>
      <c r="E1728" s="1">
        <v>2018</v>
      </c>
      <c r="F1728" s="1" t="s">
        <v>1646</v>
      </c>
      <c r="G1728" s="1" t="s">
        <v>1647</v>
      </c>
      <c r="H1728" s="8" t="str">
        <f>HYPERLINK("https://doi.org/"&amp;G1728)</f>
        <v>https://doi.org/10.1016/j.rse.2018.06.005</v>
      </c>
      <c r="I1728" s="1" t="s">
        <v>1648</v>
      </c>
      <c r="J1728" s="1" t="s">
        <v>1303</v>
      </c>
      <c r="K1728" s="2">
        <v>1</v>
      </c>
      <c r="L1728" s="37"/>
      <c r="M1728" s="2" t="s">
        <v>1649</v>
      </c>
      <c r="N1728" s="9">
        <f>S1728*Unit_conversion!$C$5</f>
        <v>0.73661371435091993</v>
      </c>
      <c r="R1728" s="10"/>
      <c r="S1728" s="2">
        <v>20.92</v>
      </c>
      <c r="U1728" s="2" t="s">
        <v>35</v>
      </c>
      <c r="V1728" s="2" t="s">
        <v>29</v>
      </c>
      <c r="W1728" s="2" t="s">
        <v>1655</v>
      </c>
      <c r="X1728" s="2" t="s">
        <v>1141</v>
      </c>
      <c r="Y1728" s="2"/>
    </row>
    <row r="1729" spans="1:27" ht="14.25" customHeight="1">
      <c r="A1729" s="1">
        <v>3105</v>
      </c>
      <c r="B1729" s="2">
        <v>1</v>
      </c>
      <c r="C1729" s="1" t="s">
        <v>1644</v>
      </c>
      <c r="D1729" s="1" t="s">
        <v>1645</v>
      </c>
      <c r="E1729" s="1">
        <v>2018</v>
      </c>
      <c r="F1729" s="1" t="s">
        <v>1646</v>
      </c>
      <c r="G1729" s="1" t="s">
        <v>1647</v>
      </c>
      <c r="H1729" s="8" t="str">
        <f>HYPERLINK("https://doi.org/"&amp;G1729)</f>
        <v>https://doi.org/10.1016/j.rse.2018.06.005</v>
      </c>
      <c r="I1729" s="1" t="s">
        <v>1648</v>
      </c>
      <c r="J1729" s="1" t="s">
        <v>1303</v>
      </c>
      <c r="K1729" s="2">
        <v>1</v>
      </c>
      <c r="L1729" s="37"/>
      <c r="M1729" s="2" t="s">
        <v>1649</v>
      </c>
      <c r="N1729" s="9">
        <f>S1729*Unit_conversion!$C$5</f>
        <v>0.66583964332580758</v>
      </c>
      <c r="R1729" s="10"/>
      <c r="S1729" s="2">
        <v>18.91</v>
      </c>
      <c r="U1729" s="2" t="s">
        <v>35</v>
      </c>
      <c r="V1729" s="2" t="s">
        <v>29</v>
      </c>
      <c r="W1729" s="2" t="s">
        <v>1656</v>
      </c>
      <c r="X1729" s="2" t="s">
        <v>1141</v>
      </c>
      <c r="Y1729" s="2"/>
    </row>
    <row r="1730" spans="1:27" ht="14.25" customHeight="1">
      <c r="A1730" s="1">
        <v>3105</v>
      </c>
      <c r="B1730" s="2">
        <v>1</v>
      </c>
      <c r="C1730" s="1" t="s">
        <v>1644</v>
      </c>
      <c r="D1730" s="1" t="s">
        <v>1645</v>
      </c>
      <c r="E1730" s="1">
        <v>2018</v>
      </c>
      <c r="F1730" s="1" t="s">
        <v>1646</v>
      </c>
      <c r="G1730" s="1" t="s">
        <v>1647</v>
      </c>
      <c r="H1730" s="8" t="str">
        <f>HYPERLINK("https://doi.org/"&amp;G1730)</f>
        <v>https://doi.org/10.1016/j.rse.2018.06.005</v>
      </c>
      <c r="I1730" s="1" t="s">
        <v>1648</v>
      </c>
      <c r="J1730" s="1" t="s">
        <v>1303</v>
      </c>
      <c r="K1730" s="2">
        <v>1</v>
      </c>
      <c r="L1730" s="37"/>
      <c r="M1730" s="2" t="s">
        <v>1649</v>
      </c>
      <c r="N1730" s="9">
        <f>S1730*Unit_conversion!$C$5</f>
        <v>0.59365713307631496</v>
      </c>
      <c r="R1730" s="10"/>
      <c r="S1730" s="2">
        <v>16.86</v>
      </c>
      <c r="U1730" s="2" t="s">
        <v>35</v>
      </c>
      <c r="V1730" s="2" t="s">
        <v>29</v>
      </c>
      <c r="W1730" s="2" t="s">
        <v>1657</v>
      </c>
      <c r="X1730" s="2" t="s">
        <v>1141</v>
      </c>
      <c r="Y1730" s="2"/>
    </row>
    <row r="1731" spans="1:27" ht="14.25" customHeight="1">
      <c r="A1731" s="1">
        <v>3105</v>
      </c>
      <c r="B1731" s="2">
        <v>1</v>
      </c>
      <c r="C1731" s="1" t="s">
        <v>1644</v>
      </c>
      <c r="D1731" s="1" t="s">
        <v>1645</v>
      </c>
      <c r="E1731" s="1">
        <v>2018</v>
      </c>
      <c r="F1731" s="1" t="s">
        <v>1646</v>
      </c>
      <c r="G1731" s="1" t="s">
        <v>1647</v>
      </c>
      <c r="H1731" s="8" t="str">
        <f>HYPERLINK("https://doi.org/"&amp;G1731)</f>
        <v>https://doi.org/10.1016/j.rse.2018.06.005</v>
      </c>
      <c r="I1731" s="1" t="s">
        <v>1648</v>
      </c>
      <c r="J1731" s="1" t="s">
        <v>1303</v>
      </c>
      <c r="K1731" s="2">
        <v>1</v>
      </c>
      <c r="L1731" s="37"/>
      <c r="M1731" s="2" t="s">
        <v>1649</v>
      </c>
      <c r="N1731" s="9">
        <f>S1731*Unit_conversion!$C$5</f>
        <v>0.52499572088777324</v>
      </c>
      <c r="R1731" s="10"/>
      <c r="S1731" s="2">
        <v>14.91</v>
      </c>
      <c r="U1731" s="2" t="s">
        <v>35</v>
      </c>
      <c r="V1731" s="2" t="s">
        <v>29</v>
      </c>
      <c r="W1731" s="2" t="s">
        <v>1658</v>
      </c>
      <c r="X1731" s="2" t="s">
        <v>1141</v>
      </c>
      <c r="Y1731" s="2"/>
    </row>
    <row r="1732" spans="1:27" ht="14.25" customHeight="1">
      <c r="A1732" s="1">
        <v>3105</v>
      </c>
      <c r="B1732" s="2">
        <v>1</v>
      </c>
      <c r="C1732" s="1" t="s">
        <v>1644</v>
      </c>
      <c r="D1732" s="1" t="s">
        <v>1645</v>
      </c>
      <c r="E1732" s="1">
        <v>2018</v>
      </c>
      <c r="F1732" s="1" t="s">
        <v>1646</v>
      </c>
      <c r="G1732" s="1" t="s">
        <v>1647</v>
      </c>
      <c r="H1732" s="8" t="str">
        <f>HYPERLINK("https://doi.org/"&amp;G1732)</f>
        <v>https://doi.org/10.1016/j.rse.2018.06.005</v>
      </c>
      <c r="I1732" s="1" t="s">
        <v>1648</v>
      </c>
      <c r="J1732" s="1" t="s">
        <v>1303</v>
      </c>
      <c r="K1732" s="2">
        <v>1</v>
      </c>
      <c r="L1732" s="37"/>
      <c r="M1732" s="2" t="s">
        <v>1649</v>
      </c>
      <c r="N1732" s="9">
        <f>S1732*Unit_conversion!$C$5</f>
        <v>0.69506475723169969</v>
      </c>
      <c r="R1732" s="10"/>
      <c r="S1732" s="2">
        <v>19.739999999999998</v>
      </c>
      <c r="U1732" s="2" t="s">
        <v>35</v>
      </c>
      <c r="V1732" s="2" t="s">
        <v>29</v>
      </c>
      <c r="W1732" s="2" t="s">
        <v>1659</v>
      </c>
      <c r="X1732" s="2" t="s">
        <v>1141</v>
      </c>
      <c r="Y1732" s="2"/>
    </row>
    <row r="1733" spans="1:27" ht="14.25" customHeight="1">
      <c r="A1733" s="1">
        <v>3105</v>
      </c>
      <c r="B1733" s="2">
        <v>1</v>
      </c>
      <c r="C1733" s="1" t="s">
        <v>1644</v>
      </c>
      <c r="D1733" s="1" t="s">
        <v>1645</v>
      </c>
      <c r="E1733" s="1">
        <v>2018</v>
      </c>
      <c r="F1733" s="1" t="s">
        <v>1646</v>
      </c>
      <c r="G1733" s="1" t="s">
        <v>1647</v>
      </c>
      <c r="H1733" s="8" t="str">
        <f>HYPERLINK("https://doi.org/"&amp;G1733)</f>
        <v>https://doi.org/10.1016/j.rse.2018.06.005</v>
      </c>
      <c r="I1733" s="1" t="s">
        <v>1648</v>
      </c>
      <c r="J1733" s="1" t="s">
        <v>1303</v>
      </c>
      <c r="K1733" s="2">
        <v>1</v>
      </c>
      <c r="L1733" s="37"/>
      <c r="M1733" s="2" t="s">
        <v>1649</v>
      </c>
      <c r="N1733" s="9">
        <f>S1733*Unit_conversion!$C$5</f>
        <v>0.8795702956255248</v>
      </c>
      <c r="R1733" s="10"/>
      <c r="S1733" s="2">
        <v>24.98</v>
      </c>
      <c r="U1733" s="2" t="s">
        <v>35</v>
      </c>
      <c r="V1733" s="2" t="s">
        <v>29</v>
      </c>
      <c r="W1733" s="2" t="s">
        <v>1545</v>
      </c>
      <c r="X1733" s="2" t="s">
        <v>1141</v>
      </c>
      <c r="Y1733" s="2"/>
    </row>
    <row r="1734" spans="1:27" ht="14.25" customHeight="1">
      <c r="A1734" s="1">
        <v>3105</v>
      </c>
      <c r="B1734" s="2">
        <v>1</v>
      </c>
      <c r="C1734" s="1" t="s">
        <v>1644</v>
      </c>
      <c r="D1734" s="1" t="s">
        <v>1645</v>
      </c>
      <c r="E1734" s="1">
        <v>2018</v>
      </c>
      <c r="F1734" s="1" t="s">
        <v>1646</v>
      </c>
      <c r="G1734" s="1" t="s">
        <v>1647</v>
      </c>
      <c r="H1734" s="8" t="str">
        <f>HYPERLINK("https://doi.org/"&amp;G1734)</f>
        <v>https://doi.org/10.1016/j.rse.2018.06.005</v>
      </c>
      <c r="I1734" s="1" t="s">
        <v>1648</v>
      </c>
      <c r="J1734" s="1" t="s">
        <v>1303</v>
      </c>
      <c r="K1734" s="2">
        <v>1</v>
      </c>
      <c r="L1734" s="37"/>
      <c r="M1734" s="2" t="s">
        <v>1649</v>
      </c>
      <c r="N1734" s="9">
        <f>S1734*Unit_conversion!$C$5</f>
        <v>0.81196521285526824</v>
      </c>
      <c r="R1734" s="10"/>
      <c r="S1734" s="2">
        <v>23.06</v>
      </c>
      <c r="U1734" s="2" t="s">
        <v>35</v>
      </c>
      <c r="V1734" s="2" t="s">
        <v>29</v>
      </c>
      <c r="W1734" s="2" t="s">
        <v>1660</v>
      </c>
      <c r="X1734" s="2" t="s">
        <v>1141</v>
      </c>
      <c r="Y1734" s="2"/>
    </row>
    <row r="1735" spans="1:27" ht="14.25" customHeight="1">
      <c r="A1735" s="1">
        <v>3105</v>
      </c>
      <c r="B1735" s="2">
        <v>1</v>
      </c>
      <c r="C1735" s="1" t="s">
        <v>1644</v>
      </c>
      <c r="D1735" s="1" t="s">
        <v>1645</v>
      </c>
      <c r="E1735" s="1">
        <v>2018</v>
      </c>
      <c r="F1735" s="1" t="s">
        <v>1646</v>
      </c>
      <c r="G1735" s="1" t="s">
        <v>1647</v>
      </c>
      <c r="H1735" s="8" t="str">
        <f>HYPERLINK("https://doi.org/"&amp;G1735)</f>
        <v>https://doi.org/10.1016/j.rse.2018.06.005</v>
      </c>
      <c r="I1735" s="1" t="s">
        <v>1648</v>
      </c>
      <c r="J1735" s="1" t="s">
        <v>1303</v>
      </c>
      <c r="K1735" s="2">
        <v>1</v>
      </c>
      <c r="L1735" s="37"/>
      <c r="M1735" s="2" t="s">
        <v>1649</v>
      </c>
      <c r="N1735" s="9">
        <f>S1735*Unit_conversion!$C$5</f>
        <v>0.69823374548655548</v>
      </c>
      <c r="R1735" s="10"/>
      <c r="S1735" s="2">
        <v>19.829999999999998</v>
      </c>
      <c r="U1735" s="2" t="s">
        <v>35</v>
      </c>
      <c r="V1735" s="2" t="s">
        <v>29</v>
      </c>
      <c r="W1735" s="2" t="s">
        <v>1661</v>
      </c>
      <c r="X1735" s="2" t="s">
        <v>1141</v>
      </c>
      <c r="Y1735" s="2"/>
    </row>
    <row r="1736" spans="1:27" ht="14.25" customHeight="1">
      <c r="A1736" s="1">
        <v>3105</v>
      </c>
      <c r="B1736" s="2">
        <v>1</v>
      </c>
      <c r="C1736" s="1" t="s">
        <v>1644</v>
      </c>
      <c r="D1736" s="1" t="s">
        <v>1645</v>
      </c>
      <c r="E1736" s="1">
        <v>2018</v>
      </c>
      <c r="F1736" s="1" t="s">
        <v>1646</v>
      </c>
      <c r="G1736" s="1" t="s">
        <v>1647</v>
      </c>
      <c r="H1736" s="8" t="str">
        <f>HYPERLINK("https://doi.org/"&amp;G1736)</f>
        <v>https://doi.org/10.1016/j.rse.2018.06.005</v>
      </c>
      <c r="I1736" s="1" t="s">
        <v>1648</v>
      </c>
      <c r="J1736" s="1" t="s">
        <v>1303</v>
      </c>
      <c r="K1736" s="2">
        <v>1</v>
      </c>
      <c r="L1736" s="37"/>
      <c r="M1736" s="2" t="s">
        <v>1649</v>
      </c>
      <c r="N1736" s="9">
        <f>S1736*Unit_conversion!$C$5</f>
        <v>0.77745845185794982</v>
      </c>
      <c r="R1736" s="10"/>
      <c r="S1736" s="2">
        <v>22.08</v>
      </c>
      <c r="U1736" s="2" t="s">
        <v>35</v>
      </c>
      <c r="V1736" s="2" t="s">
        <v>29</v>
      </c>
      <c r="W1736" s="2" t="s">
        <v>1662</v>
      </c>
      <c r="X1736" s="2" t="s">
        <v>1141</v>
      </c>
      <c r="Y1736" s="2"/>
    </row>
    <row r="1737" spans="1:27" ht="14.25" customHeight="1">
      <c r="A1737" s="1">
        <v>3105</v>
      </c>
      <c r="B1737" s="2">
        <v>1</v>
      </c>
      <c r="C1737" s="1" t="s">
        <v>1644</v>
      </c>
      <c r="D1737" s="1" t="s">
        <v>1645</v>
      </c>
      <c r="E1737" s="1">
        <v>2018</v>
      </c>
      <c r="F1737" s="1" t="s">
        <v>1646</v>
      </c>
      <c r="G1737" s="1" t="s">
        <v>1647</v>
      </c>
      <c r="H1737" s="8" t="str">
        <f>HYPERLINK("https://doi.org/"&amp;G1737)</f>
        <v>https://doi.org/10.1016/j.rse.2018.06.005</v>
      </c>
      <c r="I1737" s="1" t="s">
        <v>1648</v>
      </c>
      <c r="J1737" s="1" t="s">
        <v>1303</v>
      </c>
      <c r="K1737" s="2">
        <v>1</v>
      </c>
      <c r="L1737" s="37"/>
      <c r="M1737" s="2" t="s">
        <v>1649</v>
      </c>
      <c r="N1737" s="9">
        <f>S1737*Unit_conversion!$C$5</f>
        <v>0.79858504022365506</v>
      </c>
      <c r="R1737" s="10"/>
      <c r="S1737" s="2">
        <v>22.68</v>
      </c>
      <c r="U1737" s="2" t="s">
        <v>35</v>
      </c>
      <c r="V1737" s="2" t="s">
        <v>29</v>
      </c>
      <c r="W1737" s="2" t="s">
        <v>1663</v>
      </c>
      <c r="X1737" s="2" t="s">
        <v>1141</v>
      </c>
      <c r="Y1737" s="2"/>
    </row>
    <row r="1738" spans="1:27" ht="14.25" customHeight="1">
      <c r="A1738" s="1">
        <v>3105</v>
      </c>
      <c r="B1738" s="2">
        <v>1</v>
      </c>
      <c r="C1738" s="1" t="s">
        <v>1644</v>
      </c>
      <c r="D1738" s="1" t="s">
        <v>1645</v>
      </c>
      <c r="E1738" s="1">
        <v>2018</v>
      </c>
      <c r="F1738" s="1" t="s">
        <v>1646</v>
      </c>
      <c r="G1738" s="1" t="s">
        <v>1647</v>
      </c>
      <c r="H1738" s="8" t="str">
        <f>HYPERLINK("https://doi.org/"&amp;G1738)</f>
        <v>https://doi.org/10.1016/j.rse.2018.06.005</v>
      </c>
      <c r="I1738" s="1" t="s">
        <v>1648</v>
      </c>
      <c r="J1738" s="1" t="s">
        <v>1303</v>
      </c>
      <c r="K1738" s="2">
        <v>1</v>
      </c>
      <c r="L1738" s="2"/>
      <c r="M1738" s="2" t="s">
        <v>1649</v>
      </c>
      <c r="N1738" s="9">
        <f>S1738*Unit_conversion!$C$5</f>
        <v>0.68696623169151283</v>
      </c>
      <c r="O1738" s="2"/>
      <c r="P1738" s="2"/>
      <c r="Q1738" s="2"/>
      <c r="R1738" s="10"/>
      <c r="S1738" s="2">
        <v>19.510000000000002</v>
      </c>
      <c r="T1738" s="2"/>
      <c r="U1738" s="2" t="s">
        <v>35</v>
      </c>
      <c r="V1738" s="2" t="s">
        <v>29</v>
      </c>
      <c r="W1738" s="2" t="s">
        <v>1664</v>
      </c>
      <c r="X1738" s="2" t="s">
        <v>1141</v>
      </c>
      <c r="Y1738" s="2"/>
    </row>
    <row r="1739" spans="1:27" ht="14.25" customHeight="1">
      <c r="A1739" s="1">
        <v>3105</v>
      </c>
      <c r="B1739" s="2">
        <v>1</v>
      </c>
      <c r="C1739" s="1" t="s">
        <v>1644</v>
      </c>
      <c r="D1739" s="1" t="s">
        <v>1645</v>
      </c>
      <c r="E1739" s="1">
        <v>2018</v>
      </c>
      <c r="F1739" s="1" t="s">
        <v>1646</v>
      </c>
      <c r="G1739" s="1" t="s">
        <v>1647</v>
      </c>
      <c r="H1739" s="8" t="str">
        <f>HYPERLINK("https://doi.org/"&amp;G1739)</f>
        <v>https://doi.org/10.1016/j.rse.2018.06.005</v>
      </c>
      <c r="I1739" s="1" t="s">
        <v>1648</v>
      </c>
      <c r="J1739" s="1" t="s">
        <v>1303</v>
      </c>
      <c r="K1739" s="2">
        <v>1</v>
      </c>
      <c r="L1739" s="2"/>
      <c r="M1739" s="2" t="s">
        <v>1649</v>
      </c>
      <c r="N1739" s="9">
        <f>S1739*Unit_conversion!$C$5</f>
        <v>0.77675423224575968</v>
      </c>
      <c r="O1739" s="2"/>
      <c r="P1739" s="2"/>
      <c r="Q1739" s="2"/>
      <c r="R1739" s="10"/>
      <c r="S1739" s="2">
        <v>22.06</v>
      </c>
      <c r="T1739" s="2"/>
      <c r="U1739" s="2" t="s">
        <v>35</v>
      </c>
      <c r="V1739" s="2" t="s">
        <v>29</v>
      </c>
      <c r="W1739" s="2" t="s">
        <v>1665</v>
      </c>
      <c r="X1739" s="2" t="s">
        <v>1141</v>
      </c>
      <c r="Y1739" s="2"/>
      <c r="AA1739" s="2"/>
    </row>
    <row r="1740" spans="1:27" ht="14.25" customHeight="1">
      <c r="A1740" s="1">
        <v>3105</v>
      </c>
      <c r="B1740" s="2">
        <v>1</v>
      </c>
      <c r="C1740" s="1" t="s">
        <v>1644</v>
      </c>
      <c r="D1740" s="1" t="s">
        <v>1645</v>
      </c>
      <c r="E1740" s="1">
        <v>2018</v>
      </c>
      <c r="F1740" s="1" t="s">
        <v>1646</v>
      </c>
      <c r="G1740" s="1" t="s">
        <v>1647</v>
      </c>
      <c r="H1740" s="8" t="str">
        <f>HYPERLINK("https://doi.org/"&amp;G1740)</f>
        <v>https://doi.org/10.1016/j.rse.2018.06.005</v>
      </c>
      <c r="I1740" s="1" t="s">
        <v>1648</v>
      </c>
      <c r="J1740" s="1" t="s">
        <v>1303</v>
      </c>
      <c r="K1740" s="2">
        <v>1</v>
      </c>
      <c r="L1740" s="2"/>
      <c r="M1740" s="2" t="s">
        <v>1649</v>
      </c>
      <c r="N1740" s="9">
        <f>S1740*Unit_conversion!$C$5</f>
        <v>1.298228855072582</v>
      </c>
      <c r="O1740" s="2"/>
      <c r="P1740" s="2"/>
      <c r="Q1740" s="2"/>
      <c r="R1740" s="10"/>
      <c r="S1740" s="2">
        <v>36.869999999999997</v>
      </c>
      <c r="T1740" s="2"/>
      <c r="U1740" s="2" t="s">
        <v>35</v>
      </c>
      <c r="V1740" s="2" t="s">
        <v>29</v>
      </c>
      <c r="W1740" s="2" t="s">
        <v>1666</v>
      </c>
      <c r="X1740" s="2" t="s">
        <v>1141</v>
      </c>
      <c r="Y1740" s="2"/>
      <c r="AA1740" s="2"/>
    </row>
    <row r="1741" spans="1:27" ht="14.25" customHeight="1">
      <c r="A1741" s="1">
        <v>3091</v>
      </c>
      <c r="B1741" s="2">
        <v>1</v>
      </c>
      <c r="C1741" s="1" t="s">
        <v>1667</v>
      </c>
      <c r="D1741" s="1" t="s">
        <v>1668</v>
      </c>
      <c r="E1741" s="1">
        <v>2018</v>
      </c>
      <c r="F1741" s="1" t="s">
        <v>1669</v>
      </c>
      <c r="G1741" s="1" t="s">
        <v>1670</v>
      </c>
      <c r="H1741" s="8" t="str">
        <f>HYPERLINK("https://doi.org/"&amp;G1741)</f>
        <v>https://doi.org/10.1016/j.rse.2018.07.019</v>
      </c>
      <c r="I1741" s="1" t="s">
        <v>1671</v>
      </c>
      <c r="J1741" s="1" t="s">
        <v>1303</v>
      </c>
      <c r="K1741" s="2">
        <v>18</v>
      </c>
      <c r="L1741" s="2" t="s">
        <v>1672</v>
      </c>
      <c r="M1741" s="2" t="s">
        <v>1673</v>
      </c>
      <c r="N1741" s="2">
        <v>0.78</v>
      </c>
      <c r="O1741" s="2">
        <v>4.8600000000000003</v>
      </c>
      <c r="R1741" s="10"/>
      <c r="S1741" s="2"/>
      <c r="T1741" s="2"/>
      <c r="U1741" s="2" t="s">
        <v>35</v>
      </c>
      <c r="X1741" s="2" t="s">
        <v>1141</v>
      </c>
      <c r="Y1741" s="2" t="s">
        <v>1674</v>
      </c>
      <c r="AA1741" s="2"/>
    </row>
    <row r="1742" spans="1:27" ht="14.25" customHeight="1">
      <c r="A1742" s="1">
        <v>3091</v>
      </c>
      <c r="B1742" s="2">
        <v>1</v>
      </c>
      <c r="C1742" s="1" t="s">
        <v>1667</v>
      </c>
      <c r="D1742" s="1" t="s">
        <v>1668</v>
      </c>
      <c r="E1742" s="1">
        <v>2018</v>
      </c>
      <c r="F1742" s="1" t="s">
        <v>1669</v>
      </c>
      <c r="G1742" s="1" t="s">
        <v>1670</v>
      </c>
      <c r="H1742" s="8" t="str">
        <f>HYPERLINK("https://doi.org/"&amp;G1742)</f>
        <v>https://doi.org/10.1016/j.rse.2018.07.019</v>
      </c>
      <c r="I1742" s="1" t="s">
        <v>1671</v>
      </c>
      <c r="J1742" s="1" t="s">
        <v>1303</v>
      </c>
      <c r="K1742" s="2">
        <v>18</v>
      </c>
      <c r="L1742" s="2" t="s">
        <v>1672</v>
      </c>
      <c r="M1742" s="2" t="s">
        <v>1673</v>
      </c>
      <c r="N1742" s="2">
        <v>0.83</v>
      </c>
      <c r="O1742" s="2">
        <v>5.0999999999999996</v>
      </c>
      <c r="R1742" s="10"/>
      <c r="S1742" s="2"/>
      <c r="T1742" s="2"/>
      <c r="U1742" s="2" t="s">
        <v>35</v>
      </c>
      <c r="X1742" s="2" t="s">
        <v>1141</v>
      </c>
      <c r="Y1742" s="2" t="s">
        <v>1675</v>
      </c>
      <c r="AA1742" s="2"/>
    </row>
    <row r="1743" spans="1:27" ht="14.25" customHeight="1">
      <c r="A1743" s="1">
        <v>3091</v>
      </c>
      <c r="B1743" s="2">
        <v>1</v>
      </c>
      <c r="C1743" s="1" t="s">
        <v>1667</v>
      </c>
      <c r="D1743" s="1" t="s">
        <v>1668</v>
      </c>
      <c r="E1743" s="1">
        <v>2018</v>
      </c>
      <c r="F1743" s="1" t="s">
        <v>1669</v>
      </c>
      <c r="G1743" s="1" t="s">
        <v>1670</v>
      </c>
      <c r="H1743" s="8" t="str">
        <f>HYPERLINK("https://doi.org/"&amp;G1743)</f>
        <v>https://doi.org/10.1016/j.rse.2018.07.019</v>
      </c>
      <c r="I1743" s="1" t="s">
        <v>1671</v>
      </c>
      <c r="J1743" s="1" t="s">
        <v>1303</v>
      </c>
      <c r="K1743" s="2">
        <v>18</v>
      </c>
      <c r="L1743" s="2" t="s">
        <v>1672</v>
      </c>
      <c r="M1743" s="2" t="s">
        <v>1673</v>
      </c>
      <c r="N1743" s="2">
        <v>0.82</v>
      </c>
      <c r="O1743" s="2">
        <v>3.89</v>
      </c>
      <c r="R1743" s="10"/>
      <c r="S1743" s="2"/>
      <c r="T1743" s="2"/>
      <c r="U1743" s="2" t="s">
        <v>35</v>
      </c>
      <c r="X1743" s="2" t="s">
        <v>1141</v>
      </c>
      <c r="Y1743" s="2" t="s">
        <v>1676</v>
      </c>
      <c r="AA1743" s="2"/>
    </row>
    <row r="1744" spans="1:27" ht="14.25" customHeight="1">
      <c r="A1744" s="1">
        <v>3091</v>
      </c>
      <c r="B1744" s="2">
        <v>1</v>
      </c>
      <c r="C1744" s="1" t="s">
        <v>1667</v>
      </c>
      <c r="D1744" s="1" t="s">
        <v>1668</v>
      </c>
      <c r="E1744" s="1">
        <v>2018</v>
      </c>
      <c r="F1744" s="1" t="s">
        <v>1669</v>
      </c>
      <c r="G1744" s="1" t="s">
        <v>1670</v>
      </c>
      <c r="H1744" s="8" t="str">
        <f>HYPERLINK("https://doi.org/"&amp;G1744)</f>
        <v>https://doi.org/10.1016/j.rse.2018.07.019</v>
      </c>
      <c r="I1744" s="1" t="s">
        <v>1671</v>
      </c>
      <c r="J1744" s="1" t="s">
        <v>1303</v>
      </c>
      <c r="K1744" s="2">
        <v>1</v>
      </c>
      <c r="L1744" s="2" t="s">
        <v>1672</v>
      </c>
      <c r="M1744" s="2" t="s">
        <v>1673</v>
      </c>
      <c r="N1744" s="2">
        <v>1.79</v>
      </c>
      <c r="O1744" s="2">
        <v>5.0199999999999996</v>
      </c>
      <c r="R1744" s="10"/>
      <c r="S1744" s="2"/>
      <c r="T1744" s="2"/>
      <c r="U1744" s="2" t="s">
        <v>35</v>
      </c>
      <c r="V1744" s="2" t="s">
        <v>29</v>
      </c>
      <c r="W1744" s="2" t="s">
        <v>298</v>
      </c>
      <c r="X1744" s="2" t="s">
        <v>1141</v>
      </c>
      <c r="Y1744" s="2"/>
    </row>
    <row r="1745" spans="1:27" ht="14.25" customHeight="1">
      <c r="A1745" s="1">
        <v>3091</v>
      </c>
      <c r="B1745" s="2">
        <v>1</v>
      </c>
      <c r="C1745" s="1" t="s">
        <v>1667</v>
      </c>
      <c r="D1745" s="1" t="s">
        <v>1668</v>
      </c>
      <c r="E1745" s="1">
        <v>2018</v>
      </c>
      <c r="F1745" s="1" t="s">
        <v>1669</v>
      </c>
      <c r="G1745" s="1" t="s">
        <v>1670</v>
      </c>
      <c r="H1745" s="8" t="str">
        <f>HYPERLINK("https://doi.org/"&amp;G1745)</f>
        <v>https://doi.org/10.1016/j.rse.2018.07.019</v>
      </c>
      <c r="I1745" s="1" t="s">
        <v>1671</v>
      </c>
      <c r="J1745" s="1" t="s">
        <v>1303</v>
      </c>
      <c r="K1745" s="2">
        <v>1</v>
      </c>
      <c r="L1745" s="2" t="s">
        <v>1672</v>
      </c>
      <c r="M1745" s="2" t="s">
        <v>1673</v>
      </c>
      <c r="N1745" s="2">
        <v>0.85</v>
      </c>
      <c r="O1745" s="2">
        <v>7.78</v>
      </c>
      <c r="R1745" s="10"/>
      <c r="S1745" s="2"/>
      <c r="T1745" s="2"/>
      <c r="U1745" s="2" t="s">
        <v>35</v>
      </c>
      <c r="V1745" s="2" t="s">
        <v>29</v>
      </c>
      <c r="W1745" s="2" t="s">
        <v>1677</v>
      </c>
      <c r="X1745" s="2" t="s">
        <v>1141</v>
      </c>
      <c r="Y1745" s="2"/>
    </row>
    <row r="1746" spans="1:27" ht="14.25" customHeight="1">
      <c r="A1746" s="1">
        <v>3091</v>
      </c>
      <c r="B1746" s="2">
        <v>1</v>
      </c>
      <c r="C1746" s="1" t="s">
        <v>1667</v>
      </c>
      <c r="D1746" s="1" t="s">
        <v>1668</v>
      </c>
      <c r="E1746" s="1">
        <v>2018</v>
      </c>
      <c r="F1746" s="1" t="s">
        <v>1669</v>
      </c>
      <c r="G1746" s="1" t="s">
        <v>1670</v>
      </c>
      <c r="H1746" s="8" t="str">
        <f>HYPERLINK("https://doi.org/"&amp;G1746)</f>
        <v>https://doi.org/10.1016/j.rse.2018.07.019</v>
      </c>
      <c r="I1746" s="1" t="s">
        <v>1671</v>
      </c>
      <c r="J1746" s="1" t="s">
        <v>1303</v>
      </c>
      <c r="K1746" s="2">
        <v>1</v>
      </c>
      <c r="L1746" s="2" t="s">
        <v>1672</v>
      </c>
      <c r="M1746" s="2" t="s">
        <v>1673</v>
      </c>
      <c r="N1746" s="2">
        <v>0.9</v>
      </c>
      <c r="O1746" s="2">
        <v>5.54</v>
      </c>
      <c r="R1746" s="10"/>
      <c r="S1746" s="2"/>
      <c r="T1746" s="2"/>
      <c r="U1746" s="2" t="s">
        <v>35</v>
      </c>
      <c r="V1746" s="2" t="s">
        <v>29</v>
      </c>
      <c r="W1746" s="2" t="s">
        <v>1678</v>
      </c>
      <c r="X1746" s="2" t="s">
        <v>1141</v>
      </c>
      <c r="Y1746" s="2"/>
    </row>
    <row r="1747" spans="1:27" ht="14.25" customHeight="1">
      <c r="A1747" s="1">
        <v>3091</v>
      </c>
      <c r="B1747" s="2">
        <v>1</v>
      </c>
      <c r="C1747" s="1" t="s">
        <v>1667</v>
      </c>
      <c r="D1747" s="1" t="s">
        <v>1668</v>
      </c>
      <c r="E1747" s="1">
        <v>2018</v>
      </c>
      <c r="F1747" s="1" t="s">
        <v>1669</v>
      </c>
      <c r="G1747" s="1" t="s">
        <v>1670</v>
      </c>
      <c r="H1747" s="8" t="str">
        <f>HYPERLINK("https://doi.org/"&amp;G1747)</f>
        <v>https://doi.org/10.1016/j.rse.2018.07.019</v>
      </c>
      <c r="I1747" s="1" t="s">
        <v>1671</v>
      </c>
      <c r="J1747" s="1" t="s">
        <v>1303</v>
      </c>
      <c r="K1747" s="2">
        <v>1</v>
      </c>
      <c r="L1747" s="2" t="s">
        <v>1672</v>
      </c>
      <c r="M1747" s="2" t="s">
        <v>1673</v>
      </c>
      <c r="N1747" s="2">
        <v>1.1299999999999999</v>
      </c>
      <c r="O1747" s="2">
        <v>4.3</v>
      </c>
      <c r="R1747" s="10"/>
      <c r="S1747" s="2"/>
      <c r="T1747" s="2"/>
      <c r="U1747" s="2" t="s">
        <v>35</v>
      </c>
      <c r="V1747" s="2" t="s">
        <v>443</v>
      </c>
      <c r="W1747" s="2" t="s">
        <v>1679</v>
      </c>
      <c r="X1747" s="2" t="s">
        <v>1141</v>
      </c>
      <c r="Y1747" s="2"/>
    </row>
    <row r="1748" spans="1:27" ht="14.25" customHeight="1">
      <c r="A1748" s="1">
        <v>3091</v>
      </c>
      <c r="B1748" s="2">
        <v>1</v>
      </c>
      <c r="C1748" s="1" t="s">
        <v>1667</v>
      </c>
      <c r="D1748" s="1" t="s">
        <v>1668</v>
      </c>
      <c r="E1748" s="1">
        <v>2018</v>
      </c>
      <c r="F1748" s="1" t="s">
        <v>1669</v>
      </c>
      <c r="G1748" s="1" t="s">
        <v>1670</v>
      </c>
      <c r="H1748" s="8" t="str">
        <f>HYPERLINK("https://doi.org/"&amp;G1748)</f>
        <v>https://doi.org/10.1016/j.rse.2018.07.019</v>
      </c>
      <c r="I1748" s="1" t="s">
        <v>1671</v>
      </c>
      <c r="J1748" s="1" t="s">
        <v>1303</v>
      </c>
      <c r="K1748" s="2">
        <v>1</v>
      </c>
      <c r="L1748" s="2" t="s">
        <v>1672</v>
      </c>
      <c r="M1748" s="2" t="s">
        <v>1673</v>
      </c>
      <c r="N1748" s="2">
        <v>0.95</v>
      </c>
      <c r="O1748" s="2">
        <v>2.64</v>
      </c>
      <c r="R1748" s="10"/>
      <c r="S1748" s="2"/>
      <c r="T1748" s="2"/>
      <c r="U1748" s="2" t="s">
        <v>35</v>
      </c>
      <c r="V1748" s="2" t="s">
        <v>436</v>
      </c>
      <c r="W1748" s="2" t="s">
        <v>1680</v>
      </c>
      <c r="X1748" s="2" t="s">
        <v>1141</v>
      </c>
    </row>
    <row r="1749" spans="1:27" ht="14.25" customHeight="1">
      <c r="A1749" s="1">
        <v>3010</v>
      </c>
      <c r="B1749" s="2">
        <v>1</v>
      </c>
      <c r="C1749" s="1" t="s">
        <v>1681</v>
      </c>
      <c r="D1749" s="1" t="s">
        <v>1682</v>
      </c>
      <c r="E1749" s="1">
        <v>2018</v>
      </c>
      <c r="F1749" s="1" t="s">
        <v>1683</v>
      </c>
      <c r="G1749" s="1" t="s">
        <v>1684</v>
      </c>
      <c r="H1749" s="8" t="str">
        <f>HYPERLINK("https://doi.org/"&amp;G1749)</f>
        <v>https://doi.org/10.1016/j.rse.2018.09.023</v>
      </c>
      <c r="I1749" s="1" t="s">
        <v>1685</v>
      </c>
      <c r="J1749" s="1" t="s">
        <v>1303</v>
      </c>
      <c r="K1749" s="2">
        <v>1</v>
      </c>
      <c r="L1749" s="2">
        <v>2</v>
      </c>
      <c r="M1749" s="2" t="s">
        <v>47</v>
      </c>
      <c r="N1749" s="9">
        <f>S1749*Unit_conversion!$C$5</f>
        <v>5.1091132864396975</v>
      </c>
      <c r="O1749" s="2"/>
      <c r="P1749" s="2"/>
      <c r="Q1749" s="2"/>
      <c r="R1749" s="10"/>
      <c r="S1749" s="2">
        <v>145.1</v>
      </c>
      <c r="T1749" s="2"/>
      <c r="U1749" s="2" t="s">
        <v>35</v>
      </c>
      <c r="V1749" s="2" t="s">
        <v>1144</v>
      </c>
      <c r="W1749" s="41" t="s">
        <v>1686</v>
      </c>
      <c r="X1749" s="2" t="s">
        <v>1141</v>
      </c>
      <c r="Y1749" s="16" t="s">
        <v>1687</v>
      </c>
      <c r="AA1749" s="2"/>
    </row>
    <row r="1750" spans="1:27" ht="14.25" customHeight="1">
      <c r="A1750" s="1">
        <v>3010</v>
      </c>
      <c r="B1750" s="2">
        <v>1</v>
      </c>
      <c r="C1750" s="1" t="s">
        <v>1681</v>
      </c>
      <c r="D1750" s="1" t="s">
        <v>1682</v>
      </c>
      <c r="E1750" s="1">
        <v>2018</v>
      </c>
      <c r="F1750" s="1" t="s">
        <v>1683</v>
      </c>
      <c r="G1750" s="1" t="s">
        <v>1684</v>
      </c>
      <c r="H1750" s="8" t="str">
        <f>HYPERLINK("https://doi.org/"&amp;G1750)</f>
        <v>https://doi.org/10.1016/j.rse.2018.09.023</v>
      </c>
      <c r="I1750" s="1" t="s">
        <v>1685</v>
      </c>
      <c r="J1750" s="1" t="s">
        <v>1303</v>
      </c>
      <c r="K1750" s="2">
        <v>1</v>
      </c>
      <c r="L1750" s="2">
        <v>4</v>
      </c>
      <c r="M1750" s="2" t="s">
        <v>47</v>
      </c>
      <c r="N1750" s="9">
        <f>S1750*Unit_conversion!$C$5</f>
        <v>4.8555942260512364</v>
      </c>
      <c r="O1750" s="2"/>
      <c r="P1750" s="2"/>
      <c r="Q1750" s="2"/>
      <c r="R1750" s="10"/>
      <c r="S1750" s="2">
        <v>137.9</v>
      </c>
      <c r="T1750" s="2"/>
      <c r="U1750" s="2" t="s">
        <v>35</v>
      </c>
      <c r="V1750" s="2" t="s">
        <v>36</v>
      </c>
      <c r="W1750" s="2" t="s">
        <v>1688</v>
      </c>
      <c r="X1750" s="2" t="s">
        <v>1141</v>
      </c>
      <c r="Y1750" s="2"/>
    </row>
    <row r="1751" spans="1:27" ht="14.25" customHeight="1">
      <c r="A1751" s="1">
        <v>3010</v>
      </c>
      <c r="B1751" s="2">
        <v>1</v>
      </c>
      <c r="C1751" s="1" t="s">
        <v>1681</v>
      </c>
      <c r="D1751" s="1" t="s">
        <v>1682</v>
      </c>
      <c r="E1751" s="1">
        <v>2018</v>
      </c>
      <c r="F1751" s="1" t="s">
        <v>1683</v>
      </c>
      <c r="G1751" s="1" t="s">
        <v>1684</v>
      </c>
      <c r="H1751" s="8" t="str">
        <f>HYPERLINK("https://doi.org/"&amp;G1751)</f>
        <v>https://doi.org/10.1016/j.rse.2018.09.023</v>
      </c>
      <c r="I1751" s="1" t="s">
        <v>1685</v>
      </c>
      <c r="J1751" s="1" t="s">
        <v>1303</v>
      </c>
      <c r="K1751" s="2">
        <v>1</v>
      </c>
      <c r="L1751" s="2">
        <v>4</v>
      </c>
      <c r="M1751" s="2" t="s">
        <v>47</v>
      </c>
      <c r="N1751" s="9">
        <f>S1751*Unit_conversion!$C$5</f>
        <v>0.97182306482243741</v>
      </c>
      <c r="O1751" s="2"/>
      <c r="P1751" s="2"/>
      <c r="Q1751" s="2"/>
      <c r="R1751" s="10"/>
      <c r="S1751" s="2">
        <v>27.6</v>
      </c>
      <c r="T1751" s="2"/>
      <c r="U1751" s="2" t="s">
        <v>35</v>
      </c>
      <c r="V1751" s="2" t="s">
        <v>36</v>
      </c>
      <c r="W1751" s="41" t="s">
        <v>1152</v>
      </c>
      <c r="X1751" s="2" t="s">
        <v>1141</v>
      </c>
      <c r="Y1751" s="2"/>
    </row>
    <row r="1752" spans="1:27" ht="14.25" customHeight="1">
      <c r="A1752" s="1">
        <v>3010</v>
      </c>
      <c r="B1752" s="2">
        <v>1</v>
      </c>
      <c r="C1752" s="1" t="s">
        <v>1681</v>
      </c>
      <c r="D1752" s="1" t="s">
        <v>1682</v>
      </c>
      <c r="E1752" s="1">
        <v>2018</v>
      </c>
      <c r="F1752" s="1" t="s">
        <v>1683</v>
      </c>
      <c r="G1752" s="1" t="s">
        <v>1684</v>
      </c>
      <c r="H1752" s="8" t="str">
        <f>HYPERLINK("https://doi.org/"&amp;G1752)</f>
        <v>https://doi.org/10.1016/j.rse.2018.09.023</v>
      </c>
      <c r="I1752" s="1" t="s">
        <v>1685</v>
      </c>
      <c r="J1752" s="1" t="s">
        <v>1303</v>
      </c>
      <c r="K1752" s="2">
        <v>1</v>
      </c>
      <c r="L1752" s="2">
        <v>3</v>
      </c>
      <c r="M1752" s="2" t="s">
        <v>47</v>
      </c>
      <c r="N1752" s="9">
        <f>S1752*Unit_conversion!$C$5</f>
        <v>1.9823782083153341</v>
      </c>
      <c r="O1752" s="2"/>
      <c r="P1752" s="2"/>
      <c r="Q1752" s="2"/>
      <c r="R1752" s="10"/>
      <c r="S1752" s="2">
        <v>56.3</v>
      </c>
      <c r="T1752" s="2"/>
      <c r="U1752" s="2" t="s">
        <v>35</v>
      </c>
      <c r="V1752" s="2" t="s">
        <v>1144</v>
      </c>
      <c r="W1752" s="41" t="s">
        <v>1689</v>
      </c>
      <c r="X1752" s="2" t="s">
        <v>1141</v>
      </c>
      <c r="Y1752" s="2"/>
    </row>
    <row r="1753" spans="1:27" ht="14.25" customHeight="1">
      <c r="A1753" s="1">
        <v>3010</v>
      </c>
      <c r="B1753" s="2">
        <v>1</v>
      </c>
      <c r="C1753" s="1" t="s">
        <v>1681</v>
      </c>
      <c r="D1753" s="1" t="s">
        <v>1682</v>
      </c>
      <c r="E1753" s="1">
        <v>2018</v>
      </c>
      <c r="F1753" s="1" t="s">
        <v>1683</v>
      </c>
      <c r="G1753" s="1" t="s">
        <v>1684</v>
      </c>
      <c r="H1753" s="8" t="str">
        <f>HYPERLINK("https://doi.org/"&amp;G1753)</f>
        <v>https://doi.org/10.1016/j.rse.2018.09.023</v>
      </c>
      <c r="I1753" s="1" t="s">
        <v>1685</v>
      </c>
      <c r="J1753" s="1" t="s">
        <v>1303</v>
      </c>
      <c r="K1753" s="2">
        <v>1</v>
      </c>
      <c r="L1753" s="2">
        <v>1</v>
      </c>
      <c r="M1753" s="2" t="s">
        <v>47</v>
      </c>
      <c r="N1753" s="9">
        <f>S1753*Unit_conversion!$C$5</f>
        <v>2.6725134282617029</v>
      </c>
      <c r="O1753" s="2"/>
      <c r="P1753" s="2"/>
      <c r="Q1753" s="2"/>
      <c r="R1753" s="10"/>
      <c r="S1753" s="2">
        <v>75.900000000000006</v>
      </c>
      <c r="T1753" s="2"/>
      <c r="U1753" s="2" t="s">
        <v>35</v>
      </c>
      <c r="V1753" s="2" t="s">
        <v>1146</v>
      </c>
      <c r="W1753" s="41" t="s">
        <v>1150</v>
      </c>
      <c r="X1753" s="2" t="s">
        <v>1141</v>
      </c>
      <c r="Y1753" s="2"/>
    </row>
    <row r="1754" spans="1:27" ht="14.25" customHeight="1">
      <c r="A1754" s="1">
        <v>3010</v>
      </c>
      <c r="B1754" s="2">
        <v>1</v>
      </c>
      <c r="C1754" s="1" t="s">
        <v>1681</v>
      </c>
      <c r="D1754" s="1" t="s">
        <v>1682</v>
      </c>
      <c r="E1754" s="1">
        <v>2018</v>
      </c>
      <c r="F1754" s="1" t="s">
        <v>1683</v>
      </c>
      <c r="G1754" s="1" t="s">
        <v>1684</v>
      </c>
      <c r="H1754" s="8" t="str">
        <f>HYPERLINK("https://doi.org/"&amp;G1754)</f>
        <v>https://doi.org/10.1016/j.rse.2018.09.023</v>
      </c>
      <c r="I1754" s="1" t="s">
        <v>1685</v>
      </c>
      <c r="J1754" s="1" t="s">
        <v>1303</v>
      </c>
      <c r="K1754" s="2">
        <v>1</v>
      </c>
      <c r="L1754" s="2">
        <v>3</v>
      </c>
      <c r="M1754" s="2" t="s">
        <v>47</v>
      </c>
      <c r="N1754" s="9">
        <f>S1754*Unit_conversion!$C$5</f>
        <v>2.2957559357399608</v>
      </c>
      <c r="O1754" s="2"/>
      <c r="P1754" s="2"/>
      <c r="Q1754" s="2"/>
      <c r="R1754" s="10"/>
      <c r="S1754" s="2">
        <v>65.2</v>
      </c>
      <c r="T1754" s="2"/>
      <c r="U1754" s="2" t="s">
        <v>35</v>
      </c>
      <c r="V1754" s="2" t="s">
        <v>32</v>
      </c>
      <c r="W1754" s="2" t="s">
        <v>1275</v>
      </c>
      <c r="X1754" s="2" t="s">
        <v>1141</v>
      </c>
      <c r="Y1754" s="2"/>
    </row>
    <row r="1755" spans="1:27" ht="14.25" customHeight="1">
      <c r="A1755" s="1">
        <v>3010</v>
      </c>
      <c r="B1755" s="2">
        <v>1</v>
      </c>
      <c r="C1755" s="1" t="s">
        <v>1681</v>
      </c>
      <c r="D1755" s="1" t="s">
        <v>1682</v>
      </c>
      <c r="E1755" s="1">
        <v>2018</v>
      </c>
      <c r="F1755" s="1" t="s">
        <v>1683</v>
      </c>
      <c r="G1755" s="1" t="s">
        <v>1684</v>
      </c>
      <c r="H1755" s="8" t="str">
        <f>HYPERLINK("https://doi.org/"&amp;G1755)</f>
        <v>https://doi.org/10.1016/j.rse.2018.09.023</v>
      </c>
      <c r="I1755" s="1" t="s">
        <v>1685</v>
      </c>
      <c r="J1755" s="1" t="s">
        <v>1303</v>
      </c>
      <c r="K1755" s="2">
        <v>1</v>
      </c>
      <c r="L1755" s="2">
        <v>4</v>
      </c>
      <c r="M1755" s="2" t="s">
        <v>47</v>
      </c>
      <c r="N1755" s="9">
        <f>S1755*Unit_conversion!$C$5</f>
        <v>3.7534905329736166</v>
      </c>
      <c r="O1755" s="2"/>
      <c r="P1755" s="2"/>
      <c r="Q1755" s="2"/>
      <c r="R1755" s="10"/>
      <c r="S1755" s="2">
        <v>106.6</v>
      </c>
      <c r="T1755" s="2"/>
      <c r="U1755" s="2" t="s">
        <v>35</v>
      </c>
      <c r="V1755" s="2" t="s">
        <v>27</v>
      </c>
      <c r="W1755" s="2" t="s">
        <v>1690</v>
      </c>
      <c r="X1755" s="2" t="s">
        <v>1141</v>
      </c>
      <c r="Y1755" s="2"/>
    </row>
    <row r="1756" spans="1:27" ht="14.25" customHeight="1">
      <c r="A1756" s="1">
        <v>3010</v>
      </c>
      <c r="B1756" s="2">
        <v>1</v>
      </c>
      <c r="C1756" s="1" t="s">
        <v>1681</v>
      </c>
      <c r="D1756" s="1" t="s">
        <v>1682</v>
      </c>
      <c r="E1756" s="1">
        <v>2018</v>
      </c>
      <c r="F1756" s="1" t="s">
        <v>1683</v>
      </c>
      <c r="G1756" s="1" t="s">
        <v>1684</v>
      </c>
      <c r="H1756" s="8" t="str">
        <f>HYPERLINK("https://doi.org/"&amp;G1756)</f>
        <v>https://doi.org/10.1016/j.rse.2018.09.023</v>
      </c>
      <c r="I1756" s="1" t="s">
        <v>1685</v>
      </c>
      <c r="J1756" s="1" t="s">
        <v>1303</v>
      </c>
      <c r="K1756" s="2">
        <v>1</v>
      </c>
      <c r="L1756" s="2">
        <v>3</v>
      </c>
      <c r="M1756" s="2" t="s">
        <v>47</v>
      </c>
      <c r="N1756" s="9">
        <f>S1756*Unit_conversion!$C$5</f>
        <v>1.7711123246582825</v>
      </c>
      <c r="O1756" s="2"/>
      <c r="P1756" s="2"/>
      <c r="Q1756" s="2"/>
      <c r="R1756" s="10"/>
      <c r="S1756" s="2">
        <v>50.3</v>
      </c>
      <c r="T1756" s="2"/>
      <c r="U1756" s="2" t="s">
        <v>35</v>
      </c>
      <c r="V1756" s="2" t="s">
        <v>30</v>
      </c>
      <c r="W1756" s="2" t="s">
        <v>1691</v>
      </c>
      <c r="X1756" s="2" t="s">
        <v>1141</v>
      </c>
      <c r="Y1756" s="2"/>
    </row>
    <row r="1757" spans="1:27" ht="14.25" customHeight="1">
      <c r="A1757" s="1">
        <v>3010</v>
      </c>
      <c r="B1757" s="2">
        <v>1</v>
      </c>
      <c r="C1757" s="1" t="s">
        <v>1681</v>
      </c>
      <c r="D1757" s="1" t="s">
        <v>1682</v>
      </c>
      <c r="E1757" s="1">
        <v>2018</v>
      </c>
      <c r="F1757" s="1" t="s">
        <v>1683</v>
      </c>
      <c r="G1757" s="1" t="s">
        <v>1684</v>
      </c>
      <c r="H1757" s="8" t="str">
        <f>HYPERLINK("https://doi.org/"&amp;G1757)</f>
        <v>https://doi.org/10.1016/j.rse.2018.09.023</v>
      </c>
      <c r="I1757" s="1" t="s">
        <v>1685</v>
      </c>
      <c r="J1757" s="1" t="s">
        <v>1303</v>
      </c>
      <c r="K1757" s="2">
        <v>1</v>
      </c>
      <c r="L1757" s="2">
        <v>3</v>
      </c>
      <c r="M1757" s="2" t="s">
        <v>47</v>
      </c>
      <c r="N1757" s="9">
        <f>S1757*Unit_conversion!$C$5</f>
        <v>1.7394224421097249</v>
      </c>
      <c r="O1757" s="2"/>
      <c r="P1757" s="2"/>
      <c r="Q1757" s="2"/>
      <c r="R1757" s="10"/>
      <c r="S1757" s="2">
        <v>49.4</v>
      </c>
      <c r="T1757" s="2"/>
      <c r="U1757" s="2" t="s">
        <v>35</v>
      </c>
      <c r="V1757" s="2" t="s">
        <v>30</v>
      </c>
      <c r="W1757" s="41" t="s">
        <v>1692</v>
      </c>
      <c r="X1757" s="2" t="s">
        <v>1141</v>
      </c>
      <c r="Y1757" s="2"/>
    </row>
    <row r="1758" spans="1:27" ht="14.25" customHeight="1">
      <c r="A1758" s="1">
        <v>3010</v>
      </c>
      <c r="B1758" s="2">
        <v>1</v>
      </c>
      <c r="C1758" s="1" t="s">
        <v>1681</v>
      </c>
      <c r="D1758" s="1" t="s">
        <v>1682</v>
      </c>
      <c r="E1758" s="1">
        <v>2018</v>
      </c>
      <c r="F1758" s="1" t="s">
        <v>1683</v>
      </c>
      <c r="G1758" s="1" t="s">
        <v>1684</v>
      </c>
      <c r="H1758" s="8" t="str">
        <f>HYPERLINK("https://doi.org/"&amp;G1758)</f>
        <v>https://doi.org/10.1016/j.rse.2018.09.023</v>
      </c>
      <c r="I1758" s="1" t="s">
        <v>1685</v>
      </c>
      <c r="J1758" s="1" t="s">
        <v>1303</v>
      </c>
      <c r="K1758" s="2">
        <v>1</v>
      </c>
      <c r="L1758" s="2">
        <v>2</v>
      </c>
      <c r="M1758" s="2" t="s">
        <v>47</v>
      </c>
      <c r="N1758" s="9">
        <f>S1758*Unit_conversion!$C$5</f>
        <v>2.0281524831076956</v>
      </c>
      <c r="O1758" s="2"/>
      <c r="P1758" s="2"/>
      <c r="Q1758" s="2"/>
      <c r="R1758" s="10"/>
      <c r="S1758" s="2">
        <v>57.6</v>
      </c>
      <c r="T1758" s="2"/>
      <c r="U1758" s="2" t="s">
        <v>35</v>
      </c>
      <c r="V1758" s="2" t="s">
        <v>30</v>
      </c>
      <c r="W1758" s="2" t="s">
        <v>1276</v>
      </c>
      <c r="X1758" s="2" t="s">
        <v>1141</v>
      </c>
      <c r="Y1758" s="2"/>
    </row>
    <row r="1759" spans="1:27" ht="14.25" customHeight="1">
      <c r="A1759" s="1">
        <v>3010</v>
      </c>
      <c r="B1759" s="2">
        <v>1</v>
      </c>
      <c r="C1759" s="1" t="s">
        <v>1681</v>
      </c>
      <c r="D1759" s="1" t="s">
        <v>1682</v>
      </c>
      <c r="E1759" s="1">
        <v>2018</v>
      </c>
      <c r="F1759" s="1" t="s">
        <v>1683</v>
      </c>
      <c r="G1759" s="1" t="s">
        <v>1684</v>
      </c>
      <c r="H1759" s="8" t="str">
        <f>HYPERLINK("https://doi.org/"&amp;G1759)</f>
        <v>https://doi.org/10.1016/j.rse.2018.09.023</v>
      </c>
      <c r="I1759" s="1" t="s">
        <v>1685</v>
      </c>
      <c r="J1759" s="1" t="s">
        <v>1303</v>
      </c>
      <c r="K1759" s="2">
        <v>1</v>
      </c>
      <c r="L1759" s="2">
        <v>4</v>
      </c>
      <c r="M1759" s="2" t="s">
        <v>47</v>
      </c>
      <c r="N1759" s="9">
        <f>S1759*Unit_conversion!$C$5</f>
        <v>2.1197010326924177</v>
      </c>
      <c r="O1759" s="2"/>
      <c r="P1759" s="2"/>
      <c r="Q1759" s="2"/>
      <c r="R1759" s="10"/>
      <c r="S1759" s="2">
        <v>60.2</v>
      </c>
      <c r="T1759" s="2"/>
      <c r="U1759" s="2" t="s">
        <v>35</v>
      </c>
      <c r="V1759" s="2" t="s">
        <v>32</v>
      </c>
      <c r="W1759" s="2" t="s">
        <v>1693</v>
      </c>
      <c r="X1759" s="2" t="s">
        <v>1141</v>
      </c>
      <c r="Y1759" s="2"/>
    </row>
    <row r="1760" spans="1:27" ht="14.25" customHeight="1">
      <c r="A1760" s="1">
        <v>3010</v>
      </c>
      <c r="B1760" s="2">
        <v>1</v>
      </c>
      <c r="C1760" s="1" t="s">
        <v>1681</v>
      </c>
      <c r="D1760" s="1" t="s">
        <v>1682</v>
      </c>
      <c r="E1760" s="1">
        <v>2018</v>
      </c>
      <c r="F1760" s="1" t="s">
        <v>1683</v>
      </c>
      <c r="G1760" s="1" t="s">
        <v>1684</v>
      </c>
      <c r="H1760" s="8" t="str">
        <f>HYPERLINK("https://doi.org/"&amp;G1760)</f>
        <v>https://doi.org/10.1016/j.rse.2018.09.023</v>
      </c>
      <c r="I1760" s="1" t="s">
        <v>1685</v>
      </c>
      <c r="J1760" s="1" t="s">
        <v>1303</v>
      </c>
      <c r="K1760" s="2">
        <v>1</v>
      </c>
      <c r="L1760" s="2">
        <v>1</v>
      </c>
      <c r="M1760" s="2" t="s">
        <v>47</v>
      </c>
      <c r="N1760" s="9">
        <f>S1760*Unit_conversion!$C$5</f>
        <v>1.4084392243803441</v>
      </c>
      <c r="O1760" s="2"/>
      <c r="P1760" s="2"/>
      <c r="Q1760" s="2"/>
      <c r="R1760" s="10"/>
      <c r="S1760" s="2">
        <v>40</v>
      </c>
      <c r="T1760" s="2"/>
      <c r="U1760" s="2" t="s">
        <v>35</v>
      </c>
      <c r="V1760" s="2" t="s">
        <v>29</v>
      </c>
      <c r="W1760" s="2" t="s">
        <v>1694</v>
      </c>
      <c r="X1760" s="2" t="s">
        <v>1141</v>
      </c>
      <c r="Y1760" s="2"/>
    </row>
    <row r="1761" spans="1:25" ht="14.25" customHeight="1">
      <c r="A1761" s="1">
        <v>3010</v>
      </c>
      <c r="B1761" s="2">
        <v>1</v>
      </c>
      <c r="C1761" s="1" t="s">
        <v>1681</v>
      </c>
      <c r="D1761" s="1" t="s">
        <v>1682</v>
      </c>
      <c r="E1761" s="1">
        <v>2018</v>
      </c>
      <c r="F1761" s="1" t="s">
        <v>1683</v>
      </c>
      <c r="G1761" s="1" t="s">
        <v>1684</v>
      </c>
      <c r="H1761" s="8" t="str">
        <f>HYPERLINK("https://doi.org/"&amp;G1761)</f>
        <v>https://doi.org/10.1016/j.rse.2018.09.023</v>
      </c>
      <c r="I1761" s="1" t="s">
        <v>1685</v>
      </c>
      <c r="J1761" s="1" t="s">
        <v>1303</v>
      </c>
      <c r="K1761" s="2">
        <v>1</v>
      </c>
      <c r="L1761" s="2">
        <v>2</v>
      </c>
      <c r="M1761" s="2" t="s">
        <v>47</v>
      </c>
      <c r="N1761" s="9">
        <f>S1761*Unit_conversion!$C$5</f>
        <v>2.183080797789533</v>
      </c>
      <c r="O1761" s="2"/>
      <c r="P1761" s="2"/>
      <c r="Q1761" s="2"/>
      <c r="R1761" s="10"/>
      <c r="S1761" s="2">
        <v>62</v>
      </c>
      <c r="T1761" s="2"/>
      <c r="U1761" s="2" t="s">
        <v>35</v>
      </c>
      <c r="V1761" s="2" t="s">
        <v>32</v>
      </c>
      <c r="W1761" s="2" t="s">
        <v>1695</v>
      </c>
      <c r="X1761" s="2" t="s">
        <v>1141</v>
      </c>
      <c r="Y1761" s="2"/>
    </row>
    <row r="1762" spans="1:25" ht="14.25" customHeight="1">
      <c r="A1762" s="1">
        <v>3010</v>
      </c>
      <c r="B1762" s="2">
        <v>1</v>
      </c>
      <c r="C1762" s="1" t="s">
        <v>1681</v>
      </c>
      <c r="D1762" s="1" t="s">
        <v>1682</v>
      </c>
      <c r="E1762" s="1">
        <v>2018</v>
      </c>
      <c r="F1762" s="1" t="s">
        <v>1683</v>
      </c>
      <c r="G1762" s="1" t="s">
        <v>1684</v>
      </c>
      <c r="H1762" s="8" t="str">
        <f>HYPERLINK("https://doi.org/"&amp;G1762)</f>
        <v>https://doi.org/10.1016/j.rse.2018.09.023</v>
      </c>
      <c r="I1762" s="1" t="s">
        <v>1685</v>
      </c>
      <c r="J1762" s="1" t="s">
        <v>1303</v>
      </c>
      <c r="K1762" s="2">
        <v>1</v>
      </c>
      <c r="L1762" s="2">
        <v>2</v>
      </c>
      <c r="M1762" s="2" t="s">
        <v>47</v>
      </c>
      <c r="N1762" s="9">
        <f>S1762*Unit_conversion!$C$5</f>
        <v>1.9682938160715306</v>
      </c>
      <c r="O1762" s="2"/>
      <c r="P1762" s="2"/>
      <c r="Q1762" s="2"/>
      <c r="R1762" s="10"/>
      <c r="S1762" s="2">
        <v>55.9</v>
      </c>
      <c r="T1762" s="2"/>
      <c r="U1762" s="2" t="s">
        <v>35</v>
      </c>
      <c r="V1762" s="2" t="s">
        <v>32</v>
      </c>
      <c r="W1762" s="41" t="s">
        <v>1273</v>
      </c>
      <c r="X1762" s="2" t="s">
        <v>1141</v>
      </c>
      <c r="Y1762" s="2" t="s">
        <v>1696</v>
      </c>
    </row>
    <row r="1763" spans="1:25" ht="14.25" customHeight="1">
      <c r="A1763" s="1">
        <v>3010</v>
      </c>
      <c r="B1763" s="2">
        <v>1</v>
      </c>
      <c r="C1763" s="1" t="s">
        <v>1681</v>
      </c>
      <c r="D1763" s="1" t="s">
        <v>1682</v>
      </c>
      <c r="E1763" s="1">
        <v>2018</v>
      </c>
      <c r="F1763" s="1" t="s">
        <v>1683</v>
      </c>
      <c r="G1763" s="1" t="s">
        <v>1684</v>
      </c>
      <c r="H1763" s="8" t="str">
        <f>HYPERLINK("https://doi.org/"&amp;G1763)</f>
        <v>https://doi.org/10.1016/j.rse.2018.09.023</v>
      </c>
      <c r="I1763" s="1" t="s">
        <v>1685</v>
      </c>
      <c r="J1763" s="1" t="s">
        <v>1303</v>
      </c>
      <c r="K1763" s="2">
        <v>1</v>
      </c>
      <c r="L1763" s="2">
        <v>2</v>
      </c>
      <c r="M1763" s="2" t="s">
        <v>1697</v>
      </c>
      <c r="N1763" s="9">
        <f>S1763*Unit_conversion!$C$5</f>
        <v>2.1443487191190735</v>
      </c>
      <c r="O1763" s="2"/>
      <c r="P1763" s="2"/>
      <c r="Q1763" s="2"/>
      <c r="R1763" s="10"/>
      <c r="S1763" s="2">
        <v>60.9</v>
      </c>
      <c r="T1763" s="2"/>
      <c r="U1763" s="2" t="s">
        <v>35</v>
      </c>
      <c r="V1763" s="2" t="s">
        <v>1144</v>
      </c>
      <c r="W1763" s="41" t="s">
        <v>1686</v>
      </c>
      <c r="X1763" s="2" t="s">
        <v>1141</v>
      </c>
      <c r="Y1763" s="2"/>
    </row>
    <row r="1764" spans="1:25" ht="14.25" customHeight="1">
      <c r="A1764" s="1">
        <v>3010</v>
      </c>
      <c r="B1764" s="2">
        <v>1</v>
      </c>
      <c r="C1764" s="1" t="s">
        <v>1681</v>
      </c>
      <c r="D1764" s="1" t="s">
        <v>1682</v>
      </c>
      <c r="E1764" s="1">
        <v>2018</v>
      </c>
      <c r="F1764" s="1" t="s">
        <v>1683</v>
      </c>
      <c r="G1764" s="1" t="s">
        <v>1684</v>
      </c>
      <c r="H1764" s="8" t="str">
        <f>HYPERLINK("https://doi.org/"&amp;G1764)</f>
        <v>https://doi.org/10.1016/j.rse.2018.09.023</v>
      </c>
      <c r="I1764" s="1" t="s">
        <v>1685</v>
      </c>
      <c r="J1764" s="1" t="s">
        <v>1303</v>
      </c>
      <c r="K1764" s="2">
        <v>1</v>
      </c>
      <c r="L1764" s="2">
        <v>1</v>
      </c>
      <c r="M1764" s="2" t="s">
        <v>1697</v>
      </c>
      <c r="N1764" s="9">
        <f>S1764*Unit_conversion!$C$5</f>
        <v>1.3521016554051302</v>
      </c>
      <c r="O1764" s="2"/>
      <c r="P1764" s="2"/>
      <c r="Q1764" s="2"/>
      <c r="R1764" s="10"/>
      <c r="S1764" s="2">
        <v>38.4</v>
      </c>
      <c r="T1764" s="2"/>
      <c r="U1764" s="2" t="s">
        <v>35</v>
      </c>
      <c r="V1764" s="2" t="s">
        <v>36</v>
      </c>
      <c r="W1764" s="2" t="s">
        <v>1688</v>
      </c>
      <c r="X1764" s="2" t="s">
        <v>1141</v>
      </c>
      <c r="Y1764" s="2"/>
    </row>
    <row r="1765" spans="1:25" ht="14.25" customHeight="1">
      <c r="A1765" s="1">
        <v>3010</v>
      </c>
      <c r="B1765" s="2">
        <v>1</v>
      </c>
      <c r="C1765" s="1" t="s">
        <v>1681</v>
      </c>
      <c r="D1765" s="1" t="s">
        <v>1682</v>
      </c>
      <c r="E1765" s="1">
        <v>2018</v>
      </c>
      <c r="F1765" s="1" t="s">
        <v>1683</v>
      </c>
      <c r="G1765" s="1" t="s">
        <v>1684</v>
      </c>
      <c r="H1765" s="8" t="str">
        <f>HYPERLINK("https://doi.org/"&amp;G1765)</f>
        <v>https://doi.org/10.1016/j.rse.2018.09.023</v>
      </c>
      <c r="I1765" s="1" t="s">
        <v>1685</v>
      </c>
      <c r="J1765" s="1" t="s">
        <v>1303</v>
      </c>
      <c r="K1765" s="2">
        <v>1</v>
      </c>
      <c r="L1765" s="2">
        <v>4</v>
      </c>
      <c r="M1765" s="2" t="s">
        <v>1697</v>
      </c>
      <c r="N1765" s="9">
        <f>S1765*Unit_conversion!$C$5</f>
        <v>0.855626828811059</v>
      </c>
      <c r="O1765" s="2"/>
      <c r="P1765" s="2"/>
      <c r="Q1765" s="2"/>
      <c r="R1765" s="10"/>
      <c r="S1765" s="2">
        <v>24.3</v>
      </c>
      <c r="T1765" s="2"/>
      <c r="U1765" s="2" t="s">
        <v>35</v>
      </c>
      <c r="V1765" s="2" t="s">
        <v>36</v>
      </c>
      <c r="W1765" s="41" t="s">
        <v>1152</v>
      </c>
      <c r="X1765" s="2" t="s">
        <v>1141</v>
      </c>
      <c r="Y1765" s="2"/>
    </row>
    <row r="1766" spans="1:25" ht="14.25" customHeight="1">
      <c r="A1766" s="1">
        <v>3010</v>
      </c>
      <c r="B1766" s="2">
        <v>1</v>
      </c>
      <c r="C1766" s="1" t="s">
        <v>1681</v>
      </c>
      <c r="D1766" s="1" t="s">
        <v>1682</v>
      </c>
      <c r="E1766" s="1">
        <v>2018</v>
      </c>
      <c r="F1766" s="1" t="s">
        <v>1683</v>
      </c>
      <c r="G1766" s="1" t="s">
        <v>1684</v>
      </c>
      <c r="H1766" s="8" t="str">
        <f>HYPERLINK("https://doi.org/"&amp;G1766)</f>
        <v>https://doi.org/10.1016/j.rse.2018.09.023</v>
      </c>
      <c r="I1766" s="1" t="s">
        <v>1685</v>
      </c>
      <c r="J1766" s="1" t="s">
        <v>1303</v>
      </c>
      <c r="K1766" s="2">
        <v>1</v>
      </c>
      <c r="L1766" s="2">
        <v>1</v>
      </c>
      <c r="M1766" s="2" t="s">
        <v>1697</v>
      </c>
      <c r="N1766" s="9">
        <f>S1766*Unit_conversion!$C$5</f>
        <v>0.76055718116538584</v>
      </c>
      <c r="R1766" s="10"/>
      <c r="S1766" s="2">
        <v>21.6</v>
      </c>
      <c r="U1766" s="2" t="s">
        <v>35</v>
      </c>
      <c r="V1766" s="2" t="s">
        <v>1144</v>
      </c>
      <c r="W1766" s="41" t="s">
        <v>1689</v>
      </c>
      <c r="X1766" s="2" t="s">
        <v>1141</v>
      </c>
      <c r="Y1766" s="2"/>
    </row>
    <row r="1767" spans="1:25" ht="14.25" customHeight="1">
      <c r="A1767" s="1">
        <v>3010</v>
      </c>
      <c r="B1767" s="2">
        <v>1</v>
      </c>
      <c r="C1767" s="1" t="s">
        <v>1681</v>
      </c>
      <c r="D1767" s="1" t="s">
        <v>1682</v>
      </c>
      <c r="E1767" s="1">
        <v>2018</v>
      </c>
      <c r="F1767" s="1" t="s">
        <v>1683</v>
      </c>
      <c r="G1767" s="1" t="s">
        <v>1684</v>
      </c>
      <c r="H1767" s="8" t="str">
        <f>HYPERLINK("https://doi.org/"&amp;G1767)</f>
        <v>https://doi.org/10.1016/j.rse.2018.09.023</v>
      </c>
      <c r="I1767" s="1" t="s">
        <v>1685</v>
      </c>
      <c r="J1767" s="1" t="s">
        <v>1303</v>
      </c>
      <c r="K1767" s="2">
        <v>1</v>
      </c>
      <c r="L1767" s="2">
        <v>4</v>
      </c>
      <c r="M1767" s="2" t="s">
        <v>1697</v>
      </c>
      <c r="N1767" s="9">
        <f>S1767*Unit_conversion!$C$5</f>
        <v>1.1690045562356857</v>
      </c>
      <c r="R1767" s="10"/>
      <c r="S1767" s="2">
        <v>33.200000000000003</v>
      </c>
      <c r="U1767" s="2" t="s">
        <v>35</v>
      </c>
      <c r="V1767" s="2" t="s">
        <v>1146</v>
      </c>
      <c r="W1767" s="41" t="s">
        <v>1150</v>
      </c>
      <c r="X1767" s="2" t="s">
        <v>1141</v>
      </c>
      <c r="Y1767" s="2"/>
    </row>
    <row r="1768" spans="1:25" ht="14.25" customHeight="1">
      <c r="A1768" s="1">
        <v>3010</v>
      </c>
      <c r="B1768" s="2">
        <v>1</v>
      </c>
      <c r="C1768" s="1" t="s">
        <v>1681</v>
      </c>
      <c r="D1768" s="1" t="s">
        <v>1682</v>
      </c>
      <c r="E1768" s="1">
        <v>2018</v>
      </c>
      <c r="F1768" s="1" t="s">
        <v>1683</v>
      </c>
      <c r="G1768" s="1" t="s">
        <v>1684</v>
      </c>
      <c r="H1768" s="8" t="str">
        <f>HYPERLINK("https://doi.org/"&amp;G1768)</f>
        <v>https://doi.org/10.1016/j.rse.2018.09.023</v>
      </c>
      <c r="I1768" s="1" t="s">
        <v>1685</v>
      </c>
      <c r="J1768" s="1" t="s">
        <v>1303</v>
      </c>
      <c r="K1768" s="2">
        <v>1</v>
      </c>
      <c r="L1768" s="2">
        <v>3</v>
      </c>
      <c r="M1768" s="2" t="s">
        <v>1697</v>
      </c>
      <c r="N1768" s="9">
        <f>S1768*Unit_conversion!$C$5</f>
        <v>1.1760467523575873</v>
      </c>
      <c r="R1768" s="10"/>
      <c r="S1768" s="2">
        <v>33.4</v>
      </c>
      <c r="U1768" s="2" t="s">
        <v>35</v>
      </c>
      <c r="V1768" s="2" t="s">
        <v>32</v>
      </c>
      <c r="W1768" s="2" t="s">
        <v>1275</v>
      </c>
      <c r="X1768" s="2" t="s">
        <v>1141</v>
      </c>
      <c r="Y1768" s="2"/>
    </row>
    <row r="1769" spans="1:25" ht="14.25" customHeight="1">
      <c r="A1769" s="1">
        <v>3010</v>
      </c>
      <c r="B1769" s="2">
        <v>1</v>
      </c>
      <c r="C1769" s="1" t="s">
        <v>1681</v>
      </c>
      <c r="D1769" s="1" t="s">
        <v>1682</v>
      </c>
      <c r="E1769" s="1">
        <v>2018</v>
      </c>
      <c r="F1769" s="1" t="s">
        <v>1683</v>
      </c>
      <c r="G1769" s="1" t="s">
        <v>1684</v>
      </c>
      <c r="H1769" s="8" t="str">
        <f>HYPERLINK("https://doi.org/"&amp;G1769)</f>
        <v>https://doi.org/10.1016/j.rse.2018.09.023</v>
      </c>
      <c r="I1769" s="1" t="s">
        <v>1685</v>
      </c>
      <c r="J1769" s="1" t="s">
        <v>1303</v>
      </c>
      <c r="K1769" s="2">
        <v>1</v>
      </c>
      <c r="L1769" s="2">
        <v>1</v>
      </c>
      <c r="M1769" s="2" t="s">
        <v>1697</v>
      </c>
      <c r="N1769" s="9">
        <f>S1769*Unit_conversion!$C$5</f>
        <v>2.6373024476521945</v>
      </c>
      <c r="R1769" s="10"/>
      <c r="S1769" s="2">
        <v>74.900000000000006</v>
      </c>
      <c r="U1769" s="2" t="s">
        <v>35</v>
      </c>
      <c r="V1769" s="2" t="s">
        <v>27</v>
      </c>
      <c r="W1769" s="2" t="s">
        <v>1690</v>
      </c>
      <c r="X1769" s="2" t="s">
        <v>1141</v>
      </c>
      <c r="Y1769" s="2"/>
    </row>
    <row r="1770" spans="1:25" ht="14.25" customHeight="1">
      <c r="A1770" s="1">
        <v>3010</v>
      </c>
      <c r="B1770" s="2">
        <v>1</v>
      </c>
      <c r="C1770" s="1" t="s">
        <v>1681</v>
      </c>
      <c r="D1770" s="1" t="s">
        <v>1682</v>
      </c>
      <c r="E1770" s="1">
        <v>2018</v>
      </c>
      <c r="F1770" s="1" t="s">
        <v>1683</v>
      </c>
      <c r="G1770" s="1" t="s">
        <v>1684</v>
      </c>
      <c r="H1770" s="8" t="str">
        <f>HYPERLINK("https://doi.org/"&amp;G1770)</f>
        <v>https://doi.org/10.1016/j.rse.2018.09.023</v>
      </c>
      <c r="I1770" s="1" t="s">
        <v>1685</v>
      </c>
      <c r="J1770" s="1" t="s">
        <v>1303</v>
      </c>
      <c r="K1770" s="2">
        <v>1</v>
      </c>
      <c r="L1770" s="2">
        <v>1</v>
      </c>
      <c r="M1770" s="2" t="s">
        <v>1697</v>
      </c>
      <c r="N1770" s="9">
        <f>S1770*Unit_conversion!$C$5</f>
        <v>1.9189984432182186</v>
      </c>
      <c r="R1770" s="10"/>
      <c r="S1770" s="2">
        <v>54.5</v>
      </c>
      <c r="U1770" s="2" t="s">
        <v>35</v>
      </c>
      <c r="V1770" s="2" t="s">
        <v>30</v>
      </c>
      <c r="W1770" s="2" t="s">
        <v>1691</v>
      </c>
      <c r="X1770" s="2" t="s">
        <v>1141</v>
      </c>
      <c r="Y1770" s="2"/>
    </row>
    <row r="1771" spans="1:25" ht="14.25" customHeight="1">
      <c r="A1771" s="1">
        <v>3010</v>
      </c>
      <c r="B1771" s="2">
        <v>1</v>
      </c>
      <c r="C1771" s="1" t="s">
        <v>1681</v>
      </c>
      <c r="D1771" s="1" t="s">
        <v>1682</v>
      </c>
      <c r="E1771" s="1">
        <v>2018</v>
      </c>
      <c r="F1771" s="1" t="s">
        <v>1683</v>
      </c>
      <c r="G1771" s="1" t="s">
        <v>1684</v>
      </c>
      <c r="H1771" s="8" t="str">
        <f>HYPERLINK("https://doi.org/"&amp;G1771)</f>
        <v>https://doi.org/10.1016/j.rse.2018.09.023</v>
      </c>
      <c r="I1771" s="1" t="s">
        <v>1685</v>
      </c>
      <c r="J1771" s="1" t="s">
        <v>1303</v>
      </c>
      <c r="K1771" s="2">
        <v>1</v>
      </c>
      <c r="L1771" s="2">
        <v>1</v>
      </c>
      <c r="M1771" s="2" t="s">
        <v>1697</v>
      </c>
      <c r="N1771" s="9">
        <f>S1771*Unit_conversion!$C$5</f>
        <v>1.711253657622118</v>
      </c>
      <c r="R1771" s="10"/>
      <c r="S1771" s="2">
        <v>48.6</v>
      </c>
      <c r="U1771" s="2" t="s">
        <v>35</v>
      </c>
      <c r="V1771" s="2" t="s">
        <v>30</v>
      </c>
      <c r="W1771" s="41" t="s">
        <v>1692</v>
      </c>
      <c r="X1771" s="2" t="s">
        <v>1141</v>
      </c>
      <c r="Y1771" s="2"/>
    </row>
    <row r="1772" spans="1:25" ht="14.25" customHeight="1">
      <c r="A1772" s="1">
        <v>3010</v>
      </c>
      <c r="B1772" s="2">
        <v>1</v>
      </c>
      <c r="C1772" s="1" t="s">
        <v>1681</v>
      </c>
      <c r="D1772" s="1" t="s">
        <v>1682</v>
      </c>
      <c r="E1772" s="1">
        <v>2018</v>
      </c>
      <c r="F1772" s="1" t="s">
        <v>1683</v>
      </c>
      <c r="G1772" s="1" t="s">
        <v>1684</v>
      </c>
      <c r="H1772" s="8" t="str">
        <f>HYPERLINK("https://doi.org/"&amp;G1772)</f>
        <v>https://doi.org/10.1016/j.rse.2018.09.023</v>
      </c>
      <c r="I1772" s="1" t="s">
        <v>1685</v>
      </c>
      <c r="J1772" s="1" t="s">
        <v>1303</v>
      </c>
      <c r="K1772" s="2">
        <v>1</v>
      </c>
      <c r="L1772" s="2">
        <v>3</v>
      </c>
      <c r="M1772" s="2" t="s">
        <v>1697</v>
      </c>
      <c r="N1772" s="9">
        <f>S1772*Unit_conversion!$C$5</f>
        <v>2.4823741329703561</v>
      </c>
      <c r="R1772" s="10"/>
      <c r="S1772" s="2">
        <v>70.5</v>
      </c>
      <c r="U1772" s="2" t="s">
        <v>35</v>
      </c>
      <c r="V1772" s="2" t="s">
        <v>30</v>
      </c>
      <c r="W1772" s="2" t="s">
        <v>1276</v>
      </c>
      <c r="X1772" s="2" t="s">
        <v>1141</v>
      </c>
      <c r="Y1772" s="2"/>
    </row>
    <row r="1773" spans="1:25" ht="14.25" customHeight="1">
      <c r="A1773" s="1">
        <v>3010</v>
      </c>
      <c r="B1773" s="2">
        <v>1</v>
      </c>
      <c r="C1773" s="1" t="s">
        <v>1681</v>
      </c>
      <c r="D1773" s="1" t="s">
        <v>1682</v>
      </c>
      <c r="E1773" s="1">
        <v>2018</v>
      </c>
      <c r="F1773" s="1" t="s">
        <v>1683</v>
      </c>
      <c r="G1773" s="1" t="s">
        <v>1684</v>
      </c>
      <c r="H1773" s="8" t="str">
        <f>HYPERLINK("https://doi.org/"&amp;G1773)</f>
        <v>https://doi.org/10.1016/j.rse.2018.09.023</v>
      </c>
      <c r="I1773" s="1" t="s">
        <v>1685</v>
      </c>
      <c r="J1773" s="1" t="s">
        <v>1303</v>
      </c>
      <c r="K1773" s="2">
        <v>1</v>
      </c>
      <c r="L1773" s="2">
        <v>4</v>
      </c>
      <c r="M1773" s="2" t="s">
        <v>1697</v>
      </c>
      <c r="N1773" s="9">
        <f>S1773*Unit_conversion!$C$5</f>
        <v>1.2535109096985062</v>
      </c>
      <c r="O1773" s="2"/>
      <c r="P1773" s="2"/>
      <c r="Q1773" s="2"/>
      <c r="R1773" s="10"/>
      <c r="S1773" s="2">
        <v>35.6</v>
      </c>
      <c r="T1773" s="2"/>
      <c r="U1773" s="2" t="s">
        <v>35</v>
      </c>
      <c r="V1773" s="2" t="s">
        <v>32</v>
      </c>
      <c r="W1773" s="2" t="s">
        <v>1693</v>
      </c>
      <c r="X1773" s="2" t="s">
        <v>1141</v>
      </c>
      <c r="Y1773" s="2"/>
    </row>
    <row r="1774" spans="1:25" ht="14.25" customHeight="1">
      <c r="A1774" s="1">
        <v>3010</v>
      </c>
      <c r="B1774" s="2">
        <v>1</v>
      </c>
      <c r="C1774" s="1" t="s">
        <v>1681</v>
      </c>
      <c r="D1774" s="1" t="s">
        <v>1682</v>
      </c>
      <c r="E1774" s="1">
        <v>2018</v>
      </c>
      <c r="F1774" s="1" t="s">
        <v>1683</v>
      </c>
      <c r="G1774" s="1" t="s">
        <v>1684</v>
      </c>
      <c r="H1774" s="8" t="str">
        <f>HYPERLINK("https://doi.org/"&amp;G1774)</f>
        <v>https://doi.org/10.1016/j.rse.2018.09.023</v>
      </c>
      <c r="I1774" s="1" t="s">
        <v>1685</v>
      </c>
      <c r="J1774" s="1" t="s">
        <v>1303</v>
      </c>
      <c r="K1774" s="2">
        <v>1</v>
      </c>
      <c r="L1774" s="2">
        <v>3</v>
      </c>
      <c r="M1774" s="2" t="s">
        <v>1697</v>
      </c>
      <c r="N1774" s="9">
        <f>S1774*Unit_conversion!$C$5</f>
        <v>1.3063273806127691</v>
      </c>
      <c r="O1774" s="2"/>
      <c r="P1774" s="2"/>
      <c r="Q1774" s="2"/>
      <c r="R1774" s="10"/>
      <c r="S1774" s="2">
        <v>37.1</v>
      </c>
      <c r="T1774" s="2"/>
      <c r="U1774" s="2" t="s">
        <v>35</v>
      </c>
      <c r="V1774" s="2" t="s">
        <v>29</v>
      </c>
      <c r="W1774" s="2" t="s">
        <v>1694</v>
      </c>
      <c r="X1774" s="2" t="s">
        <v>1141</v>
      </c>
      <c r="Y1774" s="2"/>
    </row>
    <row r="1775" spans="1:25" ht="14.25" customHeight="1">
      <c r="A1775" s="1">
        <v>3010</v>
      </c>
      <c r="B1775" s="2">
        <v>1</v>
      </c>
      <c r="C1775" s="1" t="s">
        <v>1681</v>
      </c>
      <c r="D1775" s="1" t="s">
        <v>1682</v>
      </c>
      <c r="E1775" s="1">
        <v>2018</v>
      </c>
      <c r="F1775" s="1" t="s">
        <v>1683</v>
      </c>
      <c r="G1775" s="1" t="s">
        <v>1684</v>
      </c>
      <c r="H1775" s="8" t="str">
        <f>HYPERLINK("https://doi.org/"&amp;G1775)</f>
        <v>https://doi.org/10.1016/j.rse.2018.09.023</v>
      </c>
      <c r="I1775" s="1" t="s">
        <v>1685</v>
      </c>
      <c r="J1775" s="1" t="s">
        <v>1303</v>
      </c>
      <c r="K1775" s="2">
        <v>1</v>
      </c>
      <c r="L1775" s="2">
        <v>3</v>
      </c>
      <c r="M1775" s="2" t="s">
        <v>1697</v>
      </c>
      <c r="N1775" s="9">
        <f>S1775*Unit_conversion!$C$5</f>
        <v>2.7992729584559335</v>
      </c>
      <c r="O1775" s="2"/>
      <c r="P1775" s="2"/>
      <c r="Q1775" s="2"/>
      <c r="R1775" s="10"/>
      <c r="S1775" s="2">
        <v>79.5</v>
      </c>
      <c r="T1775" s="2"/>
      <c r="U1775" s="2" t="s">
        <v>35</v>
      </c>
      <c r="V1775" s="2" t="s">
        <v>32</v>
      </c>
      <c r="W1775" s="2" t="s">
        <v>1695</v>
      </c>
      <c r="X1775" s="2" t="s">
        <v>1141</v>
      </c>
      <c r="Y1775" s="2"/>
    </row>
    <row r="1776" spans="1:25" ht="14.25" customHeight="1">
      <c r="A1776" s="1">
        <v>3010</v>
      </c>
      <c r="B1776" s="2">
        <v>1</v>
      </c>
      <c r="C1776" s="1" t="s">
        <v>1681</v>
      </c>
      <c r="D1776" s="1" t="s">
        <v>1682</v>
      </c>
      <c r="E1776" s="1">
        <v>2018</v>
      </c>
      <c r="F1776" s="1" t="s">
        <v>1683</v>
      </c>
      <c r="G1776" s="1" t="s">
        <v>1684</v>
      </c>
      <c r="H1776" s="8" t="str">
        <f>HYPERLINK("https://doi.org/"&amp;G1776)</f>
        <v>https://doi.org/10.1016/j.rse.2018.09.023</v>
      </c>
      <c r="I1776" s="1" t="s">
        <v>1685</v>
      </c>
      <c r="J1776" s="1" t="s">
        <v>1303</v>
      </c>
      <c r="K1776" s="2">
        <v>1</v>
      </c>
      <c r="L1776" s="2">
        <v>2</v>
      </c>
      <c r="M1776" s="2" t="s">
        <v>1697</v>
      </c>
      <c r="N1776" s="9">
        <f>S1776*Unit_conversion!$C$5</f>
        <v>1.6971692653783146</v>
      </c>
      <c r="O1776" s="2"/>
      <c r="P1776" s="2"/>
      <c r="Q1776" s="2"/>
      <c r="R1776" s="10"/>
      <c r="S1776" s="2">
        <v>48.2</v>
      </c>
      <c r="T1776" s="2"/>
      <c r="U1776" s="2" t="s">
        <v>35</v>
      </c>
      <c r="V1776" s="2" t="s">
        <v>32</v>
      </c>
      <c r="W1776" s="41" t="s">
        <v>1273</v>
      </c>
      <c r="X1776" s="2" t="s">
        <v>1141</v>
      </c>
      <c r="Y1776" s="2"/>
    </row>
    <row r="1777" spans="1:27" ht="14.25" customHeight="1">
      <c r="A1777" s="1">
        <v>2935</v>
      </c>
      <c r="B1777" s="2">
        <v>1</v>
      </c>
      <c r="C1777" s="1" t="s">
        <v>1698</v>
      </c>
      <c r="D1777" s="1" t="s">
        <v>1699</v>
      </c>
      <c r="E1777" s="1">
        <v>2019</v>
      </c>
      <c r="F1777" s="1" t="s">
        <v>1700</v>
      </c>
      <c r="G1777" s="1" t="s">
        <v>1701</v>
      </c>
      <c r="H1777" s="8" t="str">
        <f>HYPERLINK("https://doi.org/"&amp;G1777)</f>
        <v>https://doi.org/10.1016/j.rse.2018.11.019</v>
      </c>
      <c r="I1777" s="1" t="s">
        <v>1702</v>
      </c>
      <c r="J1777" s="1" t="s">
        <v>1303</v>
      </c>
      <c r="K1777" s="2">
        <v>3</v>
      </c>
      <c r="L1777" s="2" t="s">
        <v>1703</v>
      </c>
      <c r="M1777" s="2" t="s">
        <v>1704</v>
      </c>
      <c r="N1777" s="9">
        <f>S1777*Unit_conversion!$C$5</f>
        <v>1.7957600110849385</v>
      </c>
      <c r="O1777" s="2"/>
      <c r="P1777" s="2"/>
      <c r="Q1777" s="2"/>
      <c r="R1777" s="10"/>
      <c r="S1777" s="2">
        <v>51</v>
      </c>
      <c r="T1777" s="2"/>
      <c r="U1777" s="2" t="s">
        <v>26</v>
      </c>
      <c r="W1777" s="2" t="s">
        <v>1705</v>
      </c>
      <c r="X1777" s="2" t="s">
        <v>1141</v>
      </c>
      <c r="Y1777" s="2" t="s">
        <v>1706</v>
      </c>
      <c r="AA1777" s="27"/>
    </row>
    <row r="1778" spans="1:27" ht="14.25" customHeight="1">
      <c r="A1778" s="1">
        <v>2935</v>
      </c>
      <c r="B1778" s="2">
        <v>1</v>
      </c>
      <c r="C1778" s="1" t="s">
        <v>1698</v>
      </c>
      <c r="D1778" s="1" t="s">
        <v>1699</v>
      </c>
      <c r="E1778" s="1">
        <v>2019</v>
      </c>
      <c r="F1778" s="1" t="s">
        <v>1700</v>
      </c>
      <c r="G1778" s="1" t="s">
        <v>1701</v>
      </c>
      <c r="H1778" s="8" t="str">
        <f>HYPERLINK("https://doi.org/"&amp;G1778)</f>
        <v>https://doi.org/10.1016/j.rse.2018.11.019</v>
      </c>
      <c r="I1778" s="1" t="s">
        <v>1702</v>
      </c>
      <c r="J1778" s="1" t="s">
        <v>1303</v>
      </c>
      <c r="K1778" s="2">
        <v>3</v>
      </c>
      <c r="L1778" s="2" t="s">
        <v>1703</v>
      </c>
      <c r="M1778" s="2" t="s">
        <v>1707</v>
      </c>
      <c r="N1778" s="9">
        <f>S1778*Unit_conversion!$C$5</f>
        <v>1.4084392243803441</v>
      </c>
      <c r="O1778" s="2"/>
      <c r="P1778" s="2"/>
      <c r="Q1778" s="2"/>
      <c r="R1778" s="10"/>
      <c r="S1778" s="2">
        <v>40</v>
      </c>
      <c r="T1778" s="2"/>
      <c r="U1778" s="2" t="s">
        <v>26</v>
      </c>
      <c r="W1778" s="2" t="s">
        <v>1708</v>
      </c>
      <c r="X1778" s="2" t="s">
        <v>1141</v>
      </c>
      <c r="Y1778" s="2" t="s">
        <v>1706</v>
      </c>
      <c r="AA1778" s="27"/>
    </row>
    <row r="1779" spans="1:27" ht="14.25" customHeight="1">
      <c r="A1779" s="1">
        <v>2935</v>
      </c>
      <c r="B1779" s="2">
        <v>1</v>
      </c>
      <c r="C1779" s="1" t="s">
        <v>1698</v>
      </c>
      <c r="D1779" s="1" t="s">
        <v>1699</v>
      </c>
      <c r="E1779" s="1">
        <v>2019</v>
      </c>
      <c r="F1779" s="1" t="s">
        <v>1700</v>
      </c>
      <c r="G1779" s="1" t="s">
        <v>1701</v>
      </c>
      <c r="H1779" s="33" t="s">
        <v>1709</v>
      </c>
      <c r="I1779" s="1" t="s">
        <v>1702</v>
      </c>
      <c r="J1779" s="1" t="s">
        <v>1303</v>
      </c>
      <c r="K1779" s="2">
        <v>3</v>
      </c>
      <c r="L1779" s="2" t="s">
        <v>1703</v>
      </c>
      <c r="M1779" s="2" t="s">
        <v>1710</v>
      </c>
      <c r="N1779" s="9">
        <f>S1779*Unit_conversion!$C$5</f>
        <v>1.4084392243803441</v>
      </c>
      <c r="O1779" s="2"/>
      <c r="P1779" s="2"/>
      <c r="Q1779" s="2"/>
      <c r="R1779" s="10"/>
      <c r="S1779" s="2">
        <v>40</v>
      </c>
      <c r="T1779" s="2"/>
      <c r="U1779" s="2" t="s">
        <v>26</v>
      </c>
      <c r="W1779" s="2" t="s">
        <v>1711</v>
      </c>
      <c r="X1779" s="2" t="s">
        <v>1141</v>
      </c>
      <c r="Y1779" s="2" t="s">
        <v>1706</v>
      </c>
      <c r="AA1779" s="27"/>
    </row>
    <row r="1780" spans="1:27" ht="14.25" customHeight="1">
      <c r="A1780" s="1">
        <v>2935</v>
      </c>
      <c r="B1780" s="2">
        <v>1</v>
      </c>
      <c r="C1780" s="1" t="s">
        <v>1698</v>
      </c>
      <c r="D1780" s="1" t="s">
        <v>1699</v>
      </c>
      <c r="E1780" s="1">
        <v>2019</v>
      </c>
      <c r="F1780" s="1" t="s">
        <v>1700</v>
      </c>
      <c r="G1780" s="1" t="s">
        <v>1701</v>
      </c>
      <c r="H1780" s="33" t="s">
        <v>1709</v>
      </c>
      <c r="I1780" s="1" t="s">
        <v>1702</v>
      </c>
      <c r="J1780" s="1" t="s">
        <v>1303</v>
      </c>
      <c r="K1780" s="2">
        <v>3</v>
      </c>
      <c r="L1780" s="2" t="s">
        <v>1703</v>
      </c>
      <c r="M1780" s="2" t="s">
        <v>1712</v>
      </c>
      <c r="N1780" s="9">
        <f>S1780*Unit_conversion!$C$5</f>
        <v>1.4084392243803441</v>
      </c>
      <c r="O1780" s="2"/>
      <c r="P1780" s="2"/>
      <c r="Q1780" s="2"/>
      <c r="R1780" s="10"/>
      <c r="S1780" s="2">
        <v>40</v>
      </c>
      <c r="T1780" s="2"/>
      <c r="U1780" s="2" t="s">
        <v>26</v>
      </c>
      <c r="W1780" s="2" t="s">
        <v>1713</v>
      </c>
      <c r="X1780" s="2" t="s">
        <v>1141</v>
      </c>
      <c r="Y1780" s="2" t="s">
        <v>1706</v>
      </c>
      <c r="AA1780" s="27"/>
    </row>
    <row r="1781" spans="1:27" ht="14.25" customHeight="1">
      <c r="A1781" s="1">
        <v>2935</v>
      </c>
      <c r="B1781" s="2">
        <v>1</v>
      </c>
      <c r="C1781" s="1" t="s">
        <v>1698</v>
      </c>
      <c r="D1781" s="1" t="s">
        <v>1699</v>
      </c>
      <c r="E1781" s="1">
        <v>2019</v>
      </c>
      <c r="F1781" s="1" t="s">
        <v>1700</v>
      </c>
      <c r="G1781" s="1" t="s">
        <v>1714</v>
      </c>
      <c r="H1781" s="33" t="s">
        <v>1709</v>
      </c>
      <c r="I1781" s="1" t="s">
        <v>1702</v>
      </c>
      <c r="J1781" s="1" t="s">
        <v>1303</v>
      </c>
      <c r="K1781" s="2">
        <v>3</v>
      </c>
      <c r="L1781" s="2" t="s">
        <v>1703</v>
      </c>
      <c r="M1781" s="2" t="s">
        <v>1704</v>
      </c>
      <c r="N1781" s="9">
        <f>S1781*Unit_conversion!$C$5</f>
        <v>1.4084392243803441</v>
      </c>
      <c r="O1781" s="2"/>
      <c r="P1781" s="2"/>
      <c r="Q1781" s="2"/>
      <c r="R1781" s="10"/>
      <c r="S1781" s="2">
        <v>40</v>
      </c>
      <c r="T1781" s="2"/>
      <c r="U1781" s="2" t="s">
        <v>26</v>
      </c>
      <c r="W1781" s="2" t="s">
        <v>1715</v>
      </c>
      <c r="X1781" s="2" t="s">
        <v>1141</v>
      </c>
      <c r="Y1781" s="2" t="s">
        <v>1716</v>
      </c>
    </row>
    <row r="1782" spans="1:27" ht="14.25" customHeight="1">
      <c r="A1782" s="1">
        <v>2935</v>
      </c>
      <c r="B1782" s="2">
        <v>1</v>
      </c>
      <c r="C1782" s="1" t="s">
        <v>1698</v>
      </c>
      <c r="D1782" s="1" t="s">
        <v>1699</v>
      </c>
      <c r="E1782" s="1">
        <v>2019</v>
      </c>
      <c r="F1782" s="1" t="s">
        <v>1700</v>
      </c>
      <c r="G1782" s="1" t="s">
        <v>1717</v>
      </c>
      <c r="H1782" s="33" t="s">
        <v>1709</v>
      </c>
      <c r="I1782" s="1" t="s">
        <v>1702</v>
      </c>
      <c r="J1782" s="1" t="s">
        <v>1303</v>
      </c>
      <c r="K1782" s="2">
        <v>3</v>
      </c>
      <c r="L1782" s="2" t="s">
        <v>1703</v>
      </c>
      <c r="M1782" s="2" t="s">
        <v>1707</v>
      </c>
      <c r="N1782" s="9">
        <f>S1782*Unit_conversion!$C$5</f>
        <v>1.4084392243803441</v>
      </c>
      <c r="O1782" s="2"/>
      <c r="P1782" s="2"/>
      <c r="Q1782" s="2"/>
      <c r="R1782" s="10"/>
      <c r="S1782" s="2">
        <v>40</v>
      </c>
      <c r="T1782" s="2"/>
      <c r="U1782" s="2" t="s">
        <v>26</v>
      </c>
      <c r="W1782" s="2" t="s">
        <v>1718</v>
      </c>
      <c r="X1782" s="2" t="s">
        <v>1141</v>
      </c>
      <c r="Y1782" s="2" t="s">
        <v>1716</v>
      </c>
    </row>
    <row r="1783" spans="1:27" ht="14.25" customHeight="1">
      <c r="A1783" s="1">
        <v>2935</v>
      </c>
      <c r="B1783" s="2">
        <v>1</v>
      </c>
      <c r="C1783" s="1" t="s">
        <v>1698</v>
      </c>
      <c r="D1783" s="1" t="s">
        <v>1699</v>
      </c>
      <c r="E1783" s="1">
        <v>2019</v>
      </c>
      <c r="F1783" s="1" t="s">
        <v>1700</v>
      </c>
      <c r="G1783" s="1" t="s">
        <v>1719</v>
      </c>
      <c r="H1783" s="42" t="s">
        <v>1709</v>
      </c>
      <c r="I1783" s="1" t="s">
        <v>1702</v>
      </c>
      <c r="J1783" s="1" t="s">
        <v>1303</v>
      </c>
      <c r="K1783" s="2">
        <v>3</v>
      </c>
      <c r="L1783" s="2" t="s">
        <v>1703</v>
      </c>
      <c r="M1783" s="2" t="s">
        <v>1710</v>
      </c>
      <c r="N1783" s="9">
        <f>S1783*Unit_conversion!$C$5</f>
        <v>1.4084392243803441</v>
      </c>
      <c r="O1783" s="2"/>
      <c r="P1783" s="2"/>
      <c r="Q1783" s="2"/>
      <c r="R1783" s="10"/>
      <c r="S1783" s="2">
        <v>40</v>
      </c>
      <c r="T1783" s="2"/>
      <c r="U1783" s="2" t="s">
        <v>26</v>
      </c>
      <c r="W1783" s="2" t="s">
        <v>1720</v>
      </c>
      <c r="X1783" s="2" t="s">
        <v>1141</v>
      </c>
      <c r="Y1783" s="2" t="s">
        <v>1716</v>
      </c>
    </row>
    <row r="1784" spans="1:27" ht="14.25" customHeight="1">
      <c r="A1784" s="1">
        <v>2935</v>
      </c>
      <c r="B1784" s="2">
        <v>1</v>
      </c>
      <c r="C1784" s="1" t="s">
        <v>1698</v>
      </c>
      <c r="D1784" s="1" t="s">
        <v>1699</v>
      </c>
      <c r="E1784" s="1">
        <v>2019</v>
      </c>
      <c r="F1784" s="1" t="s">
        <v>1700</v>
      </c>
      <c r="G1784" s="1" t="s">
        <v>1721</v>
      </c>
      <c r="H1784" s="33" t="s">
        <v>1709</v>
      </c>
      <c r="I1784" s="1" t="s">
        <v>1702</v>
      </c>
      <c r="J1784" s="1" t="s">
        <v>1303</v>
      </c>
      <c r="K1784" s="2">
        <v>3</v>
      </c>
      <c r="L1784" s="2" t="s">
        <v>1703</v>
      </c>
      <c r="M1784" s="2" t="s">
        <v>1712</v>
      </c>
      <c r="N1784" s="9">
        <f>S1784*Unit_conversion!$C$5</f>
        <v>1.4084392243803441</v>
      </c>
      <c r="O1784" s="2"/>
      <c r="P1784" s="2"/>
      <c r="Q1784" s="2"/>
      <c r="R1784" s="10"/>
      <c r="S1784" s="2">
        <v>40</v>
      </c>
      <c r="T1784" s="2"/>
      <c r="U1784" s="2" t="s">
        <v>26</v>
      </c>
      <c r="W1784" s="2" t="s">
        <v>1722</v>
      </c>
      <c r="X1784" s="2" t="s">
        <v>1141</v>
      </c>
      <c r="Y1784" s="2" t="s">
        <v>1716</v>
      </c>
    </row>
    <row r="1785" spans="1:27" ht="14.25" customHeight="1">
      <c r="A1785" s="1">
        <v>2935</v>
      </c>
      <c r="B1785" s="2">
        <v>1</v>
      </c>
      <c r="C1785" s="1" t="s">
        <v>1698</v>
      </c>
      <c r="D1785" s="1" t="s">
        <v>1699</v>
      </c>
      <c r="E1785" s="1">
        <v>2019</v>
      </c>
      <c r="F1785" s="1" t="s">
        <v>1700</v>
      </c>
      <c r="G1785" s="1" t="s">
        <v>1723</v>
      </c>
      <c r="H1785" s="43" t="s">
        <v>1709</v>
      </c>
      <c r="I1785" s="1" t="s">
        <v>1702</v>
      </c>
      <c r="J1785" s="1" t="s">
        <v>1303</v>
      </c>
      <c r="K1785" s="2">
        <v>3</v>
      </c>
      <c r="L1785" s="2" t="s">
        <v>1703</v>
      </c>
      <c r="M1785" s="2" t="s">
        <v>1724</v>
      </c>
      <c r="N1785" s="9">
        <f>S1785*Unit_conversion!$C$5</f>
        <v>1.4084392243803441</v>
      </c>
      <c r="O1785" s="2"/>
      <c r="P1785" s="2"/>
      <c r="Q1785" s="2"/>
      <c r="R1785" s="10"/>
      <c r="S1785" s="2">
        <v>40</v>
      </c>
      <c r="T1785" s="2"/>
      <c r="U1785" s="2" t="s">
        <v>26</v>
      </c>
      <c r="W1785" s="2" t="s">
        <v>1725</v>
      </c>
      <c r="X1785" s="2" t="s">
        <v>1141</v>
      </c>
      <c r="Y1785" s="2" t="s">
        <v>1716</v>
      </c>
    </row>
    <row r="1786" spans="1:27" ht="14.25" customHeight="1">
      <c r="A1786" s="1">
        <v>2536</v>
      </c>
      <c r="B1786" s="2">
        <v>1</v>
      </c>
      <c r="C1786" s="1" t="s">
        <v>1726</v>
      </c>
      <c r="D1786" s="1" t="s">
        <v>1727</v>
      </c>
      <c r="E1786" s="1">
        <v>2020</v>
      </c>
      <c r="F1786" s="1" t="s">
        <v>1728</v>
      </c>
      <c r="G1786" s="1" t="s">
        <v>1729</v>
      </c>
      <c r="H1786" s="8" t="str">
        <f>HYPERLINK("https://doi.org/"&amp;G1786)</f>
        <v>https://doi.org/10.1016/j.rse.2018.12.017</v>
      </c>
      <c r="I1786" s="1" t="s">
        <v>1730</v>
      </c>
      <c r="J1786" s="1" t="s">
        <v>1303</v>
      </c>
      <c r="K1786" s="2">
        <v>1</v>
      </c>
      <c r="L1786" s="2">
        <v>7</v>
      </c>
      <c r="M1786" s="2" t="s">
        <v>1731</v>
      </c>
      <c r="N1786" s="2">
        <v>1.21</v>
      </c>
      <c r="O1786" s="2"/>
      <c r="Q1786" s="2"/>
      <c r="R1786" s="10"/>
      <c r="S1786" s="2"/>
      <c r="T1786" s="2"/>
      <c r="U1786" s="2" t="s">
        <v>26</v>
      </c>
      <c r="V1786" s="2" t="s">
        <v>1732</v>
      </c>
      <c r="W1786" s="2" t="s">
        <v>1733</v>
      </c>
      <c r="X1786" s="2" t="s">
        <v>1141</v>
      </c>
      <c r="Y1786" s="2" t="s">
        <v>1734</v>
      </c>
    </row>
    <row r="1787" spans="1:27" ht="14.25" customHeight="1">
      <c r="A1787" s="1">
        <v>2536</v>
      </c>
      <c r="B1787" s="2">
        <v>1</v>
      </c>
      <c r="C1787" s="1" t="s">
        <v>1726</v>
      </c>
      <c r="D1787" s="1" t="s">
        <v>1727</v>
      </c>
      <c r="E1787" s="1">
        <v>2020</v>
      </c>
      <c r="F1787" s="1" t="s">
        <v>1728</v>
      </c>
      <c r="G1787" s="1" t="s">
        <v>1729</v>
      </c>
      <c r="H1787" s="8" t="str">
        <f>HYPERLINK("https://doi.org/"&amp;G1787)</f>
        <v>https://doi.org/10.1016/j.rse.2018.12.017</v>
      </c>
      <c r="I1787" s="1" t="s">
        <v>1730</v>
      </c>
      <c r="J1787" s="1" t="s">
        <v>1303</v>
      </c>
      <c r="K1787" s="2">
        <v>1</v>
      </c>
      <c r="L1787" s="2">
        <v>7</v>
      </c>
      <c r="M1787" s="2" t="s">
        <v>1731</v>
      </c>
      <c r="N1787" s="2">
        <v>1.31</v>
      </c>
      <c r="O1787" s="2"/>
      <c r="Q1787" s="2"/>
      <c r="R1787" s="10"/>
      <c r="S1787" s="2"/>
      <c r="T1787" s="2"/>
      <c r="U1787" s="2" t="s">
        <v>26</v>
      </c>
      <c r="V1787" s="2" t="s">
        <v>1732</v>
      </c>
      <c r="W1787" s="2" t="s">
        <v>1735</v>
      </c>
      <c r="X1787" s="2" t="s">
        <v>1141</v>
      </c>
      <c r="Y1787" s="2" t="s">
        <v>1734</v>
      </c>
    </row>
    <row r="1788" spans="1:27" ht="14.25" customHeight="1">
      <c r="A1788" s="1">
        <v>2536</v>
      </c>
      <c r="B1788" s="2">
        <v>1</v>
      </c>
      <c r="C1788" s="1" t="s">
        <v>1726</v>
      </c>
      <c r="D1788" s="1" t="s">
        <v>1727</v>
      </c>
      <c r="E1788" s="1">
        <v>2020</v>
      </c>
      <c r="F1788" s="1" t="s">
        <v>1728</v>
      </c>
      <c r="G1788" s="1" t="s">
        <v>1729</v>
      </c>
      <c r="H1788" s="8" t="str">
        <f>HYPERLINK("https://doi.org/"&amp;G1788)</f>
        <v>https://doi.org/10.1016/j.rse.2018.12.017</v>
      </c>
      <c r="I1788" s="1" t="s">
        <v>1730</v>
      </c>
      <c r="J1788" s="1" t="s">
        <v>1303</v>
      </c>
      <c r="K1788" s="2">
        <v>1</v>
      </c>
      <c r="L1788" s="2">
        <v>7</v>
      </c>
      <c r="M1788" s="2" t="s">
        <v>1736</v>
      </c>
      <c r="N1788" s="2">
        <v>0.89</v>
      </c>
      <c r="O1788" s="2"/>
      <c r="Q1788" s="2"/>
      <c r="R1788" s="10"/>
      <c r="S1788" s="2"/>
      <c r="T1788" s="2"/>
      <c r="U1788" s="2" t="s">
        <v>26</v>
      </c>
      <c r="V1788" s="2" t="s">
        <v>1732</v>
      </c>
      <c r="W1788" s="2" t="s">
        <v>1733</v>
      </c>
      <c r="X1788" s="2" t="s">
        <v>1141</v>
      </c>
      <c r="Y1788" s="2" t="s">
        <v>1737</v>
      </c>
    </row>
    <row r="1789" spans="1:27" ht="14.25" customHeight="1">
      <c r="A1789" s="1">
        <v>2536</v>
      </c>
      <c r="B1789" s="2">
        <v>1</v>
      </c>
      <c r="C1789" s="1" t="s">
        <v>1726</v>
      </c>
      <c r="D1789" s="1" t="s">
        <v>1727</v>
      </c>
      <c r="E1789" s="1">
        <v>2020</v>
      </c>
      <c r="F1789" s="1" t="s">
        <v>1728</v>
      </c>
      <c r="G1789" s="1" t="s">
        <v>1729</v>
      </c>
      <c r="H1789" s="8" t="str">
        <f>HYPERLINK("https://doi.org/"&amp;G1789)</f>
        <v>https://doi.org/10.1016/j.rse.2018.12.017</v>
      </c>
      <c r="I1789" s="1" t="s">
        <v>1730</v>
      </c>
      <c r="J1789" s="1" t="s">
        <v>1303</v>
      </c>
      <c r="K1789" s="2">
        <v>1</v>
      </c>
      <c r="L1789" s="2">
        <v>7</v>
      </c>
      <c r="M1789" s="2" t="s">
        <v>1736</v>
      </c>
      <c r="N1789" s="2">
        <v>0.92</v>
      </c>
      <c r="O1789" s="2"/>
      <c r="Q1789" s="2"/>
      <c r="R1789" s="10"/>
      <c r="S1789" s="2"/>
      <c r="T1789" s="2"/>
      <c r="U1789" s="2" t="s">
        <v>26</v>
      </c>
      <c r="V1789" s="2" t="s">
        <v>1732</v>
      </c>
      <c r="W1789" s="2" t="s">
        <v>1735</v>
      </c>
      <c r="X1789" s="2" t="s">
        <v>1141</v>
      </c>
      <c r="Y1789" s="2" t="s">
        <v>1737</v>
      </c>
    </row>
    <row r="1790" spans="1:27" ht="14.25" customHeight="1">
      <c r="A1790" s="1">
        <v>2636</v>
      </c>
      <c r="B1790" s="2">
        <v>1</v>
      </c>
      <c r="C1790" s="1" t="s">
        <v>1738</v>
      </c>
      <c r="D1790" s="1" t="s">
        <v>1739</v>
      </c>
      <c r="E1790" s="1">
        <v>2019</v>
      </c>
      <c r="F1790" s="1" t="s">
        <v>1740</v>
      </c>
      <c r="G1790" s="1" t="s">
        <v>1741</v>
      </c>
      <c r="H1790" s="8" t="str">
        <f>HYPERLINK("https://doi.org/"&amp;G1790)</f>
        <v>https://doi.org/10.1016/j.rse.2019.111463</v>
      </c>
      <c r="I1790" s="1" t="s">
        <v>1742</v>
      </c>
      <c r="J1790" s="1" t="s">
        <v>1303</v>
      </c>
      <c r="K1790" s="2">
        <v>1</v>
      </c>
      <c r="L1790" s="2">
        <v>3</v>
      </c>
      <c r="M1790" s="2" t="s">
        <v>1743</v>
      </c>
      <c r="N1790" s="9">
        <f>S1790*Unit_conversion!$C$5</f>
        <v>2.6211053965718198</v>
      </c>
      <c r="O1790" s="2">
        <f>T1790*Unit_conversion!$C$5</f>
        <v>3.1718051333045345</v>
      </c>
      <c r="P1790" s="2"/>
      <c r="Q1790" s="2"/>
      <c r="R1790" s="10"/>
      <c r="S1790" s="2">
        <v>74.44</v>
      </c>
      <c r="T1790" s="2">
        <v>90.08</v>
      </c>
      <c r="U1790" s="2" t="s">
        <v>26</v>
      </c>
      <c r="V1790" s="2" t="s">
        <v>32</v>
      </c>
      <c r="W1790" s="2" t="s">
        <v>1744</v>
      </c>
      <c r="X1790" s="2" t="s">
        <v>1141</v>
      </c>
      <c r="Y1790" s="2" t="s">
        <v>1745</v>
      </c>
    </row>
    <row r="1791" spans="1:27" ht="14.25" customHeight="1">
      <c r="A1791" s="1">
        <v>2636</v>
      </c>
      <c r="B1791" s="2">
        <v>1</v>
      </c>
      <c r="C1791" s="1" t="s">
        <v>1738</v>
      </c>
      <c r="D1791" s="1" t="s">
        <v>1739</v>
      </c>
      <c r="E1791" s="1">
        <v>2019</v>
      </c>
      <c r="F1791" s="1" t="s">
        <v>1740</v>
      </c>
      <c r="G1791" s="1" t="s">
        <v>1741</v>
      </c>
      <c r="H1791" s="8" t="str">
        <f>HYPERLINK("https://doi.org/"&amp;G1791)</f>
        <v>https://doi.org/10.1016/j.rse.2019.111463</v>
      </c>
      <c r="I1791" s="1" t="s">
        <v>1742</v>
      </c>
      <c r="J1791" s="1" t="s">
        <v>1303</v>
      </c>
      <c r="K1791" s="2">
        <v>1</v>
      </c>
      <c r="L1791" s="2">
        <v>1</v>
      </c>
      <c r="M1791" s="2" t="s">
        <v>1743</v>
      </c>
      <c r="N1791" s="9">
        <f>S1791*Unit_conversion!$C$5</f>
        <v>2.7006822127493098</v>
      </c>
      <c r="O1791" s="2">
        <f>T1791*Unit_conversion!$C$5</f>
        <v>8.0703567556993701</v>
      </c>
      <c r="P1791" s="2"/>
      <c r="Q1791" s="2"/>
      <c r="R1791" s="10"/>
      <c r="S1791" s="2">
        <v>76.7</v>
      </c>
      <c r="T1791" s="2">
        <v>229.2</v>
      </c>
      <c r="U1791" s="2" t="s">
        <v>26</v>
      </c>
      <c r="V1791" s="2" t="s">
        <v>125</v>
      </c>
      <c r="W1791" s="2" t="s">
        <v>1746</v>
      </c>
      <c r="X1791" s="2" t="s">
        <v>1141</v>
      </c>
      <c r="Y1791" s="44"/>
    </row>
    <row r="1792" spans="1:27" ht="14.25" customHeight="1">
      <c r="A1792" s="1">
        <v>2636</v>
      </c>
      <c r="B1792" s="2">
        <v>1</v>
      </c>
      <c r="C1792" s="1" t="s">
        <v>1738</v>
      </c>
      <c r="D1792" s="1" t="s">
        <v>1739</v>
      </c>
      <c r="E1792" s="1">
        <v>2019</v>
      </c>
      <c r="F1792" s="1" t="s">
        <v>1740</v>
      </c>
      <c r="G1792" s="1" t="s">
        <v>1741</v>
      </c>
      <c r="H1792" s="8" t="str">
        <f>HYPERLINK("https://doi.org/"&amp;G1792)</f>
        <v>https://doi.org/10.1016/j.rse.2019.111463</v>
      </c>
      <c r="I1792" s="1" t="s">
        <v>1742</v>
      </c>
      <c r="J1792" s="1" t="s">
        <v>1303</v>
      </c>
      <c r="K1792" s="2">
        <v>1</v>
      </c>
      <c r="L1792" s="2">
        <v>2</v>
      </c>
      <c r="M1792" s="2" t="s">
        <v>1743</v>
      </c>
      <c r="N1792" s="9">
        <f>S1792*Unit_conversion!$C$5</f>
        <v>2.4753319368484545</v>
      </c>
      <c r="O1792" s="2">
        <f>T1792*Unit_conversion!$C$5</f>
        <v>6.548538173756409</v>
      </c>
      <c r="R1792" s="10"/>
      <c r="S1792" s="2">
        <v>70.3</v>
      </c>
      <c r="T1792" s="2">
        <v>185.98</v>
      </c>
      <c r="U1792" s="2" t="s">
        <v>26</v>
      </c>
      <c r="V1792" s="2" t="s">
        <v>125</v>
      </c>
      <c r="W1792" s="2" t="s">
        <v>732</v>
      </c>
      <c r="X1792" s="2" t="s">
        <v>1141</v>
      </c>
      <c r="Y1792" s="44"/>
    </row>
    <row r="1793" spans="1:25" ht="14.25" customHeight="1">
      <c r="A1793" s="1">
        <v>2636</v>
      </c>
      <c r="B1793" s="2">
        <v>1</v>
      </c>
      <c r="C1793" s="1" t="s">
        <v>1738</v>
      </c>
      <c r="D1793" s="1" t="s">
        <v>1739</v>
      </c>
      <c r="E1793" s="1">
        <v>2019</v>
      </c>
      <c r="F1793" s="1" t="s">
        <v>1740</v>
      </c>
      <c r="G1793" s="1" t="s">
        <v>1741</v>
      </c>
      <c r="H1793" s="8" t="str">
        <f>HYPERLINK("https://doi.org/"&amp;G1793)</f>
        <v>https://doi.org/10.1016/j.rse.2019.111463</v>
      </c>
      <c r="I1793" s="1" t="s">
        <v>1742</v>
      </c>
      <c r="J1793" s="1" t="s">
        <v>1303</v>
      </c>
      <c r="K1793" s="2">
        <v>1</v>
      </c>
      <c r="L1793" s="2">
        <v>3</v>
      </c>
      <c r="M1793" s="2" t="s">
        <v>1743</v>
      </c>
      <c r="N1793" s="9">
        <f>S1793*Unit_conversion!$C$5</f>
        <v>2.2105453626649498</v>
      </c>
      <c r="O1793" s="2">
        <f>T1793*Unit_conversion!$C$5</f>
        <v>3.5129995354106729</v>
      </c>
      <c r="R1793" s="10"/>
      <c r="S1793" s="2">
        <v>62.78</v>
      </c>
      <c r="T1793" s="2">
        <v>99.77</v>
      </c>
      <c r="U1793" s="2" t="s">
        <v>26</v>
      </c>
      <c r="V1793" s="2" t="s">
        <v>34</v>
      </c>
      <c r="W1793" s="2" t="s">
        <v>1747</v>
      </c>
      <c r="X1793" s="2" t="s">
        <v>1141</v>
      </c>
      <c r="Y1793" s="44"/>
    </row>
    <row r="1794" spans="1:25" ht="14.25" customHeight="1">
      <c r="A1794" s="1">
        <v>2636</v>
      </c>
      <c r="B1794" s="2">
        <v>1</v>
      </c>
      <c r="C1794" s="1" t="s">
        <v>1738</v>
      </c>
      <c r="D1794" s="1" t="s">
        <v>1739</v>
      </c>
      <c r="E1794" s="1">
        <v>2019</v>
      </c>
      <c r="F1794" s="1" t="s">
        <v>1740</v>
      </c>
      <c r="G1794" s="1" t="s">
        <v>1741</v>
      </c>
      <c r="H1794" s="8" t="str">
        <f>HYPERLINK("https://doi.org/"&amp;G1794)</f>
        <v>https://doi.org/10.1016/j.rse.2019.111463</v>
      </c>
      <c r="I1794" s="1" t="s">
        <v>1742</v>
      </c>
      <c r="J1794" s="1" t="s">
        <v>1303</v>
      </c>
      <c r="K1794" s="2">
        <v>1</v>
      </c>
      <c r="L1794" s="2">
        <v>2</v>
      </c>
      <c r="M1794" s="2" t="s">
        <v>1743</v>
      </c>
      <c r="N1794" s="9">
        <f>S1794*Unit_conversion!$C$5</f>
        <v>1.5820293587852214</v>
      </c>
      <c r="O1794" s="2">
        <f>T1794*Unit_conversion!$C$5</f>
        <v>4.6439762325880887</v>
      </c>
      <c r="R1794" s="10"/>
      <c r="S1794" s="2">
        <v>44.93</v>
      </c>
      <c r="T1794" s="2">
        <v>131.88999999999999</v>
      </c>
      <c r="U1794" s="2" t="s">
        <v>26</v>
      </c>
      <c r="V1794" s="2" t="s">
        <v>34</v>
      </c>
      <c r="W1794" s="2" t="s">
        <v>1748</v>
      </c>
      <c r="X1794" s="2" t="s">
        <v>1141</v>
      </c>
      <c r="Y1794" s="44"/>
    </row>
    <row r="1795" spans="1:25" ht="14.25" customHeight="1">
      <c r="A1795" s="1">
        <v>2636</v>
      </c>
      <c r="B1795" s="2">
        <v>1</v>
      </c>
      <c r="C1795" s="1" t="s">
        <v>1738</v>
      </c>
      <c r="D1795" s="1" t="s">
        <v>1739</v>
      </c>
      <c r="E1795" s="1">
        <v>2019</v>
      </c>
      <c r="F1795" s="1" t="s">
        <v>1740</v>
      </c>
      <c r="G1795" s="1" t="s">
        <v>1741</v>
      </c>
      <c r="H1795" s="8" t="str">
        <f>HYPERLINK("https://doi.org/"&amp;G1795)</f>
        <v>https://doi.org/10.1016/j.rse.2019.111463</v>
      </c>
      <c r="I1795" s="1" t="s">
        <v>1742</v>
      </c>
      <c r="J1795" s="1" t="s">
        <v>1303</v>
      </c>
      <c r="K1795" s="2">
        <v>1</v>
      </c>
      <c r="L1795" s="2">
        <v>4</v>
      </c>
      <c r="M1795" s="2" t="s">
        <v>1743</v>
      </c>
      <c r="N1795" s="9">
        <f>S1795*Unit_conversion!$C$5</f>
        <v>1.4964666759041154</v>
      </c>
      <c r="O1795" s="2">
        <f>T1795*Unit_conversion!$C$5</f>
        <v>2.1594894407811625</v>
      </c>
      <c r="R1795" s="10"/>
      <c r="S1795" s="2">
        <v>42.5</v>
      </c>
      <c r="T1795" s="2">
        <v>61.33</v>
      </c>
      <c r="U1795" s="2" t="s">
        <v>26</v>
      </c>
      <c r="V1795" s="2" t="s">
        <v>34</v>
      </c>
      <c r="W1795" s="2" t="s">
        <v>1749</v>
      </c>
      <c r="X1795" s="2" t="s">
        <v>1141</v>
      </c>
      <c r="Y1795" s="44"/>
    </row>
    <row r="1796" spans="1:25" ht="14.25" customHeight="1">
      <c r="A1796" s="1">
        <v>2636</v>
      </c>
      <c r="B1796" s="2">
        <v>1</v>
      </c>
      <c r="C1796" s="1" t="s">
        <v>1738</v>
      </c>
      <c r="D1796" s="1" t="s">
        <v>1739</v>
      </c>
      <c r="E1796" s="1">
        <v>2019</v>
      </c>
      <c r="F1796" s="1" t="s">
        <v>1740</v>
      </c>
      <c r="G1796" s="1" t="s">
        <v>1741</v>
      </c>
      <c r="H1796" s="8" t="str">
        <f>HYPERLINK("https://doi.org/"&amp;G1796)</f>
        <v>https://doi.org/10.1016/j.rse.2019.111463</v>
      </c>
      <c r="I1796" s="1" t="s">
        <v>1742</v>
      </c>
      <c r="J1796" s="1" t="s">
        <v>1303</v>
      </c>
      <c r="K1796" s="2">
        <v>1</v>
      </c>
      <c r="L1796" s="2">
        <v>2</v>
      </c>
      <c r="M1796" s="2" t="s">
        <v>1743</v>
      </c>
      <c r="N1796" s="9">
        <f>S1796*Unit_conversion!$C$5</f>
        <v>2.0686451108086303</v>
      </c>
      <c r="O1796" s="2">
        <f>T1796*Unit_conversion!$C$5</f>
        <v>3.8714473180154707</v>
      </c>
      <c r="R1796" s="10"/>
      <c r="S1796" s="2">
        <v>58.75</v>
      </c>
      <c r="T1796" s="2">
        <v>109.95</v>
      </c>
      <c r="U1796" s="2" t="s">
        <v>26</v>
      </c>
      <c r="V1796" s="2" t="s">
        <v>30</v>
      </c>
      <c r="W1796" s="2" t="s">
        <v>1750</v>
      </c>
      <c r="X1796" s="2" t="s">
        <v>1141</v>
      </c>
      <c r="Y1796" s="44"/>
    </row>
    <row r="1797" spans="1:25" ht="14.25" customHeight="1">
      <c r="A1797" s="1">
        <v>2636</v>
      </c>
      <c r="B1797" s="2">
        <v>1</v>
      </c>
      <c r="C1797" s="1" t="s">
        <v>1738</v>
      </c>
      <c r="D1797" s="1" t="s">
        <v>1739</v>
      </c>
      <c r="E1797" s="1">
        <v>2019</v>
      </c>
      <c r="F1797" s="1" t="s">
        <v>1740</v>
      </c>
      <c r="G1797" s="1" t="s">
        <v>1741</v>
      </c>
      <c r="H1797" s="8" t="str">
        <f>HYPERLINK("https://doi.org/"&amp;G1797)</f>
        <v>https://doi.org/10.1016/j.rse.2019.111463</v>
      </c>
      <c r="I1797" s="1" t="s">
        <v>1742</v>
      </c>
      <c r="J1797" s="1" t="s">
        <v>1303</v>
      </c>
      <c r="K1797" s="2">
        <v>1</v>
      </c>
      <c r="L1797" s="2">
        <v>3</v>
      </c>
      <c r="M1797" s="2" t="s">
        <v>1743</v>
      </c>
      <c r="N1797" s="9">
        <f>S1797*Unit_conversion!$C$5</f>
        <v>2.2130101313076156</v>
      </c>
      <c r="O1797" s="2">
        <f>T1797*Unit_conversion!$C$5</f>
        <v>4.3006691716453807</v>
      </c>
      <c r="R1797" s="10"/>
      <c r="S1797" s="2">
        <v>62.85</v>
      </c>
      <c r="T1797" s="2">
        <v>122.14</v>
      </c>
      <c r="U1797" s="2" t="s">
        <v>26</v>
      </c>
      <c r="V1797" s="2" t="s">
        <v>30</v>
      </c>
      <c r="W1797" s="2" t="s">
        <v>1751</v>
      </c>
      <c r="X1797" s="2" t="s">
        <v>1141</v>
      </c>
      <c r="Y1797" s="44"/>
    </row>
    <row r="1798" spans="1:25" ht="14.25" customHeight="1">
      <c r="A1798" s="1">
        <v>2636</v>
      </c>
      <c r="B1798" s="2">
        <v>1</v>
      </c>
      <c r="C1798" s="1" t="s">
        <v>1738</v>
      </c>
      <c r="D1798" s="1" t="s">
        <v>1739</v>
      </c>
      <c r="E1798" s="1">
        <v>2019</v>
      </c>
      <c r="F1798" s="1" t="s">
        <v>1740</v>
      </c>
      <c r="G1798" s="1" t="s">
        <v>1741</v>
      </c>
      <c r="H1798" s="8" t="str">
        <f>HYPERLINK("https://doi.org/"&amp;G1798)</f>
        <v>https://doi.org/10.1016/j.rse.2019.111463</v>
      </c>
      <c r="I1798" s="1" t="s">
        <v>1742</v>
      </c>
      <c r="J1798" s="1" t="s">
        <v>1303</v>
      </c>
      <c r="K1798" s="2">
        <v>1</v>
      </c>
      <c r="L1798" s="2">
        <v>2</v>
      </c>
      <c r="M1798" s="2" t="s">
        <v>1743</v>
      </c>
      <c r="N1798" s="9">
        <f>S1798*Unit_conversion!$C$5</f>
        <v>3.1795515490386266</v>
      </c>
      <c r="O1798" s="2">
        <f>T1798*Unit_conversion!$C$5</f>
        <v>5.3425620878807392</v>
      </c>
      <c r="R1798" s="10"/>
      <c r="S1798" s="2">
        <v>90.3</v>
      </c>
      <c r="T1798" s="2">
        <v>151.72999999999999</v>
      </c>
      <c r="U1798" s="2" t="s">
        <v>26</v>
      </c>
      <c r="V1798" s="2" t="s">
        <v>27</v>
      </c>
      <c r="W1798" s="2" t="s">
        <v>1752</v>
      </c>
      <c r="X1798" s="2" t="s">
        <v>1141</v>
      </c>
      <c r="Y1798" s="44"/>
    </row>
    <row r="1799" spans="1:25" ht="14.25" customHeight="1">
      <c r="A1799" s="1">
        <v>2636</v>
      </c>
      <c r="B1799" s="2">
        <v>1</v>
      </c>
      <c r="C1799" s="1" t="s">
        <v>1738</v>
      </c>
      <c r="D1799" s="1" t="s">
        <v>1739</v>
      </c>
      <c r="E1799" s="1">
        <v>2019</v>
      </c>
      <c r="F1799" s="1" t="s">
        <v>1740</v>
      </c>
      <c r="G1799" s="1" t="s">
        <v>1741</v>
      </c>
      <c r="H1799" s="8" t="str">
        <f>HYPERLINK("https://doi.org/"&amp;G1799)</f>
        <v>https://doi.org/10.1016/j.rse.2019.111463</v>
      </c>
      <c r="I1799" s="1" t="s">
        <v>1742</v>
      </c>
      <c r="J1799" s="1" t="s">
        <v>1303</v>
      </c>
      <c r="K1799" s="2">
        <v>1</v>
      </c>
      <c r="L1799" s="2">
        <v>8</v>
      </c>
      <c r="M1799" s="2" t="s">
        <v>1743</v>
      </c>
      <c r="N1799" s="9">
        <f>S1799*Unit_conversion!$C$5</f>
        <v>2.1774470408920119</v>
      </c>
      <c r="O1799" s="2">
        <f>T1799*Unit_conversion!$C$5</f>
        <v>6.3245963370799352</v>
      </c>
      <c r="R1799" s="10"/>
      <c r="S1799" s="2">
        <v>61.84</v>
      </c>
      <c r="T1799" s="2">
        <v>179.62</v>
      </c>
      <c r="U1799" s="2" t="s">
        <v>26</v>
      </c>
      <c r="V1799" s="2" t="s">
        <v>27</v>
      </c>
      <c r="W1799" s="2" t="s">
        <v>1753</v>
      </c>
      <c r="X1799" s="2" t="s">
        <v>1141</v>
      </c>
      <c r="Y1799" s="44"/>
    </row>
    <row r="1800" spans="1:25" ht="14.25" customHeight="1">
      <c r="A1800" s="1">
        <v>2636</v>
      </c>
      <c r="B1800" s="2">
        <v>1</v>
      </c>
      <c r="C1800" s="1" t="s">
        <v>1738</v>
      </c>
      <c r="D1800" s="1" t="s">
        <v>1739</v>
      </c>
      <c r="E1800" s="1">
        <v>2019</v>
      </c>
      <c r="F1800" s="1" t="s">
        <v>1740</v>
      </c>
      <c r="G1800" s="1" t="s">
        <v>1741</v>
      </c>
      <c r="H1800" s="8" t="str">
        <f>HYPERLINK("https://doi.org/"&amp;G1800)</f>
        <v>https://doi.org/10.1016/j.rse.2019.111463</v>
      </c>
      <c r="I1800" s="1" t="s">
        <v>1742</v>
      </c>
      <c r="J1800" s="1" t="s">
        <v>1303</v>
      </c>
      <c r="K1800" s="2">
        <v>1</v>
      </c>
      <c r="L1800" s="2">
        <v>3</v>
      </c>
      <c r="M1800" s="2" t="s">
        <v>1743</v>
      </c>
      <c r="N1800" s="9">
        <f>S1800*Unit_conversion!$C$5</f>
        <v>1.7468167480377217</v>
      </c>
      <c r="O1800" s="2">
        <f>T1800*Unit_conversion!$C$5</f>
        <v>3.296452004662195</v>
      </c>
      <c r="R1800" s="10"/>
      <c r="S1800" s="2">
        <v>49.61</v>
      </c>
      <c r="T1800" s="2">
        <v>93.62</v>
      </c>
      <c r="U1800" s="2" t="s">
        <v>26</v>
      </c>
      <c r="V1800" s="2" t="s">
        <v>27</v>
      </c>
      <c r="W1800" s="2" t="s">
        <v>1754</v>
      </c>
      <c r="X1800" s="2" t="s">
        <v>1141</v>
      </c>
      <c r="Y1800" s="44"/>
    </row>
    <row r="1801" spans="1:25" ht="14.25" customHeight="1">
      <c r="A1801" s="1">
        <v>2636</v>
      </c>
      <c r="B1801" s="2">
        <v>1</v>
      </c>
      <c r="C1801" s="1" t="s">
        <v>1738</v>
      </c>
      <c r="D1801" s="1" t="s">
        <v>1739</v>
      </c>
      <c r="E1801" s="1">
        <v>2019</v>
      </c>
      <c r="F1801" s="1" t="s">
        <v>1740</v>
      </c>
      <c r="G1801" s="1" t="s">
        <v>1741</v>
      </c>
      <c r="H1801" s="8" t="str">
        <f>HYPERLINK("https://doi.org/"&amp;G1801)</f>
        <v>https://doi.org/10.1016/j.rse.2019.111463</v>
      </c>
      <c r="I1801" s="1" t="s">
        <v>1742</v>
      </c>
      <c r="J1801" s="1" t="s">
        <v>1303</v>
      </c>
      <c r="K1801" s="2">
        <v>1</v>
      </c>
      <c r="L1801" s="2">
        <v>1</v>
      </c>
      <c r="M1801" s="2" t="s">
        <v>1743</v>
      </c>
      <c r="N1801" s="9">
        <f>S1801*Unit_conversion!$C$5</f>
        <v>1.7837882776777054</v>
      </c>
      <c r="O1801" s="2">
        <f>T1801*Unit_conversion!$C$5</f>
        <v>3.7203922112006786</v>
      </c>
      <c r="R1801" s="10"/>
      <c r="S1801" s="2">
        <v>50.66</v>
      </c>
      <c r="T1801" s="2">
        <v>105.66</v>
      </c>
      <c r="U1801" s="2" t="s">
        <v>26</v>
      </c>
      <c r="V1801" s="2" t="s">
        <v>27</v>
      </c>
      <c r="W1801" s="2" t="s">
        <v>1755</v>
      </c>
      <c r="X1801" s="2" t="s">
        <v>1141</v>
      </c>
      <c r="Y1801" s="44"/>
    </row>
    <row r="1802" spans="1:25" ht="14.25" customHeight="1">
      <c r="A1802" s="1">
        <v>2636</v>
      </c>
      <c r="B1802" s="2">
        <v>1</v>
      </c>
      <c r="C1802" s="1" t="s">
        <v>1738</v>
      </c>
      <c r="D1802" s="1" t="s">
        <v>1739</v>
      </c>
      <c r="E1802" s="1">
        <v>2019</v>
      </c>
      <c r="F1802" s="1" t="s">
        <v>1740</v>
      </c>
      <c r="G1802" s="1" t="s">
        <v>1741</v>
      </c>
      <c r="H1802" s="8" t="str">
        <f>HYPERLINK("https://doi.org/"&amp;G1802)</f>
        <v>https://doi.org/10.1016/j.rse.2019.111463</v>
      </c>
      <c r="I1802" s="1" t="s">
        <v>1742</v>
      </c>
      <c r="J1802" s="1" t="s">
        <v>1303</v>
      </c>
      <c r="K1802" s="2">
        <v>1</v>
      </c>
      <c r="L1802" s="2">
        <v>3</v>
      </c>
      <c r="M1802" s="2" t="s">
        <v>1743</v>
      </c>
      <c r="N1802" s="9">
        <f>S1802*Unit_conversion!$C$5</f>
        <v>1.8013937679824599</v>
      </c>
      <c r="O1802" s="2">
        <f>T1802*Unit_conversion!$C$5</f>
        <v>3.5788440691504539</v>
      </c>
      <c r="R1802" s="10"/>
      <c r="S1802" s="2">
        <v>51.16</v>
      </c>
      <c r="T1802" s="2">
        <v>101.64</v>
      </c>
      <c r="U1802" s="2" t="s">
        <v>26</v>
      </c>
      <c r="V1802" s="2" t="s">
        <v>27</v>
      </c>
      <c r="W1802" s="2" t="s">
        <v>855</v>
      </c>
      <c r="X1802" s="2" t="s">
        <v>1141</v>
      </c>
      <c r="Y1802" s="44"/>
    </row>
    <row r="1803" spans="1:25" ht="14.25" customHeight="1">
      <c r="A1803" s="1">
        <v>2636</v>
      </c>
      <c r="B1803" s="2">
        <v>1</v>
      </c>
      <c r="C1803" s="1" t="s">
        <v>1738</v>
      </c>
      <c r="D1803" s="1" t="s">
        <v>1739</v>
      </c>
      <c r="E1803" s="1">
        <v>2019</v>
      </c>
      <c r="F1803" s="1" t="s">
        <v>1740</v>
      </c>
      <c r="G1803" s="1" t="s">
        <v>1741</v>
      </c>
      <c r="H1803" s="8" t="str">
        <f>HYPERLINK("https://doi.org/"&amp;G1803)</f>
        <v>https://doi.org/10.1016/j.rse.2019.111463</v>
      </c>
      <c r="I1803" s="1" t="s">
        <v>1742</v>
      </c>
      <c r="J1803" s="1" t="s">
        <v>1303</v>
      </c>
      <c r="K1803" s="2">
        <v>1</v>
      </c>
      <c r="L1803" s="2">
        <v>3</v>
      </c>
      <c r="M1803" s="2" t="s">
        <v>1743</v>
      </c>
      <c r="N1803" s="9">
        <f>S1803*Unit_conversion!$C$5</f>
        <v>2.4066705246599125</v>
      </c>
      <c r="O1803" s="2">
        <f>T1803*Unit_conversion!$C$5</f>
        <v>4.3869360741386769</v>
      </c>
      <c r="R1803" s="10"/>
      <c r="S1803" s="2">
        <v>68.349999999999994</v>
      </c>
      <c r="T1803" s="2">
        <v>124.59</v>
      </c>
      <c r="U1803" s="2" t="s">
        <v>26</v>
      </c>
      <c r="V1803" s="2" t="s">
        <v>27</v>
      </c>
      <c r="W1803" s="2" t="s">
        <v>1311</v>
      </c>
      <c r="X1803" s="2" t="s">
        <v>1141</v>
      </c>
      <c r="Y1803" s="44"/>
    </row>
    <row r="1804" spans="1:25" ht="14.25" customHeight="1">
      <c r="A1804" s="1">
        <v>2636</v>
      </c>
      <c r="B1804" s="2">
        <v>1</v>
      </c>
      <c r="C1804" s="1" t="s">
        <v>1738</v>
      </c>
      <c r="D1804" s="1" t="s">
        <v>1739</v>
      </c>
      <c r="E1804" s="1">
        <v>2019</v>
      </c>
      <c r="F1804" s="1" t="s">
        <v>1740</v>
      </c>
      <c r="G1804" s="1" t="s">
        <v>1741</v>
      </c>
      <c r="H1804" s="8" t="str">
        <f>HYPERLINK("https://doi.org/"&amp;G1804)</f>
        <v>https://doi.org/10.1016/j.rse.2019.111463</v>
      </c>
      <c r="I1804" s="1" t="s">
        <v>1742</v>
      </c>
      <c r="J1804" s="1" t="s">
        <v>1303</v>
      </c>
      <c r="K1804" s="2">
        <v>1</v>
      </c>
      <c r="L1804" s="2">
        <v>2</v>
      </c>
      <c r="M1804" s="2" t="s">
        <v>1743</v>
      </c>
      <c r="N1804" s="9">
        <f>S1804*Unit_conversion!$C$5</f>
        <v>3.3696908443299729</v>
      </c>
      <c r="O1804" s="2">
        <f>T1804*Unit_conversion!$C$5</f>
        <v>9.1636577036246134</v>
      </c>
      <c r="R1804" s="10"/>
      <c r="S1804" s="2">
        <v>95.7</v>
      </c>
      <c r="T1804" s="2">
        <v>260.25</v>
      </c>
      <c r="U1804" s="2" t="s">
        <v>26</v>
      </c>
      <c r="V1804" s="2" t="s">
        <v>1756</v>
      </c>
      <c r="W1804" s="2" t="s">
        <v>1757</v>
      </c>
      <c r="X1804" s="2" t="s">
        <v>1141</v>
      </c>
      <c r="Y1804" s="44"/>
    </row>
    <row r="1805" spans="1:25" ht="14.25" customHeight="1">
      <c r="A1805" s="1">
        <v>2636</v>
      </c>
      <c r="B1805" s="2">
        <v>1</v>
      </c>
      <c r="C1805" s="1" t="s">
        <v>1738</v>
      </c>
      <c r="D1805" s="1" t="s">
        <v>1739</v>
      </c>
      <c r="E1805" s="1">
        <v>2019</v>
      </c>
      <c r="F1805" s="1" t="s">
        <v>1740</v>
      </c>
      <c r="G1805" s="1" t="s">
        <v>1741</v>
      </c>
      <c r="H1805" s="8" t="str">
        <f>HYPERLINK("https://doi.org/"&amp;G1805)</f>
        <v>https://doi.org/10.1016/j.rse.2019.111463</v>
      </c>
      <c r="I1805" s="1" t="s">
        <v>1742</v>
      </c>
      <c r="J1805" s="1" t="s">
        <v>1303</v>
      </c>
      <c r="K1805" s="2">
        <v>1</v>
      </c>
      <c r="L1805" s="2">
        <v>4</v>
      </c>
      <c r="M1805" s="2" t="s">
        <v>1743</v>
      </c>
      <c r="N1805" s="9">
        <f>S1805*Unit_conversion!$C$5</f>
        <v>2.6865978205055061</v>
      </c>
      <c r="O1805" s="2">
        <f>T1805*Unit_conversion!$C$5</f>
        <v>6.9981823961398337</v>
      </c>
      <c r="R1805" s="10"/>
      <c r="S1805" s="2">
        <v>76.3</v>
      </c>
      <c r="T1805" s="2">
        <v>198.75</v>
      </c>
      <c r="U1805" s="2" t="s">
        <v>26</v>
      </c>
      <c r="V1805" s="2" t="s">
        <v>1756</v>
      </c>
      <c r="W1805" s="2" t="s">
        <v>1758</v>
      </c>
      <c r="X1805" s="2" t="s">
        <v>1141</v>
      </c>
      <c r="Y1805" s="44"/>
    </row>
    <row r="1806" spans="1:25" ht="14.25" customHeight="1">
      <c r="A1806" s="1">
        <v>2636</v>
      </c>
      <c r="B1806" s="2">
        <v>1</v>
      </c>
      <c r="C1806" s="1" t="s">
        <v>1738</v>
      </c>
      <c r="D1806" s="1" t="s">
        <v>1739</v>
      </c>
      <c r="E1806" s="1">
        <v>2019</v>
      </c>
      <c r="F1806" s="1" t="s">
        <v>1740</v>
      </c>
      <c r="G1806" s="1" t="s">
        <v>1741</v>
      </c>
      <c r="H1806" s="8" t="str">
        <f>HYPERLINK("https://doi.org/"&amp;G1806)</f>
        <v>https://doi.org/10.1016/j.rse.2019.111463</v>
      </c>
      <c r="I1806" s="1" t="s">
        <v>1742</v>
      </c>
      <c r="J1806" s="1" t="s">
        <v>1303</v>
      </c>
      <c r="K1806" s="2">
        <v>1</v>
      </c>
      <c r="L1806" s="2">
        <v>2</v>
      </c>
      <c r="M1806" s="2" t="s">
        <v>1743</v>
      </c>
      <c r="N1806" s="9">
        <f>S1806*Unit_conversion!$C$5</f>
        <v>1.9306180668193564</v>
      </c>
      <c r="O1806" s="2">
        <f>T1806*Unit_conversion!$C$5</f>
        <v>4.447851070593126</v>
      </c>
      <c r="R1806" s="10"/>
      <c r="S1806" s="2">
        <v>54.83</v>
      </c>
      <c r="T1806" s="2">
        <v>126.32</v>
      </c>
      <c r="U1806" s="2" t="s">
        <v>26</v>
      </c>
      <c r="V1806" s="2" t="s">
        <v>1756</v>
      </c>
      <c r="W1806" s="2" t="s">
        <v>1759</v>
      </c>
      <c r="X1806" s="2" t="s">
        <v>1141</v>
      </c>
      <c r="Y1806" s="44"/>
    </row>
    <row r="1807" spans="1:25" ht="14.25" customHeight="1">
      <c r="A1807" s="1">
        <v>2636</v>
      </c>
      <c r="B1807" s="2">
        <v>1</v>
      </c>
      <c r="C1807" s="1" t="s">
        <v>1738</v>
      </c>
      <c r="D1807" s="1" t="s">
        <v>1739</v>
      </c>
      <c r="E1807" s="1">
        <v>2019</v>
      </c>
      <c r="F1807" s="1" t="s">
        <v>1740</v>
      </c>
      <c r="G1807" s="1" t="s">
        <v>1741</v>
      </c>
      <c r="H1807" s="8" t="str">
        <f>HYPERLINK("https://doi.org/"&amp;G1807)</f>
        <v>https://doi.org/10.1016/j.rse.2019.111463</v>
      </c>
      <c r="I1807" s="1" t="s">
        <v>1742</v>
      </c>
      <c r="J1807" s="1" t="s">
        <v>1303</v>
      </c>
      <c r="K1807" s="2">
        <v>1</v>
      </c>
      <c r="L1807" s="2">
        <v>2</v>
      </c>
      <c r="M1807" s="2" t="s">
        <v>1743</v>
      </c>
      <c r="N1807" s="9">
        <f>S1807*Unit_conversion!$C$5</f>
        <v>1.384143647759783</v>
      </c>
      <c r="O1807" s="2">
        <f>T1807*Unit_conversion!$C$5</f>
        <v>3.254198827930785</v>
      </c>
      <c r="R1807" s="10"/>
      <c r="S1807" s="2">
        <v>39.31</v>
      </c>
      <c r="T1807" s="2">
        <v>92.42</v>
      </c>
      <c r="U1807" s="2" t="s">
        <v>26</v>
      </c>
      <c r="V1807" s="2" t="s">
        <v>1760</v>
      </c>
      <c r="W1807" s="2" t="s">
        <v>1761</v>
      </c>
      <c r="X1807" s="2" t="s">
        <v>1141</v>
      </c>
      <c r="Y1807" s="44"/>
    </row>
    <row r="1808" spans="1:25" ht="14.25" customHeight="1">
      <c r="A1808" s="1">
        <v>2636</v>
      </c>
      <c r="B1808" s="2">
        <v>1</v>
      </c>
      <c r="C1808" s="1" t="s">
        <v>1738</v>
      </c>
      <c r="D1808" s="1" t="s">
        <v>1739</v>
      </c>
      <c r="E1808" s="1">
        <v>2019</v>
      </c>
      <c r="F1808" s="1" t="s">
        <v>1740</v>
      </c>
      <c r="G1808" s="1" t="s">
        <v>1741</v>
      </c>
      <c r="H1808" s="8" t="str">
        <f>HYPERLINK("https://doi.org/"&amp;G1808)</f>
        <v>https://doi.org/10.1016/j.rse.2019.111463</v>
      </c>
      <c r="I1808" s="1" t="s">
        <v>1742</v>
      </c>
      <c r="J1808" s="1" t="s">
        <v>1303</v>
      </c>
      <c r="K1808" s="2">
        <v>1</v>
      </c>
      <c r="L1808" s="2">
        <v>2</v>
      </c>
      <c r="M1808" s="2" t="s">
        <v>1743</v>
      </c>
      <c r="N1808" s="9">
        <f>S1808*Unit_conversion!$C$5</f>
        <v>1.4799175150176465</v>
      </c>
      <c r="O1808" s="2">
        <f>T1808*Unit_conversion!$C$5</f>
        <v>4.2805989126979602</v>
      </c>
      <c r="R1808" s="10"/>
      <c r="S1808" s="2">
        <v>42.03</v>
      </c>
      <c r="T1808" s="2">
        <v>121.57</v>
      </c>
      <c r="U1808" s="2" t="s">
        <v>26</v>
      </c>
      <c r="V1808" s="2" t="s">
        <v>1760</v>
      </c>
      <c r="W1808" s="2" t="s">
        <v>1762</v>
      </c>
      <c r="X1808" s="2" t="s">
        <v>1141</v>
      </c>
      <c r="Y1808" s="44"/>
    </row>
    <row r="1809" spans="1:25" ht="14.25" customHeight="1">
      <c r="A1809" s="1">
        <v>2636</v>
      </c>
      <c r="B1809" s="2">
        <v>1</v>
      </c>
      <c r="C1809" s="1" t="s">
        <v>1738</v>
      </c>
      <c r="D1809" s="1" t="s">
        <v>1739</v>
      </c>
      <c r="E1809" s="1">
        <v>2019</v>
      </c>
      <c r="F1809" s="1" t="s">
        <v>1740</v>
      </c>
      <c r="G1809" s="1" t="s">
        <v>1741</v>
      </c>
      <c r="H1809" s="8" t="str">
        <f>HYPERLINK("https://doi.org/"&amp;G1809)</f>
        <v>https://doi.org/10.1016/j.rse.2019.111463</v>
      </c>
      <c r="I1809" s="1" t="s">
        <v>1742</v>
      </c>
      <c r="J1809" s="1" t="s">
        <v>1303</v>
      </c>
      <c r="K1809" s="2">
        <v>1</v>
      </c>
      <c r="L1809" s="2">
        <v>6</v>
      </c>
      <c r="M1809" s="2" t="s">
        <v>1743</v>
      </c>
      <c r="N1809" s="9">
        <f>S1809*Unit_conversion!$C$5</f>
        <v>1.3697071457098844</v>
      </c>
      <c r="O1809" s="2">
        <f>T1809*Unit_conversion!$C$5</f>
        <v>1.0422450260414546</v>
      </c>
      <c r="P1809" s="2"/>
      <c r="Q1809" s="2"/>
      <c r="R1809" s="10"/>
      <c r="S1809" s="2">
        <v>38.9</v>
      </c>
      <c r="T1809" s="2">
        <v>29.6</v>
      </c>
      <c r="U1809" s="2" t="s">
        <v>26</v>
      </c>
      <c r="V1809" s="2" t="s">
        <v>1760</v>
      </c>
      <c r="W1809" s="2" t="s">
        <v>1763</v>
      </c>
      <c r="X1809" s="2" t="s">
        <v>1141</v>
      </c>
      <c r="Y1809" s="44"/>
    </row>
    <row r="1810" spans="1:25" ht="14.25" customHeight="1">
      <c r="A1810" s="1">
        <v>2636</v>
      </c>
      <c r="B1810" s="2">
        <v>1</v>
      </c>
      <c r="C1810" s="1" t="s">
        <v>1738</v>
      </c>
      <c r="D1810" s="1" t="s">
        <v>1739</v>
      </c>
      <c r="E1810" s="1">
        <v>2019</v>
      </c>
      <c r="F1810" s="1" t="s">
        <v>1740</v>
      </c>
      <c r="G1810" s="1" t="s">
        <v>1741</v>
      </c>
      <c r="H1810" s="8" t="str">
        <f>HYPERLINK("https://doi.org/"&amp;G1810)</f>
        <v>https://doi.org/10.1016/j.rse.2019.111463</v>
      </c>
      <c r="I1810" s="1" t="s">
        <v>1742</v>
      </c>
      <c r="J1810" s="1" t="s">
        <v>1303</v>
      </c>
      <c r="K1810" s="2">
        <v>1</v>
      </c>
      <c r="L1810" s="2">
        <v>264</v>
      </c>
      <c r="M1810" s="2" t="s">
        <v>1743</v>
      </c>
      <c r="N1810" s="16">
        <v>0.84</v>
      </c>
      <c r="O1810" s="2">
        <v>1.9</v>
      </c>
      <c r="R1810" s="10"/>
      <c r="S1810" s="2"/>
      <c r="U1810" s="2" t="s">
        <v>35</v>
      </c>
      <c r="V1810" s="2" t="s">
        <v>32</v>
      </c>
      <c r="W1810" s="2" t="s">
        <v>1744</v>
      </c>
      <c r="X1810" s="2" t="s">
        <v>1141</v>
      </c>
      <c r="Y1810" s="2" t="s">
        <v>1764</v>
      </c>
    </row>
    <row r="1811" spans="1:25" ht="14.25" customHeight="1">
      <c r="A1811" s="1">
        <v>2636</v>
      </c>
      <c r="B1811" s="2">
        <v>1</v>
      </c>
      <c r="C1811" s="1" t="s">
        <v>1738</v>
      </c>
      <c r="D1811" s="1" t="s">
        <v>1739</v>
      </c>
      <c r="E1811" s="1">
        <v>2019</v>
      </c>
      <c r="F1811" s="1" t="s">
        <v>1740</v>
      </c>
      <c r="G1811" s="1" t="s">
        <v>1741</v>
      </c>
      <c r="H1811" s="8" t="str">
        <f>HYPERLINK("https://doi.org/"&amp;G1811)</f>
        <v>https://doi.org/10.1016/j.rse.2019.111463</v>
      </c>
      <c r="I1811" s="1" t="s">
        <v>1742</v>
      </c>
      <c r="J1811" s="1" t="s">
        <v>1303</v>
      </c>
      <c r="K1811" s="2">
        <v>1</v>
      </c>
      <c r="L1811" s="2">
        <v>88</v>
      </c>
      <c r="M1811" s="2" t="s">
        <v>1743</v>
      </c>
      <c r="N1811" s="16">
        <v>0.86</v>
      </c>
      <c r="O1811" s="2">
        <v>2.73</v>
      </c>
      <c r="R1811" s="10"/>
      <c r="S1811" s="2"/>
      <c r="U1811" s="2" t="s">
        <v>35</v>
      </c>
      <c r="V1811" s="2" t="s">
        <v>125</v>
      </c>
      <c r="W1811" s="2" t="s">
        <v>1746</v>
      </c>
      <c r="X1811" s="2" t="s">
        <v>1141</v>
      </c>
      <c r="Y1811" s="2"/>
    </row>
    <row r="1812" spans="1:25" ht="14.25" customHeight="1">
      <c r="A1812" s="1">
        <v>2636</v>
      </c>
      <c r="B1812" s="2">
        <v>1</v>
      </c>
      <c r="C1812" s="1" t="s">
        <v>1738</v>
      </c>
      <c r="D1812" s="1" t="s">
        <v>1739</v>
      </c>
      <c r="E1812" s="1">
        <v>2019</v>
      </c>
      <c r="F1812" s="1" t="s">
        <v>1740</v>
      </c>
      <c r="G1812" s="1" t="s">
        <v>1741</v>
      </c>
      <c r="H1812" s="8" t="str">
        <f>HYPERLINK("https://doi.org/"&amp;G1812)</f>
        <v>https://doi.org/10.1016/j.rse.2019.111463</v>
      </c>
      <c r="I1812" s="1" t="s">
        <v>1742</v>
      </c>
      <c r="J1812" s="1" t="s">
        <v>1303</v>
      </c>
      <c r="K1812" s="2">
        <v>1</v>
      </c>
      <c r="L1812" s="2">
        <v>310</v>
      </c>
      <c r="M1812" s="2" t="s">
        <v>1743</v>
      </c>
      <c r="N1812" s="16">
        <v>0.76</v>
      </c>
      <c r="O1812" s="2">
        <v>2.23</v>
      </c>
      <c r="R1812" s="10"/>
      <c r="S1812" s="2"/>
      <c r="U1812" s="2" t="s">
        <v>35</v>
      </c>
      <c r="V1812" s="2" t="s">
        <v>125</v>
      </c>
      <c r="W1812" s="2" t="s">
        <v>732</v>
      </c>
      <c r="X1812" s="2" t="s">
        <v>1141</v>
      </c>
      <c r="Y1812" s="2"/>
    </row>
    <row r="1813" spans="1:25" ht="14.25" customHeight="1">
      <c r="A1813" s="1">
        <v>2636</v>
      </c>
      <c r="B1813" s="2">
        <v>1</v>
      </c>
      <c r="C1813" s="1" t="s">
        <v>1738</v>
      </c>
      <c r="D1813" s="1" t="s">
        <v>1739</v>
      </c>
      <c r="E1813" s="1">
        <v>2019</v>
      </c>
      <c r="F1813" s="1" t="s">
        <v>1740</v>
      </c>
      <c r="G1813" s="1" t="s">
        <v>1741</v>
      </c>
      <c r="H1813" s="8" t="str">
        <f>HYPERLINK("https://doi.org/"&amp;G1813)</f>
        <v>https://doi.org/10.1016/j.rse.2019.111463</v>
      </c>
      <c r="I1813" s="1" t="s">
        <v>1742</v>
      </c>
      <c r="J1813" s="1" t="s">
        <v>1303</v>
      </c>
      <c r="K1813" s="2">
        <v>1</v>
      </c>
      <c r="L1813" s="2">
        <v>493</v>
      </c>
      <c r="M1813" s="2" t="s">
        <v>1743</v>
      </c>
      <c r="N1813" s="16">
        <v>0.74</v>
      </c>
      <c r="O1813" s="2">
        <v>1.69</v>
      </c>
      <c r="R1813" s="10"/>
      <c r="S1813" s="2"/>
      <c r="U1813" s="2" t="s">
        <v>35</v>
      </c>
      <c r="V1813" s="2" t="s">
        <v>34</v>
      </c>
      <c r="W1813" s="2" t="s">
        <v>1747</v>
      </c>
      <c r="X1813" s="2" t="s">
        <v>1141</v>
      </c>
      <c r="Y1813" s="2"/>
    </row>
    <row r="1814" spans="1:25" ht="14.25" customHeight="1">
      <c r="A1814" s="1">
        <v>2636</v>
      </c>
      <c r="B1814" s="2">
        <v>1</v>
      </c>
      <c r="C1814" s="1" t="s">
        <v>1738</v>
      </c>
      <c r="D1814" s="1" t="s">
        <v>1739</v>
      </c>
      <c r="E1814" s="1">
        <v>2019</v>
      </c>
      <c r="F1814" s="1" t="s">
        <v>1740</v>
      </c>
      <c r="G1814" s="1" t="s">
        <v>1741</v>
      </c>
      <c r="H1814" s="8" t="str">
        <f>HYPERLINK("https://doi.org/"&amp;G1814)</f>
        <v>https://doi.org/10.1016/j.rse.2019.111463</v>
      </c>
      <c r="I1814" s="1" t="s">
        <v>1742</v>
      </c>
      <c r="J1814" s="1" t="s">
        <v>1303</v>
      </c>
      <c r="K1814" s="2">
        <v>1</v>
      </c>
      <c r="L1814" s="2">
        <v>247</v>
      </c>
      <c r="M1814" s="2" t="s">
        <v>1743</v>
      </c>
      <c r="N1814" s="16">
        <v>0.51</v>
      </c>
      <c r="O1814" s="2">
        <v>1.49</v>
      </c>
      <c r="R1814" s="10"/>
      <c r="S1814" s="2"/>
      <c r="U1814" s="2" t="s">
        <v>35</v>
      </c>
      <c r="V1814" s="2" t="s">
        <v>34</v>
      </c>
      <c r="W1814" s="2" t="s">
        <v>1748</v>
      </c>
      <c r="X1814" s="2" t="s">
        <v>1141</v>
      </c>
      <c r="Y1814" s="2"/>
    </row>
    <row r="1815" spans="1:25" ht="14.25" customHeight="1">
      <c r="A1815" s="1">
        <v>2636</v>
      </c>
      <c r="B1815" s="2">
        <v>1</v>
      </c>
      <c r="C1815" s="1" t="s">
        <v>1738</v>
      </c>
      <c r="D1815" s="1" t="s">
        <v>1739</v>
      </c>
      <c r="E1815" s="1">
        <v>2019</v>
      </c>
      <c r="F1815" s="1" t="s">
        <v>1740</v>
      </c>
      <c r="G1815" s="1" t="s">
        <v>1741</v>
      </c>
      <c r="H1815" s="8" t="str">
        <f>HYPERLINK("https://doi.org/"&amp;G1815)</f>
        <v>https://doi.org/10.1016/j.rse.2019.111463</v>
      </c>
      <c r="I1815" s="1" t="s">
        <v>1742</v>
      </c>
      <c r="J1815" s="1" t="s">
        <v>1303</v>
      </c>
      <c r="K1815" s="2">
        <v>1</v>
      </c>
      <c r="L1815" s="2">
        <v>647</v>
      </c>
      <c r="M1815" s="2" t="s">
        <v>1743</v>
      </c>
      <c r="N1815" s="16">
        <v>0.62</v>
      </c>
      <c r="O1815" s="2">
        <v>0.89</v>
      </c>
      <c r="R1815" s="10"/>
      <c r="S1815" s="2"/>
      <c r="U1815" s="2" t="s">
        <v>35</v>
      </c>
      <c r="V1815" s="2" t="s">
        <v>34</v>
      </c>
      <c r="W1815" s="2" t="s">
        <v>1749</v>
      </c>
      <c r="X1815" s="2" t="s">
        <v>1141</v>
      </c>
      <c r="Y1815" s="2"/>
    </row>
    <row r="1816" spans="1:25" ht="14.25" customHeight="1">
      <c r="A1816" s="1">
        <v>2636</v>
      </c>
      <c r="B1816" s="2">
        <v>1</v>
      </c>
      <c r="C1816" s="1" t="s">
        <v>1738</v>
      </c>
      <c r="D1816" s="1" t="s">
        <v>1739</v>
      </c>
      <c r="E1816" s="1">
        <v>2019</v>
      </c>
      <c r="F1816" s="1" t="s">
        <v>1740</v>
      </c>
      <c r="G1816" s="1" t="s">
        <v>1741</v>
      </c>
      <c r="H1816" s="8" t="str">
        <f>HYPERLINK("https://doi.org/"&amp;G1816)</f>
        <v>https://doi.org/10.1016/j.rse.2019.111463</v>
      </c>
      <c r="I1816" s="1" t="s">
        <v>1742</v>
      </c>
      <c r="J1816" s="1" t="s">
        <v>1303</v>
      </c>
      <c r="K1816" s="2">
        <v>1</v>
      </c>
      <c r="L1816" s="2">
        <v>274</v>
      </c>
      <c r="M1816" s="2" t="s">
        <v>1743</v>
      </c>
      <c r="N1816" s="16">
        <v>0.71</v>
      </c>
      <c r="O1816" s="2">
        <v>1.23</v>
      </c>
      <c r="R1816" s="10"/>
      <c r="S1816" s="2"/>
      <c r="U1816" s="2" t="s">
        <v>35</v>
      </c>
      <c r="V1816" s="2" t="s">
        <v>30</v>
      </c>
      <c r="W1816" s="2" t="s">
        <v>1750</v>
      </c>
      <c r="X1816" s="2" t="s">
        <v>1141</v>
      </c>
      <c r="Y1816" s="2"/>
    </row>
    <row r="1817" spans="1:25" ht="14.25" customHeight="1">
      <c r="A1817" s="1">
        <v>2636</v>
      </c>
      <c r="B1817" s="2">
        <v>1</v>
      </c>
      <c r="C1817" s="1" t="s">
        <v>1738</v>
      </c>
      <c r="D1817" s="1" t="s">
        <v>1739</v>
      </c>
      <c r="E1817" s="1">
        <v>2019</v>
      </c>
      <c r="F1817" s="1" t="s">
        <v>1740</v>
      </c>
      <c r="G1817" s="1" t="s">
        <v>1741</v>
      </c>
      <c r="H1817" s="8" t="str">
        <f>HYPERLINK("https://doi.org/"&amp;G1817)</f>
        <v>https://doi.org/10.1016/j.rse.2019.111463</v>
      </c>
      <c r="I1817" s="1" t="s">
        <v>1742</v>
      </c>
      <c r="J1817" s="1" t="s">
        <v>1303</v>
      </c>
      <c r="K1817" s="2">
        <v>1</v>
      </c>
      <c r="L1817" s="2">
        <v>327</v>
      </c>
      <c r="M1817" s="2" t="s">
        <v>1743</v>
      </c>
      <c r="N1817" s="16">
        <v>0.96</v>
      </c>
      <c r="O1817" s="2">
        <v>1.73</v>
      </c>
      <c r="R1817" s="10"/>
      <c r="S1817" s="2"/>
      <c r="U1817" s="2" t="s">
        <v>35</v>
      </c>
      <c r="V1817" s="2" t="s">
        <v>30</v>
      </c>
      <c r="W1817" s="2" t="s">
        <v>1751</v>
      </c>
      <c r="X1817" s="2" t="s">
        <v>1141</v>
      </c>
      <c r="Y1817" s="2"/>
    </row>
    <row r="1818" spans="1:25" ht="14.25" customHeight="1">
      <c r="A1818" s="1">
        <v>2636</v>
      </c>
      <c r="B1818" s="2">
        <v>1</v>
      </c>
      <c r="C1818" s="1" t="s">
        <v>1738</v>
      </c>
      <c r="D1818" s="1" t="s">
        <v>1739</v>
      </c>
      <c r="E1818" s="1">
        <v>2019</v>
      </c>
      <c r="F1818" s="1" t="s">
        <v>1740</v>
      </c>
      <c r="G1818" s="1" t="s">
        <v>1741</v>
      </c>
      <c r="H1818" s="8" t="str">
        <f>HYPERLINK("https://doi.org/"&amp;G1818)</f>
        <v>https://doi.org/10.1016/j.rse.2019.111463</v>
      </c>
      <c r="I1818" s="1" t="s">
        <v>1742</v>
      </c>
      <c r="J1818" s="1" t="s">
        <v>1303</v>
      </c>
      <c r="K1818" s="2">
        <v>1</v>
      </c>
      <c r="L1818" s="2">
        <v>139</v>
      </c>
      <c r="M1818" s="2" t="s">
        <v>1743</v>
      </c>
      <c r="N1818" s="16">
        <v>1.1000000000000001</v>
      </c>
      <c r="O1818" s="2">
        <v>1.69</v>
      </c>
      <c r="R1818" s="10"/>
      <c r="S1818" s="2"/>
      <c r="U1818" s="2" t="s">
        <v>35</v>
      </c>
      <c r="V1818" s="2" t="s">
        <v>27</v>
      </c>
      <c r="W1818" s="2" t="s">
        <v>1752</v>
      </c>
      <c r="X1818" s="2" t="s">
        <v>1141</v>
      </c>
      <c r="Y1818" s="2"/>
    </row>
    <row r="1819" spans="1:25" ht="14.25" customHeight="1">
      <c r="A1819" s="1">
        <v>2636</v>
      </c>
      <c r="B1819" s="2">
        <v>1</v>
      </c>
      <c r="C1819" s="1" t="s">
        <v>1738</v>
      </c>
      <c r="D1819" s="1" t="s">
        <v>1739</v>
      </c>
      <c r="E1819" s="1">
        <v>2019</v>
      </c>
      <c r="F1819" s="1" t="s">
        <v>1740</v>
      </c>
      <c r="G1819" s="1" t="s">
        <v>1741</v>
      </c>
      <c r="H1819" s="8" t="str">
        <f>HYPERLINK("https://doi.org/"&amp;G1819)</f>
        <v>https://doi.org/10.1016/j.rse.2019.111463</v>
      </c>
      <c r="I1819" s="1" t="s">
        <v>1742</v>
      </c>
      <c r="J1819" s="1" t="s">
        <v>1303</v>
      </c>
      <c r="K1819" s="2">
        <v>1</v>
      </c>
      <c r="L1819" s="2">
        <v>1354</v>
      </c>
      <c r="M1819" s="2" t="s">
        <v>1743</v>
      </c>
      <c r="N1819" s="16">
        <v>0.82</v>
      </c>
      <c r="O1819" s="2">
        <v>2.2000000000000002</v>
      </c>
      <c r="R1819" s="10"/>
      <c r="S1819" s="2"/>
      <c r="U1819" s="2" t="s">
        <v>35</v>
      </c>
      <c r="V1819" s="2" t="s">
        <v>27</v>
      </c>
      <c r="W1819" s="2" t="s">
        <v>1753</v>
      </c>
      <c r="X1819" s="2" t="s">
        <v>1141</v>
      </c>
      <c r="Y1819" s="2"/>
    </row>
    <row r="1820" spans="1:25" ht="14.25" customHeight="1">
      <c r="A1820" s="1">
        <v>2636</v>
      </c>
      <c r="B1820" s="2">
        <v>1</v>
      </c>
      <c r="C1820" s="1" t="s">
        <v>1738</v>
      </c>
      <c r="D1820" s="1" t="s">
        <v>1739</v>
      </c>
      <c r="E1820" s="1">
        <v>2019</v>
      </c>
      <c r="F1820" s="1" t="s">
        <v>1740</v>
      </c>
      <c r="G1820" s="1" t="s">
        <v>1741</v>
      </c>
      <c r="H1820" s="8" t="str">
        <f>HYPERLINK("https://doi.org/"&amp;G1820)</f>
        <v>https://doi.org/10.1016/j.rse.2019.111463</v>
      </c>
      <c r="I1820" s="1" t="s">
        <v>1742</v>
      </c>
      <c r="J1820" s="1" t="s">
        <v>1303</v>
      </c>
      <c r="K1820" s="2">
        <v>1</v>
      </c>
      <c r="L1820" s="2">
        <v>305</v>
      </c>
      <c r="M1820" s="2" t="s">
        <v>1743</v>
      </c>
      <c r="N1820" s="16">
        <v>0.52</v>
      </c>
      <c r="O1820" s="2">
        <v>1.1200000000000001</v>
      </c>
      <c r="R1820" s="10"/>
      <c r="S1820" s="2"/>
      <c r="U1820" s="2" t="s">
        <v>35</v>
      </c>
      <c r="V1820" s="2" t="s">
        <v>27</v>
      </c>
      <c r="W1820" s="2" t="s">
        <v>1754</v>
      </c>
      <c r="X1820" s="2" t="s">
        <v>1141</v>
      </c>
      <c r="Y1820" s="2"/>
    </row>
    <row r="1821" spans="1:25" ht="14.25" customHeight="1">
      <c r="A1821" s="1">
        <v>2636</v>
      </c>
      <c r="B1821" s="2">
        <v>1</v>
      </c>
      <c r="C1821" s="1" t="s">
        <v>1738</v>
      </c>
      <c r="D1821" s="1" t="s">
        <v>1739</v>
      </c>
      <c r="E1821" s="1">
        <v>2019</v>
      </c>
      <c r="F1821" s="1" t="s">
        <v>1740</v>
      </c>
      <c r="G1821" s="1" t="s">
        <v>1741</v>
      </c>
      <c r="H1821" s="8" t="str">
        <f>HYPERLINK("https://doi.org/"&amp;G1821)</f>
        <v>https://doi.org/10.1016/j.rse.2019.111463</v>
      </c>
      <c r="I1821" s="1" t="s">
        <v>1742</v>
      </c>
      <c r="J1821" s="1" t="s">
        <v>1303</v>
      </c>
      <c r="K1821" s="2">
        <v>1</v>
      </c>
      <c r="L1821" s="2">
        <v>141</v>
      </c>
      <c r="M1821" s="2" t="s">
        <v>1743</v>
      </c>
      <c r="N1821" s="16">
        <v>0.64</v>
      </c>
      <c r="O1821" s="2">
        <v>1.25</v>
      </c>
      <c r="R1821" s="10"/>
      <c r="S1821" s="2"/>
      <c r="U1821" s="2" t="s">
        <v>35</v>
      </c>
      <c r="V1821" s="2" t="s">
        <v>27</v>
      </c>
      <c r="W1821" s="2" t="s">
        <v>1755</v>
      </c>
      <c r="X1821" s="2" t="s">
        <v>1141</v>
      </c>
      <c r="Y1821" s="2"/>
    </row>
    <row r="1822" spans="1:25" ht="14.25" customHeight="1">
      <c r="A1822" s="1">
        <v>2636</v>
      </c>
      <c r="B1822" s="2">
        <v>1</v>
      </c>
      <c r="C1822" s="1" t="s">
        <v>1738</v>
      </c>
      <c r="D1822" s="1" t="s">
        <v>1739</v>
      </c>
      <c r="E1822" s="1">
        <v>2019</v>
      </c>
      <c r="F1822" s="1" t="s">
        <v>1740</v>
      </c>
      <c r="G1822" s="1" t="s">
        <v>1741</v>
      </c>
      <c r="H1822" s="8" t="str">
        <f>HYPERLINK("https://doi.org/"&amp;G1822)</f>
        <v>https://doi.org/10.1016/j.rse.2019.111463</v>
      </c>
      <c r="I1822" s="1" t="s">
        <v>1742</v>
      </c>
      <c r="J1822" s="1" t="s">
        <v>1303</v>
      </c>
      <c r="K1822" s="2">
        <v>1</v>
      </c>
      <c r="L1822" s="2">
        <v>477</v>
      </c>
      <c r="M1822" s="2" t="s">
        <v>1743</v>
      </c>
      <c r="N1822" s="16">
        <v>0.64</v>
      </c>
      <c r="O1822" s="2">
        <v>1.32</v>
      </c>
      <c r="R1822" s="10"/>
      <c r="S1822" s="2"/>
      <c r="U1822" s="2" t="s">
        <v>35</v>
      </c>
      <c r="V1822" s="2" t="s">
        <v>27</v>
      </c>
      <c r="W1822" s="2" t="s">
        <v>855</v>
      </c>
      <c r="X1822" s="2" t="s">
        <v>1141</v>
      </c>
      <c r="Y1822" s="2"/>
    </row>
    <row r="1823" spans="1:25" ht="14.25" customHeight="1">
      <c r="A1823" s="1">
        <v>2636</v>
      </c>
      <c r="B1823" s="2">
        <v>1</v>
      </c>
      <c r="C1823" s="1" t="s">
        <v>1738</v>
      </c>
      <c r="D1823" s="1" t="s">
        <v>1739</v>
      </c>
      <c r="E1823" s="1">
        <v>2019</v>
      </c>
      <c r="F1823" s="1" t="s">
        <v>1740</v>
      </c>
      <c r="G1823" s="1" t="s">
        <v>1741</v>
      </c>
      <c r="H1823" s="8" t="str">
        <f>HYPERLINK("https://doi.org/"&amp;G1823)</f>
        <v>https://doi.org/10.1016/j.rse.2019.111463</v>
      </c>
      <c r="I1823" s="1" t="s">
        <v>1742</v>
      </c>
      <c r="J1823" s="1" t="s">
        <v>1303</v>
      </c>
      <c r="K1823" s="2">
        <v>1</v>
      </c>
      <c r="L1823" s="2">
        <v>379</v>
      </c>
      <c r="M1823" s="2" t="s">
        <v>1743</v>
      </c>
      <c r="N1823" s="16">
        <v>0.99</v>
      </c>
      <c r="O1823" s="2">
        <v>1.78</v>
      </c>
      <c r="R1823" s="10"/>
      <c r="S1823" s="2"/>
      <c r="U1823" s="2" t="s">
        <v>35</v>
      </c>
      <c r="V1823" s="2" t="s">
        <v>27</v>
      </c>
      <c r="W1823" s="2" t="s">
        <v>1311</v>
      </c>
      <c r="X1823" s="2" t="s">
        <v>1141</v>
      </c>
      <c r="Y1823" s="2"/>
    </row>
    <row r="1824" spans="1:25" ht="14.25" customHeight="1">
      <c r="A1824" s="1">
        <v>2636</v>
      </c>
      <c r="B1824" s="2">
        <v>1</v>
      </c>
      <c r="C1824" s="1" t="s">
        <v>1738</v>
      </c>
      <c r="D1824" s="1" t="s">
        <v>1739</v>
      </c>
      <c r="E1824" s="1">
        <v>2019</v>
      </c>
      <c r="F1824" s="1" t="s">
        <v>1740</v>
      </c>
      <c r="G1824" s="1" t="s">
        <v>1741</v>
      </c>
      <c r="H1824" s="8" t="str">
        <f>HYPERLINK("https://doi.org/"&amp;G1824)</f>
        <v>https://doi.org/10.1016/j.rse.2019.111463</v>
      </c>
      <c r="I1824" s="1" t="s">
        <v>1742</v>
      </c>
      <c r="J1824" s="1" t="s">
        <v>1303</v>
      </c>
      <c r="K1824" s="2">
        <v>1</v>
      </c>
      <c r="L1824" s="2">
        <v>139</v>
      </c>
      <c r="M1824" s="2" t="s">
        <v>1743</v>
      </c>
      <c r="N1824" s="16">
        <v>0.98</v>
      </c>
      <c r="O1824" s="2">
        <v>3.01</v>
      </c>
      <c r="R1824" s="10"/>
      <c r="S1824" s="2"/>
      <c r="U1824" s="2" t="s">
        <v>35</v>
      </c>
      <c r="V1824" s="2" t="s">
        <v>1765</v>
      </c>
      <c r="W1824" s="2" t="s">
        <v>1757</v>
      </c>
      <c r="X1824" s="2" t="s">
        <v>1141</v>
      </c>
      <c r="Y1824" s="2"/>
    </row>
    <row r="1825" spans="1:25" ht="14.25" customHeight="1">
      <c r="A1825" s="1">
        <v>2636</v>
      </c>
      <c r="B1825" s="2">
        <v>1</v>
      </c>
      <c r="C1825" s="1" t="s">
        <v>1738</v>
      </c>
      <c r="D1825" s="1" t="s">
        <v>1739</v>
      </c>
      <c r="E1825" s="1">
        <v>2019</v>
      </c>
      <c r="F1825" s="1" t="s">
        <v>1740</v>
      </c>
      <c r="G1825" s="1" t="s">
        <v>1741</v>
      </c>
      <c r="H1825" s="8" t="str">
        <f>HYPERLINK("https://doi.org/"&amp;G1825)</f>
        <v>https://doi.org/10.1016/j.rse.2019.111463</v>
      </c>
      <c r="I1825" s="1" t="s">
        <v>1742</v>
      </c>
      <c r="J1825" s="1" t="s">
        <v>1303</v>
      </c>
      <c r="K1825" s="2">
        <v>1</v>
      </c>
      <c r="L1825" s="2">
        <v>496</v>
      </c>
      <c r="M1825" s="2" t="s">
        <v>1743</v>
      </c>
      <c r="N1825" s="16">
        <v>1.02</v>
      </c>
      <c r="O1825" s="2">
        <v>2.33</v>
      </c>
      <c r="R1825" s="10"/>
      <c r="S1825" s="2"/>
      <c r="U1825" s="2" t="s">
        <v>35</v>
      </c>
      <c r="V1825" s="2" t="s">
        <v>1765</v>
      </c>
      <c r="W1825" s="2" t="s">
        <v>1758</v>
      </c>
      <c r="X1825" s="2" t="s">
        <v>1141</v>
      </c>
      <c r="Y1825" s="2"/>
    </row>
    <row r="1826" spans="1:25" ht="14.25" customHeight="1">
      <c r="A1826" s="1">
        <v>2636</v>
      </c>
      <c r="B1826" s="2">
        <v>1</v>
      </c>
      <c r="C1826" s="1" t="s">
        <v>1738</v>
      </c>
      <c r="D1826" s="1" t="s">
        <v>1739</v>
      </c>
      <c r="E1826" s="1">
        <v>2019</v>
      </c>
      <c r="F1826" s="1" t="s">
        <v>1740</v>
      </c>
      <c r="G1826" s="1" t="s">
        <v>1741</v>
      </c>
      <c r="H1826" s="8" t="str">
        <f>HYPERLINK("https://doi.org/"&amp;G1826)</f>
        <v>https://doi.org/10.1016/j.rse.2019.111463</v>
      </c>
      <c r="I1826" s="1" t="s">
        <v>1742</v>
      </c>
      <c r="J1826" s="1" t="s">
        <v>1303</v>
      </c>
      <c r="K1826" s="2">
        <v>1</v>
      </c>
      <c r="L1826" s="2">
        <v>294</v>
      </c>
      <c r="M1826" s="2" t="s">
        <v>1743</v>
      </c>
      <c r="N1826" s="16">
        <v>0.82</v>
      </c>
      <c r="O1826" s="2">
        <v>1.58</v>
      </c>
      <c r="R1826" s="10"/>
      <c r="S1826" s="2"/>
      <c r="U1826" s="2" t="s">
        <v>35</v>
      </c>
      <c r="V1826" s="2" t="s">
        <v>1765</v>
      </c>
      <c r="W1826" s="2" t="s">
        <v>1759</v>
      </c>
      <c r="X1826" s="2" t="s">
        <v>1141</v>
      </c>
      <c r="Y1826" s="2"/>
    </row>
    <row r="1827" spans="1:25" ht="14.25" customHeight="1">
      <c r="A1827" s="1">
        <v>2636</v>
      </c>
      <c r="B1827" s="2">
        <v>1</v>
      </c>
      <c r="C1827" s="1" t="s">
        <v>1738</v>
      </c>
      <c r="D1827" s="1" t="s">
        <v>1739</v>
      </c>
      <c r="E1827" s="1">
        <v>2019</v>
      </c>
      <c r="F1827" s="1" t="s">
        <v>1740</v>
      </c>
      <c r="G1827" s="1" t="s">
        <v>1741</v>
      </c>
      <c r="H1827" s="8" t="str">
        <f>HYPERLINK("https://doi.org/"&amp;G1827)</f>
        <v>https://doi.org/10.1016/j.rse.2019.111463</v>
      </c>
      <c r="I1827" s="1" t="s">
        <v>1742</v>
      </c>
      <c r="J1827" s="1" t="s">
        <v>1303</v>
      </c>
      <c r="K1827" s="2">
        <v>1</v>
      </c>
      <c r="L1827" s="2">
        <v>264</v>
      </c>
      <c r="M1827" s="2" t="s">
        <v>1743</v>
      </c>
      <c r="N1827" s="16">
        <v>0.64</v>
      </c>
      <c r="O1827" s="2">
        <v>0.95</v>
      </c>
      <c r="R1827" s="10"/>
      <c r="S1827" s="2"/>
      <c r="U1827" s="2" t="s">
        <v>35</v>
      </c>
      <c r="V1827" s="2" t="s">
        <v>36</v>
      </c>
      <c r="W1827" s="2" t="s">
        <v>1761</v>
      </c>
      <c r="X1827" s="2" t="s">
        <v>1141</v>
      </c>
      <c r="Y1827" s="2"/>
    </row>
    <row r="1828" spans="1:25" ht="14.25" customHeight="1">
      <c r="A1828" s="1">
        <v>2636</v>
      </c>
      <c r="B1828" s="2">
        <v>1</v>
      </c>
      <c r="C1828" s="1" t="s">
        <v>1738</v>
      </c>
      <c r="D1828" s="1" t="s">
        <v>1739</v>
      </c>
      <c r="E1828" s="1">
        <v>2019</v>
      </c>
      <c r="F1828" s="1" t="s">
        <v>1740</v>
      </c>
      <c r="G1828" s="1" t="s">
        <v>1741</v>
      </c>
      <c r="H1828" s="8" t="str">
        <f>HYPERLINK("https://doi.org/"&amp;G1828)</f>
        <v>https://doi.org/10.1016/j.rse.2019.111463</v>
      </c>
      <c r="I1828" s="1" t="s">
        <v>1742</v>
      </c>
      <c r="J1828" s="1" t="s">
        <v>1303</v>
      </c>
      <c r="K1828" s="2">
        <v>1</v>
      </c>
      <c r="L1828" s="2">
        <v>286</v>
      </c>
      <c r="M1828" s="2" t="s">
        <v>1743</v>
      </c>
      <c r="N1828" s="16">
        <v>0.59</v>
      </c>
      <c r="O1828" s="2">
        <v>1.37</v>
      </c>
      <c r="R1828" s="10"/>
      <c r="S1828" s="2"/>
      <c r="U1828" s="2" t="s">
        <v>35</v>
      </c>
      <c r="V1828" s="2" t="s">
        <v>36</v>
      </c>
      <c r="W1828" s="2" t="s">
        <v>1762</v>
      </c>
      <c r="X1828" s="2" t="s">
        <v>1141</v>
      </c>
      <c r="Y1828" s="2"/>
    </row>
    <row r="1829" spans="1:25" ht="14.25" customHeight="1">
      <c r="A1829" s="1">
        <v>2636</v>
      </c>
      <c r="B1829" s="2">
        <v>1</v>
      </c>
      <c r="C1829" s="1" t="s">
        <v>1738</v>
      </c>
      <c r="D1829" s="1" t="s">
        <v>1739</v>
      </c>
      <c r="E1829" s="1">
        <v>2019</v>
      </c>
      <c r="F1829" s="1" t="s">
        <v>1740</v>
      </c>
      <c r="G1829" s="1" t="s">
        <v>1741</v>
      </c>
      <c r="H1829" s="8" t="str">
        <f>HYPERLINK("https://doi.org/"&amp;G1829)</f>
        <v>https://doi.org/10.1016/j.rse.2019.111463</v>
      </c>
      <c r="I1829" s="1" t="s">
        <v>1742</v>
      </c>
      <c r="J1829" s="1" t="s">
        <v>1303</v>
      </c>
      <c r="K1829" s="2">
        <v>1</v>
      </c>
      <c r="L1829" s="2">
        <v>914</v>
      </c>
      <c r="M1829" s="2" t="s">
        <v>1743</v>
      </c>
      <c r="N1829" s="16">
        <v>0.68</v>
      </c>
      <c r="O1829" s="2">
        <v>0.46</v>
      </c>
      <c r="R1829" s="10"/>
      <c r="S1829" s="2"/>
      <c r="U1829" s="2" t="s">
        <v>35</v>
      </c>
      <c r="V1829" s="2" t="s">
        <v>36</v>
      </c>
      <c r="W1829" s="2" t="s">
        <v>1763</v>
      </c>
      <c r="X1829" s="2" t="s">
        <v>1141</v>
      </c>
      <c r="Y1829" s="2"/>
    </row>
    <row r="1830" spans="1:25" ht="14.25" customHeight="1">
      <c r="A1830" s="1">
        <v>2636</v>
      </c>
      <c r="B1830" s="2">
        <v>1</v>
      </c>
      <c r="C1830" s="1" t="s">
        <v>1738</v>
      </c>
      <c r="D1830" s="1" t="s">
        <v>1739</v>
      </c>
      <c r="E1830" s="1">
        <v>2019</v>
      </c>
      <c r="F1830" s="1" t="s">
        <v>1740</v>
      </c>
      <c r="G1830" s="1" t="s">
        <v>1741</v>
      </c>
      <c r="H1830" s="8" t="str">
        <f>HYPERLINK("https://doi.org/"&amp;G1830)</f>
        <v>https://doi.org/10.1016/j.rse.2019.111463</v>
      </c>
      <c r="I1830" s="1" t="s">
        <v>1742</v>
      </c>
      <c r="J1830" s="1" t="s">
        <v>1303</v>
      </c>
      <c r="K1830" s="2">
        <v>1</v>
      </c>
      <c r="L1830" s="2">
        <v>264</v>
      </c>
      <c r="M1830" s="2" t="s">
        <v>459</v>
      </c>
      <c r="N1830" s="16">
        <v>0.98</v>
      </c>
      <c r="O1830" s="2">
        <v>1.9</v>
      </c>
      <c r="R1830" s="10"/>
      <c r="S1830" s="2"/>
      <c r="U1830" s="2" t="s">
        <v>35</v>
      </c>
      <c r="V1830" s="2" t="s">
        <v>32</v>
      </c>
      <c r="W1830" s="2" t="s">
        <v>1744</v>
      </c>
      <c r="X1830" s="2" t="s">
        <v>1141</v>
      </c>
      <c r="Y1830" s="2"/>
    </row>
    <row r="1831" spans="1:25" ht="14.25" customHeight="1">
      <c r="A1831" s="1">
        <v>2636</v>
      </c>
      <c r="B1831" s="2">
        <v>1</v>
      </c>
      <c r="C1831" s="1" t="s">
        <v>1738</v>
      </c>
      <c r="D1831" s="1" t="s">
        <v>1739</v>
      </c>
      <c r="E1831" s="1">
        <v>2019</v>
      </c>
      <c r="F1831" s="1" t="s">
        <v>1740</v>
      </c>
      <c r="G1831" s="1" t="s">
        <v>1741</v>
      </c>
      <c r="H1831" s="8" t="str">
        <f>HYPERLINK("https://doi.org/"&amp;G1831)</f>
        <v>https://doi.org/10.1016/j.rse.2019.111463</v>
      </c>
      <c r="I1831" s="1" t="s">
        <v>1742</v>
      </c>
      <c r="J1831" s="1" t="s">
        <v>1303</v>
      </c>
      <c r="K1831" s="2">
        <v>1</v>
      </c>
      <c r="L1831" s="2">
        <v>88</v>
      </c>
      <c r="M1831" s="2" t="s">
        <v>459</v>
      </c>
      <c r="N1831" s="16">
        <v>0.72</v>
      </c>
      <c r="O1831" s="2">
        <v>2.73</v>
      </c>
      <c r="R1831" s="10"/>
      <c r="S1831" s="2"/>
      <c r="U1831" s="2" t="s">
        <v>35</v>
      </c>
      <c r="V1831" s="2" t="s">
        <v>125</v>
      </c>
      <c r="W1831" s="2" t="s">
        <v>1746</v>
      </c>
      <c r="X1831" s="2" t="s">
        <v>1141</v>
      </c>
      <c r="Y1831" s="2"/>
    </row>
    <row r="1832" spans="1:25" ht="14.25" customHeight="1">
      <c r="A1832" s="1">
        <v>2636</v>
      </c>
      <c r="B1832" s="2">
        <v>1</v>
      </c>
      <c r="C1832" s="1" t="s">
        <v>1738</v>
      </c>
      <c r="D1832" s="1" t="s">
        <v>1739</v>
      </c>
      <c r="E1832" s="1">
        <v>2019</v>
      </c>
      <c r="F1832" s="1" t="s">
        <v>1740</v>
      </c>
      <c r="G1832" s="1" t="s">
        <v>1741</v>
      </c>
      <c r="H1832" s="8" t="str">
        <f>HYPERLINK("https://doi.org/"&amp;G1832)</f>
        <v>https://doi.org/10.1016/j.rse.2019.111463</v>
      </c>
      <c r="I1832" s="1" t="s">
        <v>1742</v>
      </c>
      <c r="J1832" s="1" t="s">
        <v>1303</v>
      </c>
      <c r="K1832" s="2">
        <v>1</v>
      </c>
      <c r="L1832" s="2">
        <v>310</v>
      </c>
      <c r="M1832" s="2" t="s">
        <v>459</v>
      </c>
      <c r="N1832" s="16">
        <v>0.64</v>
      </c>
      <c r="O1832" s="2">
        <v>2.23</v>
      </c>
      <c r="R1832" s="10"/>
      <c r="S1832" s="2"/>
      <c r="U1832" s="2" t="s">
        <v>35</v>
      </c>
      <c r="V1832" s="2" t="s">
        <v>125</v>
      </c>
      <c r="W1832" s="2" t="s">
        <v>732</v>
      </c>
      <c r="X1832" s="2" t="s">
        <v>1141</v>
      </c>
      <c r="Y1832" s="2"/>
    </row>
    <row r="1833" spans="1:25" ht="14.25" customHeight="1">
      <c r="A1833" s="1">
        <v>2636</v>
      </c>
      <c r="B1833" s="2">
        <v>1</v>
      </c>
      <c r="C1833" s="1" t="s">
        <v>1738</v>
      </c>
      <c r="D1833" s="1" t="s">
        <v>1739</v>
      </c>
      <c r="E1833" s="1">
        <v>2019</v>
      </c>
      <c r="F1833" s="1" t="s">
        <v>1740</v>
      </c>
      <c r="G1833" s="1" t="s">
        <v>1741</v>
      </c>
      <c r="H1833" s="8" t="str">
        <f>HYPERLINK("https://doi.org/"&amp;G1833)</f>
        <v>https://doi.org/10.1016/j.rse.2019.111463</v>
      </c>
      <c r="I1833" s="1" t="s">
        <v>1742</v>
      </c>
      <c r="J1833" s="1" t="s">
        <v>1303</v>
      </c>
      <c r="K1833" s="2">
        <v>1</v>
      </c>
      <c r="L1833" s="2">
        <v>493</v>
      </c>
      <c r="M1833" s="2" t="s">
        <v>459</v>
      </c>
      <c r="N1833" s="16">
        <v>0.85</v>
      </c>
      <c r="O1833" s="2">
        <v>1.69</v>
      </c>
      <c r="R1833" s="10"/>
      <c r="S1833" s="2"/>
      <c r="U1833" s="2" t="s">
        <v>35</v>
      </c>
      <c r="V1833" s="2" t="s">
        <v>34</v>
      </c>
      <c r="W1833" s="2" t="s">
        <v>1747</v>
      </c>
      <c r="X1833" s="2" t="s">
        <v>1141</v>
      </c>
      <c r="Y1833" s="2"/>
    </row>
    <row r="1834" spans="1:25" ht="14.25" customHeight="1">
      <c r="A1834" s="1">
        <v>2636</v>
      </c>
      <c r="B1834" s="2">
        <v>1</v>
      </c>
      <c r="C1834" s="1" t="s">
        <v>1738</v>
      </c>
      <c r="D1834" s="1" t="s">
        <v>1739</v>
      </c>
      <c r="E1834" s="1">
        <v>2019</v>
      </c>
      <c r="F1834" s="1" t="s">
        <v>1740</v>
      </c>
      <c r="G1834" s="1" t="s">
        <v>1741</v>
      </c>
      <c r="H1834" s="8" t="str">
        <f>HYPERLINK("https://doi.org/"&amp;G1834)</f>
        <v>https://doi.org/10.1016/j.rse.2019.111463</v>
      </c>
      <c r="I1834" s="1" t="s">
        <v>1742</v>
      </c>
      <c r="J1834" s="1" t="s">
        <v>1303</v>
      </c>
      <c r="K1834" s="2">
        <v>1</v>
      </c>
      <c r="L1834" s="2">
        <v>247</v>
      </c>
      <c r="M1834" s="2" t="s">
        <v>459</v>
      </c>
      <c r="N1834" s="16">
        <v>0.63</v>
      </c>
      <c r="O1834" s="2">
        <v>1.49</v>
      </c>
      <c r="R1834" s="10"/>
      <c r="S1834" s="2"/>
      <c r="U1834" s="2" t="s">
        <v>35</v>
      </c>
      <c r="V1834" s="2" t="s">
        <v>34</v>
      </c>
      <c r="W1834" s="2" t="s">
        <v>1748</v>
      </c>
      <c r="X1834" s="2" t="s">
        <v>1141</v>
      </c>
      <c r="Y1834" s="2"/>
    </row>
    <row r="1835" spans="1:25" ht="14.25" customHeight="1">
      <c r="A1835" s="1">
        <v>2636</v>
      </c>
      <c r="B1835" s="2">
        <v>1</v>
      </c>
      <c r="C1835" s="1" t="s">
        <v>1738</v>
      </c>
      <c r="D1835" s="1" t="s">
        <v>1739</v>
      </c>
      <c r="E1835" s="1">
        <v>2019</v>
      </c>
      <c r="F1835" s="1" t="s">
        <v>1740</v>
      </c>
      <c r="G1835" s="1" t="s">
        <v>1741</v>
      </c>
      <c r="H1835" s="8" t="str">
        <f>HYPERLINK("https://doi.org/"&amp;G1835)</f>
        <v>https://doi.org/10.1016/j.rse.2019.111463</v>
      </c>
      <c r="I1835" s="1" t="s">
        <v>1742</v>
      </c>
      <c r="J1835" s="1" t="s">
        <v>1303</v>
      </c>
      <c r="K1835" s="2">
        <v>1</v>
      </c>
      <c r="L1835" s="2">
        <v>647</v>
      </c>
      <c r="M1835" s="2" t="s">
        <v>459</v>
      </c>
      <c r="N1835" s="16">
        <v>0.64</v>
      </c>
      <c r="O1835" s="2">
        <v>0.89</v>
      </c>
      <c r="R1835" s="10"/>
      <c r="S1835" s="2"/>
      <c r="U1835" s="2" t="s">
        <v>35</v>
      </c>
      <c r="V1835" s="2" t="s">
        <v>34</v>
      </c>
      <c r="W1835" s="2" t="s">
        <v>1749</v>
      </c>
      <c r="X1835" s="2" t="s">
        <v>1141</v>
      </c>
      <c r="Y1835" s="2"/>
    </row>
    <row r="1836" spans="1:25" ht="14.25" customHeight="1">
      <c r="A1836" s="1">
        <v>2636</v>
      </c>
      <c r="B1836" s="2">
        <v>1</v>
      </c>
      <c r="C1836" s="1" t="s">
        <v>1738</v>
      </c>
      <c r="D1836" s="1" t="s">
        <v>1739</v>
      </c>
      <c r="E1836" s="1">
        <v>2019</v>
      </c>
      <c r="F1836" s="1" t="s">
        <v>1740</v>
      </c>
      <c r="G1836" s="1" t="s">
        <v>1741</v>
      </c>
      <c r="H1836" s="8" t="str">
        <f>HYPERLINK("https://doi.org/"&amp;G1836)</f>
        <v>https://doi.org/10.1016/j.rse.2019.111463</v>
      </c>
      <c r="I1836" s="1" t="s">
        <v>1742</v>
      </c>
      <c r="J1836" s="1" t="s">
        <v>1303</v>
      </c>
      <c r="K1836" s="2">
        <v>1</v>
      </c>
      <c r="L1836" s="2">
        <v>274</v>
      </c>
      <c r="M1836" s="2" t="s">
        <v>459</v>
      </c>
      <c r="N1836" s="16">
        <v>0.9</v>
      </c>
      <c r="O1836" s="2">
        <v>1.23</v>
      </c>
      <c r="R1836" s="10"/>
      <c r="S1836" s="2"/>
      <c r="U1836" s="2" t="s">
        <v>35</v>
      </c>
      <c r="V1836" s="2" t="s">
        <v>30</v>
      </c>
      <c r="W1836" s="2" t="s">
        <v>1750</v>
      </c>
      <c r="X1836" s="2" t="s">
        <v>1141</v>
      </c>
      <c r="Y1836" s="2"/>
    </row>
    <row r="1837" spans="1:25" ht="14.25" customHeight="1">
      <c r="A1837" s="1">
        <v>2636</v>
      </c>
      <c r="B1837" s="2">
        <v>1</v>
      </c>
      <c r="C1837" s="1" t="s">
        <v>1738</v>
      </c>
      <c r="D1837" s="1" t="s">
        <v>1739</v>
      </c>
      <c r="E1837" s="1">
        <v>2019</v>
      </c>
      <c r="F1837" s="1" t="s">
        <v>1740</v>
      </c>
      <c r="G1837" s="1" t="s">
        <v>1741</v>
      </c>
      <c r="H1837" s="8" t="str">
        <f>HYPERLINK("https://doi.org/"&amp;G1837)</f>
        <v>https://doi.org/10.1016/j.rse.2019.111463</v>
      </c>
      <c r="I1837" s="1" t="s">
        <v>1742</v>
      </c>
      <c r="J1837" s="1" t="s">
        <v>1303</v>
      </c>
      <c r="K1837" s="2">
        <v>1</v>
      </c>
      <c r="L1837" s="2">
        <v>327</v>
      </c>
      <c r="M1837" s="2" t="s">
        <v>459</v>
      </c>
      <c r="N1837" s="16">
        <v>0.92</v>
      </c>
      <c r="O1837" s="2">
        <v>1.73</v>
      </c>
      <c r="R1837" s="10"/>
      <c r="S1837" s="2"/>
      <c r="U1837" s="2" t="s">
        <v>35</v>
      </c>
      <c r="V1837" s="2" t="s">
        <v>30</v>
      </c>
      <c r="W1837" s="2" t="s">
        <v>1751</v>
      </c>
      <c r="X1837" s="2" t="s">
        <v>1141</v>
      </c>
      <c r="Y1837" s="2"/>
    </row>
    <row r="1838" spans="1:25" ht="14.25" customHeight="1">
      <c r="A1838" s="1">
        <v>2636</v>
      </c>
      <c r="B1838" s="2">
        <v>1</v>
      </c>
      <c r="C1838" s="1" t="s">
        <v>1738</v>
      </c>
      <c r="D1838" s="1" t="s">
        <v>1739</v>
      </c>
      <c r="E1838" s="1">
        <v>2019</v>
      </c>
      <c r="F1838" s="1" t="s">
        <v>1740</v>
      </c>
      <c r="G1838" s="1" t="s">
        <v>1741</v>
      </c>
      <c r="H1838" s="8" t="str">
        <f>HYPERLINK("https://doi.org/"&amp;G1838)</f>
        <v>https://doi.org/10.1016/j.rse.2019.111463</v>
      </c>
      <c r="I1838" s="1" t="s">
        <v>1742</v>
      </c>
      <c r="J1838" s="1" t="s">
        <v>1303</v>
      </c>
      <c r="K1838" s="2">
        <v>1</v>
      </c>
      <c r="L1838" s="2">
        <v>139</v>
      </c>
      <c r="M1838" s="2" t="s">
        <v>459</v>
      </c>
      <c r="N1838" s="16">
        <v>0.84</v>
      </c>
      <c r="O1838" s="2">
        <v>1.69</v>
      </c>
      <c r="R1838" s="10"/>
      <c r="S1838" s="2"/>
      <c r="U1838" s="2" t="s">
        <v>35</v>
      </c>
      <c r="V1838" s="2" t="s">
        <v>27</v>
      </c>
      <c r="W1838" s="2" t="s">
        <v>1752</v>
      </c>
      <c r="X1838" s="2" t="s">
        <v>1141</v>
      </c>
      <c r="Y1838" s="2"/>
    </row>
    <row r="1839" spans="1:25" ht="14.25" customHeight="1">
      <c r="A1839" s="1">
        <v>2636</v>
      </c>
      <c r="B1839" s="2">
        <v>1</v>
      </c>
      <c r="C1839" s="1" t="s">
        <v>1738</v>
      </c>
      <c r="D1839" s="1" t="s">
        <v>1739</v>
      </c>
      <c r="E1839" s="1">
        <v>2019</v>
      </c>
      <c r="F1839" s="1" t="s">
        <v>1740</v>
      </c>
      <c r="G1839" s="1" t="s">
        <v>1741</v>
      </c>
      <c r="H1839" s="8" t="str">
        <f>HYPERLINK("https://doi.org/"&amp;G1839)</f>
        <v>https://doi.org/10.1016/j.rse.2019.111463</v>
      </c>
      <c r="I1839" s="1" t="s">
        <v>1742</v>
      </c>
      <c r="J1839" s="1" t="s">
        <v>1303</v>
      </c>
      <c r="K1839" s="2">
        <v>1</v>
      </c>
      <c r="L1839" s="2">
        <v>1354</v>
      </c>
      <c r="M1839" s="2" t="s">
        <v>459</v>
      </c>
      <c r="N1839" s="16">
        <v>0.78</v>
      </c>
      <c r="O1839" s="2">
        <v>2.2000000000000002</v>
      </c>
      <c r="R1839" s="10"/>
      <c r="S1839" s="2"/>
      <c r="U1839" s="2" t="s">
        <v>35</v>
      </c>
      <c r="V1839" s="2" t="s">
        <v>27</v>
      </c>
      <c r="W1839" s="2" t="s">
        <v>1753</v>
      </c>
      <c r="X1839" s="2" t="s">
        <v>1141</v>
      </c>
      <c r="Y1839" s="2"/>
    </row>
    <row r="1840" spans="1:25" ht="14.25" customHeight="1">
      <c r="A1840" s="1">
        <v>2636</v>
      </c>
      <c r="B1840" s="2">
        <v>1</v>
      </c>
      <c r="C1840" s="1" t="s">
        <v>1738</v>
      </c>
      <c r="D1840" s="1" t="s">
        <v>1739</v>
      </c>
      <c r="E1840" s="1">
        <v>2019</v>
      </c>
      <c r="F1840" s="1" t="s">
        <v>1740</v>
      </c>
      <c r="G1840" s="1" t="s">
        <v>1741</v>
      </c>
      <c r="H1840" s="8" t="str">
        <f>HYPERLINK("https://doi.org/"&amp;G1840)</f>
        <v>https://doi.org/10.1016/j.rse.2019.111463</v>
      </c>
      <c r="I1840" s="1" t="s">
        <v>1742</v>
      </c>
      <c r="J1840" s="1" t="s">
        <v>1303</v>
      </c>
      <c r="K1840" s="2">
        <v>1</v>
      </c>
      <c r="L1840" s="2">
        <v>305</v>
      </c>
      <c r="M1840" s="2" t="s">
        <v>459</v>
      </c>
      <c r="N1840" s="16">
        <v>0.68</v>
      </c>
      <c r="O1840" s="2">
        <v>1.1200000000000001</v>
      </c>
      <c r="R1840" s="10"/>
      <c r="S1840" s="2"/>
      <c r="U1840" s="2" t="s">
        <v>35</v>
      </c>
      <c r="V1840" s="2" t="s">
        <v>27</v>
      </c>
      <c r="W1840" s="2" t="s">
        <v>1754</v>
      </c>
      <c r="X1840" s="2" t="s">
        <v>1141</v>
      </c>
      <c r="Y1840" s="2"/>
    </row>
    <row r="1841" spans="1:32" ht="14.25" customHeight="1">
      <c r="A1841" s="1">
        <v>2636</v>
      </c>
      <c r="B1841" s="2">
        <v>1</v>
      </c>
      <c r="C1841" s="1" t="s">
        <v>1738</v>
      </c>
      <c r="D1841" s="1" t="s">
        <v>1739</v>
      </c>
      <c r="E1841" s="1">
        <v>2019</v>
      </c>
      <c r="F1841" s="1" t="s">
        <v>1740</v>
      </c>
      <c r="G1841" s="1" t="s">
        <v>1741</v>
      </c>
      <c r="H1841" s="8" t="str">
        <f>HYPERLINK("https://doi.org/"&amp;G1841)</f>
        <v>https://doi.org/10.1016/j.rse.2019.111463</v>
      </c>
      <c r="I1841" s="1" t="s">
        <v>1742</v>
      </c>
      <c r="J1841" s="1" t="s">
        <v>1303</v>
      </c>
      <c r="K1841" s="2">
        <v>1</v>
      </c>
      <c r="L1841" s="2">
        <v>141</v>
      </c>
      <c r="M1841" s="2" t="s">
        <v>459</v>
      </c>
      <c r="N1841" s="16">
        <v>0.68</v>
      </c>
      <c r="O1841" s="2">
        <v>1.25</v>
      </c>
      <c r="R1841" s="10"/>
      <c r="S1841" s="2"/>
      <c r="U1841" s="2" t="s">
        <v>35</v>
      </c>
      <c r="V1841" s="2" t="s">
        <v>27</v>
      </c>
      <c r="W1841" s="2" t="s">
        <v>1755</v>
      </c>
      <c r="X1841" s="2" t="s">
        <v>1141</v>
      </c>
      <c r="Y1841" s="2"/>
    </row>
    <row r="1842" spans="1:32" ht="14.25" customHeight="1">
      <c r="A1842" s="1">
        <v>2636</v>
      </c>
      <c r="B1842" s="2">
        <v>1</v>
      </c>
      <c r="C1842" s="1" t="s">
        <v>1738</v>
      </c>
      <c r="D1842" s="1" t="s">
        <v>1739</v>
      </c>
      <c r="E1842" s="1">
        <v>2019</v>
      </c>
      <c r="F1842" s="1" t="s">
        <v>1740</v>
      </c>
      <c r="G1842" s="1" t="s">
        <v>1741</v>
      </c>
      <c r="H1842" s="8" t="str">
        <f>HYPERLINK("https://doi.org/"&amp;G1842)</f>
        <v>https://doi.org/10.1016/j.rse.2019.111463</v>
      </c>
      <c r="I1842" s="1" t="s">
        <v>1742</v>
      </c>
      <c r="J1842" s="1" t="s">
        <v>1303</v>
      </c>
      <c r="K1842" s="2">
        <v>1</v>
      </c>
      <c r="L1842" s="2">
        <v>477</v>
      </c>
      <c r="M1842" s="2" t="s">
        <v>459</v>
      </c>
      <c r="N1842" s="16">
        <v>0.78</v>
      </c>
      <c r="O1842" s="2">
        <v>1.32</v>
      </c>
      <c r="R1842" s="10"/>
      <c r="S1842" s="2"/>
      <c r="U1842" s="2" t="s">
        <v>35</v>
      </c>
      <c r="V1842" s="2" t="s">
        <v>27</v>
      </c>
      <c r="W1842" s="2" t="s">
        <v>855</v>
      </c>
      <c r="X1842" s="2" t="s">
        <v>1141</v>
      </c>
      <c r="Y1842" s="2"/>
    </row>
    <row r="1843" spans="1:32" ht="14.25" customHeight="1">
      <c r="A1843" s="1">
        <v>2636</v>
      </c>
      <c r="B1843" s="2">
        <v>1</v>
      </c>
      <c r="C1843" s="1" t="s">
        <v>1738</v>
      </c>
      <c r="D1843" s="1" t="s">
        <v>1739</v>
      </c>
      <c r="E1843" s="1">
        <v>2019</v>
      </c>
      <c r="F1843" s="1" t="s">
        <v>1740</v>
      </c>
      <c r="G1843" s="1" t="s">
        <v>1741</v>
      </c>
      <c r="H1843" s="8" t="str">
        <f>HYPERLINK("https://doi.org/"&amp;G1843)</f>
        <v>https://doi.org/10.1016/j.rse.2019.111463</v>
      </c>
      <c r="I1843" s="1" t="s">
        <v>1742</v>
      </c>
      <c r="J1843" s="1" t="s">
        <v>1303</v>
      </c>
      <c r="K1843" s="2">
        <v>1</v>
      </c>
      <c r="L1843" s="2">
        <v>379</v>
      </c>
      <c r="M1843" s="2" t="s">
        <v>459</v>
      </c>
      <c r="N1843" s="16">
        <v>1.06</v>
      </c>
      <c r="O1843" s="2">
        <v>1.78</v>
      </c>
      <c r="R1843" s="10"/>
      <c r="S1843" s="2"/>
      <c r="U1843" s="2" t="s">
        <v>35</v>
      </c>
      <c r="V1843" s="2" t="s">
        <v>27</v>
      </c>
      <c r="W1843" s="2" t="s">
        <v>1311</v>
      </c>
      <c r="X1843" s="2" t="s">
        <v>1141</v>
      </c>
      <c r="Y1843" s="2"/>
    </row>
    <row r="1844" spans="1:32" ht="14.25" customHeight="1">
      <c r="A1844" s="1">
        <v>2636</v>
      </c>
      <c r="B1844" s="2">
        <v>1</v>
      </c>
      <c r="C1844" s="1" t="s">
        <v>1738</v>
      </c>
      <c r="D1844" s="1" t="s">
        <v>1739</v>
      </c>
      <c r="E1844" s="1">
        <v>2019</v>
      </c>
      <c r="F1844" s="1" t="s">
        <v>1740</v>
      </c>
      <c r="G1844" s="1" t="s">
        <v>1741</v>
      </c>
      <c r="H1844" s="8" t="str">
        <f>HYPERLINK("https://doi.org/"&amp;G1844)</f>
        <v>https://doi.org/10.1016/j.rse.2019.111463</v>
      </c>
      <c r="I1844" s="1" t="s">
        <v>1742</v>
      </c>
      <c r="J1844" s="1" t="s">
        <v>1303</v>
      </c>
      <c r="K1844" s="2">
        <v>1</v>
      </c>
      <c r="L1844" s="2">
        <v>139</v>
      </c>
      <c r="M1844" s="2" t="s">
        <v>459</v>
      </c>
      <c r="N1844" s="16">
        <v>0.87</v>
      </c>
      <c r="O1844" s="2">
        <v>3.01</v>
      </c>
      <c r="R1844" s="10"/>
      <c r="S1844" s="2"/>
      <c r="U1844" s="2" t="s">
        <v>35</v>
      </c>
      <c r="V1844" s="2" t="s">
        <v>1765</v>
      </c>
      <c r="W1844" s="2" t="s">
        <v>1757</v>
      </c>
      <c r="X1844" s="2" t="s">
        <v>1141</v>
      </c>
      <c r="Y1844" s="2"/>
    </row>
    <row r="1845" spans="1:32" ht="14.25" customHeight="1">
      <c r="A1845" s="1">
        <v>2636</v>
      </c>
      <c r="B1845" s="2">
        <v>1</v>
      </c>
      <c r="C1845" s="1" t="s">
        <v>1738</v>
      </c>
      <c r="D1845" s="1" t="s">
        <v>1739</v>
      </c>
      <c r="E1845" s="1">
        <v>2019</v>
      </c>
      <c r="F1845" s="1" t="s">
        <v>1740</v>
      </c>
      <c r="G1845" s="1" t="s">
        <v>1741</v>
      </c>
      <c r="H1845" s="8" t="str">
        <f>HYPERLINK("https://doi.org/"&amp;G1845)</f>
        <v>https://doi.org/10.1016/j.rse.2019.111463</v>
      </c>
      <c r="I1845" s="1" t="s">
        <v>1742</v>
      </c>
      <c r="J1845" s="1" t="s">
        <v>1303</v>
      </c>
      <c r="K1845" s="2">
        <v>1</v>
      </c>
      <c r="L1845" s="2">
        <v>496</v>
      </c>
      <c r="M1845" s="2" t="s">
        <v>459</v>
      </c>
      <c r="N1845" s="16">
        <v>0.74</v>
      </c>
      <c r="O1845" s="2">
        <v>2.33</v>
      </c>
      <c r="R1845" s="10"/>
      <c r="S1845" s="2"/>
      <c r="U1845" s="2" t="s">
        <v>35</v>
      </c>
      <c r="V1845" s="2" t="s">
        <v>1765</v>
      </c>
      <c r="W1845" s="2" t="s">
        <v>1758</v>
      </c>
      <c r="X1845" s="2" t="s">
        <v>1141</v>
      </c>
      <c r="Y1845" s="2"/>
    </row>
    <row r="1846" spans="1:32" ht="14.25" customHeight="1">
      <c r="A1846" s="1">
        <v>2636</v>
      </c>
      <c r="B1846" s="2">
        <v>1</v>
      </c>
      <c r="C1846" s="1" t="s">
        <v>1738</v>
      </c>
      <c r="D1846" s="1" t="s">
        <v>1739</v>
      </c>
      <c r="E1846" s="1">
        <v>2019</v>
      </c>
      <c r="F1846" s="1" t="s">
        <v>1740</v>
      </c>
      <c r="G1846" s="1" t="s">
        <v>1741</v>
      </c>
      <c r="H1846" s="8" t="str">
        <f>HYPERLINK("https://doi.org/"&amp;G1846)</f>
        <v>https://doi.org/10.1016/j.rse.2019.111463</v>
      </c>
      <c r="I1846" s="1" t="s">
        <v>1742</v>
      </c>
      <c r="J1846" s="1" t="s">
        <v>1303</v>
      </c>
      <c r="K1846" s="2">
        <v>1</v>
      </c>
      <c r="L1846" s="2">
        <v>294</v>
      </c>
      <c r="M1846" s="2" t="s">
        <v>459</v>
      </c>
      <c r="N1846" s="16">
        <v>0.64</v>
      </c>
      <c r="O1846" s="2">
        <v>1.58</v>
      </c>
      <c r="R1846" s="10"/>
      <c r="S1846" s="2"/>
      <c r="U1846" s="2" t="s">
        <v>35</v>
      </c>
      <c r="V1846" s="2" t="s">
        <v>1765</v>
      </c>
      <c r="W1846" s="2" t="s">
        <v>1759</v>
      </c>
      <c r="X1846" s="2" t="s">
        <v>1141</v>
      </c>
      <c r="Y1846" s="2"/>
    </row>
    <row r="1847" spans="1:32" ht="14.25" customHeight="1">
      <c r="A1847" s="1">
        <v>2636</v>
      </c>
      <c r="B1847" s="2">
        <v>1</v>
      </c>
      <c r="C1847" s="1" t="s">
        <v>1738</v>
      </c>
      <c r="D1847" s="1" t="s">
        <v>1739</v>
      </c>
      <c r="E1847" s="1">
        <v>2019</v>
      </c>
      <c r="F1847" s="1" t="s">
        <v>1740</v>
      </c>
      <c r="G1847" s="1" t="s">
        <v>1741</v>
      </c>
      <c r="H1847" s="8" t="str">
        <f>HYPERLINK("https://doi.org/"&amp;G1847)</f>
        <v>https://doi.org/10.1016/j.rse.2019.111463</v>
      </c>
      <c r="I1847" s="1" t="s">
        <v>1742</v>
      </c>
      <c r="J1847" s="1" t="s">
        <v>1303</v>
      </c>
      <c r="K1847" s="2">
        <v>1</v>
      </c>
      <c r="L1847" s="2">
        <v>264</v>
      </c>
      <c r="M1847" s="2" t="s">
        <v>459</v>
      </c>
      <c r="N1847" s="16">
        <v>0.41</v>
      </c>
      <c r="O1847" s="2">
        <v>0.95</v>
      </c>
      <c r="R1847" s="10"/>
      <c r="S1847" s="2"/>
      <c r="U1847" s="2" t="s">
        <v>35</v>
      </c>
      <c r="V1847" s="2" t="s">
        <v>36</v>
      </c>
      <c r="W1847" s="2" t="s">
        <v>1761</v>
      </c>
      <c r="X1847" s="2" t="s">
        <v>1141</v>
      </c>
      <c r="Y1847" s="2"/>
      <c r="AA1847" s="2"/>
    </row>
    <row r="1848" spans="1:32" ht="14.25" customHeight="1">
      <c r="A1848" s="1">
        <v>2636</v>
      </c>
      <c r="B1848" s="2">
        <v>1</v>
      </c>
      <c r="C1848" s="1" t="s">
        <v>1738</v>
      </c>
      <c r="D1848" s="1" t="s">
        <v>1739</v>
      </c>
      <c r="E1848" s="1">
        <v>2019</v>
      </c>
      <c r="F1848" s="1" t="s">
        <v>1740</v>
      </c>
      <c r="G1848" s="1" t="s">
        <v>1741</v>
      </c>
      <c r="H1848" s="8" t="str">
        <f>HYPERLINK("https://doi.org/"&amp;G1848)</f>
        <v>https://doi.org/10.1016/j.rse.2019.111463</v>
      </c>
      <c r="I1848" s="1" t="s">
        <v>1742</v>
      </c>
      <c r="J1848" s="1" t="s">
        <v>1303</v>
      </c>
      <c r="K1848" s="2">
        <v>1</v>
      </c>
      <c r="L1848" s="2">
        <v>286</v>
      </c>
      <c r="M1848" s="2" t="s">
        <v>459</v>
      </c>
      <c r="N1848" s="16">
        <v>0.38</v>
      </c>
      <c r="O1848" s="2">
        <v>1.37</v>
      </c>
      <c r="R1848" s="10"/>
      <c r="S1848" s="2"/>
      <c r="U1848" s="2" t="s">
        <v>35</v>
      </c>
      <c r="V1848" s="2" t="s">
        <v>36</v>
      </c>
      <c r="W1848" s="2" t="s">
        <v>1762</v>
      </c>
      <c r="X1848" s="2" t="s">
        <v>1141</v>
      </c>
      <c r="Y1848" s="2"/>
      <c r="AA1848" s="2"/>
    </row>
    <row r="1849" spans="1:32" ht="14.25" customHeight="1">
      <c r="A1849" s="1">
        <v>2636</v>
      </c>
      <c r="B1849" s="2">
        <v>1</v>
      </c>
      <c r="C1849" s="1" t="s">
        <v>1738</v>
      </c>
      <c r="D1849" s="1" t="s">
        <v>1739</v>
      </c>
      <c r="E1849" s="1">
        <v>2019</v>
      </c>
      <c r="F1849" s="1" t="s">
        <v>1740</v>
      </c>
      <c r="G1849" s="1" t="s">
        <v>1741</v>
      </c>
      <c r="H1849" s="8" t="str">
        <f>HYPERLINK("https://doi.org/"&amp;G1849)</f>
        <v>https://doi.org/10.1016/j.rse.2019.111463</v>
      </c>
      <c r="I1849" s="1" t="s">
        <v>1742</v>
      </c>
      <c r="J1849" s="1" t="s">
        <v>1303</v>
      </c>
      <c r="K1849" s="2">
        <v>1</v>
      </c>
      <c r="L1849" s="2">
        <v>914</v>
      </c>
      <c r="M1849" s="2" t="s">
        <v>459</v>
      </c>
      <c r="N1849" s="16">
        <v>0.47</v>
      </c>
      <c r="O1849" s="2">
        <v>0.46</v>
      </c>
      <c r="R1849" s="10"/>
      <c r="S1849" s="2"/>
      <c r="U1849" s="2" t="s">
        <v>35</v>
      </c>
      <c r="V1849" s="2" t="s">
        <v>36</v>
      </c>
      <c r="W1849" s="2" t="s">
        <v>1763</v>
      </c>
      <c r="X1849" s="2" t="s">
        <v>1141</v>
      </c>
      <c r="Y1849" s="2"/>
      <c r="AA1849" s="2"/>
    </row>
    <row r="1850" spans="1:32" ht="14.25" customHeight="1">
      <c r="A1850" s="3">
        <v>2505</v>
      </c>
      <c r="B1850" s="2">
        <v>1</v>
      </c>
      <c r="C1850" s="3" t="s">
        <v>1766</v>
      </c>
      <c r="D1850" s="3" t="s">
        <v>1767</v>
      </c>
      <c r="E1850" s="3">
        <v>2020</v>
      </c>
      <c r="F1850" s="3" t="s">
        <v>1768</v>
      </c>
      <c r="G1850" s="3" t="s">
        <v>1769</v>
      </c>
      <c r="H1850" s="17" t="str">
        <f>HYPERLINK("https://doi.org/"&amp;G1850)</f>
        <v>https://doi.org/10.1016/j.rse.2019.111627</v>
      </c>
      <c r="I1850" s="3" t="s">
        <v>1770</v>
      </c>
      <c r="J1850" s="3" t="s">
        <v>1303</v>
      </c>
      <c r="K1850" s="16">
        <v>1</v>
      </c>
      <c r="L1850" s="16">
        <v>1</v>
      </c>
      <c r="M1850" s="16" t="s">
        <v>1771</v>
      </c>
      <c r="N1850" s="3">
        <f>P1850</f>
        <v>0.87</v>
      </c>
      <c r="O1850" s="16"/>
      <c r="P1850" s="16">
        <v>0.87</v>
      </c>
      <c r="Q1850" s="16"/>
      <c r="R1850" s="10"/>
      <c r="S1850" s="16"/>
      <c r="T1850" s="16"/>
      <c r="U1850" s="16" t="s">
        <v>35</v>
      </c>
      <c r="V1850" s="16"/>
      <c r="W1850" s="16" t="s">
        <v>1772</v>
      </c>
      <c r="X1850" s="16" t="s">
        <v>1141</v>
      </c>
      <c r="Y1850" s="16" t="s">
        <v>1773</v>
      </c>
      <c r="AA1850" s="3"/>
      <c r="AB1850" s="3"/>
      <c r="AC1850" s="3"/>
      <c r="AD1850" s="3"/>
      <c r="AE1850" s="3"/>
      <c r="AF1850" s="3"/>
    </row>
    <row r="1851" spans="1:32" ht="14.25" customHeight="1">
      <c r="A1851" s="3">
        <v>2505</v>
      </c>
      <c r="B1851" s="2">
        <v>1</v>
      </c>
      <c r="C1851" s="3" t="s">
        <v>1766</v>
      </c>
      <c r="D1851" s="3" t="s">
        <v>1767</v>
      </c>
      <c r="E1851" s="3">
        <v>2020</v>
      </c>
      <c r="F1851" s="3" t="s">
        <v>1768</v>
      </c>
      <c r="G1851" s="3" t="s">
        <v>1769</v>
      </c>
      <c r="H1851" s="17" t="str">
        <f>HYPERLINK("https://doi.org/"&amp;G1851)</f>
        <v>https://doi.org/10.1016/j.rse.2019.111627</v>
      </c>
      <c r="I1851" s="3" t="s">
        <v>1770</v>
      </c>
      <c r="J1851" s="3" t="s">
        <v>1303</v>
      </c>
      <c r="K1851" s="16">
        <v>1</v>
      </c>
      <c r="L1851" s="16">
        <v>1</v>
      </c>
      <c r="M1851" s="16" t="s">
        <v>1771</v>
      </c>
      <c r="N1851" s="16">
        <v>0.68</v>
      </c>
      <c r="O1851" s="16"/>
      <c r="Q1851" s="16"/>
      <c r="R1851" s="10"/>
      <c r="S1851" s="16"/>
      <c r="T1851" s="16"/>
      <c r="U1851" s="16" t="s">
        <v>35</v>
      </c>
      <c r="V1851" s="16"/>
      <c r="W1851" s="16" t="s">
        <v>1774</v>
      </c>
      <c r="X1851" s="16" t="s">
        <v>1141</v>
      </c>
      <c r="Y1851" s="45" t="s">
        <v>1775</v>
      </c>
      <c r="AA1851" s="3"/>
      <c r="AB1851" s="3"/>
      <c r="AC1851" s="3"/>
      <c r="AD1851" s="3"/>
      <c r="AE1851" s="3"/>
      <c r="AF1851" s="3"/>
    </row>
    <row r="1852" spans="1:32" ht="14.25" customHeight="1">
      <c r="A1852" s="3">
        <v>2505</v>
      </c>
      <c r="B1852" s="2">
        <v>1</v>
      </c>
      <c r="C1852" s="3" t="s">
        <v>1766</v>
      </c>
      <c r="D1852" s="3" t="s">
        <v>1767</v>
      </c>
      <c r="E1852" s="3">
        <v>2020</v>
      </c>
      <c r="F1852" s="3" t="s">
        <v>1768</v>
      </c>
      <c r="G1852" s="3" t="s">
        <v>1769</v>
      </c>
      <c r="H1852" s="17" t="str">
        <f>HYPERLINK("https://doi.org/"&amp;G1852)</f>
        <v>https://doi.org/10.1016/j.rse.2019.111627</v>
      </c>
      <c r="I1852" s="3" t="s">
        <v>1770</v>
      </c>
      <c r="J1852" s="3" t="s">
        <v>1303</v>
      </c>
      <c r="K1852" s="16">
        <v>1</v>
      </c>
      <c r="L1852" s="16">
        <v>1</v>
      </c>
      <c r="M1852" s="16" t="s">
        <v>1771</v>
      </c>
      <c r="N1852" s="16">
        <v>0.89</v>
      </c>
      <c r="O1852" s="16"/>
      <c r="Q1852" s="16"/>
      <c r="R1852" s="10"/>
      <c r="S1852" s="16"/>
      <c r="T1852" s="16"/>
      <c r="U1852" s="16" t="s">
        <v>35</v>
      </c>
      <c r="V1852" s="16"/>
      <c r="W1852" s="16" t="s">
        <v>1776</v>
      </c>
      <c r="X1852" s="16" t="s">
        <v>1141</v>
      </c>
      <c r="Y1852" s="16"/>
      <c r="AA1852" s="3"/>
      <c r="AB1852" s="3"/>
      <c r="AC1852" s="3"/>
      <c r="AD1852" s="3"/>
      <c r="AE1852" s="3"/>
      <c r="AF1852" s="3"/>
    </row>
    <row r="1853" spans="1:32" ht="14.25" customHeight="1">
      <c r="A1853" s="3">
        <v>2505</v>
      </c>
      <c r="B1853" s="2">
        <v>1</v>
      </c>
      <c r="C1853" s="3" t="s">
        <v>1766</v>
      </c>
      <c r="D1853" s="3" t="s">
        <v>1767</v>
      </c>
      <c r="E1853" s="3">
        <v>2020</v>
      </c>
      <c r="F1853" s="3" t="s">
        <v>1768</v>
      </c>
      <c r="G1853" s="3" t="s">
        <v>1769</v>
      </c>
      <c r="H1853" s="17" t="str">
        <f>HYPERLINK("https://doi.org/"&amp;G1853)</f>
        <v>https://doi.org/10.1016/j.rse.2019.111627</v>
      </c>
      <c r="I1853" s="3" t="s">
        <v>1770</v>
      </c>
      <c r="J1853" s="3" t="s">
        <v>1303</v>
      </c>
      <c r="K1853" s="16">
        <v>1</v>
      </c>
      <c r="L1853" s="16">
        <v>1</v>
      </c>
      <c r="M1853" s="16" t="s">
        <v>1771</v>
      </c>
      <c r="N1853" s="16">
        <v>0.85</v>
      </c>
      <c r="O1853" s="16"/>
      <c r="Q1853" s="16"/>
      <c r="R1853" s="10"/>
      <c r="S1853" s="16"/>
      <c r="T1853" s="16"/>
      <c r="U1853" s="16" t="s">
        <v>35</v>
      </c>
      <c r="V1853" s="16"/>
      <c r="W1853" s="16" t="s">
        <v>1777</v>
      </c>
      <c r="X1853" s="16" t="s">
        <v>1141</v>
      </c>
      <c r="Y1853" s="16"/>
      <c r="AA1853" s="3"/>
      <c r="AB1853" s="3"/>
      <c r="AC1853" s="3"/>
      <c r="AD1853" s="3"/>
      <c r="AE1853" s="3"/>
      <c r="AF1853" s="3"/>
    </row>
    <row r="1854" spans="1:32" ht="14.25" customHeight="1">
      <c r="A1854" s="3">
        <v>2505</v>
      </c>
      <c r="B1854" s="2">
        <v>1</v>
      </c>
      <c r="C1854" s="3" t="s">
        <v>1766</v>
      </c>
      <c r="D1854" s="3" t="s">
        <v>1767</v>
      </c>
      <c r="E1854" s="3">
        <v>2020</v>
      </c>
      <c r="F1854" s="3" t="s">
        <v>1768</v>
      </c>
      <c r="G1854" s="3" t="s">
        <v>1769</v>
      </c>
      <c r="H1854" s="17" t="str">
        <f>HYPERLINK("https://doi.org/"&amp;G1854)</f>
        <v>https://doi.org/10.1016/j.rse.2019.111627</v>
      </c>
      <c r="I1854" s="3" t="s">
        <v>1770</v>
      </c>
      <c r="J1854" s="3" t="s">
        <v>1303</v>
      </c>
      <c r="K1854" s="16">
        <v>1</v>
      </c>
      <c r="L1854" s="16">
        <v>1</v>
      </c>
      <c r="M1854" s="16" t="s">
        <v>1771</v>
      </c>
      <c r="N1854" s="16">
        <v>1.37</v>
      </c>
      <c r="O1854" s="16"/>
      <c r="Q1854" s="16"/>
      <c r="R1854" s="10"/>
      <c r="S1854" s="16"/>
      <c r="T1854" s="16"/>
      <c r="U1854" s="16" t="s">
        <v>35</v>
      </c>
      <c r="V1854" s="16"/>
      <c r="W1854" s="16" t="s">
        <v>1778</v>
      </c>
      <c r="X1854" s="16" t="s">
        <v>1141</v>
      </c>
      <c r="Y1854" s="16"/>
      <c r="AA1854" s="3"/>
      <c r="AB1854" s="3"/>
      <c r="AC1854" s="3"/>
      <c r="AD1854" s="3"/>
      <c r="AE1854" s="3"/>
      <c r="AF1854" s="3"/>
    </row>
    <row r="1855" spans="1:32" ht="14.25" customHeight="1">
      <c r="A1855" s="3">
        <v>2505</v>
      </c>
      <c r="B1855" s="2">
        <v>1</v>
      </c>
      <c r="C1855" s="3" t="s">
        <v>1766</v>
      </c>
      <c r="D1855" s="3" t="s">
        <v>1767</v>
      </c>
      <c r="E1855" s="3">
        <v>2020</v>
      </c>
      <c r="F1855" s="3" t="s">
        <v>1768</v>
      </c>
      <c r="G1855" s="3" t="s">
        <v>1769</v>
      </c>
      <c r="H1855" s="17" t="str">
        <f>HYPERLINK("https://doi.org/"&amp;G1855)</f>
        <v>https://doi.org/10.1016/j.rse.2019.111627</v>
      </c>
      <c r="I1855" s="3" t="s">
        <v>1770</v>
      </c>
      <c r="J1855" s="3" t="s">
        <v>1303</v>
      </c>
      <c r="K1855" s="16">
        <v>1</v>
      </c>
      <c r="L1855" s="16">
        <v>1</v>
      </c>
      <c r="M1855" s="16" t="s">
        <v>1771</v>
      </c>
      <c r="N1855" s="16">
        <v>1.1200000000000001</v>
      </c>
      <c r="O1855" s="16"/>
      <c r="Q1855" s="16"/>
      <c r="R1855" s="10"/>
      <c r="S1855" s="16"/>
      <c r="T1855" s="16"/>
      <c r="U1855" s="16" t="s">
        <v>35</v>
      </c>
      <c r="V1855" s="16"/>
      <c r="W1855" s="16" t="s">
        <v>1779</v>
      </c>
      <c r="X1855" s="16" t="s">
        <v>1141</v>
      </c>
      <c r="Y1855" s="16"/>
      <c r="AA1855" s="3"/>
      <c r="AB1855" s="3"/>
      <c r="AC1855" s="3"/>
      <c r="AD1855" s="3"/>
      <c r="AE1855" s="3"/>
      <c r="AF1855" s="3"/>
    </row>
    <row r="1856" spans="1:32" ht="14.25" customHeight="1">
      <c r="A1856" s="3">
        <v>2505</v>
      </c>
      <c r="B1856" s="2">
        <v>1</v>
      </c>
      <c r="C1856" s="3" t="s">
        <v>1766</v>
      </c>
      <c r="D1856" s="3" t="s">
        <v>1767</v>
      </c>
      <c r="E1856" s="3">
        <v>2020</v>
      </c>
      <c r="F1856" s="3" t="s">
        <v>1768</v>
      </c>
      <c r="G1856" s="3" t="s">
        <v>1769</v>
      </c>
      <c r="H1856" s="17" t="str">
        <f>HYPERLINK("https://doi.org/"&amp;G1856)</f>
        <v>https://doi.org/10.1016/j.rse.2019.111627</v>
      </c>
      <c r="I1856" s="3" t="s">
        <v>1770</v>
      </c>
      <c r="J1856" s="3" t="s">
        <v>1303</v>
      </c>
      <c r="K1856" s="16">
        <v>1</v>
      </c>
      <c r="L1856" s="16">
        <v>1</v>
      </c>
      <c r="M1856" s="16" t="s">
        <v>1771</v>
      </c>
      <c r="N1856" s="16">
        <v>0.63</v>
      </c>
      <c r="O1856" s="16"/>
      <c r="Q1856" s="16"/>
      <c r="R1856" s="10"/>
      <c r="S1856" s="16"/>
      <c r="T1856" s="16"/>
      <c r="U1856" s="16" t="s">
        <v>35</v>
      </c>
      <c r="V1856" s="16"/>
      <c r="W1856" s="16" t="s">
        <v>1780</v>
      </c>
      <c r="X1856" s="16" t="s">
        <v>1141</v>
      </c>
      <c r="Y1856" s="16"/>
      <c r="AA1856" s="3"/>
      <c r="AB1856" s="3"/>
      <c r="AC1856" s="3"/>
      <c r="AD1856" s="3"/>
      <c r="AE1856" s="3"/>
      <c r="AF1856" s="3"/>
    </row>
    <row r="1857" spans="1:32" ht="14.25" customHeight="1">
      <c r="A1857" s="3">
        <v>2505</v>
      </c>
      <c r="B1857" s="2">
        <v>1</v>
      </c>
      <c r="C1857" s="3" t="s">
        <v>1766</v>
      </c>
      <c r="D1857" s="3" t="s">
        <v>1767</v>
      </c>
      <c r="E1857" s="3">
        <v>2020</v>
      </c>
      <c r="F1857" s="3" t="s">
        <v>1768</v>
      </c>
      <c r="G1857" s="3" t="s">
        <v>1769</v>
      </c>
      <c r="H1857" s="17" t="str">
        <f>HYPERLINK("https://doi.org/"&amp;G1857)</f>
        <v>https://doi.org/10.1016/j.rse.2019.111627</v>
      </c>
      <c r="I1857" s="3" t="s">
        <v>1770</v>
      </c>
      <c r="J1857" s="3" t="s">
        <v>1303</v>
      </c>
      <c r="K1857" s="16">
        <v>1</v>
      </c>
      <c r="L1857" s="16">
        <v>1</v>
      </c>
      <c r="M1857" s="16" t="s">
        <v>1771</v>
      </c>
      <c r="N1857" s="16">
        <v>0.66</v>
      </c>
      <c r="O1857" s="16"/>
      <c r="Q1857" s="16"/>
      <c r="R1857" s="10"/>
      <c r="S1857" s="16"/>
      <c r="T1857" s="16"/>
      <c r="U1857" s="16" t="s">
        <v>35</v>
      </c>
      <c r="V1857" s="16"/>
      <c r="W1857" s="16" t="s">
        <v>1781</v>
      </c>
      <c r="X1857" s="16" t="s">
        <v>1141</v>
      </c>
      <c r="Y1857" s="16"/>
      <c r="AA1857" s="3"/>
      <c r="AB1857" s="3"/>
      <c r="AC1857" s="3"/>
      <c r="AD1857" s="3"/>
      <c r="AE1857" s="3"/>
      <c r="AF1857" s="3"/>
    </row>
    <row r="1858" spans="1:32" ht="14.25" customHeight="1">
      <c r="A1858" s="3">
        <v>2505</v>
      </c>
      <c r="B1858" s="2">
        <v>1</v>
      </c>
      <c r="C1858" s="3" t="s">
        <v>1766</v>
      </c>
      <c r="D1858" s="3" t="s">
        <v>1767</v>
      </c>
      <c r="E1858" s="3">
        <v>2020</v>
      </c>
      <c r="F1858" s="3" t="s">
        <v>1768</v>
      </c>
      <c r="G1858" s="3" t="s">
        <v>1769</v>
      </c>
      <c r="H1858" s="17" t="str">
        <f>HYPERLINK("https://doi.org/"&amp;G1858)</f>
        <v>https://doi.org/10.1016/j.rse.2019.111627</v>
      </c>
      <c r="I1858" s="3" t="s">
        <v>1770</v>
      </c>
      <c r="J1858" s="3" t="s">
        <v>1303</v>
      </c>
      <c r="K1858" s="16">
        <v>1</v>
      </c>
      <c r="L1858" s="16">
        <v>1</v>
      </c>
      <c r="M1858" s="16" t="s">
        <v>1771</v>
      </c>
      <c r="N1858" s="16">
        <v>0.53</v>
      </c>
      <c r="O1858" s="16"/>
      <c r="Q1858" s="16"/>
      <c r="R1858" s="10"/>
      <c r="S1858" s="16"/>
      <c r="T1858" s="16"/>
      <c r="U1858" s="16" t="s">
        <v>35</v>
      </c>
      <c r="V1858" s="16"/>
      <c r="W1858" s="16" t="s">
        <v>1782</v>
      </c>
      <c r="X1858" s="16" t="s">
        <v>1141</v>
      </c>
      <c r="Y1858" s="16"/>
      <c r="AA1858" s="3"/>
      <c r="AB1858" s="3"/>
      <c r="AC1858" s="3"/>
      <c r="AD1858" s="3"/>
      <c r="AE1858" s="3"/>
      <c r="AF1858" s="3"/>
    </row>
    <row r="1859" spans="1:32" ht="14.25" customHeight="1">
      <c r="A1859" s="3">
        <v>2505</v>
      </c>
      <c r="B1859" s="2">
        <v>1</v>
      </c>
      <c r="C1859" s="3" t="s">
        <v>1766</v>
      </c>
      <c r="D1859" s="3" t="s">
        <v>1767</v>
      </c>
      <c r="E1859" s="3">
        <v>2020</v>
      </c>
      <c r="F1859" s="3" t="s">
        <v>1768</v>
      </c>
      <c r="G1859" s="3" t="s">
        <v>1769</v>
      </c>
      <c r="H1859" s="17" t="str">
        <f>HYPERLINK("https://doi.org/"&amp;G1859)</f>
        <v>https://doi.org/10.1016/j.rse.2019.111627</v>
      </c>
      <c r="I1859" s="3" t="s">
        <v>1770</v>
      </c>
      <c r="J1859" s="3" t="s">
        <v>1303</v>
      </c>
      <c r="K1859" s="16">
        <v>1</v>
      </c>
      <c r="L1859" s="16">
        <v>1</v>
      </c>
      <c r="M1859" s="16" t="s">
        <v>1771</v>
      </c>
      <c r="N1859" s="16">
        <v>0.61</v>
      </c>
      <c r="O1859" s="16"/>
      <c r="Q1859" s="16"/>
      <c r="R1859" s="10"/>
      <c r="S1859" s="16"/>
      <c r="T1859" s="16"/>
      <c r="U1859" s="16" t="s">
        <v>35</v>
      </c>
      <c r="V1859" s="16"/>
      <c r="W1859" s="16" t="s">
        <v>1783</v>
      </c>
      <c r="X1859" s="16" t="s">
        <v>1141</v>
      </c>
      <c r="Y1859" s="16"/>
      <c r="AA1859" s="3"/>
      <c r="AB1859" s="3"/>
      <c r="AC1859" s="3"/>
      <c r="AD1859" s="3"/>
      <c r="AE1859" s="3"/>
      <c r="AF1859" s="3"/>
    </row>
    <row r="1860" spans="1:32" ht="14.25" customHeight="1">
      <c r="A1860" s="3">
        <v>2505</v>
      </c>
      <c r="B1860" s="2">
        <v>1</v>
      </c>
      <c r="C1860" s="3" t="s">
        <v>1766</v>
      </c>
      <c r="D1860" s="3" t="s">
        <v>1767</v>
      </c>
      <c r="E1860" s="3">
        <v>2020</v>
      </c>
      <c r="F1860" s="3" t="s">
        <v>1768</v>
      </c>
      <c r="G1860" s="3" t="s">
        <v>1769</v>
      </c>
      <c r="H1860" s="17" t="str">
        <f>HYPERLINK("https://doi.org/"&amp;G1860)</f>
        <v>https://doi.org/10.1016/j.rse.2019.111627</v>
      </c>
      <c r="I1860" s="3" t="s">
        <v>1770</v>
      </c>
      <c r="J1860" s="3" t="s">
        <v>1303</v>
      </c>
      <c r="K1860" s="16">
        <v>1</v>
      </c>
      <c r="L1860" s="16">
        <v>1</v>
      </c>
      <c r="M1860" s="16" t="s">
        <v>1784</v>
      </c>
      <c r="N1860" s="16">
        <v>0.98</v>
      </c>
      <c r="O1860" s="16"/>
      <c r="Q1860" s="16"/>
      <c r="R1860" s="10"/>
      <c r="S1860" s="16"/>
      <c r="T1860" s="16"/>
      <c r="U1860" s="16" t="s">
        <v>35</v>
      </c>
      <c r="V1860" s="16"/>
      <c r="W1860" s="16" t="s">
        <v>1772</v>
      </c>
      <c r="X1860" s="16" t="s">
        <v>1141</v>
      </c>
      <c r="Y1860" s="16"/>
      <c r="AA1860" s="3"/>
      <c r="AB1860" s="3"/>
      <c r="AC1860" s="3"/>
      <c r="AD1860" s="3"/>
      <c r="AE1860" s="3"/>
      <c r="AF1860" s="3"/>
    </row>
    <row r="1861" spans="1:32" ht="14.25" customHeight="1">
      <c r="A1861" s="3">
        <v>2505</v>
      </c>
      <c r="B1861" s="2">
        <v>1</v>
      </c>
      <c r="C1861" s="3" t="s">
        <v>1766</v>
      </c>
      <c r="D1861" s="3" t="s">
        <v>1767</v>
      </c>
      <c r="E1861" s="3">
        <v>2020</v>
      </c>
      <c r="F1861" s="3" t="s">
        <v>1768</v>
      </c>
      <c r="G1861" s="3" t="s">
        <v>1769</v>
      </c>
      <c r="H1861" s="17" t="str">
        <f>HYPERLINK("https://doi.org/"&amp;G1861)</f>
        <v>https://doi.org/10.1016/j.rse.2019.111627</v>
      </c>
      <c r="I1861" s="3" t="s">
        <v>1770</v>
      </c>
      <c r="J1861" s="3" t="s">
        <v>1303</v>
      </c>
      <c r="K1861" s="16">
        <v>1</v>
      </c>
      <c r="L1861" s="16">
        <v>1</v>
      </c>
      <c r="M1861" s="16" t="s">
        <v>1785</v>
      </c>
      <c r="N1861" s="16">
        <v>0.97</v>
      </c>
      <c r="O1861" s="16"/>
      <c r="Q1861" s="16"/>
      <c r="R1861" s="10"/>
      <c r="S1861" s="16"/>
      <c r="T1861" s="16"/>
      <c r="U1861" s="16" t="s">
        <v>35</v>
      </c>
      <c r="V1861" s="16"/>
      <c r="W1861" s="16" t="s">
        <v>1774</v>
      </c>
      <c r="X1861" s="16" t="s">
        <v>1141</v>
      </c>
      <c r="Y1861" s="16"/>
      <c r="AA1861" s="3"/>
      <c r="AB1861" s="3"/>
      <c r="AC1861" s="3"/>
      <c r="AD1861" s="3"/>
      <c r="AE1861" s="3"/>
      <c r="AF1861" s="3"/>
    </row>
    <row r="1862" spans="1:32" ht="14.25" customHeight="1">
      <c r="A1862" s="3">
        <v>2505</v>
      </c>
      <c r="B1862" s="2">
        <v>1</v>
      </c>
      <c r="C1862" s="3" t="s">
        <v>1766</v>
      </c>
      <c r="D1862" s="3" t="s">
        <v>1767</v>
      </c>
      <c r="E1862" s="3">
        <v>2020</v>
      </c>
      <c r="F1862" s="3" t="s">
        <v>1768</v>
      </c>
      <c r="G1862" s="3" t="s">
        <v>1769</v>
      </c>
      <c r="H1862" s="17" t="str">
        <f>HYPERLINK("https://doi.org/"&amp;G1862)</f>
        <v>https://doi.org/10.1016/j.rse.2019.111627</v>
      </c>
      <c r="I1862" s="3" t="s">
        <v>1770</v>
      </c>
      <c r="J1862" s="3" t="s">
        <v>1303</v>
      </c>
      <c r="K1862" s="16">
        <v>1</v>
      </c>
      <c r="L1862" s="16">
        <v>1</v>
      </c>
      <c r="M1862" s="16" t="s">
        <v>1786</v>
      </c>
      <c r="N1862" s="16">
        <v>0.88</v>
      </c>
      <c r="O1862" s="16"/>
      <c r="Q1862" s="16"/>
      <c r="R1862" s="10"/>
      <c r="S1862" s="16"/>
      <c r="T1862" s="16"/>
      <c r="U1862" s="16" t="s">
        <v>35</v>
      </c>
      <c r="V1862" s="16"/>
      <c r="W1862" s="16" t="s">
        <v>1776</v>
      </c>
      <c r="X1862" s="16" t="s">
        <v>1141</v>
      </c>
      <c r="Y1862" s="16"/>
      <c r="AA1862" s="3"/>
      <c r="AB1862" s="3"/>
      <c r="AC1862" s="3"/>
      <c r="AD1862" s="3"/>
      <c r="AE1862" s="3"/>
      <c r="AF1862" s="3"/>
    </row>
    <row r="1863" spans="1:32" ht="14.25" customHeight="1">
      <c r="A1863" s="3">
        <v>2505</v>
      </c>
      <c r="B1863" s="2">
        <v>1</v>
      </c>
      <c r="C1863" s="3" t="s">
        <v>1766</v>
      </c>
      <c r="D1863" s="3" t="s">
        <v>1767</v>
      </c>
      <c r="E1863" s="3">
        <v>2020</v>
      </c>
      <c r="F1863" s="3" t="s">
        <v>1768</v>
      </c>
      <c r="G1863" s="3" t="s">
        <v>1769</v>
      </c>
      <c r="H1863" s="17" t="str">
        <f>HYPERLINK("https://doi.org/"&amp;G1863)</f>
        <v>https://doi.org/10.1016/j.rse.2019.111627</v>
      </c>
      <c r="I1863" s="3" t="s">
        <v>1770</v>
      </c>
      <c r="J1863" s="3" t="s">
        <v>1303</v>
      </c>
      <c r="K1863" s="16">
        <v>1</v>
      </c>
      <c r="L1863" s="16">
        <v>1</v>
      </c>
      <c r="M1863" s="16" t="s">
        <v>1787</v>
      </c>
      <c r="N1863" s="16">
        <v>1</v>
      </c>
      <c r="O1863" s="16"/>
      <c r="Q1863" s="16"/>
      <c r="R1863" s="10"/>
      <c r="S1863" s="16"/>
      <c r="T1863" s="16"/>
      <c r="U1863" s="16" t="s">
        <v>35</v>
      </c>
      <c r="V1863" s="16"/>
      <c r="W1863" s="16" t="s">
        <v>1777</v>
      </c>
      <c r="X1863" s="16" t="s">
        <v>1141</v>
      </c>
      <c r="Y1863" s="16"/>
      <c r="AA1863" s="3"/>
      <c r="AB1863" s="3"/>
      <c r="AC1863" s="3"/>
      <c r="AD1863" s="3"/>
      <c r="AE1863" s="3"/>
      <c r="AF1863" s="3"/>
    </row>
    <row r="1864" spans="1:32" ht="14.25" customHeight="1">
      <c r="A1864" s="3">
        <v>2505</v>
      </c>
      <c r="B1864" s="2">
        <v>1</v>
      </c>
      <c r="C1864" s="3" t="s">
        <v>1766</v>
      </c>
      <c r="D1864" s="3" t="s">
        <v>1767</v>
      </c>
      <c r="E1864" s="3">
        <v>2020</v>
      </c>
      <c r="F1864" s="3" t="s">
        <v>1768</v>
      </c>
      <c r="G1864" s="3" t="s">
        <v>1769</v>
      </c>
      <c r="H1864" s="17" t="str">
        <f>HYPERLINK("https://doi.org/"&amp;G1864)</f>
        <v>https://doi.org/10.1016/j.rse.2019.111627</v>
      </c>
      <c r="I1864" s="3" t="s">
        <v>1770</v>
      </c>
      <c r="J1864" s="3" t="s">
        <v>1303</v>
      </c>
      <c r="K1864" s="16">
        <v>1</v>
      </c>
      <c r="L1864" s="16">
        <v>1</v>
      </c>
      <c r="M1864" s="16" t="s">
        <v>1788</v>
      </c>
      <c r="N1864" s="16">
        <v>0.76</v>
      </c>
      <c r="O1864" s="16"/>
      <c r="Q1864" s="16"/>
      <c r="R1864" s="10"/>
      <c r="S1864" s="16"/>
      <c r="T1864" s="16"/>
      <c r="U1864" s="16" t="s">
        <v>35</v>
      </c>
      <c r="V1864" s="16"/>
      <c r="W1864" s="16" t="s">
        <v>1778</v>
      </c>
      <c r="X1864" s="16" t="s">
        <v>1141</v>
      </c>
      <c r="Y1864" s="16"/>
      <c r="AA1864" s="3"/>
      <c r="AB1864" s="3"/>
      <c r="AC1864" s="3"/>
      <c r="AD1864" s="3"/>
      <c r="AE1864" s="3"/>
      <c r="AF1864" s="3"/>
    </row>
    <row r="1865" spans="1:32" ht="14.25" customHeight="1">
      <c r="A1865" s="3">
        <v>2505</v>
      </c>
      <c r="B1865" s="2">
        <v>1</v>
      </c>
      <c r="C1865" s="3" t="s">
        <v>1766</v>
      </c>
      <c r="D1865" s="3" t="s">
        <v>1767</v>
      </c>
      <c r="E1865" s="3">
        <v>2020</v>
      </c>
      <c r="F1865" s="3" t="s">
        <v>1768</v>
      </c>
      <c r="G1865" s="3" t="s">
        <v>1769</v>
      </c>
      <c r="H1865" s="17" t="str">
        <f>HYPERLINK("https://doi.org/"&amp;G1865)</f>
        <v>https://doi.org/10.1016/j.rse.2019.111627</v>
      </c>
      <c r="I1865" s="3" t="s">
        <v>1770</v>
      </c>
      <c r="J1865" s="3" t="s">
        <v>1303</v>
      </c>
      <c r="K1865" s="16">
        <v>1</v>
      </c>
      <c r="L1865" s="16">
        <v>1</v>
      </c>
      <c r="M1865" s="16" t="s">
        <v>1789</v>
      </c>
      <c r="N1865" s="16">
        <v>0.77</v>
      </c>
      <c r="O1865" s="16"/>
      <c r="Q1865" s="16"/>
      <c r="R1865" s="10"/>
      <c r="S1865" s="16"/>
      <c r="T1865" s="16"/>
      <c r="U1865" s="16" t="s">
        <v>35</v>
      </c>
      <c r="V1865" s="16"/>
      <c r="W1865" s="16" t="s">
        <v>1779</v>
      </c>
      <c r="X1865" s="16" t="s">
        <v>1141</v>
      </c>
      <c r="Y1865" s="16"/>
      <c r="AA1865" s="3"/>
      <c r="AB1865" s="3"/>
      <c r="AC1865" s="3"/>
      <c r="AD1865" s="3"/>
      <c r="AE1865" s="3"/>
      <c r="AF1865" s="3"/>
    </row>
    <row r="1866" spans="1:32" ht="14.25" customHeight="1">
      <c r="A1866" s="3">
        <v>2505</v>
      </c>
      <c r="B1866" s="2">
        <v>1</v>
      </c>
      <c r="C1866" s="3" t="s">
        <v>1766</v>
      </c>
      <c r="D1866" s="3" t="s">
        <v>1767</v>
      </c>
      <c r="E1866" s="3">
        <v>2020</v>
      </c>
      <c r="F1866" s="3" t="s">
        <v>1768</v>
      </c>
      <c r="G1866" s="3" t="s">
        <v>1769</v>
      </c>
      <c r="H1866" s="17" t="str">
        <f>HYPERLINK("https://doi.org/"&amp;G1866)</f>
        <v>https://doi.org/10.1016/j.rse.2019.111627</v>
      </c>
      <c r="I1866" s="3" t="s">
        <v>1770</v>
      </c>
      <c r="J1866" s="3" t="s">
        <v>1303</v>
      </c>
      <c r="K1866" s="16">
        <v>1</v>
      </c>
      <c r="L1866" s="16">
        <v>1</v>
      </c>
      <c r="M1866" s="16" t="s">
        <v>1790</v>
      </c>
      <c r="N1866" s="16">
        <v>1.5</v>
      </c>
      <c r="O1866" s="16"/>
      <c r="Q1866" s="16"/>
      <c r="R1866" s="10"/>
      <c r="S1866" s="16"/>
      <c r="T1866" s="16"/>
      <c r="U1866" s="16" t="s">
        <v>35</v>
      </c>
      <c r="V1866" s="16"/>
      <c r="W1866" s="16" t="s">
        <v>1780</v>
      </c>
      <c r="X1866" s="16" t="s">
        <v>1141</v>
      </c>
      <c r="Y1866" s="16"/>
      <c r="AA1866" s="3"/>
      <c r="AB1866" s="3"/>
      <c r="AC1866" s="3"/>
      <c r="AD1866" s="3"/>
      <c r="AE1866" s="3"/>
      <c r="AF1866" s="3"/>
    </row>
    <row r="1867" spans="1:32" ht="14.25" customHeight="1">
      <c r="A1867" s="3">
        <v>2505</v>
      </c>
      <c r="B1867" s="2">
        <v>1</v>
      </c>
      <c r="C1867" s="3" t="s">
        <v>1766</v>
      </c>
      <c r="D1867" s="3" t="s">
        <v>1767</v>
      </c>
      <c r="E1867" s="3">
        <v>2020</v>
      </c>
      <c r="F1867" s="3" t="s">
        <v>1768</v>
      </c>
      <c r="G1867" s="3" t="s">
        <v>1769</v>
      </c>
      <c r="H1867" s="17" t="str">
        <f>HYPERLINK("https://doi.org/"&amp;G1867)</f>
        <v>https://doi.org/10.1016/j.rse.2019.111627</v>
      </c>
      <c r="I1867" s="3" t="s">
        <v>1770</v>
      </c>
      <c r="J1867" s="3" t="s">
        <v>1303</v>
      </c>
      <c r="K1867" s="16">
        <v>1</v>
      </c>
      <c r="L1867" s="16">
        <v>1</v>
      </c>
      <c r="M1867" s="16" t="s">
        <v>1791</v>
      </c>
      <c r="N1867" s="16">
        <v>3.03</v>
      </c>
      <c r="O1867" s="16"/>
      <c r="Q1867" s="16"/>
      <c r="R1867" s="10"/>
      <c r="S1867" s="16"/>
      <c r="T1867" s="16"/>
      <c r="U1867" s="16" t="s">
        <v>35</v>
      </c>
      <c r="V1867" s="16"/>
      <c r="W1867" s="16" t="s">
        <v>1781</v>
      </c>
      <c r="X1867" s="16" t="s">
        <v>1141</v>
      </c>
      <c r="Y1867" s="16"/>
      <c r="AA1867" s="3"/>
      <c r="AB1867" s="3"/>
      <c r="AC1867" s="3"/>
      <c r="AD1867" s="3"/>
      <c r="AE1867" s="3"/>
      <c r="AF1867" s="3"/>
    </row>
    <row r="1868" spans="1:32" ht="14.25" customHeight="1">
      <c r="A1868" s="3">
        <v>2505</v>
      </c>
      <c r="B1868" s="2">
        <v>1</v>
      </c>
      <c r="C1868" s="3" t="s">
        <v>1766</v>
      </c>
      <c r="D1868" s="3" t="s">
        <v>1767</v>
      </c>
      <c r="E1868" s="3">
        <v>2020</v>
      </c>
      <c r="F1868" s="3" t="s">
        <v>1768</v>
      </c>
      <c r="G1868" s="3" t="s">
        <v>1769</v>
      </c>
      <c r="H1868" s="17" t="str">
        <f>HYPERLINK("https://doi.org/"&amp;G1868)</f>
        <v>https://doi.org/10.1016/j.rse.2019.111627</v>
      </c>
      <c r="I1868" s="3" t="s">
        <v>1770</v>
      </c>
      <c r="J1868" s="3" t="s">
        <v>1303</v>
      </c>
      <c r="K1868" s="16">
        <v>1</v>
      </c>
      <c r="L1868" s="16">
        <v>1</v>
      </c>
      <c r="M1868" s="16" t="s">
        <v>1792</v>
      </c>
      <c r="N1868" s="16">
        <v>1.5</v>
      </c>
      <c r="O1868" s="16"/>
      <c r="Q1868" s="16"/>
      <c r="R1868" s="10"/>
      <c r="S1868" s="16"/>
      <c r="T1868" s="16"/>
      <c r="U1868" s="16" t="s">
        <v>35</v>
      </c>
      <c r="V1868" s="16"/>
      <c r="W1868" s="16" t="s">
        <v>1782</v>
      </c>
      <c r="X1868" s="16" t="s">
        <v>1141</v>
      </c>
      <c r="Y1868" s="16"/>
      <c r="AA1868" s="3"/>
      <c r="AB1868" s="3"/>
      <c r="AC1868" s="3"/>
      <c r="AD1868" s="3"/>
      <c r="AE1868" s="3"/>
      <c r="AF1868" s="3"/>
    </row>
    <row r="1869" spans="1:32" ht="14.25" customHeight="1">
      <c r="A1869" s="3">
        <v>2505</v>
      </c>
      <c r="B1869" s="2">
        <v>1</v>
      </c>
      <c r="C1869" s="3" t="s">
        <v>1766</v>
      </c>
      <c r="D1869" s="3" t="s">
        <v>1767</v>
      </c>
      <c r="E1869" s="3">
        <v>2020</v>
      </c>
      <c r="F1869" s="3" t="s">
        <v>1768</v>
      </c>
      <c r="G1869" s="3" t="s">
        <v>1769</v>
      </c>
      <c r="H1869" s="17" t="str">
        <f>HYPERLINK("https://doi.org/"&amp;G1869)</f>
        <v>https://doi.org/10.1016/j.rse.2019.111627</v>
      </c>
      <c r="I1869" s="3" t="s">
        <v>1770</v>
      </c>
      <c r="J1869" s="3" t="s">
        <v>1303</v>
      </c>
      <c r="K1869" s="16">
        <v>1</v>
      </c>
      <c r="L1869" s="16">
        <v>1</v>
      </c>
      <c r="M1869" s="16" t="s">
        <v>1793</v>
      </c>
      <c r="N1869" s="16">
        <v>2.1</v>
      </c>
      <c r="O1869" s="16"/>
      <c r="Q1869" s="16"/>
      <c r="R1869" s="10"/>
      <c r="S1869" s="16"/>
      <c r="T1869" s="16"/>
      <c r="U1869" s="16" t="s">
        <v>35</v>
      </c>
      <c r="V1869" s="16"/>
      <c r="W1869" s="16" t="s">
        <v>1783</v>
      </c>
      <c r="X1869" s="16" t="s">
        <v>1141</v>
      </c>
      <c r="Y1869" s="16"/>
      <c r="AA1869" s="3"/>
      <c r="AB1869" s="3"/>
      <c r="AC1869" s="3"/>
      <c r="AD1869" s="3"/>
      <c r="AE1869" s="3"/>
      <c r="AF1869" s="3"/>
    </row>
    <row r="1870" spans="1:32" ht="14.25" customHeight="1">
      <c r="A1870" s="3">
        <v>2505</v>
      </c>
      <c r="B1870" s="2">
        <v>1</v>
      </c>
      <c r="C1870" s="3" t="s">
        <v>1766</v>
      </c>
      <c r="D1870" s="3" t="s">
        <v>1767</v>
      </c>
      <c r="E1870" s="3">
        <v>2020</v>
      </c>
      <c r="F1870" s="3" t="s">
        <v>1768</v>
      </c>
      <c r="G1870" s="3" t="s">
        <v>1769</v>
      </c>
      <c r="H1870" s="17" t="str">
        <f>HYPERLINK("https://doi.org/"&amp;G1870)</f>
        <v>https://doi.org/10.1016/j.rse.2019.111627</v>
      </c>
      <c r="I1870" s="3" t="s">
        <v>1770</v>
      </c>
      <c r="J1870" s="3" t="s">
        <v>1303</v>
      </c>
      <c r="K1870" s="16">
        <v>1</v>
      </c>
      <c r="L1870" s="16">
        <v>1</v>
      </c>
      <c r="M1870" s="16" t="s">
        <v>1794</v>
      </c>
      <c r="N1870" s="16">
        <v>0.88</v>
      </c>
      <c r="O1870" s="16"/>
      <c r="Q1870" s="16"/>
      <c r="R1870" s="10"/>
      <c r="S1870" s="16"/>
      <c r="T1870" s="16"/>
      <c r="U1870" s="16" t="s">
        <v>35</v>
      </c>
      <c r="V1870" s="16"/>
      <c r="W1870" s="16" t="s">
        <v>1772</v>
      </c>
      <c r="X1870" s="16" t="s">
        <v>1141</v>
      </c>
      <c r="Y1870" s="16"/>
      <c r="AA1870" s="3"/>
      <c r="AB1870" s="3"/>
      <c r="AC1870" s="3"/>
      <c r="AD1870" s="3"/>
      <c r="AE1870" s="3"/>
      <c r="AF1870" s="3"/>
    </row>
    <row r="1871" spans="1:32" ht="14.25" customHeight="1">
      <c r="A1871" s="3">
        <v>2505</v>
      </c>
      <c r="B1871" s="2">
        <v>1</v>
      </c>
      <c r="C1871" s="3" t="s">
        <v>1766</v>
      </c>
      <c r="D1871" s="3" t="s">
        <v>1767</v>
      </c>
      <c r="E1871" s="3">
        <v>2020</v>
      </c>
      <c r="F1871" s="3" t="s">
        <v>1768</v>
      </c>
      <c r="G1871" s="3" t="s">
        <v>1769</v>
      </c>
      <c r="H1871" s="17" t="str">
        <f>HYPERLINK("https://doi.org/"&amp;G1871)</f>
        <v>https://doi.org/10.1016/j.rse.2019.111627</v>
      </c>
      <c r="I1871" s="3" t="s">
        <v>1770</v>
      </c>
      <c r="J1871" s="3" t="s">
        <v>1303</v>
      </c>
      <c r="K1871" s="16">
        <v>1</v>
      </c>
      <c r="L1871" s="16">
        <v>1</v>
      </c>
      <c r="M1871" s="16" t="s">
        <v>1794</v>
      </c>
      <c r="N1871" s="16">
        <v>0.78</v>
      </c>
      <c r="O1871" s="16"/>
      <c r="Q1871" s="16"/>
      <c r="R1871" s="10"/>
      <c r="S1871" s="16"/>
      <c r="T1871" s="16"/>
      <c r="U1871" s="16" t="s">
        <v>35</v>
      </c>
      <c r="V1871" s="16"/>
      <c r="W1871" s="16" t="s">
        <v>1774</v>
      </c>
      <c r="X1871" s="16" t="s">
        <v>1141</v>
      </c>
      <c r="Y1871" s="16"/>
      <c r="AA1871" s="3"/>
      <c r="AB1871" s="3"/>
      <c r="AC1871" s="3"/>
      <c r="AD1871" s="3"/>
      <c r="AE1871" s="3"/>
      <c r="AF1871" s="3"/>
    </row>
    <row r="1872" spans="1:32" ht="14.25" customHeight="1">
      <c r="A1872" s="1">
        <v>2505</v>
      </c>
      <c r="B1872" s="2">
        <v>1</v>
      </c>
      <c r="C1872" s="1" t="s">
        <v>1766</v>
      </c>
      <c r="D1872" s="1" t="s">
        <v>1767</v>
      </c>
      <c r="E1872" s="1">
        <v>2020</v>
      </c>
      <c r="F1872" s="1" t="s">
        <v>1768</v>
      </c>
      <c r="G1872" s="1" t="s">
        <v>1769</v>
      </c>
      <c r="H1872" s="8" t="str">
        <f>HYPERLINK("https://doi.org/"&amp;G1872)</f>
        <v>https://doi.org/10.1016/j.rse.2019.111627</v>
      </c>
      <c r="I1872" s="1" t="s">
        <v>1770</v>
      </c>
      <c r="J1872" s="1" t="s">
        <v>1303</v>
      </c>
      <c r="K1872" s="2">
        <v>1</v>
      </c>
      <c r="L1872" s="2">
        <v>1</v>
      </c>
      <c r="M1872" s="2" t="s">
        <v>1794</v>
      </c>
      <c r="N1872" s="2">
        <v>0.94</v>
      </c>
      <c r="O1872" s="2"/>
      <c r="Q1872" s="2"/>
      <c r="R1872" s="10"/>
      <c r="S1872" s="2"/>
      <c r="T1872" s="2"/>
      <c r="U1872" s="2" t="s">
        <v>35</v>
      </c>
      <c r="V1872" s="2"/>
      <c r="W1872" s="2" t="s">
        <v>1776</v>
      </c>
      <c r="X1872" s="2" t="s">
        <v>1141</v>
      </c>
      <c r="Y1872" s="2"/>
    </row>
    <row r="1873" spans="1:32" ht="14.25" customHeight="1">
      <c r="A1873" s="1">
        <v>2505</v>
      </c>
      <c r="B1873" s="2">
        <v>1</v>
      </c>
      <c r="C1873" s="1" t="s">
        <v>1766</v>
      </c>
      <c r="D1873" s="1" t="s">
        <v>1767</v>
      </c>
      <c r="E1873" s="1">
        <v>2020</v>
      </c>
      <c r="F1873" s="1" t="s">
        <v>1768</v>
      </c>
      <c r="G1873" s="1" t="s">
        <v>1769</v>
      </c>
      <c r="H1873" s="8" t="str">
        <f>HYPERLINK("https://doi.org/"&amp;G1873)</f>
        <v>https://doi.org/10.1016/j.rse.2019.111627</v>
      </c>
      <c r="I1873" s="1" t="s">
        <v>1770</v>
      </c>
      <c r="J1873" s="1" t="s">
        <v>1303</v>
      </c>
      <c r="K1873" s="2">
        <v>1</v>
      </c>
      <c r="L1873" s="2">
        <v>1</v>
      </c>
      <c r="M1873" s="2" t="s">
        <v>1794</v>
      </c>
      <c r="N1873" s="2">
        <v>1.06</v>
      </c>
      <c r="O1873" s="2"/>
      <c r="Q1873" s="2"/>
      <c r="R1873" s="10"/>
      <c r="S1873" s="2"/>
      <c r="T1873" s="2"/>
      <c r="U1873" s="2" t="s">
        <v>35</v>
      </c>
      <c r="V1873" s="2"/>
      <c r="W1873" s="2" t="s">
        <v>1777</v>
      </c>
      <c r="X1873" s="2" t="s">
        <v>1141</v>
      </c>
      <c r="Y1873" s="2"/>
    </row>
    <row r="1874" spans="1:32" ht="14.25" customHeight="1">
      <c r="A1874" s="1">
        <v>2505</v>
      </c>
      <c r="B1874" s="2">
        <v>1</v>
      </c>
      <c r="C1874" s="1" t="s">
        <v>1766</v>
      </c>
      <c r="D1874" s="1" t="s">
        <v>1767</v>
      </c>
      <c r="E1874" s="1">
        <v>2020</v>
      </c>
      <c r="F1874" s="1" t="s">
        <v>1768</v>
      </c>
      <c r="G1874" s="1" t="s">
        <v>1769</v>
      </c>
      <c r="H1874" s="8" t="str">
        <f>HYPERLINK("https://doi.org/"&amp;G1874)</f>
        <v>https://doi.org/10.1016/j.rse.2019.111627</v>
      </c>
      <c r="I1874" s="1" t="s">
        <v>1770</v>
      </c>
      <c r="J1874" s="1" t="s">
        <v>1303</v>
      </c>
      <c r="K1874" s="2">
        <v>1</v>
      </c>
      <c r="L1874" s="2">
        <v>1</v>
      </c>
      <c r="M1874" s="2" t="s">
        <v>1794</v>
      </c>
      <c r="N1874" s="2">
        <v>1.22</v>
      </c>
      <c r="O1874" s="2"/>
      <c r="Q1874" s="2"/>
      <c r="R1874" s="10"/>
      <c r="S1874" s="2"/>
      <c r="T1874" s="2"/>
      <c r="U1874" s="2" t="s">
        <v>35</v>
      </c>
      <c r="V1874" s="2"/>
      <c r="W1874" s="2" t="s">
        <v>1778</v>
      </c>
      <c r="X1874" s="2" t="s">
        <v>1141</v>
      </c>
      <c r="Y1874" s="2"/>
    </row>
    <row r="1875" spans="1:32" ht="14.25" customHeight="1">
      <c r="A1875" s="1">
        <v>2505</v>
      </c>
      <c r="B1875" s="2">
        <v>1</v>
      </c>
      <c r="C1875" s="1" t="s">
        <v>1766</v>
      </c>
      <c r="D1875" s="1" t="s">
        <v>1767</v>
      </c>
      <c r="E1875" s="1">
        <v>2020</v>
      </c>
      <c r="F1875" s="1" t="s">
        <v>1768</v>
      </c>
      <c r="G1875" s="1" t="s">
        <v>1769</v>
      </c>
      <c r="H1875" s="8" t="str">
        <f>HYPERLINK("https://doi.org/"&amp;G1875)</f>
        <v>https://doi.org/10.1016/j.rse.2019.111627</v>
      </c>
      <c r="I1875" s="1" t="s">
        <v>1770</v>
      </c>
      <c r="J1875" s="1" t="s">
        <v>1303</v>
      </c>
      <c r="K1875" s="2">
        <v>1</v>
      </c>
      <c r="L1875" s="2">
        <v>1</v>
      </c>
      <c r="M1875" s="2" t="s">
        <v>1794</v>
      </c>
      <c r="N1875" s="2">
        <v>0.65</v>
      </c>
      <c r="O1875" s="2"/>
      <c r="Q1875" s="2"/>
      <c r="R1875" s="10"/>
      <c r="S1875" s="2"/>
      <c r="T1875" s="2"/>
      <c r="U1875" s="2" t="s">
        <v>35</v>
      </c>
      <c r="V1875" s="2"/>
      <c r="W1875" s="2" t="s">
        <v>1779</v>
      </c>
      <c r="X1875" s="2" t="s">
        <v>1141</v>
      </c>
      <c r="Y1875" s="2"/>
    </row>
    <row r="1876" spans="1:32" ht="14.25" customHeight="1">
      <c r="A1876" s="3">
        <v>2505</v>
      </c>
      <c r="B1876" s="2">
        <v>1</v>
      </c>
      <c r="C1876" s="3" t="s">
        <v>1766</v>
      </c>
      <c r="D1876" s="3" t="s">
        <v>1767</v>
      </c>
      <c r="E1876" s="3">
        <v>2020</v>
      </c>
      <c r="F1876" s="3" t="s">
        <v>1768</v>
      </c>
      <c r="G1876" s="3" t="s">
        <v>1769</v>
      </c>
      <c r="H1876" s="17" t="str">
        <f>HYPERLINK("https://doi.org/"&amp;G1876)</f>
        <v>https://doi.org/10.1016/j.rse.2019.111627</v>
      </c>
      <c r="I1876" s="3" t="s">
        <v>1770</v>
      </c>
      <c r="J1876" s="3" t="s">
        <v>1303</v>
      </c>
      <c r="K1876" s="16">
        <v>1</v>
      </c>
      <c r="L1876" s="16">
        <v>1</v>
      </c>
      <c r="M1876" s="16" t="s">
        <v>1794</v>
      </c>
      <c r="N1876" s="16">
        <v>0.75</v>
      </c>
      <c r="O1876" s="16"/>
      <c r="Q1876" s="16"/>
      <c r="R1876" s="10"/>
      <c r="S1876" s="16"/>
      <c r="T1876" s="16"/>
      <c r="U1876" s="16" t="s">
        <v>35</v>
      </c>
      <c r="V1876" s="16"/>
      <c r="W1876" s="16" t="s">
        <v>1780</v>
      </c>
      <c r="X1876" s="16" t="s">
        <v>1141</v>
      </c>
      <c r="Y1876" s="16"/>
      <c r="AA1876" s="3"/>
      <c r="AB1876" s="3"/>
      <c r="AC1876" s="3"/>
      <c r="AD1876" s="3"/>
      <c r="AE1876" s="3"/>
      <c r="AF1876" s="3"/>
    </row>
    <row r="1877" spans="1:32" ht="14.25" customHeight="1">
      <c r="A1877" s="3">
        <v>2505</v>
      </c>
      <c r="B1877" s="2">
        <v>1</v>
      </c>
      <c r="C1877" s="3" t="s">
        <v>1766</v>
      </c>
      <c r="D1877" s="3" t="s">
        <v>1767</v>
      </c>
      <c r="E1877" s="3">
        <v>2020</v>
      </c>
      <c r="F1877" s="3" t="s">
        <v>1768</v>
      </c>
      <c r="G1877" s="3" t="s">
        <v>1769</v>
      </c>
      <c r="H1877" s="17" t="str">
        <f>HYPERLINK("https://doi.org/"&amp;G1877)</f>
        <v>https://doi.org/10.1016/j.rse.2019.111627</v>
      </c>
      <c r="I1877" s="3" t="s">
        <v>1770</v>
      </c>
      <c r="J1877" s="3" t="s">
        <v>1303</v>
      </c>
      <c r="K1877" s="16">
        <v>1</v>
      </c>
      <c r="L1877" s="16">
        <v>1</v>
      </c>
      <c r="M1877" s="16" t="s">
        <v>1794</v>
      </c>
      <c r="N1877" s="16">
        <v>0.71</v>
      </c>
      <c r="O1877" s="16"/>
      <c r="Q1877" s="16"/>
      <c r="R1877" s="10"/>
      <c r="S1877" s="16"/>
      <c r="T1877" s="16"/>
      <c r="U1877" s="16" t="s">
        <v>35</v>
      </c>
      <c r="V1877" s="16"/>
      <c r="W1877" s="16" t="s">
        <v>1781</v>
      </c>
      <c r="X1877" s="16" t="s">
        <v>1141</v>
      </c>
      <c r="Y1877" s="16"/>
      <c r="AA1877" s="3"/>
      <c r="AB1877" s="3"/>
      <c r="AC1877" s="3"/>
      <c r="AD1877" s="3"/>
      <c r="AE1877" s="3"/>
      <c r="AF1877" s="3"/>
    </row>
    <row r="1878" spans="1:32" ht="14.25" customHeight="1">
      <c r="A1878" s="3">
        <v>2505</v>
      </c>
      <c r="B1878" s="2">
        <v>1</v>
      </c>
      <c r="C1878" s="3" t="s">
        <v>1766</v>
      </c>
      <c r="D1878" s="3" t="s">
        <v>1767</v>
      </c>
      <c r="E1878" s="3">
        <v>2020</v>
      </c>
      <c r="F1878" s="3" t="s">
        <v>1768</v>
      </c>
      <c r="G1878" s="3" t="s">
        <v>1769</v>
      </c>
      <c r="H1878" s="17" t="str">
        <f>HYPERLINK("https://doi.org/"&amp;G1878)</f>
        <v>https://doi.org/10.1016/j.rse.2019.111627</v>
      </c>
      <c r="I1878" s="3" t="s">
        <v>1770</v>
      </c>
      <c r="J1878" s="3" t="s">
        <v>1303</v>
      </c>
      <c r="K1878" s="16">
        <v>1</v>
      </c>
      <c r="L1878" s="16">
        <v>1</v>
      </c>
      <c r="M1878" s="16" t="s">
        <v>1794</v>
      </c>
      <c r="N1878" s="16">
        <v>0.53</v>
      </c>
      <c r="O1878" s="16"/>
      <c r="Q1878" s="16"/>
      <c r="R1878" s="10"/>
      <c r="S1878" s="16"/>
      <c r="T1878" s="16"/>
      <c r="U1878" s="16" t="s">
        <v>35</v>
      </c>
      <c r="V1878" s="16"/>
      <c r="W1878" s="16" t="s">
        <v>1782</v>
      </c>
      <c r="X1878" s="16" t="s">
        <v>1141</v>
      </c>
      <c r="Y1878" s="16"/>
      <c r="AA1878" s="3"/>
      <c r="AB1878" s="3"/>
      <c r="AC1878" s="3"/>
      <c r="AD1878" s="3"/>
      <c r="AE1878" s="3"/>
      <c r="AF1878" s="3"/>
    </row>
    <row r="1879" spans="1:32" ht="14.25" customHeight="1">
      <c r="A1879" s="3">
        <v>2505</v>
      </c>
      <c r="B1879" s="2">
        <v>1</v>
      </c>
      <c r="C1879" s="3" t="s">
        <v>1766</v>
      </c>
      <c r="D1879" s="3" t="s">
        <v>1767</v>
      </c>
      <c r="E1879" s="3">
        <v>2020</v>
      </c>
      <c r="F1879" s="3" t="s">
        <v>1768</v>
      </c>
      <c r="G1879" s="3" t="s">
        <v>1769</v>
      </c>
      <c r="H1879" s="17" t="str">
        <f>HYPERLINK("https://doi.org/"&amp;G1879)</f>
        <v>https://doi.org/10.1016/j.rse.2019.111627</v>
      </c>
      <c r="I1879" s="3" t="s">
        <v>1770</v>
      </c>
      <c r="J1879" s="3" t="s">
        <v>1303</v>
      </c>
      <c r="K1879" s="16">
        <v>1</v>
      </c>
      <c r="L1879" s="16">
        <v>1</v>
      </c>
      <c r="M1879" s="16" t="s">
        <v>1794</v>
      </c>
      <c r="N1879" s="16">
        <v>0.8</v>
      </c>
      <c r="O1879" s="16"/>
      <c r="Q1879" s="16"/>
      <c r="R1879" s="10"/>
      <c r="S1879" s="16"/>
      <c r="T1879" s="16"/>
      <c r="U1879" s="16" t="s">
        <v>35</v>
      </c>
      <c r="V1879" s="16"/>
      <c r="W1879" s="16" t="s">
        <v>1783</v>
      </c>
      <c r="X1879" s="16" t="s">
        <v>1141</v>
      </c>
      <c r="Y1879" s="16"/>
      <c r="AA1879" s="3"/>
      <c r="AB1879" s="3"/>
      <c r="AC1879" s="3"/>
      <c r="AD1879" s="3"/>
      <c r="AE1879" s="3"/>
      <c r="AF1879" s="3"/>
    </row>
    <row r="1880" spans="1:32" ht="14.25" customHeight="1">
      <c r="A1880" s="1">
        <v>4239</v>
      </c>
      <c r="B1880" s="2">
        <v>1</v>
      </c>
      <c r="C1880" s="1" t="s">
        <v>1795</v>
      </c>
      <c r="D1880" s="1" t="s">
        <v>1796</v>
      </c>
      <c r="E1880" s="1">
        <v>2021</v>
      </c>
      <c r="F1880" s="1" t="s">
        <v>1797</v>
      </c>
      <c r="G1880" s="1" t="s">
        <v>1798</v>
      </c>
      <c r="H1880" s="8" t="str">
        <f>HYPERLINK("https://doi.org/"&amp;G1880)</f>
        <v>https://doi.org/10.1016/j.rse.2020.112277</v>
      </c>
      <c r="I1880" s="1" t="s">
        <v>1799</v>
      </c>
      <c r="J1880" s="1" t="s">
        <v>1303</v>
      </c>
      <c r="K1880" s="2">
        <v>2</v>
      </c>
      <c r="L1880" s="2">
        <f t="shared" ref="L1880:L1911" si="44">K1880*2</f>
        <v>4</v>
      </c>
      <c r="M1880" s="1" t="s">
        <v>1800</v>
      </c>
      <c r="N1880" s="9">
        <v>1.117</v>
      </c>
      <c r="O1880" s="15"/>
      <c r="R1880" s="4"/>
      <c r="U1880" s="2" t="s">
        <v>35</v>
      </c>
      <c r="V1880" s="1" t="s">
        <v>1801</v>
      </c>
      <c r="X1880" s="2" t="s">
        <v>1141</v>
      </c>
      <c r="Y1880" s="2" t="s">
        <v>563</v>
      </c>
    </row>
    <row r="1881" spans="1:32" ht="14.25" customHeight="1">
      <c r="A1881" s="1">
        <v>4239</v>
      </c>
      <c r="B1881" s="2">
        <v>1</v>
      </c>
      <c r="C1881" s="1" t="s">
        <v>1795</v>
      </c>
      <c r="D1881" s="1" t="s">
        <v>1796</v>
      </c>
      <c r="E1881" s="1">
        <v>2021</v>
      </c>
      <c r="F1881" s="1" t="s">
        <v>1797</v>
      </c>
      <c r="G1881" s="1" t="s">
        <v>1798</v>
      </c>
      <c r="H1881" s="8" t="str">
        <f>HYPERLINK("https://doi.org/"&amp;G1881)</f>
        <v>https://doi.org/10.1016/j.rse.2020.112277</v>
      </c>
      <c r="I1881" s="1" t="s">
        <v>1799</v>
      </c>
      <c r="J1881" s="1" t="s">
        <v>1303</v>
      </c>
      <c r="K1881" s="2">
        <v>9</v>
      </c>
      <c r="L1881" s="2">
        <f t="shared" si="44"/>
        <v>18</v>
      </c>
      <c r="M1881" s="1" t="s">
        <v>1800</v>
      </c>
      <c r="N1881" s="9">
        <v>0.77100000000000002</v>
      </c>
      <c r="O1881" s="15"/>
      <c r="R1881" s="4"/>
      <c r="U1881" s="2" t="s">
        <v>35</v>
      </c>
      <c r="V1881" s="1" t="s">
        <v>1802</v>
      </c>
      <c r="X1881" s="2" t="s">
        <v>1141</v>
      </c>
      <c r="Y1881" s="2" t="s">
        <v>563</v>
      </c>
    </row>
    <row r="1882" spans="1:32" ht="14.25" customHeight="1">
      <c r="A1882" s="1">
        <v>4239</v>
      </c>
      <c r="B1882" s="2">
        <v>1</v>
      </c>
      <c r="C1882" s="1" t="s">
        <v>1795</v>
      </c>
      <c r="D1882" s="1" t="s">
        <v>1796</v>
      </c>
      <c r="E1882" s="1">
        <v>2021</v>
      </c>
      <c r="F1882" s="1" t="s">
        <v>1797</v>
      </c>
      <c r="G1882" s="1" t="s">
        <v>1798</v>
      </c>
      <c r="H1882" s="8" t="str">
        <f>HYPERLINK("https://doi.org/"&amp;G1882)</f>
        <v>https://doi.org/10.1016/j.rse.2020.112277</v>
      </c>
      <c r="I1882" s="1" t="s">
        <v>1799</v>
      </c>
      <c r="J1882" s="1" t="s">
        <v>1303</v>
      </c>
      <c r="K1882" s="2">
        <v>1</v>
      </c>
      <c r="L1882" s="2">
        <f t="shared" si="44"/>
        <v>2</v>
      </c>
      <c r="M1882" s="1" t="s">
        <v>1800</v>
      </c>
      <c r="N1882" s="9">
        <v>1.1339999999999999</v>
      </c>
      <c r="O1882" s="15"/>
      <c r="R1882" s="4"/>
      <c r="U1882" s="2" t="s">
        <v>35</v>
      </c>
      <c r="V1882" s="1" t="s">
        <v>509</v>
      </c>
      <c r="X1882" s="2" t="s">
        <v>1141</v>
      </c>
      <c r="Y1882" s="2" t="s">
        <v>563</v>
      </c>
    </row>
    <row r="1883" spans="1:32" ht="14.25" customHeight="1">
      <c r="A1883" s="1">
        <v>4239</v>
      </c>
      <c r="B1883" s="2">
        <v>1</v>
      </c>
      <c r="C1883" s="1" t="s">
        <v>1795</v>
      </c>
      <c r="D1883" s="1" t="s">
        <v>1796</v>
      </c>
      <c r="E1883" s="1">
        <v>2021</v>
      </c>
      <c r="F1883" s="1" t="s">
        <v>1797</v>
      </c>
      <c r="G1883" s="1" t="s">
        <v>1798</v>
      </c>
      <c r="H1883" s="8" t="str">
        <f>HYPERLINK("https://doi.org/"&amp;G1883)</f>
        <v>https://doi.org/10.1016/j.rse.2020.112277</v>
      </c>
      <c r="I1883" s="1" t="s">
        <v>1799</v>
      </c>
      <c r="J1883" s="1" t="s">
        <v>1303</v>
      </c>
      <c r="K1883" s="2">
        <v>4</v>
      </c>
      <c r="L1883" s="2">
        <f t="shared" si="44"/>
        <v>8</v>
      </c>
      <c r="M1883" s="1" t="s">
        <v>1800</v>
      </c>
      <c r="N1883" s="9">
        <v>0.83599999999999997</v>
      </c>
      <c r="O1883" s="15"/>
      <c r="R1883" s="4"/>
      <c r="U1883" s="2" t="s">
        <v>35</v>
      </c>
      <c r="V1883" s="1" t="s">
        <v>30</v>
      </c>
      <c r="X1883" s="2" t="s">
        <v>1141</v>
      </c>
      <c r="Y1883" s="2" t="s">
        <v>563</v>
      </c>
    </row>
    <row r="1884" spans="1:32" ht="14.25" customHeight="1">
      <c r="A1884" s="1">
        <v>4239</v>
      </c>
      <c r="B1884" s="2">
        <v>1</v>
      </c>
      <c r="C1884" s="1" t="s">
        <v>1795</v>
      </c>
      <c r="D1884" s="1" t="s">
        <v>1796</v>
      </c>
      <c r="E1884" s="1">
        <v>2021</v>
      </c>
      <c r="F1884" s="1" t="s">
        <v>1797</v>
      </c>
      <c r="G1884" s="1" t="s">
        <v>1798</v>
      </c>
      <c r="H1884" s="8" t="str">
        <f>HYPERLINK("https://doi.org/"&amp;G1884)</f>
        <v>https://doi.org/10.1016/j.rse.2020.112277</v>
      </c>
      <c r="I1884" s="1" t="s">
        <v>1799</v>
      </c>
      <c r="J1884" s="1" t="s">
        <v>1303</v>
      </c>
      <c r="K1884" s="2">
        <v>4</v>
      </c>
      <c r="L1884" s="2">
        <f t="shared" si="44"/>
        <v>8</v>
      </c>
      <c r="M1884" s="1" t="s">
        <v>1800</v>
      </c>
      <c r="N1884" s="9">
        <v>0.59199999999999997</v>
      </c>
      <c r="O1884" s="15"/>
      <c r="R1884" s="4"/>
      <c r="U1884" s="2" t="s">
        <v>35</v>
      </c>
      <c r="V1884" s="1" t="s">
        <v>32</v>
      </c>
      <c r="X1884" s="2" t="s">
        <v>1141</v>
      </c>
      <c r="Y1884" s="2" t="s">
        <v>563</v>
      </c>
    </row>
    <row r="1885" spans="1:32" ht="14.25" customHeight="1">
      <c r="A1885" s="1">
        <v>4239</v>
      </c>
      <c r="B1885" s="2">
        <v>1</v>
      </c>
      <c r="C1885" s="1" t="s">
        <v>1795</v>
      </c>
      <c r="D1885" s="1" t="s">
        <v>1796</v>
      </c>
      <c r="E1885" s="1">
        <v>2021</v>
      </c>
      <c r="F1885" s="1" t="s">
        <v>1797</v>
      </c>
      <c r="G1885" s="1" t="s">
        <v>1798</v>
      </c>
      <c r="H1885" s="8" t="str">
        <f>HYPERLINK("https://doi.org/"&amp;G1885)</f>
        <v>https://doi.org/10.1016/j.rse.2020.112277</v>
      </c>
      <c r="I1885" s="1" t="s">
        <v>1799</v>
      </c>
      <c r="J1885" s="1" t="s">
        <v>1303</v>
      </c>
      <c r="K1885" s="2">
        <v>6</v>
      </c>
      <c r="L1885" s="2">
        <f t="shared" si="44"/>
        <v>12</v>
      </c>
      <c r="M1885" s="1" t="s">
        <v>1800</v>
      </c>
      <c r="N1885" s="9">
        <v>0.747</v>
      </c>
      <c r="O1885" s="15"/>
      <c r="R1885" s="4"/>
      <c r="U1885" s="2" t="s">
        <v>35</v>
      </c>
      <c r="V1885" s="1" t="s">
        <v>36</v>
      </c>
      <c r="X1885" s="2" t="s">
        <v>1141</v>
      </c>
      <c r="Y1885" s="2" t="s">
        <v>563</v>
      </c>
    </row>
    <row r="1886" spans="1:32" ht="14.25" customHeight="1">
      <c r="A1886" s="1">
        <v>4239</v>
      </c>
      <c r="B1886" s="2">
        <v>1</v>
      </c>
      <c r="C1886" s="1" t="s">
        <v>1795</v>
      </c>
      <c r="D1886" s="1" t="s">
        <v>1796</v>
      </c>
      <c r="E1886" s="1">
        <v>2021</v>
      </c>
      <c r="F1886" s="1" t="s">
        <v>1797</v>
      </c>
      <c r="G1886" s="1" t="s">
        <v>1798</v>
      </c>
      <c r="H1886" s="8" t="str">
        <f>HYPERLINK("https://doi.org/"&amp;G1886)</f>
        <v>https://doi.org/10.1016/j.rse.2020.112277</v>
      </c>
      <c r="I1886" s="1" t="s">
        <v>1799</v>
      </c>
      <c r="J1886" s="1" t="s">
        <v>1303</v>
      </c>
      <c r="K1886" s="2">
        <v>3</v>
      </c>
      <c r="L1886" s="2">
        <f t="shared" si="44"/>
        <v>6</v>
      </c>
      <c r="M1886" s="1" t="s">
        <v>1800</v>
      </c>
      <c r="N1886" s="9">
        <v>0.52100000000000002</v>
      </c>
      <c r="O1886" s="15"/>
      <c r="R1886" s="4"/>
      <c r="U1886" s="2" t="s">
        <v>35</v>
      </c>
      <c r="V1886" s="1" t="s">
        <v>1144</v>
      </c>
      <c r="X1886" s="2" t="s">
        <v>1141</v>
      </c>
      <c r="Y1886" s="2" t="s">
        <v>563</v>
      </c>
    </row>
    <row r="1887" spans="1:32" ht="14.25" customHeight="1">
      <c r="A1887" s="1">
        <v>4239</v>
      </c>
      <c r="B1887" s="2">
        <v>1</v>
      </c>
      <c r="C1887" s="1" t="s">
        <v>1795</v>
      </c>
      <c r="D1887" s="1" t="s">
        <v>1796</v>
      </c>
      <c r="E1887" s="1">
        <v>2021</v>
      </c>
      <c r="F1887" s="1" t="s">
        <v>1797</v>
      </c>
      <c r="G1887" s="1" t="s">
        <v>1798</v>
      </c>
      <c r="H1887" s="8" t="str">
        <f>HYPERLINK("https://doi.org/"&amp;G1887)</f>
        <v>https://doi.org/10.1016/j.rse.2020.112277</v>
      </c>
      <c r="I1887" s="1" t="s">
        <v>1799</v>
      </c>
      <c r="J1887" s="1" t="s">
        <v>1303</v>
      </c>
      <c r="K1887" s="2">
        <v>2</v>
      </c>
      <c r="L1887" s="2">
        <f t="shared" si="44"/>
        <v>4</v>
      </c>
      <c r="M1887" s="1" t="s">
        <v>1800</v>
      </c>
      <c r="N1887" s="9">
        <v>0.5</v>
      </c>
      <c r="O1887" s="15"/>
      <c r="R1887" s="4"/>
      <c r="U1887" s="2" t="s">
        <v>35</v>
      </c>
      <c r="V1887" s="1" t="s">
        <v>1146</v>
      </c>
      <c r="X1887" s="2" t="s">
        <v>1141</v>
      </c>
      <c r="Y1887" s="2" t="s">
        <v>563</v>
      </c>
    </row>
    <row r="1888" spans="1:32" ht="14.25" customHeight="1">
      <c r="A1888" s="1">
        <v>4239</v>
      </c>
      <c r="B1888" s="2">
        <v>1</v>
      </c>
      <c r="C1888" s="1" t="s">
        <v>1795</v>
      </c>
      <c r="D1888" s="1" t="s">
        <v>1796</v>
      </c>
      <c r="E1888" s="1">
        <v>2021</v>
      </c>
      <c r="F1888" s="1" t="s">
        <v>1797</v>
      </c>
      <c r="G1888" s="1" t="s">
        <v>1798</v>
      </c>
      <c r="H1888" s="8" t="str">
        <f>HYPERLINK("https://doi.org/"&amp;G1888)</f>
        <v>https://doi.org/10.1016/j.rse.2020.112277</v>
      </c>
      <c r="I1888" s="1" t="s">
        <v>1799</v>
      </c>
      <c r="J1888" s="1" t="s">
        <v>1303</v>
      </c>
      <c r="K1888" s="2">
        <v>2</v>
      </c>
      <c r="L1888" s="2">
        <f t="shared" si="44"/>
        <v>4</v>
      </c>
      <c r="M1888" s="1" t="s">
        <v>1803</v>
      </c>
      <c r="N1888" s="9">
        <v>1.2969999999999999</v>
      </c>
      <c r="O1888" s="15"/>
      <c r="R1888" s="4"/>
      <c r="U1888" s="2" t="s">
        <v>35</v>
      </c>
      <c r="V1888" s="1" t="s">
        <v>1801</v>
      </c>
      <c r="X1888" s="2" t="s">
        <v>1141</v>
      </c>
      <c r="Y1888" s="2" t="s">
        <v>563</v>
      </c>
    </row>
    <row r="1889" spans="1:27" ht="14.25" customHeight="1">
      <c r="A1889" s="1">
        <v>4239</v>
      </c>
      <c r="B1889" s="2">
        <v>1</v>
      </c>
      <c r="C1889" s="1" t="s">
        <v>1795</v>
      </c>
      <c r="D1889" s="1" t="s">
        <v>1796</v>
      </c>
      <c r="E1889" s="1">
        <v>2021</v>
      </c>
      <c r="F1889" s="1" t="s">
        <v>1797</v>
      </c>
      <c r="G1889" s="1" t="s">
        <v>1798</v>
      </c>
      <c r="H1889" s="8" t="str">
        <f>HYPERLINK("https://doi.org/"&amp;G1889)</f>
        <v>https://doi.org/10.1016/j.rse.2020.112277</v>
      </c>
      <c r="I1889" s="1" t="s">
        <v>1799</v>
      </c>
      <c r="J1889" s="1" t="s">
        <v>1303</v>
      </c>
      <c r="K1889" s="2">
        <v>9</v>
      </c>
      <c r="L1889" s="2">
        <f t="shared" si="44"/>
        <v>18</v>
      </c>
      <c r="M1889" s="1" t="s">
        <v>1803</v>
      </c>
      <c r="N1889" s="9">
        <v>0.88700000000000001</v>
      </c>
      <c r="O1889" s="15"/>
      <c r="R1889" s="4"/>
      <c r="U1889" s="2" t="s">
        <v>35</v>
      </c>
      <c r="V1889" s="1" t="s">
        <v>1802</v>
      </c>
      <c r="X1889" s="2" t="s">
        <v>1141</v>
      </c>
      <c r="Y1889" s="2" t="s">
        <v>563</v>
      </c>
    </row>
    <row r="1890" spans="1:27" ht="14.25" customHeight="1">
      <c r="A1890" s="1">
        <v>4239</v>
      </c>
      <c r="B1890" s="2">
        <v>1</v>
      </c>
      <c r="C1890" s="1" t="s">
        <v>1795</v>
      </c>
      <c r="D1890" s="1" t="s">
        <v>1796</v>
      </c>
      <c r="E1890" s="1">
        <v>2021</v>
      </c>
      <c r="F1890" s="1" t="s">
        <v>1797</v>
      </c>
      <c r="G1890" s="1" t="s">
        <v>1798</v>
      </c>
      <c r="H1890" s="8" t="str">
        <f>HYPERLINK("https://doi.org/"&amp;G1890)</f>
        <v>https://doi.org/10.1016/j.rse.2020.112277</v>
      </c>
      <c r="I1890" s="1" t="s">
        <v>1799</v>
      </c>
      <c r="J1890" s="1" t="s">
        <v>1303</v>
      </c>
      <c r="K1890" s="2">
        <v>1</v>
      </c>
      <c r="L1890" s="2">
        <f t="shared" si="44"/>
        <v>2</v>
      </c>
      <c r="M1890" s="1" t="s">
        <v>1803</v>
      </c>
      <c r="N1890" s="9">
        <v>1.2010000000000001</v>
      </c>
      <c r="O1890" s="15"/>
      <c r="R1890" s="4"/>
      <c r="U1890" s="2" t="s">
        <v>35</v>
      </c>
      <c r="V1890" s="1" t="s">
        <v>509</v>
      </c>
      <c r="X1890" s="2" t="s">
        <v>1141</v>
      </c>
      <c r="Y1890" s="2" t="s">
        <v>563</v>
      </c>
    </row>
    <row r="1891" spans="1:27" ht="14.25" customHeight="1">
      <c r="A1891" s="1">
        <v>4239</v>
      </c>
      <c r="B1891" s="2">
        <v>1</v>
      </c>
      <c r="C1891" s="1" t="s">
        <v>1795</v>
      </c>
      <c r="D1891" s="1" t="s">
        <v>1796</v>
      </c>
      <c r="E1891" s="1">
        <v>2021</v>
      </c>
      <c r="F1891" s="1" t="s">
        <v>1797</v>
      </c>
      <c r="G1891" s="1" t="s">
        <v>1798</v>
      </c>
      <c r="H1891" s="8" t="str">
        <f>HYPERLINK("https://doi.org/"&amp;G1891)</f>
        <v>https://doi.org/10.1016/j.rse.2020.112277</v>
      </c>
      <c r="I1891" s="1" t="s">
        <v>1799</v>
      </c>
      <c r="J1891" s="1" t="s">
        <v>1303</v>
      </c>
      <c r="K1891" s="2">
        <v>4</v>
      </c>
      <c r="L1891" s="2">
        <f t="shared" si="44"/>
        <v>8</v>
      </c>
      <c r="M1891" s="1" t="s">
        <v>1803</v>
      </c>
      <c r="N1891" s="9">
        <v>0.82299999999999995</v>
      </c>
      <c r="O1891" s="15"/>
      <c r="R1891" s="4"/>
      <c r="U1891" s="2" t="s">
        <v>35</v>
      </c>
      <c r="V1891" s="1" t="s">
        <v>30</v>
      </c>
      <c r="X1891" s="2" t="s">
        <v>1141</v>
      </c>
      <c r="Y1891" s="2" t="s">
        <v>563</v>
      </c>
    </row>
    <row r="1892" spans="1:27" ht="14.25" customHeight="1">
      <c r="A1892" s="1">
        <v>4239</v>
      </c>
      <c r="B1892" s="2">
        <v>1</v>
      </c>
      <c r="C1892" s="1" t="s">
        <v>1795</v>
      </c>
      <c r="D1892" s="1" t="s">
        <v>1796</v>
      </c>
      <c r="E1892" s="1">
        <v>2021</v>
      </c>
      <c r="F1892" s="1" t="s">
        <v>1797</v>
      </c>
      <c r="G1892" s="1" t="s">
        <v>1798</v>
      </c>
      <c r="H1892" s="8" t="str">
        <f>HYPERLINK("https://doi.org/"&amp;G1892)</f>
        <v>https://doi.org/10.1016/j.rse.2020.112277</v>
      </c>
      <c r="I1892" s="1" t="s">
        <v>1799</v>
      </c>
      <c r="J1892" s="1" t="s">
        <v>1303</v>
      </c>
      <c r="K1892" s="2">
        <v>4</v>
      </c>
      <c r="L1892" s="2">
        <f t="shared" si="44"/>
        <v>8</v>
      </c>
      <c r="M1892" s="1" t="s">
        <v>1803</v>
      </c>
      <c r="N1892" s="9">
        <v>0.627</v>
      </c>
      <c r="O1892" s="15"/>
      <c r="R1892" s="4"/>
      <c r="U1892" s="2" t="s">
        <v>35</v>
      </c>
      <c r="V1892" s="1" t="s">
        <v>32</v>
      </c>
      <c r="X1892" s="2" t="s">
        <v>1141</v>
      </c>
      <c r="Y1892" s="2" t="s">
        <v>563</v>
      </c>
    </row>
    <row r="1893" spans="1:27" ht="14.25" customHeight="1">
      <c r="A1893" s="1">
        <v>4239</v>
      </c>
      <c r="B1893" s="2">
        <v>1</v>
      </c>
      <c r="C1893" s="1" t="s">
        <v>1795</v>
      </c>
      <c r="D1893" s="1" t="s">
        <v>1796</v>
      </c>
      <c r="E1893" s="1">
        <v>2021</v>
      </c>
      <c r="F1893" s="1" t="s">
        <v>1797</v>
      </c>
      <c r="G1893" s="1" t="s">
        <v>1798</v>
      </c>
      <c r="H1893" s="8" t="str">
        <f>HYPERLINK("https://doi.org/"&amp;G1893)</f>
        <v>https://doi.org/10.1016/j.rse.2020.112277</v>
      </c>
      <c r="I1893" s="1" t="s">
        <v>1799</v>
      </c>
      <c r="J1893" s="1" t="s">
        <v>1303</v>
      </c>
      <c r="K1893" s="2">
        <v>6</v>
      </c>
      <c r="L1893" s="2">
        <f t="shared" si="44"/>
        <v>12</v>
      </c>
      <c r="M1893" s="1" t="s">
        <v>1803</v>
      </c>
      <c r="N1893" s="9">
        <v>0.83299999999999996</v>
      </c>
      <c r="O1893" s="15"/>
      <c r="R1893" s="4"/>
      <c r="U1893" s="2" t="s">
        <v>35</v>
      </c>
      <c r="V1893" s="1" t="s">
        <v>36</v>
      </c>
      <c r="X1893" s="2" t="s">
        <v>1141</v>
      </c>
      <c r="Y1893" s="2" t="s">
        <v>563</v>
      </c>
    </row>
    <row r="1894" spans="1:27" ht="14.25" customHeight="1">
      <c r="A1894" s="1">
        <v>4239</v>
      </c>
      <c r="B1894" s="2">
        <v>1</v>
      </c>
      <c r="C1894" s="1" t="s">
        <v>1795</v>
      </c>
      <c r="D1894" s="1" t="s">
        <v>1796</v>
      </c>
      <c r="E1894" s="1">
        <v>2021</v>
      </c>
      <c r="F1894" s="1" t="s">
        <v>1797</v>
      </c>
      <c r="G1894" s="1" t="s">
        <v>1798</v>
      </c>
      <c r="H1894" s="8" t="str">
        <f>HYPERLINK("https://doi.org/"&amp;G1894)</f>
        <v>https://doi.org/10.1016/j.rse.2020.112277</v>
      </c>
      <c r="I1894" s="1" t="s">
        <v>1799</v>
      </c>
      <c r="J1894" s="1" t="s">
        <v>1303</v>
      </c>
      <c r="K1894" s="2">
        <v>3</v>
      </c>
      <c r="L1894" s="2">
        <f t="shared" si="44"/>
        <v>6</v>
      </c>
      <c r="M1894" s="1" t="s">
        <v>1803</v>
      </c>
      <c r="N1894" s="9">
        <v>0.36499999999999999</v>
      </c>
      <c r="O1894" s="15"/>
      <c r="R1894" s="4"/>
      <c r="U1894" s="2" t="s">
        <v>35</v>
      </c>
      <c r="V1894" s="1" t="s">
        <v>1144</v>
      </c>
      <c r="X1894" s="2" t="s">
        <v>1141</v>
      </c>
      <c r="Y1894" s="2" t="s">
        <v>563</v>
      </c>
      <c r="AA1894" s="2"/>
    </row>
    <row r="1895" spans="1:27" ht="14.25" customHeight="1">
      <c r="A1895" s="1">
        <v>4239</v>
      </c>
      <c r="B1895" s="2">
        <v>1</v>
      </c>
      <c r="C1895" s="1" t="s">
        <v>1795</v>
      </c>
      <c r="D1895" s="1" t="s">
        <v>1796</v>
      </c>
      <c r="E1895" s="1">
        <v>2021</v>
      </c>
      <c r="F1895" s="1" t="s">
        <v>1797</v>
      </c>
      <c r="G1895" s="1" t="s">
        <v>1798</v>
      </c>
      <c r="H1895" s="8" t="str">
        <f>HYPERLINK("https://doi.org/"&amp;G1895)</f>
        <v>https://doi.org/10.1016/j.rse.2020.112277</v>
      </c>
      <c r="I1895" s="1" t="s">
        <v>1799</v>
      </c>
      <c r="J1895" s="1" t="s">
        <v>1303</v>
      </c>
      <c r="K1895" s="2">
        <v>2</v>
      </c>
      <c r="L1895" s="2">
        <f t="shared" si="44"/>
        <v>4</v>
      </c>
      <c r="M1895" s="1" t="s">
        <v>1803</v>
      </c>
      <c r="N1895" s="9">
        <v>0.52200000000000002</v>
      </c>
      <c r="O1895" s="15"/>
      <c r="R1895" s="4"/>
      <c r="U1895" s="2" t="s">
        <v>35</v>
      </c>
      <c r="V1895" s="1" t="s">
        <v>1146</v>
      </c>
      <c r="X1895" s="2" t="s">
        <v>1141</v>
      </c>
      <c r="Y1895" s="2" t="s">
        <v>563</v>
      </c>
    </row>
    <row r="1896" spans="1:27" ht="14.25" customHeight="1">
      <c r="A1896" s="1">
        <v>4239</v>
      </c>
      <c r="B1896" s="2">
        <v>1</v>
      </c>
      <c r="C1896" s="1" t="s">
        <v>1795</v>
      </c>
      <c r="D1896" s="1" t="s">
        <v>1796</v>
      </c>
      <c r="E1896" s="1">
        <v>2021</v>
      </c>
      <c r="F1896" s="1" t="s">
        <v>1797</v>
      </c>
      <c r="G1896" s="1" t="s">
        <v>1798</v>
      </c>
      <c r="H1896" s="8" t="str">
        <f>HYPERLINK("https://doi.org/"&amp;G1896)</f>
        <v>https://doi.org/10.1016/j.rse.2020.112277</v>
      </c>
      <c r="I1896" s="1" t="s">
        <v>1799</v>
      </c>
      <c r="J1896" s="1" t="s">
        <v>1303</v>
      </c>
      <c r="K1896" s="2">
        <v>2</v>
      </c>
      <c r="L1896" s="2">
        <f t="shared" si="44"/>
        <v>4</v>
      </c>
      <c r="M1896" s="1" t="s">
        <v>1804</v>
      </c>
      <c r="N1896" s="9">
        <v>1.127</v>
      </c>
      <c r="O1896" s="15"/>
      <c r="R1896" s="4"/>
      <c r="U1896" s="2" t="s">
        <v>35</v>
      </c>
      <c r="V1896" s="1" t="s">
        <v>1801</v>
      </c>
      <c r="X1896" s="2" t="s">
        <v>1141</v>
      </c>
      <c r="Y1896" s="2" t="s">
        <v>563</v>
      </c>
    </row>
    <row r="1897" spans="1:27" ht="14.25" customHeight="1">
      <c r="A1897" s="1">
        <v>4239</v>
      </c>
      <c r="B1897" s="2">
        <v>1</v>
      </c>
      <c r="C1897" s="1" t="s">
        <v>1795</v>
      </c>
      <c r="D1897" s="1" t="s">
        <v>1796</v>
      </c>
      <c r="E1897" s="1">
        <v>2021</v>
      </c>
      <c r="F1897" s="1" t="s">
        <v>1797</v>
      </c>
      <c r="G1897" s="1" t="s">
        <v>1798</v>
      </c>
      <c r="H1897" s="8" t="str">
        <f>HYPERLINK("https://doi.org/"&amp;G1897)</f>
        <v>https://doi.org/10.1016/j.rse.2020.112277</v>
      </c>
      <c r="I1897" s="1" t="s">
        <v>1799</v>
      </c>
      <c r="J1897" s="1" t="s">
        <v>1303</v>
      </c>
      <c r="K1897" s="2">
        <v>9</v>
      </c>
      <c r="L1897" s="2">
        <f t="shared" si="44"/>
        <v>18</v>
      </c>
      <c r="M1897" s="1" t="s">
        <v>1804</v>
      </c>
      <c r="N1897" s="9">
        <v>0.96499999999999997</v>
      </c>
      <c r="O1897" s="15"/>
      <c r="R1897" s="4"/>
      <c r="U1897" s="2" t="s">
        <v>35</v>
      </c>
      <c r="V1897" s="1" t="s">
        <v>1802</v>
      </c>
      <c r="X1897" s="2" t="s">
        <v>1141</v>
      </c>
      <c r="Y1897" s="2" t="s">
        <v>563</v>
      </c>
    </row>
    <row r="1898" spans="1:27" ht="14.25" customHeight="1">
      <c r="A1898" s="1">
        <v>4239</v>
      </c>
      <c r="B1898" s="2">
        <v>1</v>
      </c>
      <c r="C1898" s="1" t="s">
        <v>1795</v>
      </c>
      <c r="D1898" s="1" t="s">
        <v>1796</v>
      </c>
      <c r="E1898" s="1">
        <v>2021</v>
      </c>
      <c r="F1898" s="1" t="s">
        <v>1797</v>
      </c>
      <c r="G1898" s="1" t="s">
        <v>1798</v>
      </c>
      <c r="H1898" s="8" t="str">
        <f>HYPERLINK("https://doi.org/"&amp;G1898)</f>
        <v>https://doi.org/10.1016/j.rse.2020.112277</v>
      </c>
      <c r="I1898" s="1" t="s">
        <v>1799</v>
      </c>
      <c r="J1898" s="1" t="s">
        <v>1303</v>
      </c>
      <c r="K1898" s="2">
        <v>1</v>
      </c>
      <c r="L1898" s="2">
        <f t="shared" si="44"/>
        <v>2</v>
      </c>
      <c r="M1898" s="1" t="s">
        <v>1804</v>
      </c>
      <c r="N1898" s="9">
        <v>1.23</v>
      </c>
      <c r="O1898" s="15"/>
      <c r="R1898" s="4"/>
      <c r="U1898" s="2" t="s">
        <v>35</v>
      </c>
      <c r="V1898" s="1" t="s">
        <v>509</v>
      </c>
      <c r="X1898" s="2" t="s">
        <v>1141</v>
      </c>
      <c r="Y1898" s="2" t="s">
        <v>563</v>
      </c>
    </row>
    <row r="1899" spans="1:27" ht="14.25" customHeight="1">
      <c r="A1899" s="1">
        <v>4239</v>
      </c>
      <c r="B1899" s="2">
        <v>1</v>
      </c>
      <c r="C1899" s="1" t="s">
        <v>1795</v>
      </c>
      <c r="D1899" s="1" t="s">
        <v>1796</v>
      </c>
      <c r="E1899" s="1">
        <v>2021</v>
      </c>
      <c r="F1899" s="1" t="s">
        <v>1797</v>
      </c>
      <c r="G1899" s="1" t="s">
        <v>1798</v>
      </c>
      <c r="H1899" s="8" t="str">
        <f>HYPERLINK("https://doi.org/"&amp;G1899)</f>
        <v>https://doi.org/10.1016/j.rse.2020.112277</v>
      </c>
      <c r="I1899" s="1" t="s">
        <v>1799</v>
      </c>
      <c r="J1899" s="1" t="s">
        <v>1303</v>
      </c>
      <c r="K1899" s="2">
        <v>4</v>
      </c>
      <c r="L1899" s="2">
        <f t="shared" si="44"/>
        <v>8</v>
      </c>
      <c r="M1899" s="1" t="s">
        <v>1804</v>
      </c>
      <c r="N1899" s="9">
        <v>0.80900000000000005</v>
      </c>
      <c r="O1899" s="15"/>
      <c r="R1899" s="4"/>
      <c r="U1899" s="2" t="s">
        <v>35</v>
      </c>
      <c r="V1899" s="1" t="s">
        <v>30</v>
      </c>
      <c r="X1899" s="2" t="s">
        <v>1141</v>
      </c>
      <c r="Y1899" s="2" t="s">
        <v>563</v>
      </c>
    </row>
    <row r="1900" spans="1:27" ht="14.25" customHeight="1">
      <c r="A1900" s="1">
        <v>4239</v>
      </c>
      <c r="B1900" s="2">
        <v>1</v>
      </c>
      <c r="C1900" s="1" t="s">
        <v>1795</v>
      </c>
      <c r="D1900" s="1" t="s">
        <v>1796</v>
      </c>
      <c r="E1900" s="1">
        <v>2021</v>
      </c>
      <c r="F1900" s="1" t="s">
        <v>1797</v>
      </c>
      <c r="G1900" s="1" t="s">
        <v>1798</v>
      </c>
      <c r="H1900" s="8" t="str">
        <f>HYPERLINK("https://doi.org/"&amp;G1900)</f>
        <v>https://doi.org/10.1016/j.rse.2020.112277</v>
      </c>
      <c r="I1900" s="1" t="s">
        <v>1799</v>
      </c>
      <c r="J1900" s="1" t="s">
        <v>1303</v>
      </c>
      <c r="K1900" s="2">
        <v>4</v>
      </c>
      <c r="L1900" s="2">
        <f t="shared" si="44"/>
        <v>8</v>
      </c>
      <c r="M1900" s="1" t="s">
        <v>1804</v>
      </c>
      <c r="N1900" s="9">
        <v>0.65200000000000002</v>
      </c>
      <c r="O1900" s="15"/>
      <c r="R1900" s="4"/>
      <c r="U1900" s="2" t="s">
        <v>35</v>
      </c>
      <c r="V1900" s="1" t="s">
        <v>32</v>
      </c>
      <c r="X1900" s="2" t="s">
        <v>1141</v>
      </c>
      <c r="Y1900" s="2" t="s">
        <v>563</v>
      </c>
    </row>
    <row r="1901" spans="1:27" ht="14.25" customHeight="1">
      <c r="A1901" s="1">
        <v>4239</v>
      </c>
      <c r="B1901" s="2">
        <v>1</v>
      </c>
      <c r="C1901" s="1" t="s">
        <v>1795</v>
      </c>
      <c r="D1901" s="1" t="s">
        <v>1796</v>
      </c>
      <c r="E1901" s="1">
        <v>2021</v>
      </c>
      <c r="F1901" s="1" t="s">
        <v>1797</v>
      </c>
      <c r="G1901" s="1" t="s">
        <v>1798</v>
      </c>
      <c r="H1901" s="8" t="str">
        <f>HYPERLINK("https://doi.org/"&amp;G1901)</f>
        <v>https://doi.org/10.1016/j.rse.2020.112277</v>
      </c>
      <c r="I1901" s="1" t="s">
        <v>1799</v>
      </c>
      <c r="J1901" s="1" t="s">
        <v>1303</v>
      </c>
      <c r="K1901" s="2">
        <v>6</v>
      </c>
      <c r="L1901" s="2">
        <f t="shared" si="44"/>
        <v>12</v>
      </c>
      <c r="M1901" s="1" t="s">
        <v>1804</v>
      </c>
      <c r="N1901" s="9">
        <v>0.89300000000000002</v>
      </c>
      <c r="O1901" s="15"/>
      <c r="R1901" s="4"/>
      <c r="U1901" s="2" t="s">
        <v>35</v>
      </c>
      <c r="V1901" s="1" t="s">
        <v>36</v>
      </c>
      <c r="X1901" s="2" t="s">
        <v>1141</v>
      </c>
      <c r="Y1901" s="2" t="s">
        <v>563</v>
      </c>
    </row>
    <row r="1902" spans="1:27" ht="14.25" customHeight="1">
      <c r="A1902" s="1">
        <v>4239</v>
      </c>
      <c r="B1902" s="2">
        <v>1</v>
      </c>
      <c r="C1902" s="1" t="s">
        <v>1795</v>
      </c>
      <c r="D1902" s="1" t="s">
        <v>1796</v>
      </c>
      <c r="E1902" s="1">
        <v>2021</v>
      </c>
      <c r="F1902" s="1" t="s">
        <v>1797</v>
      </c>
      <c r="G1902" s="1" t="s">
        <v>1798</v>
      </c>
      <c r="H1902" s="8" t="str">
        <f>HYPERLINK("https://doi.org/"&amp;G1902)</f>
        <v>https://doi.org/10.1016/j.rse.2020.112277</v>
      </c>
      <c r="I1902" s="1" t="s">
        <v>1799</v>
      </c>
      <c r="J1902" s="1" t="s">
        <v>1303</v>
      </c>
      <c r="K1902" s="2">
        <v>3</v>
      </c>
      <c r="L1902" s="2">
        <f t="shared" si="44"/>
        <v>6</v>
      </c>
      <c r="M1902" s="1" t="s">
        <v>1804</v>
      </c>
      <c r="N1902" s="9">
        <v>0.54</v>
      </c>
      <c r="O1902" s="15"/>
      <c r="R1902" s="4"/>
      <c r="U1902" s="2" t="s">
        <v>35</v>
      </c>
      <c r="V1902" s="1" t="s">
        <v>1144</v>
      </c>
      <c r="X1902" s="2" t="s">
        <v>1141</v>
      </c>
      <c r="Y1902" s="2" t="s">
        <v>563</v>
      </c>
    </row>
    <row r="1903" spans="1:27" ht="14.25" customHeight="1">
      <c r="A1903" s="1">
        <v>4239</v>
      </c>
      <c r="B1903" s="2">
        <v>1</v>
      </c>
      <c r="C1903" s="1" t="s">
        <v>1795</v>
      </c>
      <c r="D1903" s="1" t="s">
        <v>1796</v>
      </c>
      <c r="E1903" s="1">
        <v>2021</v>
      </c>
      <c r="F1903" s="1" t="s">
        <v>1797</v>
      </c>
      <c r="G1903" s="1" t="s">
        <v>1798</v>
      </c>
      <c r="H1903" s="8" t="str">
        <f>HYPERLINK("https://doi.org/"&amp;G1903)</f>
        <v>https://doi.org/10.1016/j.rse.2020.112277</v>
      </c>
      <c r="I1903" s="1" t="s">
        <v>1799</v>
      </c>
      <c r="J1903" s="1" t="s">
        <v>1303</v>
      </c>
      <c r="K1903" s="2">
        <v>2</v>
      </c>
      <c r="L1903" s="2">
        <f t="shared" si="44"/>
        <v>4</v>
      </c>
      <c r="M1903" s="1" t="s">
        <v>1804</v>
      </c>
      <c r="N1903" s="9">
        <v>0.66800000000000004</v>
      </c>
      <c r="O1903" s="15"/>
      <c r="R1903" s="4"/>
      <c r="U1903" s="2" t="s">
        <v>35</v>
      </c>
      <c r="V1903" s="1" t="s">
        <v>1146</v>
      </c>
      <c r="X1903" s="2" t="s">
        <v>1141</v>
      </c>
      <c r="Y1903" s="2" t="s">
        <v>563</v>
      </c>
    </row>
    <row r="1904" spans="1:27" ht="14.25" customHeight="1">
      <c r="A1904" s="1">
        <v>4239</v>
      </c>
      <c r="B1904" s="2">
        <v>1</v>
      </c>
      <c r="C1904" s="1" t="s">
        <v>1795</v>
      </c>
      <c r="D1904" s="1" t="s">
        <v>1796</v>
      </c>
      <c r="E1904" s="1">
        <v>2021</v>
      </c>
      <c r="F1904" s="1" t="s">
        <v>1797</v>
      </c>
      <c r="G1904" s="1" t="s">
        <v>1798</v>
      </c>
      <c r="H1904" s="8" t="str">
        <f>HYPERLINK("https://doi.org/"&amp;G1904)</f>
        <v>https://doi.org/10.1016/j.rse.2020.112277</v>
      </c>
      <c r="I1904" s="1" t="s">
        <v>1799</v>
      </c>
      <c r="J1904" s="1" t="s">
        <v>1303</v>
      </c>
      <c r="K1904" s="2">
        <v>2</v>
      </c>
      <c r="L1904" s="2">
        <f t="shared" si="44"/>
        <v>4</v>
      </c>
      <c r="M1904" s="1" t="s">
        <v>1805</v>
      </c>
      <c r="N1904" s="9">
        <v>1.5669999999999999</v>
      </c>
      <c r="O1904" s="15"/>
      <c r="R1904" s="4"/>
      <c r="U1904" s="2" t="s">
        <v>35</v>
      </c>
      <c r="V1904" s="1" t="s">
        <v>1801</v>
      </c>
      <c r="X1904" s="2" t="s">
        <v>1141</v>
      </c>
      <c r="Y1904" s="2" t="s">
        <v>563</v>
      </c>
    </row>
    <row r="1905" spans="1:27" ht="14.25" customHeight="1">
      <c r="A1905" s="1">
        <v>4239</v>
      </c>
      <c r="B1905" s="2">
        <v>1</v>
      </c>
      <c r="C1905" s="1" t="s">
        <v>1795</v>
      </c>
      <c r="D1905" s="1" t="s">
        <v>1796</v>
      </c>
      <c r="E1905" s="1">
        <v>2021</v>
      </c>
      <c r="F1905" s="1" t="s">
        <v>1797</v>
      </c>
      <c r="G1905" s="1" t="s">
        <v>1798</v>
      </c>
      <c r="H1905" s="8" t="str">
        <f>HYPERLINK("https://doi.org/"&amp;G1905)</f>
        <v>https://doi.org/10.1016/j.rse.2020.112277</v>
      </c>
      <c r="I1905" s="1" t="s">
        <v>1799</v>
      </c>
      <c r="J1905" s="1" t="s">
        <v>1303</v>
      </c>
      <c r="K1905" s="2">
        <v>9</v>
      </c>
      <c r="L1905" s="2">
        <f t="shared" si="44"/>
        <v>18</v>
      </c>
      <c r="M1905" s="1" t="s">
        <v>1805</v>
      </c>
      <c r="N1905" s="9">
        <v>1.17</v>
      </c>
      <c r="O1905" s="15"/>
      <c r="R1905" s="4"/>
      <c r="U1905" s="2" t="s">
        <v>35</v>
      </c>
      <c r="V1905" s="1" t="s">
        <v>1802</v>
      </c>
      <c r="X1905" s="2" t="s">
        <v>1141</v>
      </c>
      <c r="Y1905" s="2" t="s">
        <v>563</v>
      </c>
    </row>
    <row r="1906" spans="1:27" ht="14.25" customHeight="1">
      <c r="A1906" s="1">
        <v>4239</v>
      </c>
      <c r="B1906" s="2">
        <v>1</v>
      </c>
      <c r="C1906" s="1" t="s">
        <v>1795</v>
      </c>
      <c r="D1906" s="1" t="s">
        <v>1796</v>
      </c>
      <c r="E1906" s="1">
        <v>2021</v>
      </c>
      <c r="F1906" s="1" t="s">
        <v>1797</v>
      </c>
      <c r="G1906" s="1" t="s">
        <v>1798</v>
      </c>
      <c r="H1906" s="8" t="str">
        <f>HYPERLINK("https://doi.org/"&amp;G1906)</f>
        <v>https://doi.org/10.1016/j.rse.2020.112277</v>
      </c>
      <c r="I1906" s="1" t="s">
        <v>1799</v>
      </c>
      <c r="J1906" s="1" t="s">
        <v>1303</v>
      </c>
      <c r="K1906" s="2">
        <v>1</v>
      </c>
      <c r="L1906" s="2">
        <f t="shared" si="44"/>
        <v>2</v>
      </c>
      <c r="M1906" s="1" t="s">
        <v>1805</v>
      </c>
      <c r="N1906" s="9">
        <v>1.6439999999999999</v>
      </c>
      <c r="O1906" s="15"/>
      <c r="R1906" s="4"/>
      <c r="U1906" s="2" t="s">
        <v>35</v>
      </c>
      <c r="V1906" s="1" t="s">
        <v>509</v>
      </c>
      <c r="X1906" s="2" t="s">
        <v>1141</v>
      </c>
      <c r="Y1906" s="2" t="s">
        <v>563</v>
      </c>
    </row>
    <row r="1907" spans="1:27" ht="14.25" customHeight="1">
      <c r="A1907" s="1">
        <v>4239</v>
      </c>
      <c r="B1907" s="2">
        <v>1</v>
      </c>
      <c r="C1907" s="1" t="s">
        <v>1795</v>
      </c>
      <c r="D1907" s="1" t="s">
        <v>1796</v>
      </c>
      <c r="E1907" s="1">
        <v>2021</v>
      </c>
      <c r="F1907" s="1" t="s">
        <v>1797</v>
      </c>
      <c r="G1907" s="1" t="s">
        <v>1798</v>
      </c>
      <c r="H1907" s="8" t="str">
        <f>HYPERLINK("https://doi.org/"&amp;G1907)</f>
        <v>https://doi.org/10.1016/j.rse.2020.112277</v>
      </c>
      <c r="I1907" s="1" t="s">
        <v>1799</v>
      </c>
      <c r="J1907" s="1" t="s">
        <v>1303</v>
      </c>
      <c r="K1907" s="2">
        <v>4</v>
      </c>
      <c r="L1907" s="2">
        <f t="shared" si="44"/>
        <v>8</v>
      </c>
      <c r="M1907" s="1" t="s">
        <v>1805</v>
      </c>
      <c r="N1907" s="9">
        <v>1.2509999999999999</v>
      </c>
      <c r="O1907" s="15"/>
      <c r="R1907" s="4"/>
      <c r="U1907" s="2" t="s">
        <v>35</v>
      </c>
      <c r="V1907" s="1" t="s">
        <v>30</v>
      </c>
      <c r="X1907" s="2" t="s">
        <v>1141</v>
      </c>
      <c r="Y1907" s="2" t="s">
        <v>563</v>
      </c>
    </row>
    <row r="1908" spans="1:27" ht="14.25" customHeight="1">
      <c r="A1908" s="1">
        <v>4239</v>
      </c>
      <c r="B1908" s="2">
        <v>1</v>
      </c>
      <c r="C1908" s="1" t="s">
        <v>1795</v>
      </c>
      <c r="D1908" s="1" t="s">
        <v>1796</v>
      </c>
      <c r="E1908" s="1">
        <v>2021</v>
      </c>
      <c r="F1908" s="1" t="s">
        <v>1797</v>
      </c>
      <c r="G1908" s="1" t="s">
        <v>1798</v>
      </c>
      <c r="H1908" s="8" t="str">
        <f>HYPERLINK("https://doi.org/"&amp;G1908)</f>
        <v>https://doi.org/10.1016/j.rse.2020.112277</v>
      </c>
      <c r="I1908" s="1" t="s">
        <v>1799</v>
      </c>
      <c r="J1908" s="1" t="s">
        <v>1303</v>
      </c>
      <c r="K1908" s="2">
        <v>4</v>
      </c>
      <c r="L1908" s="2">
        <f t="shared" si="44"/>
        <v>8</v>
      </c>
      <c r="M1908" s="1" t="s">
        <v>1805</v>
      </c>
      <c r="N1908" s="9">
        <v>0.86299999999999999</v>
      </c>
      <c r="O1908" s="15"/>
      <c r="R1908" s="4"/>
      <c r="U1908" s="2" t="s">
        <v>35</v>
      </c>
      <c r="V1908" s="1" t="s">
        <v>32</v>
      </c>
      <c r="X1908" s="2" t="s">
        <v>1141</v>
      </c>
      <c r="Y1908" s="2" t="s">
        <v>563</v>
      </c>
    </row>
    <row r="1909" spans="1:27" ht="14.25" customHeight="1">
      <c r="A1909" s="1">
        <v>4239</v>
      </c>
      <c r="B1909" s="2">
        <v>1</v>
      </c>
      <c r="C1909" s="1" t="s">
        <v>1795</v>
      </c>
      <c r="D1909" s="1" t="s">
        <v>1796</v>
      </c>
      <c r="E1909" s="1">
        <v>2021</v>
      </c>
      <c r="F1909" s="1" t="s">
        <v>1797</v>
      </c>
      <c r="G1909" s="1" t="s">
        <v>1798</v>
      </c>
      <c r="H1909" s="8" t="str">
        <f>HYPERLINK("https://doi.org/"&amp;G1909)</f>
        <v>https://doi.org/10.1016/j.rse.2020.112277</v>
      </c>
      <c r="I1909" s="1" t="s">
        <v>1799</v>
      </c>
      <c r="J1909" s="1" t="s">
        <v>1303</v>
      </c>
      <c r="K1909" s="2">
        <v>6</v>
      </c>
      <c r="L1909" s="2">
        <f t="shared" si="44"/>
        <v>12</v>
      </c>
      <c r="M1909" s="1" t="s">
        <v>1805</v>
      </c>
      <c r="N1909" s="9">
        <v>1.069</v>
      </c>
      <c r="O1909" s="15"/>
      <c r="R1909" s="4"/>
      <c r="U1909" s="2" t="s">
        <v>35</v>
      </c>
      <c r="V1909" s="1" t="s">
        <v>36</v>
      </c>
      <c r="X1909" s="2" t="s">
        <v>1141</v>
      </c>
      <c r="Y1909" s="2" t="s">
        <v>563</v>
      </c>
    </row>
    <row r="1910" spans="1:27" ht="14.25" customHeight="1">
      <c r="A1910" s="1">
        <v>4239</v>
      </c>
      <c r="B1910" s="2">
        <v>1</v>
      </c>
      <c r="C1910" s="1" t="s">
        <v>1795</v>
      </c>
      <c r="D1910" s="1" t="s">
        <v>1796</v>
      </c>
      <c r="E1910" s="1">
        <v>2021</v>
      </c>
      <c r="F1910" s="1" t="s">
        <v>1797</v>
      </c>
      <c r="G1910" s="1" t="s">
        <v>1798</v>
      </c>
      <c r="H1910" s="8" t="str">
        <f>HYPERLINK("https://doi.org/"&amp;G1910)</f>
        <v>https://doi.org/10.1016/j.rse.2020.112277</v>
      </c>
      <c r="I1910" s="1" t="s">
        <v>1799</v>
      </c>
      <c r="J1910" s="1" t="s">
        <v>1303</v>
      </c>
      <c r="K1910" s="2">
        <v>3</v>
      </c>
      <c r="L1910" s="2">
        <f t="shared" si="44"/>
        <v>6</v>
      </c>
      <c r="M1910" s="1" t="s">
        <v>1805</v>
      </c>
      <c r="N1910" s="9">
        <v>0.63500000000000001</v>
      </c>
      <c r="O1910" s="15"/>
      <c r="R1910" s="4"/>
      <c r="U1910" s="2" t="s">
        <v>35</v>
      </c>
      <c r="V1910" s="1" t="s">
        <v>1144</v>
      </c>
      <c r="X1910" s="2" t="s">
        <v>1141</v>
      </c>
      <c r="Y1910" s="2" t="s">
        <v>563</v>
      </c>
    </row>
    <row r="1911" spans="1:27" ht="14.25" customHeight="1">
      <c r="A1911" s="1">
        <v>4239</v>
      </c>
      <c r="B1911" s="2">
        <v>1</v>
      </c>
      <c r="C1911" s="1" t="s">
        <v>1795</v>
      </c>
      <c r="D1911" s="1" t="s">
        <v>1796</v>
      </c>
      <c r="E1911" s="1">
        <v>2021</v>
      </c>
      <c r="F1911" s="1" t="s">
        <v>1797</v>
      </c>
      <c r="G1911" s="1" t="s">
        <v>1798</v>
      </c>
      <c r="H1911" s="8" t="str">
        <f>HYPERLINK("https://doi.org/"&amp;G1911)</f>
        <v>https://doi.org/10.1016/j.rse.2020.112277</v>
      </c>
      <c r="I1911" s="1" t="s">
        <v>1799</v>
      </c>
      <c r="J1911" s="1" t="s">
        <v>1303</v>
      </c>
      <c r="K1911" s="2">
        <v>2</v>
      </c>
      <c r="L1911" s="2">
        <f t="shared" si="44"/>
        <v>4</v>
      </c>
      <c r="M1911" s="1" t="s">
        <v>1805</v>
      </c>
      <c r="N1911" s="9">
        <v>0.75900000000000001</v>
      </c>
      <c r="O1911" s="15"/>
      <c r="R1911" s="4"/>
      <c r="U1911" s="2" t="s">
        <v>35</v>
      </c>
      <c r="V1911" s="1" t="s">
        <v>1146</v>
      </c>
      <c r="X1911" s="2" t="s">
        <v>1141</v>
      </c>
      <c r="Y1911" s="2" t="s">
        <v>563</v>
      </c>
      <c r="AA1911" s="2"/>
    </row>
    <row r="1912" spans="1:27" ht="14.25" customHeight="1">
      <c r="A1912" s="1">
        <v>4113</v>
      </c>
      <c r="B1912" s="2">
        <v>1</v>
      </c>
      <c r="C1912" s="1" t="s">
        <v>1806</v>
      </c>
      <c r="D1912" s="1" t="s">
        <v>1807</v>
      </c>
      <c r="E1912" s="1">
        <v>2021</v>
      </c>
      <c r="F1912" s="1" t="s">
        <v>1808</v>
      </c>
      <c r="G1912" s="1" t="s">
        <v>1809</v>
      </c>
      <c r="H1912" s="8" t="str">
        <f>HYPERLINK("https://doi.org/"&amp;G1912)</f>
        <v>https://doi.org/10.1016/j.rse.2021.112440</v>
      </c>
      <c r="I1912" s="1" t="s">
        <v>1810</v>
      </c>
      <c r="J1912" s="1" t="s">
        <v>1303</v>
      </c>
      <c r="K1912" s="2">
        <v>3</v>
      </c>
      <c r="L1912" s="2">
        <v>5</v>
      </c>
      <c r="M1912" s="2" t="s">
        <v>57</v>
      </c>
      <c r="N1912" s="9">
        <f>S1912*Unit_conversion!$C$5</f>
        <v>2.0070258947419903</v>
      </c>
      <c r="R1912" s="10"/>
      <c r="S1912" s="2">
        <v>57</v>
      </c>
      <c r="U1912" s="2" t="s">
        <v>26</v>
      </c>
      <c r="V1912" s="46" t="s">
        <v>1811</v>
      </c>
      <c r="W1912" s="1" t="s">
        <v>1812</v>
      </c>
      <c r="X1912" s="2" t="s">
        <v>1141</v>
      </c>
      <c r="Y1912" s="2" t="s">
        <v>1813</v>
      </c>
      <c r="AA1912" s="2"/>
    </row>
    <row r="1913" spans="1:27" ht="14.25" customHeight="1">
      <c r="A1913" s="1">
        <v>4113</v>
      </c>
      <c r="B1913" s="2">
        <v>1</v>
      </c>
      <c r="C1913" s="1" t="s">
        <v>1806</v>
      </c>
      <c r="D1913" s="1" t="s">
        <v>1807</v>
      </c>
      <c r="E1913" s="1">
        <v>2021</v>
      </c>
      <c r="F1913" s="1" t="s">
        <v>1808</v>
      </c>
      <c r="G1913" s="1" t="s">
        <v>1809</v>
      </c>
      <c r="H1913" s="8" t="str">
        <f>HYPERLINK("https://doi.org/"&amp;G1913)</f>
        <v>https://doi.org/10.1016/j.rse.2021.112440</v>
      </c>
      <c r="I1913" s="1" t="s">
        <v>1810</v>
      </c>
      <c r="J1913" s="1" t="s">
        <v>1303</v>
      </c>
      <c r="K1913" s="2">
        <v>3</v>
      </c>
      <c r="L1913" s="2">
        <v>5</v>
      </c>
      <c r="M1913" s="2" t="s">
        <v>57</v>
      </c>
      <c r="N1913" s="9">
        <f>S1913*Unit_conversion!$C$5</f>
        <v>2.0774478559610072</v>
      </c>
      <c r="R1913" s="10"/>
      <c r="S1913" s="2">
        <v>59</v>
      </c>
      <c r="U1913" s="2" t="s">
        <v>26</v>
      </c>
      <c r="V1913" s="46" t="s">
        <v>1811</v>
      </c>
      <c r="W1913" s="1" t="s">
        <v>1812</v>
      </c>
      <c r="X1913" s="2" t="s">
        <v>1141</v>
      </c>
      <c r="Y1913" s="2" t="s">
        <v>1814</v>
      </c>
      <c r="AA1913" s="2"/>
    </row>
    <row r="1914" spans="1:27" ht="14.25" customHeight="1">
      <c r="A1914" s="1">
        <v>4113</v>
      </c>
      <c r="B1914" s="2">
        <v>1</v>
      </c>
      <c r="C1914" s="1" t="s">
        <v>1806</v>
      </c>
      <c r="D1914" s="1" t="s">
        <v>1807</v>
      </c>
      <c r="E1914" s="1">
        <v>2021</v>
      </c>
      <c r="F1914" s="1" t="s">
        <v>1808</v>
      </c>
      <c r="G1914" s="1" t="s">
        <v>1809</v>
      </c>
      <c r="H1914" s="8" t="str">
        <f>HYPERLINK("https://doi.org/"&amp;G1914)</f>
        <v>https://doi.org/10.1016/j.rse.2021.112440</v>
      </c>
      <c r="I1914" s="1" t="s">
        <v>1810</v>
      </c>
      <c r="J1914" s="1" t="s">
        <v>1303</v>
      </c>
      <c r="K1914" s="2">
        <v>3</v>
      </c>
      <c r="L1914" s="2">
        <v>5</v>
      </c>
      <c r="M1914" s="2" t="s">
        <v>57</v>
      </c>
      <c r="N1914" s="9">
        <f>S1914*Unit_conversion!$C$5</f>
        <v>2.8168784487606882</v>
      </c>
      <c r="R1914" s="10"/>
      <c r="S1914" s="2">
        <v>80</v>
      </c>
      <c r="U1914" s="2" t="s">
        <v>26</v>
      </c>
      <c r="V1914" s="46" t="s">
        <v>1811</v>
      </c>
      <c r="W1914" s="1" t="s">
        <v>1812</v>
      </c>
      <c r="X1914" s="2" t="s">
        <v>1141</v>
      </c>
      <c r="Y1914" s="2" t="s">
        <v>1815</v>
      </c>
      <c r="AA1914" s="2"/>
    </row>
    <row r="1915" spans="1:27" ht="14.25" customHeight="1">
      <c r="A1915" s="1">
        <v>4113</v>
      </c>
      <c r="B1915" s="2">
        <v>1</v>
      </c>
      <c r="C1915" s="1" t="s">
        <v>1806</v>
      </c>
      <c r="D1915" s="1" t="s">
        <v>1807</v>
      </c>
      <c r="E1915" s="1">
        <v>2021</v>
      </c>
      <c r="F1915" s="1" t="s">
        <v>1808</v>
      </c>
      <c r="G1915" s="1" t="s">
        <v>1809</v>
      </c>
      <c r="H1915" s="8" t="str">
        <f>HYPERLINK("https://doi.org/"&amp;G1915)</f>
        <v>https://doi.org/10.1016/j.rse.2021.112440</v>
      </c>
      <c r="I1915" s="1" t="s">
        <v>1810</v>
      </c>
      <c r="J1915" s="1" t="s">
        <v>1303</v>
      </c>
      <c r="K1915" s="2">
        <v>3</v>
      </c>
      <c r="L1915" s="2">
        <v>5</v>
      </c>
      <c r="M1915" s="2" t="s">
        <v>57</v>
      </c>
      <c r="N1915" s="9">
        <f>S1915*Unit_conversion!$C$5</f>
        <v>3.9788408088744718</v>
      </c>
      <c r="R1915" s="10"/>
      <c r="S1915" s="2">
        <v>113</v>
      </c>
      <c r="U1915" s="2" t="s">
        <v>26</v>
      </c>
      <c r="V1915" s="46" t="s">
        <v>1811</v>
      </c>
      <c r="W1915" s="1" t="s">
        <v>1812</v>
      </c>
      <c r="X1915" s="2" t="s">
        <v>1141</v>
      </c>
      <c r="Y1915" s="2" t="s">
        <v>1816</v>
      </c>
      <c r="AA1915" s="2"/>
    </row>
    <row r="1916" spans="1:27" ht="14.25" customHeight="1">
      <c r="A1916" s="1">
        <v>4113</v>
      </c>
      <c r="B1916" s="2">
        <v>1</v>
      </c>
      <c r="C1916" s="1" t="s">
        <v>1806</v>
      </c>
      <c r="D1916" s="1" t="s">
        <v>1807</v>
      </c>
      <c r="E1916" s="1">
        <v>2021</v>
      </c>
      <c r="F1916" s="1" t="s">
        <v>1808</v>
      </c>
      <c r="G1916" s="1" t="s">
        <v>1809</v>
      </c>
      <c r="H1916" s="8" t="str">
        <f>HYPERLINK("https://doi.org/"&amp;G1916)</f>
        <v>https://doi.org/10.1016/j.rse.2021.112440</v>
      </c>
      <c r="I1916" s="1" t="s">
        <v>1810</v>
      </c>
      <c r="J1916" s="1" t="s">
        <v>1303</v>
      </c>
      <c r="K1916" s="2">
        <v>3</v>
      </c>
      <c r="L1916" s="2">
        <v>5</v>
      </c>
      <c r="M1916" s="2" t="s">
        <v>57</v>
      </c>
      <c r="N1916" s="9">
        <f>S1916*Unit_conversion!$C$5</f>
        <v>4.1548957119220145</v>
      </c>
      <c r="R1916" s="10"/>
      <c r="S1916" s="2">
        <v>118</v>
      </c>
      <c r="U1916" s="2" t="s">
        <v>26</v>
      </c>
      <c r="V1916" s="46" t="s">
        <v>1811</v>
      </c>
      <c r="W1916" s="1" t="s">
        <v>1812</v>
      </c>
      <c r="X1916" s="2" t="s">
        <v>1141</v>
      </c>
      <c r="Y1916" s="2" t="s">
        <v>1817</v>
      </c>
      <c r="AA1916" s="2"/>
    </row>
    <row r="1917" spans="1:27" ht="14.25" customHeight="1">
      <c r="A1917" s="1">
        <v>4113</v>
      </c>
      <c r="B1917" s="2">
        <v>1</v>
      </c>
      <c r="C1917" s="1" t="s">
        <v>1806</v>
      </c>
      <c r="D1917" s="1" t="s">
        <v>1807</v>
      </c>
      <c r="E1917" s="1">
        <v>2021</v>
      </c>
      <c r="F1917" s="1" t="s">
        <v>1808</v>
      </c>
      <c r="G1917" s="1" t="s">
        <v>1809</v>
      </c>
      <c r="H1917" s="8" t="str">
        <f>HYPERLINK("https://doi.org/"&amp;G1917)</f>
        <v>https://doi.org/10.1016/j.rse.2021.112440</v>
      </c>
      <c r="I1917" s="1" t="s">
        <v>1810</v>
      </c>
      <c r="J1917" s="1" t="s">
        <v>1303</v>
      </c>
      <c r="K1917" s="2">
        <v>3</v>
      </c>
      <c r="L1917" s="2">
        <v>5</v>
      </c>
      <c r="M1917" s="2" t="s">
        <v>57</v>
      </c>
      <c r="N1917" s="9">
        <f>S1917*Unit_conversion!$C$5</f>
        <v>3.8379968864364371</v>
      </c>
      <c r="R1917" s="10"/>
      <c r="S1917" s="2">
        <v>109</v>
      </c>
      <c r="U1917" s="2" t="s">
        <v>26</v>
      </c>
      <c r="V1917" s="46" t="s">
        <v>1811</v>
      </c>
      <c r="W1917" s="1" t="s">
        <v>1812</v>
      </c>
      <c r="X1917" s="2" t="s">
        <v>1141</v>
      </c>
      <c r="Y1917" s="2" t="s">
        <v>1818</v>
      </c>
      <c r="AA1917" s="2"/>
    </row>
    <row r="1918" spans="1:27" ht="14.25" customHeight="1">
      <c r="A1918" s="1">
        <v>4113</v>
      </c>
      <c r="B1918" s="2">
        <v>1</v>
      </c>
      <c r="C1918" s="1" t="s">
        <v>1806</v>
      </c>
      <c r="D1918" s="1" t="s">
        <v>1807</v>
      </c>
      <c r="E1918" s="1">
        <v>2021</v>
      </c>
      <c r="F1918" s="1" t="s">
        <v>1808</v>
      </c>
      <c r="G1918" s="1" t="s">
        <v>1809</v>
      </c>
      <c r="H1918" s="8" t="str">
        <f>HYPERLINK("https://doi.org/"&amp;G1918)</f>
        <v>https://doi.org/10.1016/j.rse.2021.112440</v>
      </c>
      <c r="I1918" s="1" t="s">
        <v>1810</v>
      </c>
      <c r="J1918" s="1" t="s">
        <v>1303</v>
      </c>
      <c r="K1918" s="2">
        <v>3</v>
      </c>
      <c r="L1918" s="2">
        <v>5</v>
      </c>
      <c r="M1918" s="2" t="s">
        <v>1819</v>
      </c>
      <c r="N1918" s="9">
        <f>S1918*Unit_conversion!$C$5</f>
        <v>2.3591357008370761</v>
      </c>
      <c r="R1918" s="10"/>
      <c r="S1918" s="2">
        <v>67</v>
      </c>
      <c r="U1918" s="2" t="s">
        <v>26</v>
      </c>
      <c r="V1918" s="46" t="s">
        <v>1811</v>
      </c>
      <c r="W1918" s="1" t="s">
        <v>1812</v>
      </c>
      <c r="X1918" s="2" t="s">
        <v>1141</v>
      </c>
      <c r="Y1918" s="2" t="s">
        <v>1816</v>
      </c>
      <c r="AA1918" s="2"/>
    </row>
    <row r="1919" spans="1:27" ht="14.25" customHeight="1">
      <c r="A1919" s="1">
        <v>4113</v>
      </c>
      <c r="B1919" s="2">
        <v>1</v>
      </c>
      <c r="C1919" s="1" t="s">
        <v>1806</v>
      </c>
      <c r="D1919" s="1" t="s">
        <v>1807</v>
      </c>
      <c r="E1919" s="1">
        <v>2021</v>
      </c>
      <c r="F1919" s="1" t="s">
        <v>1808</v>
      </c>
      <c r="G1919" s="1" t="s">
        <v>1809</v>
      </c>
      <c r="H1919" s="8" t="str">
        <f>HYPERLINK("https://doi.org/"&amp;G1919)</f>
        <v>https://doi.org/10.1016/j.rse.2021.112440</v>
      </c>
      <c r="I1919" s="1" t="s">
        <v>1810</v>
      </c>
      <c r="J1919" s="1" t="s">
        <v>1303</v>
      </c>
      <c r="K1919" s="2">
        <v>3</v>
      </c>
      <c r="L1919" s="2">
        <v>5</v>
      </c>
      <c r="M1919" s="2" t="s">
        <v>1819</v>
      </c>
      <c r="N1919" s="9">
        <f>S1919*Unit_conversion!$C$5</f>
        <v>2.3239247202275677</v>
      </c>
      <c r="R1919" s="10"/>
      <c r="S1919" s="2">
        <v>66</v>
      </c>
      <c r="U1919" s="2" t="s">
        <v>26</v>
      </c>
      <c r="V1919" s="46" t="s">
        <v>1811</v>
      </c>
      <c r="W1919" s="1" t="s">
        <v>1812</v>
      </c>
      <c r="X1919" s="2" t="s">
        <v>1141</v>
      </c>
      <c r="Y1919" s="2" t="s">
        <v>1817</v>
      </c>
      <c r="AA1919" s="2"/>
    </row>
    <row r="1920" spans="1:27" ht="14.25" customHeight="1">
      <c r="A1920" s="1">
        <v>4113</v>
      </c>
      <c r="B1920" s="2">
        <v>1</v>
      </c>
      <c r="C1920" s="1" t="s">
        <v>1806</v>
      </c>
      <c r="D1920" s="1" t="s">
        <v>1807</v>
      </c>
      <c r="E1920" s="1">
        <v>2021</v>
      </c>
      <c r="F1920" s="1" t="s">
        <v>1808</v>
      </c>
      <c r="G1920" s="1" t="s">
        <v>1809</v>
      </c>
      <c r="H1920" s="8" t="str">
        <f>HYPERLINK("https://doi.org/"&amp;G1920)</f>
        <v>https://doi.org/10.1016/j.rse.2021.112440</v>
      </c>
      <c r="I1920" s="1" t="s">
        <v>1810</v>
      </c>
      <c r="J1920" s="1" t="s">
        <v>1303</v>
      </c>
      <c r="K1920" s="2">
        <v>3</v>
      </c>
      <c r="L1920" s="2">
        <v>5</v>
      </c>
      <c r="M1920" s="2" t="s">
        <v>1819</v>
      </c>
      <c r="N1920" s="9">
        <f>S1920*Unit_conversion!$C$5</f>
        <v>2.1126588365705161</v>
      </c>
      <c r="R1920" s="10"/>
      <c r="S1920" s="2">
        <v>60</v>
      </c>
      <c r="U1920" s="2" t="s">
        <v>26</v>
      </c>
      <c r="V1920" s="46" t="s">
        <v>1811</v>
      </c>
      <c r="W1920" s="1" t="s">
        <v>1812</v>
      </c>
      <c r="X1920" s="2" t="s">
        <v>1141</v>
      </c>
      <c r="Y1920" s="2" t="s">
        <v>1818</v>
      </c>
      <c r="AA1920" s="2"/>
    </row>
    <row r="1921" spans="1:27" ht="14.25" customHeight="1">
      <c r="A1921" s="1">
        <v>4113</v>
      </c>
      <c r="B1921" s="2">
        <v>1</v>
      </c>
      <c r="C1921" s="1" t="s">
        <v>1806</v>
      </c>
      <c r="D1921" s="1" t="s">
        <v>1807</v>
      </c>
      <c r="E1921" s="1">
        <v>2021</v>
      </c>
      <c r="F1921" s="1" t="s">
        <v>1808</v>
      </c>
      <c r="G1921" s="1" t="s">
        <v>1809</v>
      </c>
      <c r="H1921" s="8" t="str">
        <f>HYPERLINK("https://doi.org/"&amp;G1921)</f>
        <v>https://doi.org/10.1016/j.rse.2021.112440</v>
      </c>
      <c r="I1921" s="1" t="s">
        <v>1810</v>
      </c>
      <c r="J1921" s="1" t="s">
        <v>1303</v>
      </c>
      <c r="K1921" s="2">
        <v>3</v>
      </c>
      <c r="L1921" s="2">
        <v>5</v>
      </c>
      <c r="M1921" s="2" t="s">
        <v>57</v>
      </c>
      <c r="N1921" s="9">
        <f>S1921*Unit_conversion!$C$5</f>
        <v>2.2182917783990419</v>
      </c>
      <c r="R1921" s="10"/>
      <c r="S1921" s="2">
        <v>63</v>
      </c>
      <c r="U1921" s="2" t="s">
        <v>26</v>
      </c>
      <c r="V1921" s="46" t="s">
        <v>1811</v>
      </c>
      <c r="W1921" s="1" t="s">
        <v>1812</v>
      </c>
      <c r="X1921" s="2" t="s">
        <v>1141</v>
      </c>
      <c r="Y1921" s="2" t="s">
        <v>1813</v>
      </c>
      <c r="AA1921" s="2"/>
    </row>
    <row r="1922" spans="1:27" ht="14.25" customHeight="1">
      <c r="A1922" s="1">
        <v>4113</v>
      </c>
      <c r="B1922" s="2">
        <v>1</v>
      </c>
      <c r="C1922" s="1" t="s">
        <v>1806</v>
      </c>
      <c r="D1922" s="1" t="s">
        <v>1807</v>
      </c>
      <c r="E1922" s="1">
        <v>2021</v>
      </c>
      <c r="F1922" s="1" t="s">
        <v>1808</v>
      </c>
      <c r="G1922" s="1" t="s">
        <v>1809</v>
      </c>
      <c r="H1922" s="8" t="str">
        <f>HYPERLINK("https://doi.org/"&amp;G1922)</f>
        <v>https://doi.org/10.1016/j.rse.2021.112440</v>
      </c>
      <c r="I1922" s="1" t="s">
        <v>1810</v>
      </c>
      <c r="J1922" s="1" t="s">
        <v>1303</v>
      </c>
      <c r="K1922" s="2">
        <v>3</v>
      </c>
      <c r="L1922" s="2">
        <v>5</v>
      </c>
      <c r="M1922" s="2" t="s">
        <v>57</v>
      </c>
      <c r="N1922" s="9">
        <f>S1922*Unit_conversion!$C$5</f>
        <v>2.8873004099797051</v>
      </c>
      <c r="R1922" s="10"/>
      <c r="S1922" s="2">
        <v>82</v>
      </c>
      <c r="U1922" s="2" t="s">
        <v>26</v>
      </c>
      <c r="V1922" s="46" t="s">
        <v>1811</v>
      </c>
      <c r="W1922" s="1" t="s">
        <v>1812</v>
      </c>
      <c r="X1922" s="2" t="s">
        <v>1141</v>
      </c>
      <c r="Y1922" s="2" t="s">
        <v>1814</v>
      </c>
      <c r="AA1922" s="2"/>
    </row>
    <row r="1923" spans="1:27" ht="14.25" customHeight="1">
      <c r="A1923" s="1">
        <v>4113</v>
      </c>
      <c r="B1923" s="2">
        <v>1</v>
      </c>
      <c r="C1923" s="1" t="s">
        <v>1806</v>
      </c>
      <c r="D1923" s="1" t="s">
        <v>1807</v>
      </c>
      <c r="E1923" s="1">
        <v>2021</v>
      </c>
      <c r="F1923" s="1" t="s">
        <v>1808</v>
      </c>
      <c r="G1923" s="1" t="s">
        <v>1809</v>
      </c>
      <c r="H1923" s="8" t="str">
        <f>HYPERLINK("https://doi.org/"&amp;G1923)</f>
        <v>https://doi.org/10.1016/j.rse.2021.112440</v>
      </c>
      <c r="I1923" s="1" t="s">
        <v>1810</v>
      </c>
      <c r="J1923" s="1" t="s">
        <v>1303</v>
      </c>
      <c r="K1923" s="2">
        <v>3</v>
      </c>
      <c r="L1923" s="2">
        <v>5</v>
      </c>
      <c r="M1923" s="2" t="s">
        <v>57</v>
      </c>
      <c r="N1923" s="9">
        <f>S1923*Unit_conversion!$C$5</f>
        <v>3.2041992354652824</v>
      </c>
      <c r="R1923" s="10"/>
      <c r="S1923" s="2">
        <v>91</v>
      </c>
      <c r="U1923" s="2" t="s">
        <v>26</v>
      </c>
      <c r="V1923" s="46" t="s">
        <v>1811</v>
      </c>
      <c r="W1923" s="1" t="s">
        <v>1812</v>
      </c>
      <c r="X1923" s="2" t="s">
        <v>1141</v>
      </c>
      <c r="Y1923" s="2" t="s">
        <v>1815</v>
      </c>
      <c r="AA1923" s="2"/>
    </row>
    <row r="1924" spans="1:27" ht="14.25" customHeight="1">
      <c r="A1924" s="1">
        <v>4113</v>
      </c>
      <c r="B1924" s="2">
        <v>1</v>
      </c>
      <c r="C1924" s="1" t="s">
        <v>1806</v>
      </c>
      <c r="D1924" s="1" t="s">
        <v>1807</v>
      </c>
      <c r="E1924" s="1">
        <v>2021</v>
      </c>
      <c r="F1924" s="1" t="s">
        <v>1808</v>
      </c>
      <c r="G1924" s="1" t="s">
        <v>1809</v>
      </c>
      <c r="H1924" s="8" t="str">
        <f>HYPERLINK("https://doi.org/"&amp;G1924)</f>
        <v>https://doi.org/10.1016/j.rse.2021.112440</v>
      </c>
      <c r="I1924" s="1" t="s">
        <v>1810</v>
      </c>
      <c r="J1924" s="1" t="s">
        <v>1303</v>
      </c>
      <c r="K1924" s="2">
        <v>3</v>
      </c>
      <c r="L1924" s="2">
        <v>5</v>
      </c>
      <c r="M1924" s="2" t="s">
        <v>57</v>
      </c>
      <c r="N1924" s="9">
        <f>S1924*Unit_conversion!$C$5</f>
        <v>3.3098321772938082</v>
      </c>
      <c r="R1924" s="10"/>
      <c r="S1924" s="2">
        <v>94</v>
      </c>
      <c r="U1924" s="2" t="s">
        <v>26</v>
      </c>
      <c r="V1924" s="46" t="s">
        <v>1811</v>
      </c>
      <c r="W1924" s="1" t="s">
        <v>1812</v>
      </c>
      <c r="X1924" s="2" t="s">
        <v>1141</v>
      </c>
      <c r="Y1924" s="2" t="s">
        <v>1816</v>
      </c>
      <c r="AA1924" s="2"/>
    </row>
    <row r="1925" spans="1:27" ht="14.25" customHeight="1">
      <c r="A1925" s="1">
        <v>4113</v>
      </c>
      <c r="B1925" s="2">
        <v>1</v>
      </c>
      <c r="C1925" s="1" t="s">
        <v>1806</v>
      </c>
      <c r="D1925" s="1" t="s">
        <v>1807</v>
      </c>
      <c r="E1925" s="1">
        <v>2021</v>
      </c>
      <c r="F1925" s="1" t="s">
        <v>1808</v>
      </c>
      <c r="G1925" s="1" t="s">
        <v>1809</v>
      </c>
      <c r="H1925" s="8" t="str">
        <f>HYPERLINK("https://doi.org/"&amp;G1925)</f>
        <v>https://doi.org/10.1016/j.rse.2021.112440</v>
      </c>
      <c r="I1925" s="1" t="s">
        <v>1810</v>
      </c>
      <c r="J1925" s="1" t="s">
        <v>1303</v>
      </c>
      <c r="K1925" s="2">
        <v>3</v>
      </c>
      <c r="L1925" s="2">
        <v>5</v>
      </c>
      <c r="M1925" s="2" t="s">
        <v>57</v>
      </c>
      <c r="N1925" s="9">
        <f>S1925*Unit_conversion!$C$5</f>
        <v>3.3450431579033171</v>
      </c>
      <c r="R1925" s="10"/>
      <c r="S1925" s="2">
        <v>95</v>
      </c>
      <c r="U1925" s="2" t="s">
        <v>26</v>
      </c>
      <c r="V1925" s="46" t="s">
        <v>1811</v>
      </c>
      <c r="W1925" s="1" t="s">
        <v>1812</v>
      </c>
      <c r="X1925" s="2" t="s">
        <v>1141</v>
      </c>
      <c r="Y1925" s="2" t="s">
        <v>1817</v>
      </c>
      <c r="AA1925" s="2"/>
    </row>
    <row r="1926" spans="1:27" ht="14.25" customHeight="1">
      <c r="A1926" s="1">
        <v>4113</v>
      </c>
      <c r="B1926" s="2">
        <v>1</v>
      </c>
      <c r="C1926" s="1" t="s">
        <v>1806</v>
      </c>
      <c r="D1926" s="1" t="s">
        <v>1807</v>
      </c>
      <c r="E1926" s="1">
        <v>2021</v>
      </c>
      <c r="F1926" s="1" t="s">
        <v>1808</v>
      </c>
      <c r="G1926" s="1" t="s">
        <v>1809</v>
      </c>
      <c r="H1926" s="8" t="str">
        <f>HYPERLINK("https://doi.org/"&amp;G1926)</f>
        <v>https://doi.org/10.1016/j.rse.2021.112440</v>
      </c>
      <c r="I1926" s="1" t="s">
        <v>1810</v>
      </c>
      <c r="J1926" s="1" t="s">
        <v>1303</v>
      </c>
      <c r="K1926" s="2">
        <v>3</v>
      </c>
      <c r="L1926" s="2">
        <v>5</v>
      </c>
      <c r="M1926" s="2" t="s">
        <v>57</v>
      </c>
      <c r="N1926" s="9">
        <f>S1926*Unit_conversion!$C$5</f>
        <v>3.3098321772938082</v>
      </c>
      <c r="R1926" s="10"/>
      <c r="S1926" s="2">
        <v>94</v>
      </c>
      <c r="U1926" s="2" t="s">
        <v>26</v>
      </c>
      <c r="V1926" s="46" t="s">
        <v>1811</v>
      </c>
      <c r="W1926" s="1" t="s">
        <v>1812</v>
      </c>
      <c r="X1926" s="2" t="s">
        <v>1141</v>
      </c>
      <c r="Y1926" s="2" t="s">
        <v>1818</v>
      </c>
      <c r="AA1926" s="2"/>
    </row>
    <row r="1927" spans="1:27" ht="14.25" customHeight="1">
      <c r="A1927" s="1">
        <v>4113</v>
      </c>
      <c r="B1927" s="2">
        <v>1</v>
      </c>
      <c r="C1927" s="1" t="s">
        <v>1806</v>
      </c>
      <c r="D1927" s="1" t="s">
        <v>1807</v>
      </c>
      <c r="E1927" s="1">
        <v>2021</v>
      </c>
      <c r="F1927" s="1" t="s">
        <v>1808</v>
      </c>
      <c r="G1927" s="1" t="s">
        <v>1809</v>
      </c>
      <c r="H1927" s="8" t="str">
        <f>HYPERLINK("https://doi.org/"&amp;G1927)</f>
        <v>https://doi.org/10.1016/j.rse.2021.112440</v>
      </c>
      <c r="I1927" s="1" t="s">
        <v>1810</v>
      </c>
      <c r="J1927" s="1" t="s">
        <v>1303</v>
      </c>
      <c r="K1927" s="2">
        <v>3</v>
      </c>
      <c r="L1927" s="2">
        <v>5</v>
      </c>
      <c r="M1927" s="2" t="s">
        <v>1820</v>
      </c>
      <c r="N1927" s="9">
        <f>S1927*Unit_conversion!$C$5</f>
        <v>2.5704015844941277</v>
      </c>
      <c r="R1927" s="10"/>
      <c r="S1927" s="2">
        <v>73</v>
      </c>
      <c r="U1927" s="2" t="s">
        <v>26</v>
      </c>
      <c r="V1927" s="46" t="s">
        <v>1811</v>
      </c>
      <c r="W1927" s="1" t="s">
        <v>1812</v>
      </c>
      <c r="X1927" s="2" t="s">
        <v>1141</v>
      </c>
      <c r="Y1927" s="2" t="s">
        <v>1821</v>
      </c>
      <c r="AA1927" s="2"/>
    </row>
    <row r="1928" spans="1:27" ht="14.25" customHeight="1">
      <c r="A1928" s="1">
        <v>4113</v>
      </c>
      <c r="B1928" s="2">
        <v>1</v>
      </c>
      <c r="C1928" s="1" t="s">
        <v>1806</v>
      </c>
      <c r="D1928" s="1" t="s">
        <v>1807</v>
      </c>
      <c r="E1928" s="1">
        <v>2021</v>
      </c>
      <c r="F1928" s="1" t="s">
        <v>1808</v>
      </c>
      <c r="G1928" s="1" t="s">
        <v>1809</v>
      </c>
      <c r="H1928" s="8" t="str">
        <f>HYPERLINK("https://doi.org/"&amp;G1928)</f>
        <v>https://doi.org/10.1016/j.rse.2021.112440</v>
      </c>
      <c r="I1928" s="1" t="s">
        <v>1810</v>
      </c>
      <c r="J1928" s="1" t="s">
        <v>1303</v>
      </c>
      <c r="K1928" s="2">
        <v>3</v>
      </c>
      <c r="L1928" s="2">
        <v>5</v>
      </c>
      <c r="M1928" s="2" t="s">
        <v>1820</v>
      </c>
      <c r="N1928" s="9">
        <f>S1928*Unit_conversion!$C$5</f>
        <v>2.9577223711987224</v>
      </c>
      <c r="R1928" s="10"/>
      <c r="S1928" s="2">
        <v>84</v>
      </c>
      <c r="U1928" s="2" t="s">
        <v>26</v>
      </c>
      <c r="V1928" s="46" t="s">
        <v>1811</v>
      </c>
      <c r="W1928" s="1" t="s">
        <v>1812</v>
      </c>
      <c r="X1928" s="2" t="s">
        <v>1141</v>
      </c>
      <c r="Y1928" s="2" t="s">
        <v>1818</v>
      </c>
      <c r="AA1928" s="2"/>
    </row>
    <row r="1929" spans="1:27" ht="14.25" customHeight="1">
      <c r="A1929" s="1">
        <v>4066</v>
      </c>
      <c r="B1929" s="2">
        <v>1</v>
      </c>
      <c r="C1929" s="1" t="s">
        <v>1822</v>
      </c>
      <c r="D1929" s="1" t="s">
        <v>1823</v>
      </c>
      <c r="E1929" s="1">
        <v>2021</v>
      </c>
      <c r="F1929" s="1" t="s">
        <v>1824</v>
      </c>
      <c r="G1929" s="1" t="s">
        <v>1825</v>
      </c>
      <c r="H1929" s="8" t="str">
        <f>HYPERLINK("https://doi.org/"&amp;G1929)</f>
        <v>https://doi.org/10.1016/j.rse.2021.112519</v>
      </c>
      <c r="I1929" s="1" t="s">
        <v>1826</v>
      </c>
      <c r="J1929" s="1" t="s">
        <v>1303</v>
      </c>
      <c r="K1929" s="2">
        <v>1</v>
      </c>
      <c r="L1929" s="2">
        <v>5</v>
      </c>
      <c r="M1929" s="2" t="s">
        <v>57</v>
      </c>
      <c r="N1929" s="9">
        <f>S1929*Unit_conversion!$C$5</f>
        <v>3.0633553130272482</v>
      </c>
      <c r="R1929" s="10"/>
      <c r="S1929" s="2">
        <v>87</v>
      </c>
      <c r="U1929" s="2" t="s">
        <v>35</v>
      </c>
      <c r="V1929" s="2" t="s">
        <v>29</v>
      </c>
      <c r="W1929" s="2" t="s">
        <v>568</v>
      </c>
      <c r="X1929" s="2" t="s">
        <v>1141</v>
      </c>
      <c r="Y1929" s="2" t="s">
        <v>1827</v>
      </c>
      <c r="AA1929" s="2"/>
    </row>
    <row r="1930" spans="1:27" ht="14.25" customHeight="1">
      <c r="A1930" s="1">
        <v>4066</v>
      </c>
      <c r="B1930" s="2">
        <v>1</v>
      </c>
      <c r="C1930" s="1" t="s">
        <v>1822</v>
      </c>
      <c r="D1930" s="1" t="s">
        <v>1823</v>
      </c>
      <c r="E1930" s="1">
        <v>2021</v>
      </c>
      <c r="F1930" s="1" t="s">
        <v>1824</v>
      </c>
      <c r="G1930" s="1" t="s">
        <v>1825</v>
      </c>
      <c r="H1930" s="8" t="str">
        <f>HYPERLINK("https://doi.org/"&amp;G1930)</f>
        <v>https://doi.org/10.1016/j.rse.2021.112519</v>
      </c>
      <c r="I1930" s="1" t="s">
        <v>1826</v>
      </c>
      <c r="J1930" s="1" t="s">
        <v>1303</v>
      </c>
      <c r="K1930" s="2">
        <v>1</v>
      </c>
      <c r="L1930" s="2">
        <v>5</v>
      </c>
      <c r="M1930" s="2" t="s">
        <v>57</v>
      </c>
      <c r="N1930" s="9">
        <f>S1930*Unit_conversion!$C$5</f>
        <v>2.4295576620560935</v>
      </c>
      <c r="R1930" s="10"/>
      <c r="S1930" s="2">
        <v>69</v>
      </c>
      <c r="U1930" s="2" t="s">
        <v>35</v>
      </c>
      <c r="V1930" s="2" t="s">
        <v>29</v>
      </c>
      <c r="W1930" s="2" t="s">
        <v>568</v>
      </c>
      <c r="X1930" s="2" t="s">
        <v>1141</v>
      </c>
      <c r="Y1930" s="2" t="s">
        <v>1828</v>
      </c>
    </row>
    <row r="1931" spans="1:27" ht="14.25" customHeight="1">
      <c r="A1931" s="1">
        <v>4066</v>
      </c>
      <c r="B1931" s="2">
        <v>1</v>
      </c>
      <c r="C1931" s="1" t="s">
        <v>1822</v>
      </c>
      <c r="D1931" s="1" t="s">
        <v>1823</v>
      </c>
      <c r="E1931" s="1">
        <v>2021</v>
      </c>
      <c r="F1931" s="1" t="s">
        <v>1824</v>
      </c>
      <c r="G1931" s="1" t="s">
        <v>1825</v>
      </c>
      <c r="H1931" s="8" t="str">
        <f>HYPERLINK("https://doi.org/"&amp;G1931)</f>
        <v>https://doi.org/10.1016/j.rse.2021.112519</v>
      </c>
      <c r="I1931" s="1" t="s">
        <v>1826</v>
      </c>
      <c r="J1931" s="1" t="s">
        <v>1303</v>
      </c>
      <c r="K1931" s="2">
        <v>1</v>
      </c>
      <c r="L1931" s="2">
        <v>3</v>
      </c>
      <c r="M1931" s="2" t="s">
        <v>57</v>
      </c>
      <c r="N1931" s="9">
        <f>S1931*Unit_conversion!$C$5</f>
        <v>3.0985662936367566</v>
      </c>
      <c r="R1931" s="10"/>
      <c r="S1931" s="2">
        <v>88</v>
      </c>
      <c r="U1931" s="2" t="s">
        <v>35</v>
      </c>
      <c r="V1931" s="2" t="s">
        <v>29</v>
      </c>
      <c r="W1931" s="2" t="s">
        <v>1829</v>
      </c>
      <c r="X1931" s="2" t="s">
        <v>1141</v>
      </c>
      <c r="Y1931" s="2" t="s">
        <v>1827</v>
      </c>
    </row>
    <row r="1932" spans="1:27" ht="14.25" customHeight="1">
      <c r="A1932" s="1">
        <v>4066</v>
      </c>
      <c r="B1932" s="2">
        <v>1</v>
      </c>
      <c r="C1932" s="1" t="s">
        <v>1822</v>
      </c>
      <c r="D1932" s="1" t="s">
        <v>1823</v>
      </c>
      <c r="E1932" s="1">
        <v>2021</v>
      </c>
      <c r="F1932" s="1" t="s">
        <v>1824</v>
      </c>
      <c r="G1932" s="1" t="s">
        <v>1825</v>
      </c>
      <c r="H1932" s="8" t="str">
        <f>HYPERLINK("https://doi.org/"&amp;G1932)</f>
        <v>https://doi.org/10.1016/j.rse.2021.112519</v>
      </c>
      <c r="I1932" s="1" t="s">
        <v>1826</v>
      </c>
      <c r="J1932" s="1" t="s">
        <v>1303</v>
      </c>
      <c r="K1932" s="2">
        <v>1</v>
      </c>
      <c r="L1932" s="2">
        <v>3</v>
      </c>
      <c r="M1932" s="2" t="s">
        <v>57</v>
      </c>
      <c r="N1932" s="9">
        <f>S1932*Unit_conversion!$C$5</f>
        <v>2.8168784487606882</v>
      </c>
      <c r="R1932" s="10"/>
      <c r="S1932" s="2">
        <v>80</v>
      </c>
      <c r="U1932" s="2" t="s">
        <v>35</v>
      </c>
      <c r="V1932" s="2" t="s">
        <v>29</v>
      </c>
      <c r="W1932" s="2" t="s">
        <v>1829</v>
      </c>
      <c r="X1932" s="2" t="s">
        <v>1141</v>
      </c>
      <c r="Y1932" s="2" t="s">
        <v>1828</v>
      </c>
    </row>
    <row r="1933" spans="1:27" ht="14.25" customHeight="1">
      <c r="A1933" s="1">
        <v>4066</v>
      </c>
      <c r="B1933" s="2">
        <v>1</v>
      </c>
      <c r="C1933" s="1" t="s">
        <v>1822</v>
      </c>
      <c r="D1933" s="1" t="s">
        <v>1823</v>
      </c>
      <c r="E1933" s="1">
        <v>2021</v>
      </c>
      <c r="F1933" s="1" t="s">
        <v>1824</v>
      </c>
      <c r="G1933" s="1" t="s">
        <v>1825</v>
      </c>
      <c r="H1933" s="8" t="str">
        <f>HYPERLINK("https://doi.org/"&amp;G1933)</f>
        <v>https://doi.org/10.1016/j.rse.2021.112519</v>
      </c>
      <c r="I1933" s="1" t="s">
        <v>1826</v>
      </c>
      <c r="J1933" s="1" t="s">
        <v>1303</v>
      </c>
      <c r="K1933" s="2">
        <v>1</v>
      </c>
      <c r="L1933" s="2">
        <v>1</v>
      </c>
      <c r="M1933" s="2" t="s">
        <v>57</v>
      </c>
      <c r="N1933" s="9">
        <f>S1933*Unit_conversion!$C$5</f>
        <v>2.4647686426656019</v>
      </c>
      <c r="R1933" s="10"/>
      <c r="S1933" s="2">
        <v>70</v>
      </c>
      <c r="U1933" s="2" t="s">
        <v>35</v>
      </c>
      <c r="V1933" s="2" t="s">
        <v>29</v>
      </c>
      <c r="W1933" s="2" t="s">
        <v>1830</v>
      </c>
      <c r="X1933" s="2" t="s">
        <v>1141</v>
      </c>
      <c r="Y1933" s="2" t="s">
        <v>1827</v>
      </c>
    </row>
    <row r="1934" spans="1:27" ht="14.25" customHeight="1">
      <c r="A1934" s="1">
        <v>4066</v>
      </c>
      <c r="B1934" s="2">
        <v>1</v>
      </c>
      <c r="C1934" s="1" t="s">
        <v>1822</v>
      </c>
      <c r="D1934" s="1" t="s">
        <v>1823</v>
      </c>
      <c r="E1934" s="1">
        <v>2021</v>
      </c>
      <c r="F1934" s="1" t="s">
        <v>1824</v>
      </c>
      <c r="G1934" s="1" t="s">
        <v>1825</v>
      </c>
      <c r="H1934" s="8" t="str">
        <f>HYPERLINK("https://doi.org/"&amp;G1934)</f>
        <v>https://doi.org/10.1016/j.rse.2021.112519</v>
      </c>
      <c r="I1934" s="1" t="s">
        <v>1826</v>
      </c>
      <c r="J1934" s="1" t="s">
        <v>1303</v>
      </c>
      <c r="K1934" s="2">
        <v>1</v>
      </c>
      <c r="L1934" s="2">
        <v>1</v>
      </c>
      <c r="M1934" s="2" t="s">
        <v>57</v>
      </c>
      <c r="N1934" s="9">
        <f>S1934*Unit_conversion!$C$5</f>
        <v>2.4999796232751104</v>
      </c>
      <c r="R1934" s="10"/>
      <c r="S1934" s="2">
        <v>71</v>
      </c>
      <c r="U1934" s="2" t="s">
        <v>35</v>
      </c>
      <c r="V1934" s="2" t="s">
        <v>29</v>
      </c>
      <c r="W1934" s="2" t="s">
        <v>1830</v>
      </c>
      <c r="X1934" s="2" t="s">
        <v>1141</v>
      </c>
      <c r="Y1934" s="2" t="s">
        <v>1828</v>
      </c>
    </row>
    <row r="1935" spans="1:27" ht="14.25" customHeight="1">
      <c r="A1935" s="1">
        <v>4066</v>
      </c>
      <c r="B1935" s="2">
        <v>1</v>
      </c>
      <c r="C1935" s="1" t="s">
        <v>1822</v>
      </c>
      <c r="D1935" s="1" t="s">
        <v>1823</v>
      </c>
      <c r="E1935" s="1">
        <v>2021</v>
      </c>
      <c r="F1935" s="1" t="s">
        <v>1824</v>
      </c>
      <c r="G1935" s="1" t="s">
        <v>1825</v>
      </c>
      <c r="H1935" s="8" t="str">
        <f>HYPERLINK("https://doi.org/"&amp;G1935)</f>
        <v>https://doi.org/10.1016/j.rse.2021.112519</v>
      </c>
      <c r="I1935" s="1" t="s">
        <v>1826</v>
      </c>
      <c r="J1935" s="1" t="s">
        <v>1303</v>
      </c>
      <c r="K1935" s="2">
        <v>1</v>
      </c>
      <c r="L1935" s="2">
        <v>3</v>
      </c>
      <c r="M1935" s="2" t="s">
        <v>57</v>
      </c>
      <c r="N1935" s="9">
        <f>S1935*Unit_conversion!$C$5</f>
        <v>2.8520894293701966</v>
      </c>
      <c r="R1935" s="10"/>
      <c r="S1935" s="2">
        <v>81</v>
      </c>
      <c r="U1935" s="2" t="s">
        <v>35</v>
      </c>
      <c r="V1935" s="2" t="s">
        <v>29</v>
      </c>
      <c r="W1935" s="2" t="s">
        <v>1831</v>
      </c>
      <c r="X1935" s="2" t="s">
        <v>1141</v>
      </c>
      <c r="Y1935" s="2" t="s">
        <v>1827</v>
      </c>
    </row>
    <row r="1936" spans="1:27" ht="14.25" customHeight="1">
      <c r="A1936" s="1">
        <v>4066</v>
      </c>
      <c r="B1936" s="2">
        <v>1</v>
      </c>
      <c r="C1936" s="1" t="s">
        <v>1822</v>
      </c>
      <c r="D1936" s="1" t="s">
        <v>1823</v>
      </c>
      <c r="E1936" s="1">
        <v>2021</v>
      </c>
      <c r="F1936" s="1" t="s">
        <v>1824</v>
      </c>
      <c r="G1936" s="1" t="s">
        <v>1825</v>
      </c>
      <c r="H1936" s="8" t="str">
        <f>HYPERLINK("https://doi.org/"&amp;G1936)</f>
        <v>https://doi.org/10.1016/j.rse.2021.112519</v>
      </c>
      <c r="I1936" s="1" t="s">
        <v>1826</v>
      </c>
      <c r="J1936" s="1" t="s">
        <v>1303</v>
      </c>
      <c r="K1936" s="2">
        <v>1</v>
      </c>
      <c r="L1936" s="2">
        <v>3</v>
      </c>
      <c r="M1936" s="2" t="s">
        <v>57</v>
      </c>
      <c r="N1936" s="9">
        <f>S1936*Unit_conversion!$C$5</f>
        <v>2.9929333518082308</v>
      </c>
      <c r="R1936" s="10"/>
      <c r="S1936" s="2">
        <v>85</v>
      </c>
      <c r="U1936" s="2" t="s">
        <v>35</v>
      </c>
      <c r="V1936" s="2" t="s">
        <v>29</v>
      </c>
      <c r="W1936" s="2" t="s">
        <v>1831</v>
      </c>
      <c r="X1936" s="2" t="s">
        <v>1141</v>
      </c>
      <c r="Y1936" s="2" t="s">
        <v>1828</v>
      </c>
    </row>
    <row r="1937" spans="1:27" ht="14.25" customHeight="1">
      <c r="A1937" s="1">
        <v>4066</v>
      </c>
      <c r="B1937" s="2">
        <v>1</v>
      </c>
      <c r="C1937" s="1" t="s">
        <v>1822</v>
      </c>
      <c r="D1937" s="1" t="s">
        <v>1823</v>
      </c>
      <c r="E1937" s="1">
        <v>2021</v>
      </c>
      <c r="F1937" s="1" t="s">
        <v>1824</v>
      </c>
      <c r="G1937" s="1" t="s">
        <v>1825</v>
      </c>
      <c r="H1937" s="8" t="str">
        <f>HYPERLINK("https://doi.org/"&amp;G1937)</f>
        <v>https://doi.org/10.1016/j.rse.2021.112519</v>
      </c>
      <c r="I1937" s="1" t="s">
        <v>1826</v>
      </c>
      <c r="J1937" s="1" t="s">
        <v>1303</v>
      </c>
      <c r="K1937" s="2">
        <v>1</v>
      </c>
      <c r="L1937" s="2">
        <v>5</v>
      </c>
      <c r="M1937" s="2" t="s">
        <v>57</v>
      </c>
      <c r="N1937" s="9">
        <f>S1937*Unit_conversion!$C$5</f>
        <v>5.2112251302072723</v>
      </c>
      <c r="R1937" s="10"/>
      <c r="S1937" s="2">
        <v>148</v>
      </c>
      <c r="U1937" s="2" t="s">
        <v>35</v>
      </c>
      <c r="V1937" s="2" t="s">
        <v>29</v>
      </c>
      <c r="W1937" s="2" t="s">
        <v>568</v>
      </c>
      <c r="X1937" s="2" t="s">
        <v>1141</v>
      </c>
      <c r="Y1937" s="2" t="s">
        <v>1832</v>
      </c>
      <c r="AA1937" s="2"/>
    </row>
    <row r="1938" spans="1:27" ht="14.25" customHeight="1">
      <c r="A1938" s="1">
        <v>4066</v>
      </c>
      <c r="B1938" s="2">
        <v>1</v>
      </c>
      <c r="C1938" s="1" t="s">
        <v>1822</v>
      </c>
      <c r="D1938" s="1" t="s">
        <v>1823</v>
      </c>
      <c r="E1938" s="1">
        <v>2021</v>
      </c>
      <c r="F1938" s="1" t="s">
        <v>1824</v>
      </c>
      <c r="G1938" s="1" t="s">
        <v>1825</v>
      </c>
      <c r="H1938" s="8" t="str">
        <f>HYPERLINK("https://doi.org/"&amp;G1938)</f>
        <v>https://doi.org/10.1016/j.rse.2021.112519</v>
      </c>
      <c r="I1938" s="1" t="s">
        <v>1826</v>
      </c>
      <c r="J1938" s="1" t="s">
        <v>1303</v>
      </c>
      <c r="K1938" s="2">
        <v>1</v>
      </c>
      <c r="L1938" s="2">
        <v>3</v>
      </c>
      <c r="M1938" s="2" t="s">
        <v>57</v>
      </c>
      <c r="N1938" s="9">
        <f>S1938*Unit_conversion!$C$5</f>
        <v>3.9084188476554544</v>
      </c>
      <c r="R1938" s="10"/>
      <c r="S1938" s="2">
        <v>111</v>
      </c>
      <c r="U1938" s="2" t="s">
        <v>35</v>
      </c>
      <c r="V1938" s="2" t="s">
        <v>29</v>
      </c>
      <c r="W1938" s="2" t="s">
        <v>1829</v>
      </c>
      <c r="X1938" s="2" t="s">
        <v>1141</v>
      </c>
      <c r="Y1938" s="2" t="s">
        <v>1832</v>
      </c>
    </row>
    <row r="1939" spans="1:27" ht="14.25" customHeight="1">
      <c r="A1939" s="1">
        <v>4066</v>
      </c>
      <c r="B1939" s="2">
        <v>1</v>
      </c>
      <c r="C1939" s="1" t="s">
        <v>1822</v>
      </c>
      <c r="D1939" s="1" t="s">
        <v>1823</v>
      </c>
      <c r="E1939" s="1">
        <v>2021</v>
      </c>
      <c r="F1939" s="1" t="s">
        <v>1824</v>
      </c>
      <c r="G1939" s="1" t="s">
        <v>1825</v>
      </c>
      <c r="H1939" s="8" t="str">
        <f>HYPERLINK("https://doi.org/"&amp;G1939)</f>
        <v>https://doi.org/10.1016/j.rse.2021.112519</v>
      </c>
      <c r="I1939" s="1" t="s">
        <v>1826</v>
      </c>
      <c r="J1939" s="1" t="s">
        <v>1303</v>
      </c>
      <c r="K1939" s="2">
        <v>1</v>
      </c>
      <c r="L1939" s="2">
        <v>3</v>
      </c>
      <c r="M1939" s="2" t="s">
        <v>57</v>
      </c>
      <c r="N1939" s="9">
        <f>S1939*Unit_conversion!$C$5</f>
        <v>3.9084188476554544</v>
      </c>
      <c r="R1939" s="10"/>
      <c r="S1939" s="2">
        <v>111</v>
      </c>
      <c r="U1939" s="2" t="s">
        <v>35</v>
      </c>
      <c r="V1939" s="2" t="s">
        <v>29</v>
      </c>
      <c r="W1939" s="2" t="s">
        <v>1833</v>
      </c>
      <c r="X1939" s="2" t="s">
        <v>1141</v>
      </c>
      <c r="Y1939" s="2" t="s">
        <v>1832</v>
      </c>
    </row>
    <row r="1940" spans="1:27" ht="14.25" customHeight="1">
      <c r="A1940" s="1">
        <v>4066</v>
      </c>
      <c r="B1940" s="2">
        <v>1</v>
      </c>
      <c r="C1940" s="1" t="s">
        <v>1822</v>
      </c>
      <c r="D1940" s="1" t="s">
        <v>1823</v>
      </c>
      <c r="E1940" s="1">
        <v>2021</v>
      </c>
      <c r="F1940" s="1" t="s">
        <v>1824</v>
      </c>
      <c r="G1940" s="1" t="s">
        <v>1825</v>
      </c>
      <c r="H1940" s="8" t="str">
        <f>HYPERLINK("https://doi.org/"&amp;G1940)</f>
        <v>https://doi.org/10.1016/j.rse.2021.112519</v>
      </c>
      <c r="I1940" s="1" t="s">
        <v>1826</v>
      </c>
      <c r="J1940" s="1" t="s">
        <v>1303</v>
      </c>
      <c r="K1940" s="2">
        <v>1</v>
      </c>
      <c r="L1940" s="2">
        <v>3</v>
      </c>
      <c r="M1940" s="2" t="s">
        <v>57</v>
      </c>
      <c r="N1940" s="9">
        <f>S1940*Unit_conversion!$C$5</f>
        <v>3.2394102160747913</v>
      </c>
      <c r="R1940" s="10"/>
      <c r="S1940" s="2">
        <v>92</v>
      </c>
      <c r="U1940" s="2" t="s">
        <v>35</v>
      </c>
      <c r="V1940" s="2" t="s">
        <v>29</v>
      </c>
      <c r="W1940" s="2" t="s">
        <v>1834</v>
      </c>
      <c r="X1940" s="2" t="s">
        <v>1141</v>
      </c>
      <c r="Y1940" s="2" t="s">
        <v>1832</v>
      </c>
    </row>
    <row r="1941" spans="1:27" ht="14.25" customHeight="1">
      <c r="A1941" s="1">
        <v>4066</v>
      </c>
      <c r="B1941" s="2">
        <v>1</v>
      </c>
      <c r="C1941" s="1" t="s">
        <v>1822</v>
      </c>
      <c r="D1941" s="1" t="s">
        <v>1823</v>
      </c>
      <c r="E1941" s="1">
        <v>2021</v>
      </c>
      <c r="F1941" s="1" t="s">
        <v>1824</v>
      </c>
      <c r="G1941" s="1" t="s">
        <v>1825</v>
      </c>
      <c r="H1941" s="8" t="str">
        <f>HYPERLINK("https://doi.org/"&amp;G1941)</f>
        <v>https://doi.org/10.1016/j.rse.2021.112519</v>
      </c>
      <c r="I1941" s="1" t="s">
        <v>1826</v>
      </c>
      <c r="J1941" s="1" t="s">
        <v>1303</v>
      </c>
      <c r="K1941" s="2">
        <v>1</v>
      </c>
      <c r="L1941" s="2">
        <v>1</v>
      </c>
      <c r="M1941" s="2" t="s">
        <v>57</v>
      </c>
      <c r="N1941" s="9">
        <f>S1941*Unit_conversion!$C$5</f>
        <v>3.6267310027793855</v>
      </c>
      <c r="R1941" s="10"/>
      <c r="S1941" s="2">
        <v>103</v>
      </c>
      <c r="U1941" s="2" t="s">
        <v>35</v>
      </c>
      <c r="V1941" s="2" t="s">
        <v>29</v>
      </c>
      <c r="W1941" s="2" t="s">
        <v>1830</v>
      </c>
      <c r="X1941" s="2" t="s">
        <v>1141</v>
      </c>
      <c r="Y1941" s="2" t="s">
        <v>1832</v>
      </c>
    </row>
    <row r="1942" spans="1:27" ht="14.25" customHeight="1">
      <c r="A1942" s="1">
        <v>4066</v>
      </c>
      <c r="B1942" s="2">
        <v>1</v>
      </c>
      <c r="C1942" s="1" t="s">
        <v>1822</v>
      </c>
      <c r="D1942" s="1" t="s">
        <v>1823</v>
      </c>
      <c r="E1942" s="1">
        <v>2021</v>
      </c>
      <c r="F1942" s="1" t="s">
        <v>1824</v>
      </c>
      <c r="G1942" s="1" t="s">
        <v>1825</v>
      </c>
      <c r="H1942" s="8" t="str">
        <f>HYPERLINK("https://doi.org/"&amp;G1942)</f>
        <v>https://doi.org/10.1016/j.rse.2021.112519</v>
      </c>
      <c r="I1942" s="1" t="s">
        <v>1826</v>
      </c>
      <c r="J1942" s="1" t="s">
        <v>1303</v>
      </c>
      <c r="K1942" s="2">
        <v>1</v>
      </c>
      <c r="L1942" s="2">
        <v>3</v>
      </c>
      <c r="M1942" s="2" t="s">
        <v>57</v>
      </c>
      <c r="N1942" s="9">
        <f>S1942*Unit_conversion!$C$5</f>
        <v>3.8027859058269287</v>
      </c>
      <c r="R1942" s="10"/>
      <c r="S1942" s="2">
        <v>108</v>
      </c>
      <c r="U1942" s="2" t="s">
        <v>35</v>
      </c>
      <c r="V1942" s="2" t="s">
        <v>29</v>
      </c>
      <c r="W1942" s="2" t="s">
        <v>1831</v>
      </c>
      <c r="X1942" s="2" t="s">
        <v>1141</v>
      </c>
      <c r="Y1942" s="2" t="s">
        <v>1832</v>
      </c>
    </row>
    <row r="1943" spans="1:27" ht="14.25" customHeight="1">
      <c r="A1943" s="1">
        <v>4066</v>
      </c>
      <c r="B1943" s="2">
        <v>1</v>
      </c>
      <c r="C1943" s="1" t="s">
        <v>1822</v>
      </c>
      <c r="D1943" s="1" t="s">
        <v>1823</v>
      </c>
      <c r="E1943" s="1">
        <v>2021</v>
      </c>
      <c r="F1943" s="1" t="s">
        <v>1824</v>
      </c>
      <c r="G1943" s="1" t="s">
        <v>1825</v>
      </c>
      <c r="H1943" s="8" t="str">
        <f>HYPERLINK("https://doi.org/"&amp;G1943)</f>
        <v>https://doi.org/10.1016/j.rse.2021.112519</v>
      </c>
      <c r="I1943" s="1" t="s">
        <v>1826</v>
      </c>
      <c r="J1943" s="1" t="s">
        <v>1303</v>
      </c>
      <c r="K1943" s="2">
        <v>1</v>
      </c>
      <c r="L1943" s="2">
        <v>5</v>
      </c>
      <c r="M1943" s="2" t="s">
        <v>57</v>
      </c>
      <c r="N1943" s="2">
        <v>0.82</v>
      </c>
      <c r="O1943" s="2"/>
      <c r="R1943" s="4"/>
      <c r="U1943" s="2" t="s">
        <v>35</v>
      </c>
      <c r="V1943" s="2" t="s">
        <v>29</v>
      </c>
      <c r="W1943" s="2" t="s">
        <v>568</v>
      </c>
      <c r="X1943" s="2" t="s">
        <v>1141</v>
      </c>
      <c r="Y1943" s="2" t="s">
        <v>1827</v>
      </c>
    </row>
    <row r="1944" spans="1:27" ht="14.25" customHeight="1">
      <c r="A1944" s="1">
        <v>4066</v>
      </c>
      <c r="B1944" s="2">
        <v>1</v>
      </c>
      <c r="C1944" s="1" t="s">
        <v>1822</v>
      </c>
      <c r="D1944" s="1" t="s">
        <v>1823</v>
      </c>
      <c r="E1944" s="1">
        <v>2021</v>
      </c>
      <c r="F1944" s="1" t="s">
        <v>1824</v>
      </c>
      <c r="G1944" s="1" t="s">
        <v>1825</v>
      </c>
      <c r="H1944" s="8" t="str">
        <f>HYPERLINK("https://doi.org/"&amp;G1944)</f>
        <v>https://doi.org/10.1016/j.rse.2021.112519</v>
      </c>
      <c r="I1944" s="1" t="s">
        <v>1826</v>
      </c>
      <c r="J1944" s="1" t="s">
        <v>1303</v>
      </c>
      <c r="K1944" s="2">
        <v>1</v>
      </c>
      <c r="L1944" s="2">
        <v>5</v>
      </c>
      <c r="M1944" s="2" t="s">
        <v>57</v>
      </c>
      <c r="N1944" s="2">
        <v>0.91</v>
      </c>
      <c r="O1944" s="2"/>
      <c r="R1944" s="4"/>
      <c r="U1944" s="2" t="s">
        <v>35</v>
      </c>
      <c r="V1944" s="2" t="s">
        <v>29</v>
      </c>
      <c r="W1944" s="2" t="s">
        <v>568</v>
      </c>
      <c r="X1944" s="2" t="s">
        <v>1141</v>
      </c>
      <c r="Y1944" s="2" t="s">
        <v>1828</v>
      </c>
    </row>
    <row r="1945" spans="1:27" ht="14.25" customHeight="1">
      <c r="A1945" s="1">
        <v>4066</v>
      </c>
      <c r="B1945" s="2">
        <v>1</v>
      </c>
      <c r="C1945" s="1" t="s">
        <v>1822</v>
      </c>
      <c r="D1945" s="1" t="s">
        <v>1823</v>
      </c>
      <c r="E1945" s="1">
        <v>2021</v>
      </c>
      <c r="F1945" s="1" t="s">
        <v>1824</v>
      </c>
      <c r="G1945" s="1" t="s">
        <v>1825</v>
      </c>
      <c r="H1945" s="8" t="str">
        <f>HYPERLINK("https://doi.org/"&amp;G1945)</f>
        <v>https://doi.org/10.1016/j.rse.2021.112519</v>
      </c>
      <c r="I1945" s="1" t="s">
        <v>1826</v>
      </c>
      <c r="J1945" s="1" t="s">
        <v>1303</v>
      </c>
      <c r="K1945" s="2">
        <v>1</v>
      </c>
      <c r="L1945" s="2">
        <v>5</v>
      </c>
      <c r="M1945" s="2" t="s">
        <v>57</v>
      </c>
      <c r="N1945" s="2">
        <v>1.37</v>
      </c>
      <c r="O1945" s="2"/>
      <c r="R1945" s="4"/>
      <c r="U1945" s="2" t="s">
        <v>35</v>
      </c>
      <c r="V1945" s="2" t="s">
        <v>29</v>
      </c>
      <c r="W1945" s="2" t="s">
        <v>568</v>
      </c>
      <c r="X1945" s="2" t="s">
        <v>1141</v>
      </c>
      <c r="Y1945" s="2" t="s">
        <v>1832</v>
      </c>
    </row>
    <row r="1946" spans="1:27" ht="14.25" customHeight="1">
      <c r="A1946" s="1">
        <v>4066</v>
      </c>
      <c r="B1946" s="2">
        <v>1</v>
      </c>
      <c r="C1946" s="1" t="s">
        <v>1822</v>
      </c>
      <c r="D1946" s="1" t="s">
        <v>1823</v>
      </c>
      <c r="E1946" s="1">
        <v>2021</v>
      </c>
      <c r="F1946" s="1" t="s">
        <v>1824</v>
      </c>
      <c r="G1946" s="1" t="s">
        <v>1825</v>
      </c>
      <c r="H1946" s="8" t="str">
        <f>HYPERLINK("https://doi.org/"&amp;G1946)</f>
        <v>https://doi.org/10.1016/j.rse.2021.112519</v>
      </c>
      <c r="I1946" s="1" t="s">
        <v>1826</v>
      </c>
      <c r="J1946" s="1" t="s">
        <v>1303</v>
      </c>
      <c r="K1946" s="2">
        <v>1</v>
      </c>
      <c r="L1946" s="2">
        <v>3</v>
      </c>
      <c r="M1946" s="2" t="s">
        <v>57</v>
      </c>
      <c r="N1946" s="2">
        <v>0.82</v>
      </c>
      <c r="O1946" s="2"/>
      <c r="R1946" s="4"/>
      <c r="U1946" s="2" t="s">
        <v>35</v>
      </c>
      <c r="V1946" s="2" t="s">
        <v>29</v>
      </c>
      <c r="W1946" s="2" t="s">
        <v>1829</v>
      </c>
      <c r="X1946" s="2" t="s">
        <v>1141</v>
      </c>
      <c r="Y1946" s="2" t="s">
        <v>1827</v>
      </c>
    </row>
    <row r="1947" spans="1:27" ht="14.25" customHeight="1">
      <c r="A1947" s="1">
        <v>4066</v>
      </c>
      <c r="B1947" s="2">
        <v>1</v>
      </c>
      <c r="C1947" s="1" t="s">
        <v>1822</v>
      </c>
      <c r="D1947" s="1" t="s">
        <v>1823</v>
      </c>
      <c r="E1947" s="1">
        <v>2021</v>
      </c>
      <c r="F1947" s="1" t="s">
        <v>1824</v>
      </c>
      <c r="G1947" s="1" t="s">
        <v>1825</v>
      </c>
      <c r="H1947" s="8" t="str">
        <f>HYPERLINK("https://doi.org/"&amp;G1947)</f>
        <v>https://doi.org/10.1016/j.rse.2021.112519</v>
      </c>
      <c r="I1947" s="1" t="s">
        <v>1826</v>
      </c>
      <c r="J1947" s="1" t="s">
        <v>1303</v>
      </c>
      <c r="K1947" s="2">
        <v>1</v>
      </c>
      <c r="L1947" s="2">
        <v>3</v>
      </c>
      <c r="M1947" s="2" t="s">
        <v>57</v>
      </c>
      <c r="N1947" s="2">
        <v>0.81</v>
      </c>
      <c r="O1947" s="2"/>
      <c r="R1947" s="4"/>
      <c r="U1947" s="2" t="s">
        <v>35</v>
      </c>
      <c r="V1947" s="2" t="s">
        <v>29</v>
      </c>
      <c r="W1947" s="2" t="s">
        <v>1829</v>
      </c>
      <c r="X1947" s="2" t="s">
        <v>1141</v>
      </c>
      <c r="Y1947" s="2" t="s">
        <v>1828</v>
      </c>
    </row>
    <row r="1948" spans="1:27" ht="14.25" customHeight="1">
      <c r="A1948" s="1">
        <v>4066</v>
      </c>
      <c r="B1948" s="2">
        <v>1</v>
      </c>
      <c r="C1948" s="1" t="s">
        <v>1822</v>
      </c>
      <c r="D1948" s="1" t="s">
        <v>1823</v>
      </c>
      <c r="E1948" s="1">
        <v>2021</v>
      </c>
      <c r="F1948" s="1" t="s">
        <v>1824</v>
      </c>
      <c r="G1948" s="1" t="s">
        <v>1825</v>
      </c>
      <c r="H1948" s="8" t="str">
        <f>HYPERLINK("https://doi.org/"&amp;G1948)</f>
        <v>https://doi.org/10.1016/j.rse.2021.112519</v>
      </c>
      <c r="I1948" s="1" t="s">
        <v>1826</v>
      </c>
      <c r="J1948" s="1" t="s">
        <v>1303</v>
      </c>
      <c r="K1948" s="2">
        <v>1</v>
      </c>
      <c r="L1948" s="2">
        <v>3</v>
      </c>
      <c r="M1948" s="2" t="s">
        <v>57</v>
      </c>
      <c r="N1948" s="2">
        <v>0.98</v>
      </c>
      <c r="O1948" s="2"/>
      <c r="R1948" s="4"/>
      <c r="U1948" s="2" t="s">
        <v>35</v>
      </c>
      <c r="V1948" s="2" t="s">
        <v>29</v>
      </c>
      <c r="W1948" s="2" t="s">
        <v>1829</v>
      </c>
      <c r="X1948" s="2" t="s">
        <v>1141</v>
      </c>
      <c r="Y1948" s="2" t="s">
        <v>1832</v>
      </c>
    </row>
    <row r="1949" spans="1:27" ht="14.25" customHeight="1">
      <c r="A1949" s="1">
        <v>4066</v>
      </c>
      <c r="B1949" s="2">
        <v>1</v>
      </c>
      <c r="C1949" s="1" t="s">
        <v>1822</v>
      </c>
      <c r="D1949" s="1" t="s">
        <v>1823</v>
      </c>
      <c r="E1949" s="1">
        <v>2021</v>
      </c>
      <c r="F1949" s="1" t="s">
        <v>1824</v>
      </c>
      <c r="G1949" s="1" t="s">
        <v>1825</v>
      </c>
      <c r="H1949" s="8" t="str">
        <f>HYPERLINK("https://doi.org/"&amp;G1949)</f>
        <v>https://doi.org/10.1016/j.rse.2021.112519</v>
      </c>
      <c r="I1949" s="1" t="s">
        <v>1826</v>
      </c>
      <c r="J1949" s="1" t="s">
        <v>1303</v>
      </c>
      <c r="K1949" s="2">
        <v>1</v>
      </c>
      <c r="L1949" s="2">
        <v>3</v>
      </c>
      <c r="M1949" s="2" t="s">
        <v>57</v>
      </c>
      <c r="N1949" s="2">
        <v>0.88</v>
      </c>
      <c r="O1949" s="2"/>
      <c r="R1949" s="4"/>
      <c r="U1949" s="2" t="s">
        <v>35</v>
      </c>
      <c r="V1949" s="2" t="s">
        <v>29</v>
      </c>
      <c r="W1949" s="2" t="s">
        <v>1831</v>
      </c>
      <c r="X1949" s="2" t="s">
        <v>1141</v>
      </c>
      <c r="Y1949" s="2" t="s">
        <v>1827</v>
      </c>
    </row>
    <row r="1950" spans="1:27" ht="14.25" customHeight="1">
      <c r="A1950" s="1">
        <v>4066</v>
      </c>
      <c r="B1950" s="2">
        <v>1</v>
      </c>
      <c r="C1950" s="1" t="s">
        <v>1822</v>
      </c>
      <c r="D1950" s="1" t="s">
        <v>1823</v>
      </c>
      <c r="E1950" s="1">
        <v>2021</v>
      </c>
      <c r="F1950" s="1" t="s">
        <v>1824</v>
      </c>
      <c r="G1950" s="1" t="s">
        <v>1825</v>
      </c>
      <c r="H1950" s="8" t="str">
        <f>HYPERLINK("https://doi.org/"&amp;G1950)</f>
        <v>https://doi.org/10.1016/j.rse.2021.112519</v>
      </c>
      <c r="I1950" s="1" t="s">
        <v>1826</v>
      </c>
      <c r="J1950" s="1" t="s">
        <v>1303</v>
      </c>
      <c r="K1950" s="2">
        <v>1</v>
      </c>
      <c r="L1950" s="2">
        <v>3</v>
      </c>
      <c r="M1950" s="2" t="s">
        <v>57</v>
      </c>
      <c r="N1950" s="2">
        <v>0.81</v>
      </c>
      <c r="O1950" s="2"/>
      <c r="R1950" s="4"/>
      <c r="U1950" s="2" t="s">
        <v>35</v>
      </c>
      <c r="V1950" s="2" t="s">
        <v>29</v>
      </c>
      <c r="W1950" s="2" t="s">
        <v>1831</v>
      </c>
      <c r="X1950" s="2" t="s">
        <v>1141</v>
      </c>
      <c r="Y1950" s="2" t="s">
        <v>1828</v>
      </c>
    </row>
    <row r="1951" spans="1:27" ht="14.25" customHeight="1">
      <c r="A1951" s="1">
        <v>4066</v>
      </c>
      <c r="B1951" s="2">
        <v>1</v>
      </c>
      <c r="C1951" s="1" t="s">
        <v>1822</v>
      </c>
      <c r="D1951" s="1" t="s">
        <v>1823</v>
      </c>
      <c r="E1951" s="1">
        <v>2021</v>
      </c>
      <c r="F1951" s="1" t="s">
        <v>1824</v>
      </c>
      <c r="G1951" s="1" t="s">
        <v>1825</v>
      </c>
      <c r="H1951" s="8" t="str">
        <f>HYPERLINK("https://doi.org/"&amp;G1951)</f>
        <v>https://doi.org/10.1016/j.rse.2021.112519</v>
      </c>
      <c r="I1951" s="1" t="s">
        <v>1826</v>
      </c>
      <c r="J1951" s="1" t="s">
        <v>1303</v>
      </c>
      <c r="K1951" s="2">
        <v>1</v>
      </c>
      <c r="L1951" s="2">
        <v>3</v>
      </c>
      <c r="M1951" s="2" t="s">
        <v>57</v>
      </c>
      <c r="N1951" s="2">
        <v>0.91</v>
      </c>
      <c r="O1951" s="2"/>
      <c r="R1951" s="4"/>
      <c r="U1951" s="2" t="s">
        <v>35</v>
      </c>
      <c r="V1951" s="2" t="s">
        <v>29</v>
      </c>
      <c r="W1951" s="2" t="s">
        <v>1831</v>
      </c>
      <c r="X1951" s="2" t="s">
        <v>1141</v>
      </c>
      <c r="Y1951" s="2" t="s">
        <v>1832</v>
      </c>
    </row>
    <row r="1952" spans="1:27" ht="14.25" customHeight="1">
      <c r="A1952" s="1">
        <v>4066</v>
      </c>
      <c r="B1952" s="2">
        <v>1</v>
      </c>
      <c r="C1952" s="1" t="s">
        <v>1822</v>
      </c>
      <c r="D1952" s="1" t="s">
        <v>1823</v>
      </c>
      <c r="E1952" s="1">
        <v>2021</v>
      </c>
      <c r="F1952" s="1" t="s">
        <v>1824</v>
      </c>
      <c r="G1952" s="1" t="s">
        <v>1825</v>
      </c>
      <c r="H1952" s="8" t="str">
        <f>HYPERLINK("https://doi.org/"&amp;G1952)</f>
        <v>https://doi.org/10.1016/j.rse.2021.112519</v>
      </c>
      <c r="I1952" s="1" t="s">
        <v>1826</v>
      </c>
      <c r="J1952" s="1" t="s">
        <v>1303</v>
      </c>
      <c r="K1952" s="2">
        <v>1</v>
      </c>
      <c r="L1952" s="2">
        <v>3</v>
      </c>
      <c r="M1952" s="2" t="s">
        <v>57</v>
      </c>
      <c r="N1952" s="2">
        <v>0.92</v>
      </c>
      <c r="O1952" s="2"/>
      <c r="R1952" s="4"/>
      <c r="U1952" s="2" t="s">
        <v>35</v>
      </c>
      <c r="V1952" s="2" t="s">
        <v>29</v>
      </c>
      <c r="W1952" s="2" t="s">
        <v>1833</v>
      </c>
      <c r="X1952" s="2" t="s">
        <v>1141</v>
      </c>
      <c r="Y1952" s="2" t="s">
        <v>1832</v>
      </c>
    </row>
    <row r="1953" spans="1:27" ht="14.25" customHeight="1">
      <c r="A1953" s="1">
        <v>4066</v>
      </c>
      <c r="B1953" s="2">
        <v>1</v>
      </c>
      <c r="C1953" s="1" t="s">
        <v>1822</v>
      </c>
      <c r="D1953" s="1" t="s">
        <v>1823</v>
      </c>
      <c r="E1953" s="1">
        <v>2021</v>
      </c>
      <c r="F1953" s="1" t="s">
        <v>1824</v>
      </c>
      <c r="G1953" s="1" t="s">
        <v>1825</v>
      </c>
      <c r="H1953" s="8" t="str">
        <f>HYPERLINK("https://doi.org/"&amp;G1953)</f>
        <v>https://doi.org/10.1016/j.rse.2021.112519</v>
      </c>
      <c r="I1953" s="1" t="s">
        <v>1826</v>
      </c>
      <c r="J1953" s="1" t="s">
        <v>1303</v>
      </c>
      <c r="K1953" s="2">
        <v>1</v>
      </c>
      <c r="L1953" s="2">
        <v>3</v>
      </c>
      <c r="M1953" s="2" t="s">
        <v>57</v>
      </c>
      <c r="N1953" s="2">
        <v>0.87</v>
      </c>
      <c r="O1953" s="2"/>
      <c r="R1953" s="4"/>
      <c r="U1953" s="2" t="s">
        <v>35</v>
      </c>
      <c r="V1953" s="2" t="s">
        <v>29</v>
      </c>
      <c r="W1953" s="2" t="s">
        <v>1834</v>
      </c>
      <c r="X1953" s="2" t="s">
        <v>1141</v>
      </c>
      <c r="Y1953" s="2" t="s">
        <v>1832</v>
      </c>
      <c r="AA1953" s="2"/>
    </row>
    <row r="1954" spans="1:27" ht="14.25" customHeight="1">
      <c r="A1954" s="1">
        <v>4034</v>
      </c>
      <c r="B1954" s="2">
        <v>1</v>
      </c>
      <c r="C1954" s="1" t="s">
        <v>1835</v>
      </c>
      <c r="D1954" s="1" t="s">
        <v>1836</v>
      </c>
      <c r="E1954" s="1">
        <v>2021</v>
      </c>
      <c r="F1954" s="1" t="s">
        <v>1837</v>
      </c>
      <c r="G1954" s="1" t="s">
        <v>1838</v>
      </c>
      <c r="H1954" s="8" t="str">
        <f>HYPERLINK("https://doi.org/"&amp;G1954)</f>
        <v>https://doi.org/10.1016/j.rse.2021.112602</v>
      </c>
      <c r="I1954" s="1" t="s">
        <v>1839</v>
      </c>
      <c r="J1954" s="1" t="s">
        <v>1303</v>
      </c>
      <c r="K1954" s="2">
        <v>1</v>
      </c>
      <c r="L1954" s="2"/>
      <c r="M1954" s="2" t="s">
        <v>1840</v>
      </c>
      <c r="N1954" s="9">
        <f>S1954*Unit_conversion!$C$5</f>
        <v>2.3943466814465846</v>
      </c>
      <c r="O1954" s="2"/>
      <c r="P1954" s="2"/>
      <c r="Q1954" s="2"/>
      <c r="R1954" s="10"/>
      <c r="S1954" s="2">
        <v>68</v>
      </c>
      <c r="T1954" s="2"/>
      <c r="U1954" s="2" t="s">
        <v>26</v>
      </c>
      <c r="V1954" s="2" t="s">
        <v>1841</v>
      </c>
      <c r="W1954" s="2" t="s">
        <v>1842</v>
      </c>
      <c r="X1954" s="2" t="s">
        <v>1141</v>
      </c>
      <c r="Y1954" s="2" t="s">
        <v>1843</v>
      </c>
      <c r="AA1954" s="2"/>
    </row>
    <row r="1955" spans="1:27" ht="14.25" customHeight="1">
      <c r="A1955" s="1">
        <v>4034</v>
      </c>
      <c r="B1955" s="2">
        <v>1</v>
      </c>
      <c r="C1955" s="1" t="s">
        <v>1835</v>
      </c>
      <c r="D1955" s="1" t="s">
        <v>1836</v>
      </c>
      <c r="E1955" s="1">
        <v>2021</v>
      </c>
      <c r="F1955" s="1" t="s">
        <v>1837</v>
      </c>
      <c r="G1955" s="1" t="s">
        <v>1838</v>
      </c>
      <c r="H1955" s="8" t="str">
        <f>HYPERLINK("https://doi.org/"&amp;G1955)</f>
        <v>https://doi.org/10.1016/j.rse.2021.112602</v>
      </c>
      <c r="I1955" s="1" t="s">
        <v>1839</v>
      </c>
      <c r="J1955" s="1" t="s">
        <v>1303</v>
      </c>
      <c r="K1955" s="2">
        <v>1</v>
      </c>
      <c r="L1955" s="2"/>
      <c r="M1955" s="2" t="s">
        <v>189</v>
      </c>
      <c r="N1955" s="9">
        <f>S1955*Unit_conversion!$C$5</f>
        <v>6.7252972964161426</v>
      </c>
      <c r="O1955" s="2"/>
      <c r="P1955" s="2"/>
      <c r="Q1955" s="2"/>
      <c r="R1955" s="10"/>
      <c r="S1955" s="2">
        <v>191</v>
      </c>
      <c r="T1955" s="2"/>
      <c r="U1955" s="2" t="s">
        <v>26</v>
      </c>
      <c r="V1955" s="2" t="s">
        <v>1841</v>
      </c>
      <c r="W1955" s="2" t="s">
        <v>1842</v>
      </c>
      <c r="X1955" s="2" t="s">
        <v>1141</v>
      </c>
      <c r="Y1955" s="2" t="s">
        <v>1843</v>
      </c>
      <c r="AA1955" s="2"/>
    </row>
    <row r="1956" spans="1:27" ht="14.25" customHeight="1">
      <c r="A1956" s="1">
        <v>4034</v>
      </c>
      <c r="B1956" s="2">
        <v>1</v>
      </c>
      <c r="C1956" s="1" t="s">
        <v>1835</v>
      </c>
      <c r="D1956" s="1" t="s">
        <v>1836</v>
      </c>
      <c r="E1956" s="1">
        <v>2021</v>
      </c>
      <c r="F1956" s="1" t="s">
        <v>1837</v>
      </c>
      <c r="G1956" s="1" t="s">
        <v>1838</v>
      </c>
      <c r="H1956" s="8" t="str">
        <f>HYPERLINK("https://doi.org/"&amp;G1956)</f>
        <v>https://doi.org/10.1016/j.rse.2021.112602</v>
      </c>
      <c r="I1956" s="1" t="s">
        <v>1839</v>
      </c>
      <c r="J1956" s="1" t="s">
        <v>1303</v>
      </c>
      <c r="K1956" s="2">
        <v>1</v>
      </c>
      <c r="L1956" s="2"/>
      <c r="M1956" s="2" t="s">
        <v>547</v>
      </c>
      <c r="N1956" s="9">
        <f>S1956*Unit_conversion!$C$5</f>
        <v>2.3239247202275677</v>
      </c>
      <c r="O1956" s="2"/>
      <c r="P1956" s="2"/>
      <c r="Q1956" s="2"/>
      <c r="R1956" s="10"/>
      <c r="S1956" s="2">
        <v>66</v>
      </c>
      <c r="T1956" s="2"/>
      <c r="U1956" s="2" t="s">
        <v>26</v>
      </c>
      <c r="V1956" s="2" t="s">
        <v>1841</v>
      </c>
      <c r="W1956" s="2" t="s">
        <v>1842</v>
      </c>
      <c r="X1956" s="2" t="s">
        <v>1141</v>
      </c>
      <c r="Y1956" s="2" t="s">
        <v>1843</v>
      </c>
      <c r="AA1956" s="2"/>
    </row>
    <row r="1957" spans="1:27" ht="14.25" customHeight="1">
      <c r="A1957" s="1">
        <v>4034</v>
      </c>
      <c r="B1957" s="2">
        <v>1</v>
      </c>
      <c r="C1957" s="1" t="s">
        <v>1835</v>
      </c>
      <c r="D1957" s="1" t="s">
        <v>1836</v>
      </c>
      <c r="E1957" s="1">
        <v>2021</v>
      </c>
      <c r="F1957" s="1" t="s">
        <v>1837</v>
      </c>
      <c r="G1957" s="1" t="s">
        <v>1838</v>
      </c>
      <c r="H1957" s="8" t="str">
        <f>HYPERLINK("https://doi.org/"&amp;G1957)</f>
        <v>https://doi.org/10.1016/j.rse.2021.112602</v>
      </c>
      <c r="I1957" s="1" t="s">
        <v>1839</v>
      </c>
      <c r="J1957" s="1" t="s">
        <v>1303</v>
      </c>
      <c r="K1957" s="2">
        <v>1</v>
      </c>
      <c r="L1957" s="2"/>
      <c r="M1957" s="2" t="s">
        <v>1840</v>
      </c>
      <c r="N1957" s="9">
        <f>S1957*Unit_conversion!$C$5</f>
        <v>2.5351906038846193</v>
      </c>
      <c r="O1957" s="2"/>
      <c r="P1957" s="2"/>
      <c r="Q1957" s="2"/>
      <c r="R1957" s="10"/>
      <c r="S1957" s="2">
        <v>72</v>
      </c>
      <c r="T1957" s="2"/>
      <c r="U1957" s="2" t="s">
        <v>26</v>
      </c>
      <c r="V1957" s="2" t="s">
        <v>1841</v>
      </c>
      <c r="W1957" s="2" t="s">
        <v>1842</v>
      </c>
      <c r="X1957" s="2" t="s">
        <v>1141</v>
      </c>
      <c r="Y1957" s="2" t="s">
        <v>1844</v>
      </c>
      <c r="AA1957" s="2"/>
    </row>
    <row r="1958" spans="1:27" ht="14.25" customHeight="1">
      <c r="A1958" s="1">
        <v>4034</v>
      </c>
      <c r="B1958" s="2">
        <v>1</v>
      </c>
      <c r="C1958" s="1" t="s">
        <v>1835</v>
      </c>
      <c r="D1958" s="1" t="s">
        <v>1836</v>
      </c>
      <c r="E1958" s="1">
        <v>2021</v>
      </c>
      <c r="F1958" s="1" t="s">
        <v>1837</v>
      </c>
      <c r="G1958" s="1" t="s">
        <v>1838</v>
      </c>
      <c r="H1958" s="8" t="str">
        <f>HYPERLINK("https://doi.org/"&amp;G1958)</f>
        <v>https://doi.org/10.1016/j.rse.2021.112602</v>
      </c>
      <c r="I1958" s="1" t="s">
        <v>1839</v>
      </c>
      <c r="J1958" s="1" t="s">
        <v>1303</v>
      </c>
      <c r="K1958" s="2">
        <v>1</v>
      </c>
      <c r="L1958" s="2"/>
      <c r="M1958" s="2" t="s">
        <v>189</v>
      </c>
      <c r="N1958" s="9">
        <f>S1958*Unit_conversion!$C$5</f>
        <v>5.105592188378747</v>
      </c>
      <c r="O1958" s="2"/>
      <c r="P1958" s="2"/>
      <c r="Q1958" s="2"/>
      <c r="R1958" s="10"/>
      <c r="S1958" s="2">
        <v>145</v>
      </c>
      <c r="T1958" s="2"/>
      <c r="U1958" s="2" t="s">
        <v>26</v>
      </c>
      <c r="V1958" s="2" t="s">
        <v>1841</v>
      </c>
      <c r="W1958" s="2" t="s">
        <v>1842</v>
      </c>
      <c r="X1958" s="2" t="s">
        <v>1141</v>
      </c>
      <c r="Y1958" s="2" t="s">
        <v>1844</v>
      </c>
      <c r="AA1958" s="2"/>
    </row>
    <row r="1959" spans="1:27" ht="14.25" customHeight="1">
      <c r="A1959" s="1">
        <v>4034</v>
      </c>
      <c r="B1959" s="2">
        <v>1</v>
      </c>
      <c r="C1959" s="1" t="s">
        <v>1835</v>
      </c>
      <c r="D1959" s="1" t="s">
        <v>1836</v>
      </c>
      <c r="E1959" s="1">
        <v>2021</v>
      </c>
      <c r="F1959" s="1" t="s">
        <v>1837</v>
      </c>
      <c r="G1959" s="1" t="s">
        <v>1838</v>
      </c>
      <c r="H1959" s="8" t="str">
        <f>HYPERLINK("https://doi.org/"&amp;G1959)</f>
        <v>https://doi.org/10.1016/j.rse.2021.112602</v>
      </c>
      <c r="I1959" s="1" t="s">
        <v>1839</v>
      </c>
      <c r="J1959" s="1" t="s">
        <v>1303</v>
      </c>
      <c r="K1959" s="2">
        <v>1</v>
      </c>
      <c r="L1959" s="2"/>
      <c r="M1959" s="2" t="s">
        <v>547</v>
      </c>
      <c r="N1959" s="9">
        <f>S1959*Unit_conversion!$C$5</f>
        <v>2.8168784487606882</v>
      </c>
      <c r="O1959" s="2"/>
      <c r="P1959" s="2"/>
      <c r="Q1959" s="2"/>
      <c r="R1959" s="10"/>
      <c r="S1959" s="2">
        <v>80</v>
      </c>
      <c r="T1959" s="2"/>
      <c r="U1959" s="2" t="s">
        <v>26</v>
      </c>
      <c r="V1959" s="2" t="s">
        <v>1841</v>
      </c>
      <c r="W1959" s="2" t="s">
        <v>1842</v>
      </c>
      <c r="X1959" s="2" t="s">
        <v>1141</v>
      </c>
      <c r="Y1959" s="2" t="s">
        <v>1844</v>
      </c>
      <c r="AA1959" s="2"/>
    </row>
    <row r="1960" spans="1:27" ht="14.25" customHeight="1">
      <c r="A1960" s="1">
        <v>4034</v>
      </c>
      <c r="B1960" s="2">
        <v>1</v>
      </c>
      <c r="C1960" s="1" t="s">
        <v>1835</v>
      </c>
      <c r="D1960" s="1" t="s">
        <v>1836</v>
      </c>
      <c r="E1960" s="1">
        <v>2021</v>
      </c>
      <c r="F1960" s="1" t="s">
        <v>1837</v>
      </c>
      <c r="G1960" s="1" t="s">
        <v>1838</v>
      </c>
      <c r="H1960" s="8" t="str">
        <f>HYPERLINK("https://doi.org/"&amp;G1960)</f>
        <v>https://doi.org/10.1016/j.rse.2021.112602</v>
      </c>
      <c r="I1960" s="1" t="s">
        <v>1839</v>
      </c>
      <c r="J1960" s="1" t="s">
        <v>1303</v>
      </c>
      <c r="K1960" s="2">
        <v>1</v>
      </c>
      <c r="L1960" s="2"/>
      <c r="M1960" s="2" t="s">
        <v>1840</v>
      </c>
      <c r="N1960" s="9">
        <f>S1960*Unit_conversion!$C$5</f>
        <v>2.7112455069321619</v>
      </c>
      <c r="O1960" s="2"/>
      <c r="P1960" s="2"/>
      <c r="Q1960" s="2"/>
      <c r="R1960" s="10"/>
      <c r="S1960" s="2">
        <v>77</v>
      </c>
      <c r="T1960" s="2"/>
      <c r="U1960" s="2" t="s">
        <v>26</v>
      </c>
      <c r="V1960" s="2" t="s">
        <v>1845</v>
      </c>
      <c r="W1960" s="2" t="s">
        <v>1846</v>
      </c>
      <c r="X1960" s="2" t="s">
        <v>1141</v>
      </c>
      <c r="Y1960" s="2" t="s">
        <v>1843</v>
      </c>
      <c r="AA1960" s="2"/>
    </row>
    <row r="1961" spans="1:27" ht="14.25" customHeight="1">
      <c r="A1961" s="1">
        <v>4034</v>
      </c>
      <c r="B1961" s="2">
        <v>1</v>
      </c>
      <c r="C1961" s="1" t="s">
        <v>1835</v>
      </c>
      <c r="D1961" s="1" t="s">
        <v>1836</v>
      </c>
      <c r="E1961" s="1">
        <v>2021</v>
      </c>
      <c r="F1961" s="1" t="s">
        <v>1837</v>
      </c>
      <c r="G1961" s="1" t="s">
        <v>1838</v>
      </c>
      <c r="H1961" s="8" t="str">
        <f>HYPERLINK("https://doi.org/"&amp;G1961)</f>
        <v>https://doi.org/10.1016/j.rse.2021.112602</v>
      </c>
      <c r="I1961" s="1" t="s">
        <v>1839</v>
      </c>
      <c r="J1961" s="1" t="s">
        <v>1303</v>
      </c>
      <c r="K1961" s="2">
        <v>1</v>
      </c>
      <c r="L1961" s="2"/>
      <c r="M1961" s="2" t="s">
        <v>189</v>
      </c>
      <c r="N1961" s="9">
        <f>S1961*Unit_conversion!$C$5</f>
        <v>2.3239247202275677</v>
      </c>
      <c r="O1961" s="2"/>
      <c r="P1961" s="2"/>
      <c r="Q1961" s="2"/>
      <c r="R1961" s="10"/>
      <c r="S1961" s="2">
        <v>66</v>
      </c>
      <c r="T1961" s="2"/>
      <c r="U1961" s="2" t="s">
        <v>26</v>
      </c>
      <c r="V1961" s="2" t="s">
        <v>1845</v>
      </c>
      <c r="W1961" s="2" t="s">
        <v>1846</v>
      </c>
      <c r="X1961" s="2" t="s">
        <v>1141</v>
      </c>
      <c r="Y1961" s="2" t="s">
        <v>1843</v>
      </c>
      <c r="AA1961" s="2"/>
    </row>
    <row r="1962" spans="1:27" ht="14.25" customHeight="1">
      <c r="A1962" s="1">
        <v>4034</v>
      </c>
      <c r="B1962" s="2">
        <v>1</v>
      </c>
      <c r="C1962" s="1" t="s">
        <v>1835</v>
      </c>
      <c r="D1962" s="1" t="s">
        <v>1836</v>
      </c>
      <c r="E1962" s="1">
        <v>2021</v>
      </c>
      <c r="F1962" s="1" t="s">
        <v>1837</v>
      </c>
      <c r="G1962" s="1" t="s">
        <v>1838</v>
      </c>
      <c r="H1962" s="8" t="str">
        <f>HYPERLINK("https://doi.org/"&amp;G1962)</f>
        <v>https://doi.org/10.1016/j.rse.2021.112602</v>
      </c>
      <c r="I1962" s="1" t="s">
        <v>1839</v>
      </c>
      <c r="J1962" s="1" t="s">
        <v>1303</v>
      </c>
      <c r="K1962" s="2">
        <v>1</v>
      </c>
      <c r="L1962" s="2"/>
      <c r="M1962" s="2" t="s">
        <v>547</v>
      </c>
      <c r="N1962" s="9">
        <f>S1962*Unit_conversion!$C$5</f>
        <v>3.2394102160747913</v>
      </c>
      <c r="O1962" s="2"/>
      <c r="P1962" s="2"/>
      <c r="Q1962" s="2"/>
      <c r="R1962" s="10"/>
      <c r="S1962" s="2">
        <v>92</v>
      </c>
      <c r="T1962" s="2"/>
      <c r="U1962" s="2" t="s">
        <v>26</v>
      </c>
      <c r="V1962" s="2" t="s">
        <v>1845</v>
      </c>
      <c r="W1962" s="2" t="s">
        <v>1846</v>
      </c>
      <c r="X1962" s="2" t="s">
        <v>1141</v>
      </c>
      <c r="Y1962" s="2" t="s">
        <v>1843</v>
      </c>
      <c r="AA1962" s="2"/>
    </row>
    <row r="1963" spans="1:27" ht="14.25" customHeight="1">
      <c r="A1963" s="1">
        <v>4034</v>
      </c>
      <c r="B1963" s="2">
        <v>1</v>
      </c>
      <c r="C1963" s="1" t="s">
        <v>1835</v>
      </c>
      <c r="D1963" s="1" t="s">
        <v>1836</v>
      </c>
      <c r="E1963" s="1">
        <v>2021</v>
      </c>
      <c r="F1963" s="1" t="s">
        <v>1837</v>
      </c>
      <c r="G1963" s="1" t="s">
        <v>1838</v>
      </c>
      <c r="H1963" s="8" t="str">
        <f>HYPERLINK("https://doi.org/"&amp;G1963)</f>
        <v>https://doi.org/10.1016/j.rse.2021.112602</v>
      </c>
      <c r="I1963" s="1" t="s">
        <v>1839</v>
      </c>
      <c r="J1963" s="1" t="s">
        <v>1303</v>
      </c>
      <c r="K1963" s="2">
        <v>1</v>
      </c>
      <c r="L1963" s="2"/>
      <c r="M1963" s="2" t="s">
        <v>1840</v>
      </c>
      <c r="N1963" s="9">
        <f>S1963*Unit_conversion!$C$5</f>
        <v>3.6971529639984029</v>
      </c>
      <c r="O1963" s="2"/>
      <c r="P1963" s="2"/>
      <c r="Q1963" s="2"/>
      <c r="R1963" s="10"/>
      <c r="S1963" s="2">
        <v>105</v>
      </c>
      <c r="T1963" s="2"/>
      <c r="U1963" s="2" t="s">
        <v>26</v>
      </c>
      <c r="V1963" s="2" t="s">
        <v>1845</v>
      </c>
      <c r="W1963" s="2" t="s">
        <v>1846</v>
      </c>
      <c r="X1963" s="2" t="s">
        <v>1141</v>
      </c>
      <c r="Y1963" s="2" t="s">
        <v>1844</v>
      </c>
      <c r="AA1963" s="2"/>
    </row>
    <row r="1964" spans="1:27" ht="14.25" customHeight="1">
      <c r="A1964" s="1">
        <v>4034</v>
      </c>
      <c r="B1964" s="2">
        <v>1</v>
      </c>
      <c r="C1964" s="1" t="s">
        <v>1835</v>
      </c>
      <c r="D1964" s="1" t="s">
        <v>1836</v>
      </c>
      <c r="E1964" s="1">
        <v>2021</v>
      </c>
      <c r="F1964" s="1" t="s">
        <v>1837</v>
      </c>
      <c r="G1964" s="1" t="s">
        <v>1838</v>
      </c>
      <c r="H1964" s="8" t="str">
        <f>HYPERLINK("https://doi.org/"&amp;G1964)</f>
        <v>https://doi.org/10.1016/j.rse.2021.112602</v>
      </c>
      <c r="I1964" s="1" t="s">
        <v>1839</v>
      </c>
      <c r="J1964" s="1" t="s">
        <v>1303</v>
      </c>
      <c r="K1964" s="2">
        <v>1</v>
      </c>
      <c r="L1964" s="2"/>
      <c r="M1964" s="2" t="s">
        <v>189</v>
      </c>
      <c r="N1964" s="9">
        <f>S1964*Unit_conversion!$C$5</f>
        <v>3.5915200221698771</v>
      </c>
      <c r="O1964" s="2"/>
      <c r="P1964" s="2"/>
      <c r="Q1964" s="2"/>
      <c r="R1964" s="10"/>
      <c r="S1964" s="2">
        <v>102</v>
      </c>
      <c r="T1964" s="2"/>
      <c r="U1964" s="2" t="s">
        <v>26</v>
      </c>
      <c r="V1964" s="2" t="s">
        <v>1845</v>
      </c>
      <c r="W1964" s="2" t="s">
        <v>1846</v>
      </c>
      <c r="X1964" s="2" t="s">
        <v>1141</v>
      </c>
      <c r="Y1964" s="2" t="s">
        <v>1844</v>
      </c>
      <c r="AA1964" s="2"/>
    </row>
    <row r="1965" spans="1:27" ht="14.25" customHeight="1">
      <c r="A1965" s="1">
        <v>4034</v>
      </c>
      <c r="B1965" s="2">
        <v>1</v>
      </c>
      <c r="C1965" s="1" t="s">
        <v>1835</v>
      </c>
      <c r="D1965" s="1" t="s">
        <v>1836</v>
      </c>
      <c r="E1965" s="1">
        <v>2021</v>
      </c>
      <c r="F1965" s="1" t="s">
        <v>1837</v>
      </c>
      <c r="G1965" s="1" t="s">
        <v>1838</v>
      </c>
      <c r="H1965" s="8" t="str">
        <f>HYPERLINK("https://doi.org/"&amp;G1965)</f>
        <v>https://doi.org/10.1016/j.rse.2021.112602</v>
      </c>
      <c r="I1965" s="1" t="s">
        <v>1839</v>
      </c>
      <c r="J1965" s="1" t="s">
        <v>1303</v>
      </c>
      <c r="K1965" s="2">
        <v>1</v>
      </c>
      <c r="L1965" s="2"/>
      <c r="M1965" s="2" t="s">
        <v>547</v>
      </c>
      <c r="N1965" s="9">
        <f>S1965*Unit_conversion!$C$5</f>
        <v>3.4506760997318429</v>
      </c>
      <c r="O1965" s="2"/>
      <c r="P1965" s="2"/>
      <c r="Q1965" s="2"/>
      <c r="R1965" s="10"/>
      <c r="S1965" s="2">
        <v>98</v>
      </c>
      <c r="T1965" s="2"/>
      <c r="U1965" s="2" t="s">
        <v>26</v>
      </c>
      <c r="V1965" s="2" t="s">
        <v>1845</v>
      </c>
      <c r="W1965" s="2" t="s">
        <v>1846</v>
      </c>
      <c r="X1965" s="2" t="s">
        <v>1141</v>
      </c>
      <c r="Y1965" s="2" t="s">
        <v>1844</v>
      </c>
      <c r="AA1965" s="2"/>
    </row>
    <row r="1966" spans="1:27" ht="14.25" customHeight="1">
      <c r="A1966" s="1">
        <v>4034</v>
      </c>
      <c r="B1966" s="2">
        <v>1</v>
      </c>
      <c r="C1966" s="1" t="s">
        <v>1835</v>
      </c>
      <c r="D1966" s="1" t="s">
        <v>1836</v>
      </c>
      <c r="E1966" s="1">
        <v>2021</v>
      </c>
      <c r="F1966" s="1" t="s">
        <v>1837</v>
      </c>
      <c r="G1966" s="1" t="s">
        <v>1838</v>
      </c>
      <c r="H1966" s="8" t="str">
        <f>HYPERLINK("https://doi.org/"&amp;G1966)</f>
        <v>https://doi.org/10.1016/j.rse.2021.112602</v>
      </c>
      <c r="I1966" s="1" t="s">
        <v>1839</v>
      </c>
      <c r="J1966" s="1" t="s">
        <v>1303</v>
      </c>
      <c r="K1966" s="2">
        <v>1</v>
      </c>
      <c r="L1966" s="2"/>
      <c r="M1966" s="2" t="s">
        <v>1840</v>
      </c>
      <c r="N1966" s="9">
        <f>S1966*Unit_conversion!$C$5</f>
        <v>2.4295576620560935</v>
      </c>
      <c r="O1966" s="2"/>
      <c r="P1966" s="2"/>
      <c r="Q1966" s="2"/>
      <c r="R1966" s="10"/>
      <c r="S1966" s="2">
        <v>69</v>
      </c>
      <c r="T1966" s="2"/>
      <c r="U1966" s="2" t="s">
        <v>26</v>
      </c>
      <c r="V1966" s="2" t="s">
        <v>1847</v>
      </c>
      <c r="W1966" s="2" t="s">
        <v>1848</v>
      </c>
      <c r="X1966" s="2" t="s">
        <v>1141</v>
      </c>
      <c r="Y1966" s="2" t="s">
        <v>1843</v>
      </c>
      <c r="AA1966" s="2"/>
    </row>
    <row r="1967" spans="1:27" ht="14.25" customHeight="1">
      <c r="A1967" s="1">
        <v>4034</v>
      </c>
      <c r="B1967" s="2">
        <v>1</v>
      </c>
      <c r="C1967" s="1" t="s">
        <v>1835</v>
      </c>
      <c r="D1967" s="1" t="s">
        <v>1836</v>
      </c>
      <c r="E1967" s="1">
        <v>2021</v>
      </c>
      <c r="F1967" s="1" t="s">
        <v>1837</v>
      </c>
      <c r="G1967" s="1" t="s">
        <v>1838</v>
      </c>
      <c r="H1967" s="8" t="str">
        <f>HYPERLINK("https://doi.org/"&amp;G1967)</f>
        <v>https://doi.org/10.1016/j.rse.2021.112602</v>
      </c>
      <c r="I1967" s="1" t="s">
        <v>1839</v>
      </c>
      <c r="J1967" s="1" t="s">
        <v>1303</v>
      </c>
      <c r="K1967" s="2">
        <v>1</v>
      </c>
      <c r="L1967" s="2"/>
      <c r="M1967" s="2" t="s">
        <v>189</v>
      </c>
      <c r="N1967" s="9">
        <f>S1967*Unit_conversion!$C$5</f>
        <v>7.5351498504348404</v>
      </c>
      <c r="O1967" s="2"/>
      <c r="P1967" s="2"/>
      <c r="Q1967" s="2"/>
      <c r="R1967" s="10"/>
      <c r="S1967" s="2">
        <v>214</v>
      </c>
      <c r="T1967" s="2"/>
      <c r="U1967" s="2" t="s">
        <v>26</v>
      </c>
      <c r="V1967" s="2" t="s">
        <v>1847</v>
      </c>
      <c r="W1967" s="2" t="s">
        <v>1848</v>
      </c>
      <c r="X1967" s="2" t="s">
        <v>1141</v>
      </c>
      <c r="Y1967" s="2" t="s">
        <v>1843</v>
      </c>
      <c r="AA1967" s="2"/>
    </row>
    <row r="1968" spans="1:27" ht="14.25" customHeight="1">
      <c r="A1968" s="1">
        <v>4034</v>
      </c>
      <c r="B1968" s="2">
        <v>1</v>
      </c>
      <c r="C1968" s="1" t="s">
        <v>1835</v>
      </c>
      <c r="D1968" s="1" t="s">
        <v>1836</v>
      </c>
      <c r="E1968" s="1">
        <v>2021</v>
      </c>
      <c r="F1968" s="1" t="s">
        <v>1837</v>
      </c>
      <c r="G1968" s="1" t="s">
        <v>1838</v>
      </c>
      <c r="H1968" s="8" t="str">
        <f>HYPERLINK("https://doi.org/"&amp;G1968)</f>
        <v>https://doi.org/10.1016/j.rse.2021.112602</v>
      </c>
      <c r="I1968" s="1" t="s">
        <v>1839</v>
      </c>
      <c r="J1968" s="1" t="s">
        <v>1303</v>
      </c>
      <c r="K1968" s="2">
        <v>1</v>
      </c>
      <c r="L1968" s="2"/>
      <c r="M1968" s="2" t="s">
        <v>547</v>
      </c>
      <c r="N1968" s="9">
        <f>S1968*Unit_conversion!$C$5</f>
        <v>3.5915200221698771</v>
      </c>
      <c r="O1968" s="2"/>
      <c r="P1968" s="2"/>
      <c r="Q1968" s="2"/>
      <c r="R1968" s="10"/>
      <c r="S1968" s="2">
        <v>102</v>
      </c>
      <c r="T1968" s="2"/>
      <c r="U1968" s="2" t="s">
        <v>26</v>
      </c>
      <c r="V1968" s="2" t="s">
        <v>1847</v>
      </c>
      <c r="W1968" s="2" t="s">
        <v>1848</v>
      </c>
      <c r="X1968" s="2" t="s">
        <v>1141</v>
      </c>
      <c r="Y1968" s="2" t="s">
        <v>1843</v>
      </c>
      <c r="AA1968" s="2"/>
    </row>
    <row r="1969" spans="1:27" ht="14.25" customHeight="1">
      <c r="A1969" s="1">
        <v>4034</v>
      </c>
      <c r="B1969" s="2">
        <v>1</v>
      </c>
      <c r="C1969" s="1" t="s">
        <v>1835</v>
      </c>
      <c r="D1969" s="1" t="s">
        <v>1836</v>
      </c>
      <c r="E1969" s="1">
        <v>2021</v>
      </c>
      <c r="F1969" s="1" t="s">
        <v>1837</v>
      </c>
      <c r="G1969" s="1" t="s">
        <v>1838</v>
      </c>
      <c r="H1969" s="8" t="str">
        <f>HYPERLINK("https://doi.org/"&amp;G1969)</f>
        <v>https://doi.org/10.1016/j.rse.2021.112602</v>
      </c>
      <c r="I1969" s="1" t="s">
        <v>1839</v>
      </c>
      <c r="J1969" s="1" t="s">
        <v>1303</v>
      </c>
      <c r="K1969" s="2">
        <v>1</v>
      </c>
      <c r="L1969" s="37"/>
      <c r="M1969" s="2" t="s">
        <v>1840</v>
      </c>
      <c r="N1969" s="9">
        <f>S1969*Unit_conversion!$C$5</f>
        <v>3.415465119122334</v>
      </c>
      <c r="O1969" s="2"/>
      <c r="P1969" s="2"/>
      <c r="Q1969" s="2"/>
      <c r="R1969" s="10"/>
      <c r="S1969" s="2">
        <v>97</v>
      </c>
      <c r="T1969" s="2"/>
      <c r="U1969" s="2" t="s">
        <v>26</v>
      </c>
      <c r="V1969" s="2" t="s">
        <v>1847</v>
      </c>
      <c r="W1969" s="2" t="s">
        <v>1848</v>
      </c>
      <c r="X1969" s="2" t="s">
        <v>1141</v>
      </c>
      <c r="Y1969" s="2" t="s">
        <v>1844</v>
      </c>
      <c r="AA1969" s="2"/>
    </row>
    <row r="1970" spans="1:27" ht="14.25" customHeight="1">
      <c r="A1970" s="1">
        <v>4034</v>
      </c>
      <c r="B1970" s="2">
        <v>1</v>
      </c>
      <c r="C1970" s="1" t="s">
        <v>1835</v>
      </c>
      <c r="D1970" s="1" t="s">
        <v>1836</v>
      </c>
      <c r="E1970" s="1">
        <v>2021</v>
      </c>
      <c r="F1970" s="1" t="s">
        <v>1837</v>
      </c>
      <c r="G1970" s="1" t="s">
        <v>1838</v>
      </c>
      <c r="H1970" s="8" t="str">
        <f>HYPERLINK("https://doi.org/"&amp;G1970)</f>
        <v>https://doi.org/10.1016/j.rse.2021.112602</v>
      </c>
      <c r="I1970" s="1" t="s">
        <v>1839</v>
      </c>
      <c r="J1970" s="1" t="s">
        <v>1303</v>
      </c>
      <c r="K1970" s="2">
        <v>1</v>
      </c>
      <c r="L1970" s="37"/>
      <c r="M1970" s="2" t="s">
        <v>189</v>
      </c>
      <c r="N1970" s="9">
        <f>S1970*Unit_conversion!$C$5</f>
        <v>5.4929129750833416</v>
      </c>
      <c r="O1970" s="2"/>
      <c r="P1970" s="2"/>
      <c r="Q1970" s="2"/>
      <c r="R1970" s="10"/>
      <c r="S1970" s="2">
        <v>156</v>
      </c>
      <c r="T1970" s="2"/>
      <c r="U1970" s="2" t="s">
        <v>26</v>
      </c>
      <c r="V1970" s="2" t="s">
        <v>1847</v>
      </c>
      <c r="W1970" s="2" t="s">
        <v>1848</v>
      </c>
      <c r="X1970" s="2" t="s">
        <v>1141</v>
      </c>
      <c r="Y1970" s="2" t="s">
        <v>1844</v>
      </c>
      <c r="AA1970" s="2"/>
    </row>
    <row r="1971" spans="1:27" ht="14.25" customHeight="1">
      <c r="A1971" s="1">
        <v>4034</v>
      </c>
      <c r="B1971" s="2">
        <v>1</v>
      </c>
      <c r="C1971" s="1" t="s">
        <v>1835</v>
      </c>
      <c r="D1971" s="1" t="s">
        <v>1836</v>
      </c>
      <c r="E1971" s="1">
        <v>2021</v>
      </c>
      <c r="F1971" s="1" t="s">
        <v>1837</v>
      </c>
      <c r="G1971" s="1" t="s">
        <v>1838</v>
      </c>
      <c r="H1971" s="8" t="str">
        <f>HYPERLINK("https://doi.org/"&amp;G1971)</f>
        <v>https://doi.org/10.1016/j.rse.2021.112602</v>
      </c>
      <c r="I1971" s="1" t="s">
        <v>1839</v>
      </c>
      <c r="J1971" s="1" t="s">
        <v>1303</v>
      </c>
      <c r="K1971" s="2">
        <v>1</v>
      </c>
      <c r="L1971" s="37"/>
      <c r="M1971" s="2" t="s">
        <v>547</v>
      </c>
      <c r="N1971" s="9">
        <f>S1971*Unit_conversion!$C$5</f>
        <v>2.8168784487606882</v>
      </c>
      <c r="O1971" s="2"/>
      <c r="P1971" s="2"/>
      <c r="Q1971" s="2"/>
      <c r="R1971" s="10"/>
      <c r="S1971" s="2">
        <v>80</v>
      </c>
      <c r="T1971" s="2"/>
      <c r="U1971" s="2" t="s">
        <v>26</v>
      </c>
      <c r="V1971" s="2" t="s">
        <v>1847</v>
      </c>
      <c r="W1971" s="2" t="s">
        <v>1848</v>
      </c>
      <c r="X1971" s="2" t="s">
        <v>1141</v>
      </c>
      <c r="Y1971" s="2" t="s">
        <v>1844</v>
      </c>
      <c r="AA1971" s="2"/>
    </row>
    <row r="1972" spans="1:27" ht="14.25" customHeight="1">
      <c r="A1972" s="1">
        <v>4034</v>
      </c>
      <c r="B1972" s="2">
        <v>1</v>
      </c>
      <c r="C1972" s="1" t="s">
        <v>1835</v>
      </c>
      <c r="D1972" s="1" t="s">
        <v>1836</v>
      </c>
      <c r="E1972" s="1">
        <v>2021</v>
      </c>
      <c r="F1972" s="1" t="s">
        <v>1837</v>
      </c>
      <c r="G1972" s="1" t="s">
        <v>1838</v>
      </c>
      <c r="H1972" s="8" t="str">
        <f>HYPERLINK("https://doi.org/"&amp;G1972)</f>
        <v>https://doi.org/10.1016/j.rse.2021.112602</v>
      </c>
      <c r="I1972" s="1" t="s">
        <v>1839</v>
      </c>
      <c r="J1972" s="1" t="s">
        <v>1303</v>
      </c>
      <c r="K1972" s="2">
        <v>1</v>
      </c>
      <c r="L1972" s="37"/>
      <c r="M1972" s="2" t="s">
        <v>1840</v>
      </c>
      <c r="N1972" s="9">
        <f>S1972*Unit_conversion!$C$5</f>
        <v>3.2394102160747913</v>
      </c>
      <c r="O1972" s="2"/>
      <c r="P1972" s="2"/>
      <c r="Q1972" s="2"/>
      <c r="R1972" s="10"/>
      <c r="S1972" s="2">
        <v>92</v>
      </c>
      <c r="T1972" s="2"/>
      <c r="U1972" s="2" t="s">
        <v>26</v>
      </c>
      <c r="V1972" s="2" t="s">
        <v>1845</v>
      </c>
      <c r="W1972" s="2" t="s">
        <v>1849</v>
      </c>
      <c r="X1972" s="2" t="s">
        <v>1141</v>
      </c>
      <c r="Y1972" s="2" t="s">
        <v>1843</v>
      </c>
      <c r="AA1972" s="2"/>
    </row>
    <row r="1973" spans="1:27" ht="14.25" customHeight="1">
      <c r="A1973" s="1">
        <v>4034</v>
      </c>
      <c r="B1973" s="2">
        <v>1</v>
      </c>
      <c r="C1973" s="1" t="s">
        <v>1835</v>
      </c>
      <c r="D1973" s="1" t="s">
        <v>1836</v>
      </c>
      <c r="E1973" s="1">
        <v>2021</v>
      </c>
      <c r="F1973" s="1" t="s">
        <v>1837</v>
      </c>
      <c r="G1973" s="1" t="s">
        <v>1838</v>
      </c>
      <c r="H1973" s="8" t="str">
        <f>HYPERLINK("https://doi.org/"&amp;G1973)</f>
        <v>https://doi.org/10.1016/j.rse.2021.112602</v>
      </c>
      <c r="I1973" s="1" t="s">
        <v>1839</v>
      </c>
      <c r="J1973" s="1" t="s">
        <v>1303</v>
      </c>
      <c r="K1973" s="2">
        <v>1</v>
      </c>
      <c r="L1973" s="37"/>
      <c r="M1973" s="2" t="s">
        <v>189</v>
      </c>
      <c r="N1973" s="9">
        <f>S1973*Unit_conversion!$C$5</f>
        <v>3.6267310027793855</v>
      </c>
      <c r="O1973" s="2"/>
      <c r="P1973" s="2"/>
      <c r="Q1973" s="2"/>
      <c r="R1973" s="10"/>
      <c r="S1973" s="2">
        <v>103</v>
      </c>
      <c r="T1973" s="2"/>
      <c r="U1973" s="2" t="s">
        <v>26</v>
      </c>
      <c r="V1973" s="2" t="s">
        <v>1845</v>
      </c>
      <c r="W1973" s="2" t="s">
        <v>1849</v>
      </c>
      <c r="X1973" s="2" t="s">
        <v>1141</v>
      </c>
      <c r="Y1973" s="2" t="s">
        <v>1843</v>
      </c>
      <c r="AA1973" s="2"/>
    </row>
    <row r="1974" spans="1:27" ht="14.25" customHeight="1">
      <c r="A1974" s="1">
        <v>4034</v>
      </c>
      <c r="B1974" s="2">
        <v>1</v>
      </c>
      <c r="C1974" s="1" t="s">
        <v>1835</v>
      </c>
      <c r="D1974" s="1" t="s">
        <v>1836</v>
      </c>
      <c r="E1974" s="1">
        <v>2021</v>
      </c>
      <c r="F1974" s="1" t="s">
        <v>1837</v>
      </c>
      <c r="G1974" s="1" t="s">
        <v>1838</v>
      </c>
      <c r="H1974" s="8" t="str">
        <f>HYPERLINK("https://doi.org/"&amp;G1974)</f>
        <v>https://doi.org/10.1016/j.rse.2021.112602</v>
      </c>
      <c r="I1974" s="1" t="s">
        <v>1839</v>
      </c>
      <c r="J1974" s="1" t="s">
        <v>1303</v>
      </c>
      <c r="K1974" s="2">
        <v>1</v>
      </c>
      <c r="L1974" s="37"/>
      <c r="M1974" s="2" t="s">
        <v>547</v>
      </c>
      <c r="N1974" s="9">
        <f>S1974*Unit_conversion!$C$5</f>
        <v>4.1901066925315229</v>
      </c>
      <c r="O1974" s="2"/>
      <c r="P1974" s="2"/>
      <c r="Q1974" s="2"/>
      <c r="R1974" s="10"/>
      <c r="S1974" s="2">
        <v>119</v>
      </c>
      <c r="T1974" s="2"/>
      <c r="U1974" s="2" t="s">
        <v>26</v>
      </c>
      <c r="V1974" s="2" t="s">
        <v>1845</v>
      </c>
      <c r="W1974" s="2" t="s">
        <v>1849</v>
      </c>
      <c r="X1974" s="2" t="s">
        <v>1141</v>
      </c>
      <c r="Y1974" s="2" t="s">
        <v>1843</v>
      </c>
      <c r="AA1974" s="2"/>
    </row>
    <row r="1975" spans="1:27" ht="14.25" customHeight="1">
      <c r="A1975" s="1">
        <v>4034</v>
      </c>
      <c r="B1975" s="2">
        <v>1</v>
      </c>
      <c r="C1975" s="1" t="s">
        <v>1835</v>
      </c>
      <c r="D1975" s="1" t="s">
        <v>1836</v>
      </c>
      <c r="E1975" s="1">
        <v>2021</v>
      </c>
      <c r="F1975" s="1" t="s">
        <v>1837</v>
      </c>
      <c r="G1975" s="1" t="s">
        <v>1838</v>
      </c>
      <c r="H1975" s="8" t="str">
        <f>HYPERLINK("https://doi.org/"&amp;G1975)</f>
        <v>https://doi.org/10.1016/j.rse.2021.112602</v>
      </c>
      <c r="I1975" s="1" t="s">
        <v>1839</v>
      </c>
      <c r="J1975" s="1" t="s">
        <v>1303</v>
      </c>
      <c r="K1975" s="2">
        <v>1</v>
      </c>
      <c r="L1975" s="37"/>
      <c r="M1975" s="2" t="s">
        <v>1840</v>
      </c>
      <c r="N1975" s="9">
        <f>S1975*Unit_conversion!$C$5</f>
        <v>3.0633553130272482</v>
      </c>
      <c r="O1975" s="2"/>
      <c r="P1975" s="2"/>
      <c r="Q1975" s="2"/>
      <c r="R1975" s="10"/>
      <c r="S1975" s="2">
        <v>87</v>
      </c>
      <c r="T1975" s="2"/>
      <c r="U1975" s="2" t="s">
        <v>26</v>
      </c>
      <c r="V1975" s="2" t="s">
        <v>1845</v>
      </c>
      <c r="W1975" s="2" t="s">
        <v>1849</v>
      </c>
      <c r="X1975" s="2" t="s">
        <v>1141</v>
      </c>
      <c r="Y1975" s="2" t="s">
        <v>1844</v>
      </c>
      <c r="AA1975" s="2"/>
    </row>
    <row r="1976" spans="1:27" ht="14.25" customHeight="1">
      <c r="A1976" s="1">
        <v>4034</v>
      </c>
      <c r="B1976" s="2">
        <v>1</v>
      </c>
      <c r="C1976" s="1" t="s">
        <v>1835</v>
      </c>
      <c r="D1976" s="1" t="s">
        <v>1836</v>
      </c>
      <c r="E1976" s="1">
        <v>2021</v>
      </c>
      <c r="F1976" s="1" t="s">
        <v>1837</v>
      </c>
      <c r="G1976" s="1" t="s">
        <v>1838</v>
      </c>
      <c r="H1976" s="8" t="str">
        <f>HYPERLINK("https://doi.org/"&amp;G1976)</f>
        <v>https://doi.org/10.1016/j.rse.2021.112602</v>
      </c>
      <c r="I1976" s="1" t="s">
        <v>1839</v>
      </c>
      <c r="J1976" s="1" t="s">
        <v>1303</v>
      </c>
      <c r="K1976" s="2">
        <v>1</v>
      </c>
      <c r="L1976" s="37"/>
      <c r="M1976" s="2" t="s">
        <v>189</v>
      </c>
      <c r="N1976" s="9">
        <f>S1976*Unit_conversion!$C$5</f>
        <v>3.415465119122334</v>
      </c>
      <c r="O1976" s="2"/>
      <c r="P1976" s="2"/>
      <c r="Q1976" s="2"/>
      <c r="R1976" s="10"/>
      <c r="S1976" s="2">
        <v>97</v>
      </c>
      <c r="T1976" s="2"/>
      <c r="U1976" s="2" t="s">
        <v>26</v>
      </c>
      <c r="V1976" s="2" t="s">
        <v>1845</v>
      </c>
      <c r="W1976" s="2" t="s">
        <v>1849</v>
      </c>
      <c r="X1976" s="2" t="s">
        <v>1141</v>
      </c>
      <c r="Y1976" s="2" t="s">
        <v>1844</v>
      </c>
      <c r="AA1976" s="2"/>
    </row>
    <row r="1977" spans="1:27" ht="14.25" customHeight="1">
      <c r="A1977" s="1">
        <v>4034</v>
      </c>
      <c r="B1977" s="2">
        <v>1</v>
      </c>
      <c r="C1977" s="1" t="s">
        <v>1835</v>
      </c>
      <c r="D1977" s="1" t="s">
        <v>1836</v>
      </c>
      <c r="E1977" s="1">
        <v>2021</v>
      </c>
      <c r="F1977" s="1" t="s">
        <v>1837</v>
      </c>
      <c r="G1977" s="1" t="s">
        <v>1838</v>
      </c>
      <c r="H1977" s="8" t="str">
        <f>HYPERLINK("https://doi.org/"&amp;G1977)</f>
        <v>https://doi.org/10.1016/j.rse.2021.112602</v>
      </c>
      <c r="I1977" s="1" t="s">
        <v>1839</v>
      </c>
      <c r="J1977" s="1" t="s">
        <v>1303</v>
      </c>
      <c r="K1977" s="2">
        <v>1</v>
      </c>
      <c r="L1977" s="37"/>
      <c r="M1977" s="2" t="s">
        <v>547</v>
      </c>
      <c r="N1977" s="9">
        <f>S1977*Unit_conversion!$C$5</f>
        <v>3.5563090415603686</v>
      </c>
      <c r="O1977" s="2"/>
      <c r="P1977" s="2"/>
      <c r="Q1977" s="2"/>
      <c r="R1977" s="10"/>
      <c r="S1977" s="2">
        <v>101</v>
      </c>
      <c r="T1977" s="2"/>
      <c r="U1977" s="2" t="s">
        <v>26</v>
      </c>
      <c r="V1977" s="2" t="s">
        <v>1845</v>
      </c>
      <c r="W1977" s="2" t="s">
        <v>1849</v>
      </c>
      <c r="X1977" s="2" t="s">
        <v>1141</v>
      </c>
      <c r="Y1977" s="2" t="s">
        <v>1844</v>
      </c>
      <c r="AA1977" s="2"/>
    </row>
    <row r="1978" spans="1:27" ht="14.25" customHeight="1">
      <c r="A1978" s="1">
        <v>4034</v>
      </c>
      <c r="B1978" s="2">
        <v>1</v>
      </c>
      <c r="C1978" s="1" t="s">
        <v>1835</v>
      </c>
      <c r="D1978" s="1" t="s">
        <v>1836</v>
      </c>
      <c r="E1978" s="1">
        <v>2021</v>
      </c>
      <c r="F1978" s="1" t="s">
        <v>1837</v>
      </c>
      <c r="G1978" s="1" t="s">
        <v>1838</v>
      </c>
      <c r="H1978" s="8" t="str">
        <f>HYPERLINK("https://doi.org/"&amp;G1978)</f>
        <v>https://doi.org/10.1016/j.rse.2021.112602</v>
      </c>
      <c r="I1978" s="1" t="s">
        <v>1839</v>
      </c>
      <c r="J1978" s="1" t="s">
        <v>1303</v>
      </c>
      <c r="K1978" s="2">
        <v>1</v>
      </c>
      <c r="L1978" s="37"/>
      <c r="M1978" s="2" t="s">
        <v>1840</v>
      </c>
      <c r="N1978" s="9">
        <f>S1978*Unit_conversion!$C$5</f>
        <v>6.0562886648354795</v>
      </c>
      <c r="O1978" s="2"/>
      <c r="P1978" s="2"/>
      <c r="Q1978" s="2"/>
      <c r="R1978" s="10"/>
      <c r="S1978" s="2">
        <v>172</v>
      </c>
      <c r="T1978" s="2"/>
      <c r="U1978" s="2" t="s">
        <v>26</v>
      </c>
      <c r="V1978" s="2" t="s">
        <v>1850</v>
      </c>
      <c r="W1978" s="2" t="s">
        <v>1851</v>
      </c>
      <c r="X1978" s="2" t="s">
        <v>1141</v>
      </c>
      <c r="Y1978" s="2" t="s">
        <v>1843</v>
      </c>
      <c r="AA1978" s="2"/>
    </row>
    <row r="1979" spans="1:27" ht="14.25" customHeight="1">
      <c r="A1979" s="1">
        <v>4034</v>
      </c>
      <c r="B1979" s="2">
        <v>1</v>
      </c>
      <c r="C1979" s="1" t="s">
        <v>1835</v>
      </c>
      <c r="D1979" s="1" t="s">
        <v>1836</v>
      </c>
      <c r="E1979" s="1">
        <v>2021</v>
      </c>
      <c r="F1979" s="1" t="s">
        <v>1837</v>
      </c>
      <c r="G1979" s="1" t="s">
        <v>1838</v>
      </c>
      <c r="H1979" s="8" t="str">
        <f>HYPERLINK("https://doi.org/"&amp;G1979)</f>
        <v>https://doi.org/10.1016/j.rse.2021.112602</v>
      </c>
      <c r="I1979" s="1" t="s">
        <v>1839</v>
      </c>
      <c r="J1979" s="1" t="s">
        <v>1303</v>
      </c>
      <c r="K1979" s="2">
        <v>1</v>
      </c>
      <c r="L1979" s="37"/>
      <c r="M1979" s="2" t="s">
        <v>189</v>
      </c>
      <c r="N1979" s="9">
        <f>S1979*Unit_conversion!$C$5</f>
        <v>2.8873004099797051</v>
      </c>
      <c r="O1979" s="2"/>
      <c r="P1979" s="2"/>
      <c r="Q1979" s="2"/>
      <c r="R1979" s="10"/>
      <c r="S1979" s="2">
        <v>82</v>
      </c>
      <c r="T1979" s="2"/>
      <c r="U1979" s="2" t="s">
        <v>26</v>
      </c>
      <c r="V1979" s="2" t="s">
        <v>1850</v>
      </c>
      <c r="W1979" s="2" t="s">
        <v>1851</v>
      </c>
      <c r="X1979" s="2" t="s">
        <v>1141</v>
      </c>
      <c r="Y1979" s="2" t="s">
        <v>1843</v>
      </c>
      <c r="AA1979" s="2"/>
    </row>
    <row r="1980" spans="1:27" ht="14.25" customHeight="1">
      <c r="A1980" s="1">
        <v>4034</v>
      </c>
      <c r="B1980" s="2">
        <v>1</v>
      </c>
      <c r="C1980" s="1" t="s">
        <v>1835</v>
      </c>
      <c r="D1980" s="1" t="s">
        <v>1836</v>
      </c>
      <c r="E1980" s="1">
        <v>2021</v>
      </c>
      <c r="F1980" s="1" t="s">
        <v>1837</v>
      </c>
      <c r="G1980" s="1" t="s">
        <v>1838</v>
      </c>
      <c r="H1980" s="8" t="str">
        <f>HYPERLINK("https://doi.org/"&amp;G1980)</f>
        <v>https://doi.org/10.1016/j.rse.2021.112602</v>
      </c>
      <c r="I1980" s="1" t="s">
        <v>1839</v>
      </c>
      <c r="J1980" s="1" t="s">
        <v>1303</v>
      </c>
      <c r="K1980" s="2">
        <v>1</v>
      </c>
      <c r="L1980" s="37"/>
      <c r="M1980" s="2" t="s">
        <v>547</v>
      </c>
      <c r="N1980" s="9">
        <f>S1980*Unit_conversion!$C$5</f>
        <v>2.9929333518082308</v>
      </c>
      <c r="O1980" s="2"/>
      <c r="P1980" s="2"/>
      <c r="Q1980" s="2"/>
      <c r="R1980" s="10"/>
      <c r="S1980" s="2">
        <v>85</v>
      </c>
      <c r="T1980" s="2"/>
      <c r="U1980" s="2" t="s">
        <v>26</v>
      </c>
      <c r="V1980" s="2" t="s">
        <v>1850</v>
      </c>
      <c r="W1980" s="2" t="s">
        <v>1851</v>
      </c>
      <c r="X1980" s="2" t="s">
        <v>1141</v>
      </c>
      <c r="Y1980" s="2" t="s">
        <v>1843</v>
      </c>
      <c r="AA1980" s="2"/>
    </row>
    <row r="1981" spans="1:27" ht="14.25" customHeight="1">
      <c r="A1981" s="1">
        <v>4034</v>
      </c>
      <c r="B1981" s="2">
        <v>1</v>
      </c>
      <c r="C1981" s="1" t="s">
        <v>1835</v>
      </c>
      <c r="D1981" s="1" t="s">
        <v>1836</v>
      </c>
      <c r="E1981" s="1">
        <v>2021</v>
      </c>
      <c r="F1981" s="1" t="s">
        <v>1837</v>
      </c>
      <c r="G1981" s="1" t="s">
        <v>1838</v>
      </c>
      <c r="H1981" s="8" t="str">
        <f>HYPERLINK("https://doi.org/"&amp;G1981)</f>
        <v>https://doi.org/10.1016/j.rse.2021.112602</v>
      </c>
      <c r="I1981" s="1" t="s">
        <v>1839</v>
      </c>
      <c r="J1981" s="1" t="s">
        <v>1303</v>
      </c>
      <c r="K1981" s="2">
        <v>1</v>
      </c>
      <c r="L1981" s="37"/>
      <c r="M1981" s="2" t="s">
        <v>1840</v>
      </c>
      <c r="N1981" s="9">
        <f>S1981*Unit_conversion!$C$5</f>
        <v>5.2816470914262901</v>
      </c>
      <c r="O1981" s="2"/>
      <c r="P1981" s="2"/>
      <c r="Q1981" s="2"/>
      <c r="R1981" s="10"/>
      <c r="S1981" s="2">
        <v>150</v>
      </c>
      <c r="T1981" s="2"/>
      <c r="U1981" s="2" t="s">
        <v>26</v>
      </c>
      <c r="V1981" s="2" t="s">
        <v>1850</v>
      </c>
      <c r="W1981" s="2" t="s">
        <v>1851</v>
      </c>
      <c r="X1981" s="2" t="s">
        <v>1141</v>
      </c>
      <c r="Y1981" s="2" t="s">
        <v>1844</v>
      </c>
      <c r="AA1981" s="2"/>
    </row>
    <row r="1982" spans="1:27" ht="14.25" customHeight="1">
      <c r="A1982" s="1">
        <v>4034</v>
      </c>
      <c r="B1982" s="2">
        <v>1</v>
      </c>
      <c r="C1982" s="1" t="s">
        <v>1835</v>
      </c>
      <c r="D1982" s="1" t="s">
        <v>1836</v>
      </c>
      <c r="E1982" s="1">
        <v>2021</v>
      </c>
      <c r="F1982" s="1" t="s">
        <v>1837</v>
      </c>
      <c r="G1982" s="1" t="s">
        <v>1838</v>
      </c>
      <c r="H1982" s="8" t="str">
        <f>HYPERLINK("https://doi.org/"&amp;G1982)</f>
        <v>https://doi.org/10.1016/j.rse.2021.112602</v>
      </c>
      <c r="I1982" s="1" t="s">
        <v>1839</v>
      </c>
      <c r="J1982" s="1" t="s">
        <v>1303</v>
      </c>
      <c r="K1982" s="2">
        <v>1</v>
      </c>
      <c r="L1982" s="37"/>
      <c r="M1982" s="2" t="s">
        <v>189</v>
      </c>
      <c r="N1982" s="9">
        <f>S1982*Unit_conversion!$C$5</f>
        <v>3.2394102160747913</v>
      </c>
      <c r="O1982" s="2"/>
      <c r="P1982" s="2"/>
      <c r="Q1982" s="2"/>
      <c r="R1982" s="10"/>
      <c r="S1982" s="2">
        <v>92</v>
      </c>
      <c r="T1982" s="2"/>
      <c r="U1982" s="2" t="s">
        <v>26</v>
      </c>
      <c r="V1982" s="2" t="s">
        <v>1850</v>
      </c>
      <c r="W1982" s="2" t="s">
        <v>1851</v>
      </c>
      <c r="X1982" s="2" t="s">
        <v>1141</v>
      </c>
      <c r="Y1982" s="2" t="s">
        <v>1844</v>
      </c>
      <c r="AA1982" s="2"/>
    </row>
    <row r="1983" spans="1:27" ht="14.25" customHeight="1">
      <c r="A1983" s="1">
        <v>4034</v>
      </c>
      <c r="B1983" s="2">
        <v>1</v>
      </c>
      <c r="C1983" s="1" t="s">
        <v>1835</v>
      </c>
      <c r="D1983" s="1" t="s">
        <v>1836</v>
      </c>
      <c r="E1983" s="1">
        <v>2021</v>
      </c>
      <c r="F1983" s="1" t="s">
        <v>1837</v>
      </c>
      <c r="G1983" s="1" t="s">
        <v>1838</v>
      </c>
      <c r="H1983" s="8" t="str">
        <f>HYPERLINK("https://doi.org/"&amp;G1983)</f>
        <v>https://doi.org/10.1016/j.rse.2021.112602</v>
      </c>
      <c r="I1983" s="1" t="s">
        <v>1839</v>
      </c>
      <c r="J1983" s="1" t="s">
        <v>1303</v>
      </c>
      <c r="K1983" s="2">
        <v>1</v>
      </c>
      <c r="L1983" s="37"/>
      <c r="M1983" s="2" t="s">
        <v>547</v>
      </c>
      <c r="N1983" s="9">
        <f>S1983*Unit_conversion!$C$5</f>
        <v>2.8168784487606882</v>
      </c>
      <c r="O1983" s="2"/>
      <c r="P1983" s="2"/>
      <c r="Q1983" s="2"/>
      <c r="R1983" s="10"/>
      <c r="S1983" s="2">
        <v>80</v>
      </c>
      <c r="T1983" s="2"/>
      <c r="U1983" s="2" t="s">
        <v>26</v>
      </c>
      <c r="V1983" s="2" t="s">
        <v>1850</v>
      </c>
      <c r="W1983" s="2" t="s">
        <v>1851</v>
      </c>
      <c r="X1983" s="2" t="s">
        <v>1141</v>
      </c>
      <c r="Y1983" s="2" t="s">
        <v>1844</v>
      </c>
      <c r="AA1983" s="2"/>
    </row>
    <row r="1984" spans="1:27" ht="14.25" customHeight="1">
      <c r="A1984" s="1">
        <v>4034</v>
      </c>
      <c r="B1984" s="2">
        <v>1</v>
      </c>
      <c r="C1984" s="1" t="s">
        <v>1835</v>
      </c>
      <c r="D1984" s="1" t="s">
        <v>1836</v>
      </c>
      <c r="E1984" s="1">
        <v>2021</v>
      </c>
      <c r="F1984" s="1" t="s">
        <v>1837</v>
      </c>
      <c r="G1984" s="1" t="s">
        <v>1838</v>
      </c>
      <c r="H1984" s="8" t="str">
        <f>HYPERLINK("https://doi.org/"&amp;G1984)</f>
        <v>https://doi.org/10.1016/j.rse.2021.112602</v>
      </c>
      <c r="I1984" s="1" t="s">
        <v>1839</v>
      </c>
      <c r="J1984" s="1" t="s">
        <v>1303</v>
      </c>
      <c r="K1984" s="2">
        <v>1</v>
      </c>
      <c r="L1984" s="37"/>
      <c r="M1984" s="2" t="s">
        <v>1840</v>
      </c>
      <c r="N1984" s="9">
        <f>S1984*Unit_conversion!$C$5</f>
        <v>4.2253176731410322</v>
      </c>
      <c r="O1984" s="2"/>
      <c r="P1984" s="2"/>
      <c r="Q1984" s="2"/>
      <c r="R1984" s="10"/>
      <c r="S1984" s="2">
        <v>120</v>
      </c>
      <c r="T1984" s="2"/>
      <c r="U1984" s="2" t="s">
        <v>26</v>
      </c>
      <c r="V1984" s="2" t="s">
        <v>1852</v>
      </c>
      <c r="W1984" s="2" t="s">
        <v>1853</v>
      </c>
      <c r="X1984" s="2" t="s">
        <v>1141</v>
      </c>
      <c r="Y1984" s="2" t="s">
        <v>1843</v>
      </c>
      <c r="AA1984" s="2"/>
    </row>
    <row r="1985" spans="1:27" ht="14.25" customHeight="1">
      <c r="A1985" s="1">
        <v>4034</v>
      </c>
      <c r="B1985" s="2">
        <v>1</v>
      </c>
      <c r="C1985" s="1" t="s">
        <v>1835</v>
      </c>
      <c r="D1985" s="1" t="s">
        <v>1836</v>
      </c>
      <c r="E1985" s="1">
        <v>2021</v>
      </c>
      <c r="F1985" s="1" t="s">
        <v>1837</v>
      </c>
      <c r="G1985" s="1" t="s">
        <v>1838</v>
      </c>
      <c r="H1985" s="8" t="str">
        <f>HYPERLINK("https://doi.org/"&amp;G1985)</f>
        <v>https://doi.org/10.1016/j.rse.2021.112602</v>
      </c>
      <c r="I1985" s="1" t="s">
        <v>1839</v>
      </c>
      <c r="J1985" s="1" t="s">
        <v>1303</v>
      </c>
      <c r="K1985" s="2">
        <v>1</v>
      </c>
      <c r="L1985" s="37"/>
      <c r="M1985" s="2" t="s">
        <v>189</v>
      </c>
      <c r="N1985" s="9">
        <f>S1985*Unit_conversion!$C$5</f>
        <v>3.5563090415603686</v>
      </c>
      <c r="O1985" s="2"/>
      <c r="P1985" s="2"/>
      <c r="Q1985" s="2"/>
      <c r="R1985" s="10"/>
      <c r="S1985" s="2">
        <v>101</v>
      </c>
      <c r="T1985" s="2"/>
      <c r="U1985" s="2" t="s">
        <v>26</v>
      </c>
      <c r="V1985" s="2" t="s">
        <v>1852</v>
      </c>
      <c r="W1985" s="2" t="s">
        <v>1853</v>
      </c>
      <c r="X1985" s="2" t="s">
        <v>1141</v>
      </c>
      <c r="Y1985" s="2" t="s">
        <v>1843</v>
      </c>
      <c r="AA1985" s="2"/>
    </row>
    <row r="1986" spans="1:27" ht="14.25" customHeight="1">
      <c r="A1986" s="1">
        <v>4034</v>
      </c>
      <c r="B1986" s="2">
        <v>1</v>
      </c>
      <c r="C1986" s="1" t="s">
        <v>1835</v>
      </c>
      <c r="D1986" s="1" t="s">
        <v>1836</v>
      </c>
      <c r="E1986" s="1">
        <v>2021</v>
      </c>
      <c r="F1986" s="1" t="s">
        <v>1837</v>
      </c>
      <c r="G1986" s="1" t="s">
        <v>1838</v>
      </c>
      <c r="H1986" s="8" t="str">
        <f>HYPERLINK("https://doi.org/"&amp;G1986)</f>
        <v>https://doi.org/10.1016/j.rse.2021.112602</v>
      </c>
      <c r="I1986" s="1" t="s">
        <v>1839</v>
      </c>
      <c r="J1986" s="1" t="s">
        <v>1303</v>
      </c>
      <c r="K1986" s="2">
        <v>1</v>
      </c>
      <c r="L1986" s="37"/>
      <c r="M1986" s="2" t="s">
        <v>547</v>
      </c>
      <c r="N1986" s="9">
        <f>S1986*Unit_conversion!$C$5</f>
        <v>3.5210980609508598</v>
      </c>
      <c r="O1986" s="2"/>
      <c r="P1986" s="2"/>
      <c r="Q1986" s="2"/>
      <c r="R1986" s="10"/>
      <c r="S1986" s="2">
        <v>100</v>
      </c>
      <c r="T1986" s="2"/>
      <c r="U1986" s="2" t="s">
        <v>26</v>
      </c>
      <c r="V1986" s="2" t="s">
        <v>1852</v>
      </c>
      <c r="W1986" s="2" t="s">
        <v>1853</v>
      </c>
      <c r="X1986" s="2" t="s">
        <v>1141</v>
      </c>
      <c r="Y1986" s="2" t="s">
        <v>1843</v>
      </c>
      <c r="AA1986" s="2"/>
    </row>
    <row r="1987" spans="1:27" ht="14.25" customHeight="1">
      <c r="A1987" s="1">
        <v>4034</v>
      </c>
      <c r="B1987" s="2">
        <v>1</v>
      </c>
      <c r="C1987" s="1" t="s">
        <v>1835</v>
      </c>
      <c r="D1987" s="1" t="s">
        <v>1836</v>
      </c>
      <c r="E1987" s="1">
        <v>2021</v>
      </c>
      <c r="F1987" s="1" t="s">
        <v>1837</v>
      </c>
      <c r="G1987" s="1" t="s">
        <v>1838</v>
      </c>
      <c r="H1987" s="8" t="str">
        <f>HYPERLINK("https://doi.org/"&amp;G1987)</f>
        <v>https://doi.org/10.1016/j.rse.2021.112602</v>
      </c>
      <c r="I1987" s="1" t="s">
        <v>1839</v>
      </c>
      <c r="J1987" s="1" t="s">
        <v>1303</v>
      </c>
      <c r="K1987" s="2">
        <v>1</v>
      </c>
      <c r="L1987" s="37"/>
      <c r="M1987" s="2" t="s">
        <v>1840</v>
      </c>
      <c r="N1987" s="9">
        <f>S1987*Unit_conversion!$C$5</f>
        <v>3.415465119122334</v>
      </c>
      <c r="O1987" s="2"/>
      <c r="P1987" s="2"/>
      <c r="Q1987" s="2"/>
      <c r="R1987" s="10"/>
      <c r="S1987" s="2">
        <v>97</v>
      </c>
      <c r="T1987" s="2"/>
      <c r="U1987" s="2" t="s">
        <v>26</v>
      </c>
      <c r="V1987" s="2" t="s">
        <v>1852</v>
      </c>
      <c r="W1987" s="2" t="s">
        <v>1853</v>
      </c>
      <c r="X1987" s="2" t="s">
        <v>1141</v>
      </c>
      <c r="Y1987" s="2" t="s">
        <v>1844</v>
      </c>
      <c r="AA1987" s="2"/>
    </row>
    <row r="1988" spans="1:27" ht="14.25" customHeight="1">
      <c r="A1988" s="1">
        <v>4034</v>
      </c>
      <c r="B1988" s="2">
        <v>1</v>
      </c>
      <c r="C1988" s="1" t="s">
        <v>1835</v>
      </c>
      <c r="D1988" s="1" t="s">
        <v>1836</v>
      </c>
      <c r="E1988" s="1">
        <v>2021</v>
      </c>
      <c r="F1988" s="1" t="s">
        <v>1837</v>
      </c>
      <c r="G1988" s="1" t="s">
        <v>1838</v>
      </c>
      <c r="H1988" s="8" t="str">
        <f>HYPERLINK("https://doi.org/"&amp;G1988)</f>
        <v>https://doi.org/10.1016/j.rse.2021.112602</v>
      </c>
      <c r="I1988" s="1" t="s">
        <v>1839</v>
      </c>
      <c r="J1988" s="1" t="s">
        <v>1303</v>
      </c>
      <c r="K1988" s="2">
        <v>1</v>
      </c>
      <c r="L1988" s="37"/>
      <c r="M1988" s="2" t="s">
        <v>189</v>
      </c>
      <c r="N1988" s="9">
        <f>S1988*Unit_conversion!$C$5</f>
        <v>3.2041992354652824</v>
      </c>
      <c r="O1988" s="2"/>
      <c r="P1988" s="2"/>
      <c r="Q1988" s="2"/>
      <c r="R1988" s="10"/>
      <c r="S1988" s="2">
        <v>91</v>
      </c>
      <c r="T1988" s="2"/>
      <c r="U1988" s="2" t="s">
        <v>26</v>
      </c>
      <c r="V1988" s="2" t="s">
        <v>1852</v>
      </c>
      <c r="W1988" s="2" t="s">
        <v>1853</v>
      </c>
      <c r="X1988" s="2" t="s">
        <v>1141</v>
      </c>
      <c r="Y1988" s="2" t="s">
        <v>1844</v>
      </c>
      <c r="AA1988" s="2"/>
    </row>
    <row r="1989" spans="1:27" ht="14.25" customHeight="1">
      <c r="A1989" s="1">
        <v>4034</v>
      </c>
      <c r="B1989" s="2">
        <v>1</v>
      </c>
      <c r="C1989" s="1" t="s">
        <v>1835</v>
      </c>
      <c r="D1989" s="1" t="s">
        <v>1836</v>
      </c>
      <c r="E1989" s="1">
        <v>2021</v>
      </c>
      <c r="F1989" s="1" t="s">
        <v>1837</v>
      </c>
      <c r="G1989" s="1" t="s">
        <v>1838</v>
      </c>
      <c r="H1989" s="8" t="str">
        <f>HYPERLINK("https://doi.org/"&amp;G1989)</f>
        <v>https://doi.org/10.1016/j.rse.2021.112602</v>
      </c>
      <c r="I1989" s="1" t="s">
        <v>1839</v>
      </c>
      <c r="J1989" s="1" t="s">
        <v>1303</v>
      </c>
      <c r="K1989" s="2">
        <v>1</v>
      </c>
      <c r="L1989" s="37"/>
      <c r="M1989" s="2" t="s">
        <v>547</v>
      </c>
      <c r="N1989" s="9">
        <f>S1989*Unit_conversion!$C$5</f>
        <v>2.6760345263226535</v>
      </c>
      <c r="O1989" s="2"/>
      <c r="P1989" s="2"/>
      <c r="Q1989" s="2"/>
      <c r="R1989" s="10"/>
      <c r="S1989" s="2">
        <v>76</v>
      </c>
      <c r="T1989" s="2"/>
      <c r="U1989" s="2" t="s">
        <v>26</v>
      </c>
      <c r="V1989" s="2" t="s">
        <v>1852</v>
      </c>
      <c r="W1989" s="2" t="s">
        <v>1853</v>
      </c>
      <c r="X1989" s="2" t="s">
        <v>1141</v>
      </c>
      <c r="Y1989" s="2" t="s">
        <v>1844</v>
      </c>
      <c r="AA1989" s="2"/>
    </row>
    <row r="1990" spans="1:27" ht="14.25" customHeight="1">
      <c r="A1990" s="1">
        <v>4034</v>
      </c>
      <c r="B1990" s="2">
        <v>1</v>
      </c>
      <c r="C1990" s="1" t="s">
        <v>1835</v>
      </c>
      <c r="D1990" s="1" t="s">
        <v>1836</v>
      </c>
      <c r="E1990" s="1">
        <v>2021</v>
      </c>
      <c r="F1990" s="1" t="s">
        <v>1837</v>
      </c>
      <c r="G1990" s="1" t="s">
        <v>1838</v>
      </c>
      <c r="H1990" s="8" t="str">
        <f>HYPERLINK("https://doi.org/"&amp;G1990)</f>
        <v>https://doi.org/10.1016/j.rse.2021.112602</v>
      </c>
      <c r="I1990" s="1" t="s">
        <v>1839</v>
      </c>
      <c r="J1990" s="1" t="s">
        <v>1303</v>
      </c>
      <c r="K1990" s="2">
        <v>1</v>
      </c>
      <c r="L1990" s="37"/>
      <c r="M1990" s="2" t="s">
        <v>1840</v>
      </c>
      <c r="N1990" s="9">
        <f>S1990*Unit_conversion!$C$5</f>
        <v>6.3379765097115479</v>
      </c>
      <c r="O1990" s="2"/>
      <c r="P1990" s="2"/>
      <c r="Q1990" s="2"/>
      <c r="R1990" s="10"/>
      <c r="S1990" s="2">
        <v>180</v>
      </c>
      <c r="T1990" s="2"/>
      <c r="U1990" s="2" t="s">
        <v>26</v>
      </c>
      <c r="V1990" s="2" t="s">
        <v>1852</v>
      </c>
      <c r="W1990" s="2" t="s">
        <v>1854</v>
      </c>
      <c r="X1990" s="2" t="s">
        <v>1141</v>
      </c>
      <c r="Y1990" s="2" t="s">
        <v>1843</v>
      </c>
      <c r="AA1990" s="2"/>
    </row>
    <row r="1991" spans="1:27" ht="14.25" customHeight="1">
      <c r="A1991" s="1">
        <v>4034</v>
      </c>
      <c r="B1991" s="2">
        <v>1</v>
      </c>
      <c r="C1991" s="1" t="s">
        <v>1835</v>
      </c>
      <c r="D1991" s="1" t="s">
        <v>1836</v>
      </c>
      <c r="E1991" s="1">
        <v>2021</v>
      </c>
      <c r="F1991" s="1" t="s">
        <v>1837</v>
      </c>
      <c r="G1991" s="1" t="s">
        <v>1838</v>
      </c>
      <c r="H1991" s="8" t="str">
        <f>HYPERLINK("https://doi.org/"&amp;G1991)</f>
        <v>https://doi.org/10.1016/j.rse.2021.112602</v>
      </c>
      <c r="I1991" s="1" t="s">
        <v>1839</v>
      </c>
      <c r="J1991" s="1" t="s">
        <v>1303</v>
      </c>
      <c r="K1991" s="2">
        <v>1</v>
      </c>
      <c r="L1991" s="37"/>
      <c r="M1991" s="2" t="s">
        <v>189</v>
      </c>
      <c r="N1991" s="9">
        <f>S1991*Unit_conversion!$C$5</f>
        <v>2.640823545713145</v>
      </c>
      <c r="O1991" s="2"/>
      <c r="P1991" s="2"/>
      <c r="Q1991" s="2"/>
      <c r="R1991" s="10"/>
      <c r="S1991" s="2">
        <v>75</v>
      </c>
      <c r="T1991" s="2"/>
      <c r="U1991" s="2" t="s">
        <v>26</v>
      </c>
      <c r="V1991" s="2" t="s">
        <v>1852</v>
      </c>
      <c r="W1991" s="2" t="s">
        <v>1854</v>
      </c>
      <c r="X1991" s="2" t="s">
        <v>1141</v>
      </c>
      <c r="Y1991" s="2" t="s">
        <v>1843</v>
      </c>
      <c r="AA1991" s="2"/>
    </row>
    <row r="1992" spans="1:27" ht="14.25" customHeight="1">
      <c r="A1992" s="1">
        <v>4034</v>
      </c>
      <c r="B1992" s="2">
        <v>1</v>
      </c>
      <c r="C1992" s="1" t="s">
        <v>1835</v>
      </c>
      <c r="D1992" s="1" t="s">
        <v>1836</v>
      </c>
      <c r="E1992" s="1">
        <v>2021</v>
      </c>
      <c r="F1992" s="1" t="s">
        <v>1837</v>
      </c>
      <c r="G1992" s="1" t="s">
        <v>1838</v>
      </c>
      <c r="H1992" s="8" t="str">
        <f>HYPERLINK("https://doi.org/"&amp;G1992)</f>
        <v>https://doi.org/10.1016/j.rse.2021.112602</v>
      </c>
      <c r="I1992" s="1" t="s">
        <v>1839</v>
      </c>
      <c r="J1992" s="1" t="s">
        <v>1303</v>
      </c>
      <c r="K1992" s="2">
        <v>1</v>
      </c>
      <c r="L1992" s="37"/>
      <c r="M1992" s="2" t="s">
        <v>547</v>
      </c>
      <c r="N1992" s="9">
        <f>S1992*Unit_conversion!$C$5</f>
        <v>2.4647686426656019</v>
      </c>
      <c r="O1992" s="2"/>
      <c r="P1992" s="2"/>
      <c r="Q1992" s="2"/>
      <c r="R1992" s="10"/>
      <c r="S1992" s="2">
        <v>70</v>
      </c>
      <c r="T1992" s="2"/>
      <c r="U1992" s="2" t="s">
        <v>26</v>
      </c>
      <c r="V1992" s="2" t="s">
        <v>1852</v>
      </c>
      <c r="W1992" s="2" t="s">
        <v>1854</v>
      </c>
      <c r="X1992" s="2" t="s">
        <v>1141</v>
      </c>
      <c r="Y1992" s="2" t="s">
        <v>1843</v>
      </c>
      <c r="AA1992" s="2"/>
    </row>
    <row r="1993" spans="1:27" ht="14.25" customHeight="1">
      <c r="A1993" s="1">
        <v>4034</v>
      </c>
      <c r="B1993" s="2">
        <v>1</v>
      </c>
      <c r="C1993" s="1" t="s">
        <v>1835</v>
      </c>
      <c r="D1993" s="1" t="s">
        <v>1836</v>
      </c>
      <c r="E1993" s="1">
        <v>2021</v>
      </c>
      <c r="F1993" s="1" t="s">
        <v>1837</v>
      </c>
      <c r="G1993" s="1" t="s">
        <v>1838</v>
      </c>
      <c r="H1993" s="8" t="str">
        <f>HYPERLINK("https://doi.org/"&amp;G1993)</f>
        <v>https://doi.org/10.1016/j.rse.2021.112602</v>
      </c>
      <c r="I1993" s="1" t="s">
        <v>1839</v>
      </c>
      <c r="J1993" s="1" t="s">
        <v>1303</v>
      </c>
      <c r="K1993" s="2">
        <v>1</v>
      </c>
      <c r="L1993" s="37"/>
      <c r="M1993" s="2" t="s">
        <v>1840</v>
      </c>
      <c r="N1993" s="9">
        <f>S1993*Unit_conversion!$C$5</f>
        <v>3.4506760997318429</v>
      </c>
      <c r="O1993" s="2"/>
      <c r="P1993" s="2"/>
      <c r="Q1993" s="2"/>
      <c r="R1993" s="10"/>
      <c r="S1993" s="2">
        <v>98</v>
      </c>
      <c r="T1993" s="2"/>
      <c r="U1993" s="2" t="s">
        <v>26</v>
      </c>
      <c r="V1993" s="2" t="s">
        <v>1852</v>
      </c>
      <c r="W1993" s="2" t="s">
        <v>1854</v>
      </c>
      <c r="X1993" s="2" t="s">
        <v>1141</v>
      </c>
      <c r="Y1993" s="2" t="s">
        <v>1844</v>
      </c>
      <c r="AA1993" s="2"/>
    </row>
    <row r="1994" spans="1:27" ht="14.25" customHeight="1">
      <c r="A1994" s="1">
        <v>4034</v>
      </c>
      <c r="B1994" s="2">
        <v>1</v>
      </c>
      <c r="C1994" s="1" t="s">
        <v>1835</v>
      </c>
      <c r="D1994" s="1" t="s">
        <v>1836</v>
      </c>
      <c r="E1994" s="1">
        <v>2021</v>
      </c>
      <c r="F1994" s="1" t="s">
        <v>1837</v>
      </c>
      <c r="G1994" s="1" t="s">
        <v>1838</v>
      </c>
      <c r="H1994" s="8" t="str">
        <f>HYPERLINK("https://doi.org/"&amp;G1994)</f>
        <v>https://doi.org/10.1016/j.rse.2021.112602</v>
      </c>
      <c r="I1994" s="1" t="s">
        <v>1839</v>
      </c>
      <c r="J1994" s="1" t="s">
        <v>1303</v>
      </c>
      <c r="K1994" s="2">
        <v>1</v>
      </c>
      <c r="L1994" s="37"/>
      <c r="M1994" s="2" t="s">
        <v>189</v>
      </c>
      <c r="N1994" s="9">
        <f>S1994*Unit_conversion!$C$5</f>
        <v>2.9577223711987224</v>
      </c>
      <c r="O1994" s="2"/>
      <c r="P1994" s="2"/>
      <c r="Q1994" s="2"/>
      <c r="R1994" s="10"/>
      <c r="S1994" s="2">
        <v>84</v>
      </c>
      <c r="T1994" s="2"/>
      <c r="U1994" s="2" t="s">
        <v>26</v>
      </c>
      <c r="V1994" s="2" t="s">
        <v>1852</v>
      </c>
      <c r="W1994" s="2" t="s">
        <v>1854</v>
      </c>
      <c r="X1994" s="2" t="s">
        <v>1141</v>
      </c>
      <c r="Y1994" s="2" t="s">
        <v>1844</v>
      </c>
      <c r="AA1994" s="2"/>
    </row>
    <row r="1995" spans="1:27" ht="14.25" customHeight="1">
      <c r="A1995" s="1">
        <v>4034</v>
      </c>
      <c r="B1995" s="2">
        <v>1</v>
      </c>
      <c r="C1995" s="1" t="s">
        <v>1835</v>
      </c>
      <c r="D1995" s="1" t="s">
        <v>1836</v>
      </c>
      <c r="E1995" s="1">
        <v>2021</v>
      </c>
      <c r="F1995" s="1" t="s">
        <v>1837</v>
      </c>
      <c r="G1995" s="1" t="s">
        <v>1838</v>
      </c>
      <c r="H1995" s="8" t="str">
        <f>HYPERLINK("https://doi.org/"&amp;G1995)</f>
        <v>https://doi.org/10.1016/j.rse.2021.112602</v>
      </c>
      <c r="I1995" s="1" t="s">
        <v>1839</v>
      </c>
      <c r="J1995" s="1" t="s">
        <v>1303</v>
      </c>
      <c r="K1995" s="2">
        <v>1</v>
      </c>
      <c r="L1995" s="37"/>
      <c r="M1995" s="2" t="s">
        <v>547</v>
      </c>
      <c r="N1995" s="9">
        <f>S1995*Unit_conversion!$C$5</f>
        <v>2.2887137396180588</v>
      </c>
      <c r="O1995" s="2"/>
      <c r="P1995" s="2"/>
      <c r="Q1995" s="2"/>
      <c r="R1995" s="10"/>
      <c r="S1995" s="2">
        <v>65</v>
      </c>
      <c r="T1995" s="2"/>
      <c r="U1995" s="2" t="s">
        <v>26</v>
      </c>
      <c r="V1995" s="2" t="s">
        <v>1852</v>
      </c>
      <c r="W1995" s="2" t="s">
        <v>1854</v>
      </c>
      <c r="X1995" s="2" t="s">
        <v>1141</v>
      </c>
      <c r="Y1995" s="2" t="s">
        <v>1844</v>
      </c>
      <c r="AA1995" s="2"/>
    </row>
    <row r="1996" spans="1:27" ht="14.25" customHeight="1">
      <c r="A1996" s="1">
        <v>4034</v>
      </c>
      <c r="B1996" s="2">
        <v>1</v>
      </c>
      <c r="C1996" s="1" t="s">
        <v>1835</v>
      </c>
      <c r="D1996" s="1" t="s">
        <v>1836</v>
      </c>
      <c r="E1996" s="1">
        <v>2021</v>
      </c>
      <c r="F1996" s="1" t="s">
        <v>1837</v>
      </c>
      <c r="G1996" s="1" t="s">
        <v>1838</v>
      </c>
      <c r="H1996" s="8" t="str">
        <f>HYPERLINK("https://doi.org/"&amp;G1996)</f>
        <v>https://doi.org/10.1016/j.rse.2021.112602</v>
      </c>
      <c r="I1996" s="1" t="s">
        <v>1839</v>
      </c>
      <c r="J1996" s="1" t="s">
        <v>1303</v>
      </c>
      <c r="K1996" s="2">
        <v>1</v>
      </c>
      <c r="L1996" s="37"/>
      <c r="M1996" s="2" t="s">
        <v>1840</v>
      </c>
      <c r="N1996" s="9">
        <f>S1996*Unit_conversion!$C$5</f>
        <v>6.0210776842259701</v>
      </c>
      <c r="O1996" s="2"/>
      <c r="P1996" s="2"/>
      <c r="Q1996" s="2"/>
      <c r="R1996" s="10"/>
      <c r="S1996" s="2">
        <v>171</v>
      </c>
      <c r="T1996" s="2"/>
      <c r="U1996" s="2" t="s">
        <v>26</v>
      </c>
      <c r="V1996" s="2" t="s">
        <v>1852</v>
      </c>
      <c r="W1996" s="2" t="s">
        <v>1855</v>
      </c>
      <c r="X1996" s="2" t="s">
        <v>1141</v>
      </c>
      <c r="Y1996" s="2" t="s">
        <v>1843</v>
      </c>
      <c r="AA1996" s="2"/>
    </row>
    <row r="1997" spans="1:27" ht="14.25" customHeight="1">
      <c r="A1997" s="1">
        <v>4034</v>
      </c>
      <c r="B1997" s="2">
        <v>1</v>
      </c>
      <c r="C1997" s="1" t="s">
        <v>1835</v>
      </c>
      <c r="D1997" s="1" t="s">
        <v>1836</v>
      </c>
      <c r="E1997" s="1">
        <v>2021</v>
      </c>
      <c r="F1997" s="1" t="s">
        <v>1837</v>
      </c>
      <c r="G1997" s="1" t="s">
        <v>1838</v>
      </c>
      <c r="H1997" s="8" t="str">
        <f>HYPERLINK("https://doi.org/"&amp;G1997)</f>
        <v>https://doi.org/10.1016/j.rse.2021.112602</v>
      </c>
      <c r="I1997" s="1" t="s">
        <v>1839</v>
      </c>
      <c r="J1997" s="1" t="s">
        <v>1303</v>
      </c>
      <c r="K1997" s="2">
        <v>1</v>
      </c>
      <c r="L1997" s="37"/>
      <c r="M1997" s="2" t="s">
        <v>189</v>
      </c>
      <c r="N1997" s="9">
        <f>S1997*Unit_conversion!$C$5</f>
        <v>3.4506760997318429</v>
      </c>
      <c r="O1997" s="2"/>
      <c r="P1997" s="2"/>
      <c r="Q1997" s="2"/>
      <c r="R1997" s="10"/>
      <c r="S1997" s="2">
        <v>98</v>
      </c>
      <c r="T1997" s="2"/>
      <c r="U1997" s="2" t="s">
        <v>26</v>
      </c>
      <c r="V1997" s="2" t="s">
        <v>1852</v>
      </c>
      <c r="W1997" s="2" t="s">
        <v>1855</v>
      </c>
      <c r="X1997" s="2" t="s">
        <v>1141</v>
      </c>
      <c r="Y1997" s="2" t="s">
        <v>1843</v>
      </c>
      <c r="AA1997" s="2"/>
    </row>
    <row r="1998" spans="1:27" ht="14.25" customHeight="1">
      <c r="A1998" s="1">
        <v>4034</v>
      </c>
      <c r="B1998" s="2">
        <v>1</v>
      </c>
      <c r="C1998" s="1" t="s">
        <v>1835</v>
      </c>
      <c r="D1998" s="1" t="s">
        <v>1836</v>
      </c>
      <c r="E1998" s="1">
        <v>2021</v>
      </c>
      <c r="F1998" s="1" t="s">
        <v>1837</v>
      </c>
      <c r="G1998" s="1" t="s">
        <v>1838</v>
      </c>
      <c r="H1998" s="8" t="str">
        <f>HYPERLINK("https://doi.org/"&amp;G1998)</f>
        <v>https://doi.org/10.1016/j.rse.2021.112602</v>
      </c>
      <c r="I1998" s="1" t="s">
        <v>1839</v>
      </c>
      <c r="J1998" s="1" t="s">
        <v>1303</v>
      </c>
      <c r="K1998" s="2">
        <v>1</v>
      </c>
      <c r="L1998" s="37"/>
      <c r="M1998" s="2" t="s">
        <v>547</v>
      </c>
      <c r="N1998" s="9">
        <f>S1998*Unit_conversion!$C$5</f>
        <v>2.6760345263226535</v>
      </c>
      <c r="O1998" s="2"/>
      <c r="P1998" s="2"/>
      <c r="Q1998" s="2"/>
      <c r="R1998" s="10"/>
      <c r="S1998" s="2">
        <v>76</v>
      </c>
      <c r="T1998" s="2"/>
      <c r="U1998" s="2" t="s">
        <v>26</v>
      </c>
      <c r="V1998" s="2" t="s">
        <v>1852</v>
      </c>
      <c r="W1998" s="2" t="s">
        <v>1855</v>
      </c>
      <c r="X1998" s="2" t="s">
        <v>1141</v>
      </c>
      <c r="Y1998" s="2" t="s">
        <v>1843</v>
      </c>
      <c r="AA1998" s="2"/>
    </row>
    <row r="1999" spans="1:27" ht="14.25" customHeight="1">
      <c r="A1999" s="1">
        <v>4034</v>
      </c>
      <c r="B1999" s="2">
        <v>1</v>
      </c>
      <c r="C1999" s="1" t="s">
        <v>1835</v>
      </c>
      <c r="D1999" s="1" t="s">
        <v>1836</v>
      </c>
      <c r="E1999" s="1">
        <v>2021</v>
      </c>
      <c r="F1999" s="1" t="s">
        <v>1837</v>
      </c>
      <c r="G1999" s="1" t="s">
        <v>1838</v>
      </c>
      <c r="H1999" s="8" t="str">
        <f>HYPERLINK("https://doi.org/"&amp;G1999)</f>
        <v>https://doi.org/10.1016/j.rse.2021.112602</v>
      </c>
      <c r="I1999" s="1" t="s">
        <v>1839</v>
      </c>
      <c r="J1999" s="1" t="s">
        <v>1303</v>
      </c>
      <c r="K1999" s="2">
        <v>1</v>
      </c>
      <c r="L1999" s="37"/>
      <c r="M1999" s="2" t="s">
        <v>1840</v>
      </c>
      <c r="N1999" s="9">
        <f>S1999*Unit_conversion!$C$5</f>
        <v>3.3450431579033171</v>
      </c>
      <c r="O1999" s="2"/>
      <c r="P1999" s="2"/>
      <c r="Q1999" s="2"/>
      <c r="R1999" s="10"/>
      <c r="S1999" s="2">
        <v>95</v>
      </c>
      <c r="T1999" s="2"/>
      <c r="U1999" s="2" t="s">
        <v>26</v>
      </c>
      <c r="V1999" s="2" t="s">
        <v>1852</v>
      </c>
      <c r="W1999" s="2" t="s">
        <v>1855</v>
      </c>
      <c r="X1999" s="2" t="s">
        <v>1141</v>
      </c>
      <c r="Y1999" s="2" t="s">
        <v>1844</v>
      </c>
      <c r="AA1999" s="2"/>
    </row>
    <row r="2000" spans="1:27" ht="14.25" customHeight="1">
      <c r="A2000" s="1">
        <v>4034</v>
      </c>
      <c r="B2000" s="2">
        <v>1</v>
      </c>
      <c r="C2000" s="1" t="s">
        <v>1835</v>
      </c>
      <c r="D2000" s="1" t="s">
        <v>1836</v>
      </c>
      <c r="E2000" s="1">
        <v>2021</v>
      </c>
      <c r="F2000" s="1" t="s">
        <v>1837</v>
      </c>
      <c r="G2000" s="1" t="s">
        <v>1838</v>
      </c>
      <c r="H2000" s="8" t="str">
        <f>HYPERLINK("https://doi.org/"&amp;G2000)</f>
        <v>https://doi.org/10.1016/j.rse.2021.112602</v>
      </c>
      <c r="I2000" s="1" t="s">
        <v>1839</v>
      </c>
      <c r="J2000" s="1" t="s">
        <v>1303</v>
      </c>
      <c r="K2000" s="2">
        <v>1</v>
      </c>
      <c r="L2000" s="37"/>
      <c r="M2000" s="2" t="s">
        <v>189</v>
      </c>
      <c r="N2000" s="9">
        <f>S2000*Unit_conversion!$C$5</f>
        <v>2.6056125651036361</v>
      </c>
      <c r="O2000" s="2"/>
      <c r="P2000" s="2"/>
      <c r="Q2000" s="2"/>
      <c r="R2000" s="10"/>
      <c r="S2000" s="2">
        <v>74</v>
      </c>
      <c r="T2000" s="2"/>
      <c r="U2000" s="2" t="s">
        <v>26</v>
      </c>
      <c r="V2000" s="2" t="s">
        <v>1852</v>
      </c>
      <c r="W2000" s="2" t="s">
        <v>1855</v>
      </c>
      <c r="X2000" s="2" t="s">
        <v>1141</v>
      </c>
      <c r="Y2000" s="2" t="s">
        <v>1844</v>
      </c>
      <c r="AA2000" s="2"/>
    </row>
    <row r="2001" spans="1:29" ht="14.25" customHeight="1">
      <c r="A2001" s="1">
        <v>4034</v>
      </c>
      <c r="B2001" s="2">
        <v>1</v>
      </c>
      <c r="C2001" s="1" t="s">
        <v>1835</v>
      </c>
      <c r="D2001" s="1" t="s">
        <v>1836</v>
      </c>
      <c r="E2001" s="1">
        <v>2021</v>
      </c>
      <c r="F2001" s="1" t="s">
        <v>1837</v>
      </c>
      <c r="G2001" s="1" t="s">
        <v>1838</v>
      </c>
      <c r="H2001" s="8" t="str">
        <f>HYPERLINK("https://doi.org/"&amp;G2001)</f>
        <v>https://doi.org/10.1016/j.rse.2021.112602</v>
      </c>
      <c r="I2001" s="1" t="s">
        <v>1839</v>
      </c>
      <c r="J2001" s="1" t="s">
        <v>1303</v>
      </c>
      <c r="K2001" s="2">
        <v>1</v>
      </c>
      <c r="L2001" s="37"/>
      <c r="M2001" s="2" t="s">
        <v>547</v>
      </c>
      <c r="N2001" s="9">
        <f>S2001*Unit_conversion!$C$5</f>
        <v>1.7605490304754299</v>
      </c>
      <c r="O2001" s="2"/>
      <c r="P2001" s="2"/>
      <c r="Q2001" s="2"/>
      <c r="R2001" s="10"/>
      <c r="S2001" s="2">
        <v>50</v>
      </c>
      <c r="T2001" s="2"/>
      <c r="U2001" s="2" t="s">
        <v>26</v>
      </c>
      <c r="V2001" s="2" t="s">
        <v>1852</v>
      </c>
      <c r="W2001" s="2" t="s">
        <v>1855</v>
      </c>
      <c r="X2001" s="2" t="s">
        <v>1141</v>
      </c>
      <c r="Y2001" s="2" t="s">
        <v>1844</v>
      </c>
      <c r="AA2001" s="2"/>
    </row>
    <row r="2002" spans="1:29" ht="14.25" customHeight="1">
      <c r="A2002" s="1">
        <v>4034</v>
      </c>
      <c r="B2002" s="2">
        <v>1</v>
      </c>
      <c r="C2002" s="1" t="s">
        <v>1835</v>
      </c>
      <c r="D2002" s="1" t="s">
        <v>1836</v>
      </c>
      <c r="E2002" s="1">
        <v>2021</v>
      </c>
      <c r="F2002" s="1" t="s">
        <v>1837</v>
      </c>
      <c r="G2002" s="1" t="s">
        <v>1838</v>
      </c>
      <c r="H2002" s="8" t="str">
        <f>HYPERLINK("https://doi.org/"&amp;G2002)</f>
        <v>https://doi.org/10.1016/j.rse.2021.112602</v>
      </c>
      <c r="I2002" s="1" t="s">
        <v>1839</v>
      </c>
      <c r="J2002" s="1" t="s">
        <v>1303</v>
      </c>
      <c r="K2002" s="2">
        <v>1</v>
      </c>
      <c r="L2002" s="37"/>
      <c r="M2002" s="2" t="s">
        <v>1840</v>
      </c>
      <c r="N2002" s="9">
        <f>S2002*Unit_conversion!$C$5</f>
        <v>5.1408031689882554</v>
      </c>
      <c r="O2002" s="2"/>
      <c r="P2002" s="2"/>
      <c r="Q2002" s="2"/>
      <c r="R2002" s="10"/>
      <c r="S2002" s="2">
        <v>146</v>
      </c>
      <c r="T2002" s="2"/>
      <c r="U2002" s="2" t="s">
        <v>26</v>
      </c>
      <c r="V2002" s="2" t="s">
        <v>1856</v>
      </c>
      <c r="W2002" s="2" t="s">
        <v>1857</v>
      </c>
      <c r="X2002" s="2" t="s">
        <v>1141</v>
      </c>
      <c r="Y2002" s="2" t="s">
        <v>1843</v>
      </c>
      <c r="AA2002" s="2"/>
    </row>
    <row r="2003" spans="1:29" ht="14.25" customHeight="1">
      <c r="A2003" s="1">
        <v>4034</v>
      </c>
      <c r="B2003" s="2">
        <v>1</v>
      </c>
      <c r="C2003" s="1" t="s">
        <v>1835</v>
      </c>
      <c r="D2003" s="1" t="s">
        <v>1836</v>
      </c>
      <c r="E2003" s="1">
        <v>2021</v>
      </c>
      <c r="F2003" s="1" t="s">
        <v>1837</v>
      </c>
      <c r="G2003" s="1" t="s">
        <v>1838</v>
      </c>
      <c r="H2003" s="8" t="str">
        <f>HYPERLINK("https://doi.org/"&amp;G2003)</f>
        <v>https://doi.org/10.1016/j.rse.2021.112602</v>
      </c>
      <c r="I2003" s="1" t="s">
        <v>1839</v>
      </c>
      <c r="J2003" s="1" t="s">
        <v>1303</v>
      </c>
      <c r="K2003" s="2">
        <v>1</v>
      </c>
      <c r="L2003" s="37"/>
      <c r="M2003" s="2" t="s">
        <v>189</v>
      </c>
      <c r="N2003" s="9">
        <f>S2003*Unit_conversion!$C$5</f>
        <v>2.2887137396180588</v>
      </c>
      <c r="O2003" s="2"/>
      <c r="P2003" s="2"/>
      <c r="Q2003" s="2"/>
      <c r="R2003" s="10"/>
      <c r="S2003" s="2">
        <v>65</v>
      </c>
      <c r="T2003" s="2"/>
      <c r="U2003" s="2" t="s">
        <v>26</v>
      </c>
      <c r="V2003" s="2" t="s">
        <v>1856</v>
      </c>
      <c r="W2003" s="2" t="s">
        <v>1857</v>
      </c>
      <c r="X2003" s="2" t="s">
        <v>1141</v>
      </c>
      <c r="Y2003" s="2" t="s">
        <v>1843</v>
      </c>
      <c r="AA2003" s="2"/>
    </row>
    <row r="2004" spans="1:29" ht="14.25" customHeight="1">
      <c r="A2004" s="1">
        <v>4034</v>
      </c>
      <c r="B2004" s="2">
        <v>1</v>
      </c>
      <c r="C2004" s="1" t="s">
        <v>1835</v>
      </c>
      <c r="D2004" s="1" t="s">
        <v>1836</v>
      </c>
      <c r="E2004" s="1">
        <v>2021</v>
      </c>
      <c r="F2004" s="1" t="s">
        <v>1837</v>
      </c>
      <c r="G2004" s="1" t="s">
        <v>1838</v>
      </c>
      <c r="H2004" s="8" t="str">
        <f>HYPERLINK("https://doi.org/"&amp;G2004)</f>
        <v>https://doi.org/10.1016/j.rse.2021.112602</v>
      </c>
      <c r="I2004" s="1" t="s">
        <v>1839</v>
      </c>
      <c r="J2004" s="1" t="s">
        <v>1303</v>
      </c>
      <c r="K2004" s="2">
        <v>1</v>
      </c>
      <c r="L2004" s="2"/>
      <c r="M2004" s="2" t="s">
        <v>547</v>
      </c>
      <c r="N2004" s="9">
        <f>S2004*Unit_conversion!$C$5</f>
        <v>3.1337772742462655</v>
      </c>
      <c r="O2004" s="2"/>
      <c r="P2004" s="2"/>
      <c r="Q2004" s="2"/>
      <c r="R2004" s="10"/>
      <c r="S2004" s="2">
        <v>89</v>
      </c>
      <c r="T2004" s="2"/>
      <c r="U2004" s="2" t="s">
        <v>26</v>
      </c>
      <c r="V2004" s="2" t="s">
        <v>1856</v>
      </c>
      <c r="W2004" s="2" t="s">
        <v>1857</v>
      </c>
      <c r="X2004" s="2" t="s">
        <v>1141</v>
      </c>
      <c r="Y2004" s="2" t="s">
        <v>1843</v>
      </c>
      <c r="AA2004" s="2"/>
    </row>
    <row r="2005" spans="1:29" ht="14.25" customHeight="1">
      <c r="A2005" s="1">
        <v>4034</v>
      </c>
      <c r="B2005" s="2">
        <v>1</v>
      </c>
      <c r="C2005" s="1" t="s">
        <v>1835</v>
      </c>
      <c r="D2005" s="1" t="s">
        <v>1836</v>
      </c>
      <c r="E2005" s="1">
        <v>2021</v>
      </c>
      <c r="F2005" s="1" t="s">
        <v>1837</v>
      </c>
      <c r="G2005" s="1" t="s">
        <v>1838</v>
      </c>
      <c r="H2005" s="8" t="str">
        <f>HYPERLINK("https://doi.org/"&amp;G2005)</f>
        <v>https://doi.org/10.1016/j.rse.2021.112602</v>
      </c>
      <c r="I2005" s="1" t="s">
        <v>1839</v>
      </c>
      <c r="J2005" s="1" t="s">
        <v>1303</v>
      </c>
      <c r="K2005" s="2">
        <v>1</v>
      </c>
      <c r="L2005" s="2"/>
      <c r="M2005" s="2" t="s">
        <v>1840</v>
      </c>
      <c r="N2005" s="9">
        <f>S2005*Unit_conversion!$C$5</f>
        <v>2.7816674681511793</v>
      </c>
      <c r="O2005" s="2"/>
      <c r="P2005" s="2"/>
      <c r="Q2005" s="2"/>
      <c r="R2005" s="10"/>
      <c r="S2005" s="2">
        <v>79</v>
      </c>
      <c r="T2005" s="2"/>
      <c r="U2005" s="2" t="s">
        <v>26</v>
      </c>
      <c r="V2005" s="2" t="s">
        <v>1856</v>
      </c>
      <c r="W2005" s="2" t="s">
        <v>1857</v>
      </c>
      <c r="X2005" s="2" t="s">
        <v>1141</v>
      </c>
      <c r="Y2005" s="2" t="s">
        <v>1844</v>
      </c>
      <c r="AA2005" s="2"/>
    </row>
    <row r="2006" spans="1:29" ht="14.25" customHeight="1">
      <c r="A2006" s="1">
        <v>4034</v>
      </c>
      <c r="B2006" s="2">
        <v>1</v>
      </c>
      <c r="C2006" s="1" t="s">
        <v>1835</v>
      </c>
      <c r="D2006" s="1" t="s">
        <v>1836</v>
      </c>
      <c r="E2006" s="1">
        <v>2021</v>
      </c>
      <c r="F2006" s="1" t="s">
        <v>1837</v>
      </c>
      <c r="G2006" s="1" t="s">
        <v>1838</v>
      </c>
      <c r="H2006" s="8" t="str">
        <f>HYPERLINK("https://doi.org/"&amp;G2006)</f>
        <v>https://doi.org/10.1016/j.rse.2021.112602</v>
      </c>
      <c r="I2006" s="1" t="s">
        <v>1839</v>
      </c>
      <c r="J2006" s="1" t="s">
        <v>1303</v>
      </c>
      <c r="K2006" s="2">
        <v>1</v>
      </c>
      <c r="L2006" s="2"/>
      <c r="M2006" s="2" t="s">
        <v>189</v>
      </c>
      <c r="N2006" s="9">
        <f>S2006*Unit_conversion!$C$5</f>
        <v>5.7041788587403932</v>
      </c>
      <c r="O2006" s="2"/>
      <c r="P2006" s="2"/>
      <c r="Q2006" s="2"/>
      <c r="R2006" s="10"/>
      <c r="S2006" s="2">
        <v>162</v>
      </c>
      <c r="T2006" s="2"/>
      <c r="U2006" s="2" t="s">
        <v>26</v>
      </c>
      <c r="V2006" s="2" t="s">
        <v>1856</v>
      </c>
      <c r="W2006" s="2" t="s">
        <v>1857</v>
      </c>
      <c r="X2006" s="2" t="s">
        <v>1141</v>
      </c>
      <c r="Y2006" s="2" t="s">
        <v>1844</v>
      </c>
      <c r="AA2006" s="2"/>
    </row>
    <row r="2007" spans="1:29" ht="14.25" customHeight="1">
      <c r="A2007" s="1">
        <v>4034</v>
      </c>
      <c r="B2007" s="2">
        <v>1</v>
      </c>
      <c r="C2007" s="1" t="s">
        <v>1835</v>
      </c>
      <c r="D2007" s="1" t="s">
        <v>1836</v>
      </c>
      <c r="E2007" s="1">
        <v>2021</v>
      </c>
      <c r="F2007" s="1" t="s">
        <v>1837</v>
      </c>
      <c r="G2007" s="1" t="s">
        <v>1838</v>
      </c>
      <c r="H2007" s="8" t="str">
        <f>HYPERLINK("https://doi.org/"&amp;G2007)</f>
        <v>https://doi.org/10.1016/j.rse.2021.112602</v>
      </c>
      <c r="I2007" s="1" t="s">
        <v>1839</v>
      </c>
      <c r="J2007" s="1" t="s">
        <v>1303</v>
      </c>
      <c r="K2007" s="2">
        <v>1</v>
      </c>
      <c r="L2007" s="2"/>
      <c r="M2007" s="2" t="s">
        <v>547</v>
      </c>
      <c r="N2007" s="9">
        <f>S2007*Unit_conversion!$C$5</f>
        <v>2.2182917783990419</v>
      </c>
      <c r="O2007" s="2"/>
      <c r="P2007" s="2"/>
      <c r="Q2007" s="2"/>
      <c r="R2007" s="10"/>
      <c r="S2007" s="2">
        <v>63</v>
      </c>
      <c r="T2007" s="2"/>
      <c r="U2007" s="2" t="s">
        <v>26</v>
      </c>
      <c r="V2007" s="2" t="s">
        <v>1856</v>
      </c>
      <c r="W2007" s="2" t="s">
        <v>1857</v>
      </c>
      <c r="X2007" s="2" t="s">
        <v>1141</v>
      </c>
      <c r="Y2007" s="2" t="s">
        <v>1844</v>
      </c>
      <c r="AA2007" s="2"/>
    </row>
    <row r="2008" spans="1:29" ht="14.25" customHeight="1">
      <c r="A2008" s="1">
        <v>4038</v>
      </c>
      <c r="B2008" s="2">
        <v>1</v>
      </c>
      <c r="C2008" s="1" t="s">
        <v>1858</v>
      </c>
      <c r="D2008" s="1" t="s">
        <v>1859</v>
      </c>
      <c r="E2008" s="1">
        <v>2021</v>
      </c>
      <c r="F2008" s="1" t="s">
        <v>1860</v>
      </c>
      <c r="G2008" s="1" t="s">
        <v>1861</v>
      </c>
      <c r="H2008" s="8" t="str">
        <f>HYPERLINK("https://doi.org/"&amp;G2008)</f>
        <v>https://doi.org/10.1016/j.rse.2021.112606</v>
      </c>
      <c r="I2008" s="1" t="s">
        <v>1862</v>
      </c>
      <c r="J2008" s="1" t="s">
        <v>1303</v>
      </c>
      <c r="K2008" s="2">
        <v>4</v>
      </c>
      <c r="L2008" s="2">
        <v>87</v>
      </c>
      <c r="M2008" s="2" t="s">
        <v>592</v>
      </c>
      <c r="N2008" s="2">
        <v>0.97</v>
      </c>
      <c r="O2008" s="2"/>
      <c r="Q2008" s="2"/>
      <c r="R2008" s="10"/>
      <c r="S2008" s="2"/>
      <c r="U2008" s="2" t="s">
        <v>35</v>
      </c>
      <c r="V2008" s="2" t="s">
        <v>1863</v>
      </c>
      <c r="W2008" s="2"/>
      <c r="X2008" s="2" t="s">
        <v>1141</v>
      </c>
      <c r="Y2008" s="2" t="s">
        <v>1864</v>
      </c>
      <c r="AA2008" s="2"/>
    </row>
    <row r="2009" spans="1:29" ht="14.25" customHeight="1">
      <c r="A2009" s="1">
        <v>4038</v>
      </c>
      <c r="B2009" s="2">
        <v>1</v>
      </c>
      <c r="C2009" s="1" t="s">
        <v>1858</v>
      </c>
      <c r="D2009" s="1" t="s">
        <v>1859</v>
      </c>
      <c r="E2009" s="1">
        <v>2021</v>
      </c>
      <c r="F2009" s="1" t="s">
        <v>1860</v>
      </c>
      <c r="G2009" s="1" t="s">
        <v>1861</v>
      </c>
      <c r="H2009" s="8" t="str">
        <f>HYPERLINK("https://doi.org/"&amp;G2009)</f>
        <v>https://doi.org/10.1016/j.rse.2021.112606</v>
      </c>
      <c r="I2009" s="1" t="s">
        <v>1862</v>
      </c>
      <c r="J2009" s="1" t="s">
        <v>1303</v>
      </c>
      <c r="K2009" s="2">
        <v>12</v>
      </c>
      <c r="L2009" s="2">
        <v>311</v>
      </c>
      <c r="M2009" s="2" t="s">
        <v>592</v>
      </c>
      <c r="N2009" s="2">
        <v>0.56999999999999995</v>
      </c>
      <c r="O2009" s="2"/>
      <c r="Q2009" s="2"/>
      <c r="R2009" s="10"/>
      <c r="S2009" s="2"/>
      <c r="U2009" s="2" t="s">
        <v>35</v>
      </c>
      <c r="V2009" s="2"/>
      <c r="W2009" s="2"/>
      <c r="X2009" s="2" t="s">
        <v>1141</v>
      </c>
      <c r="Y2009" s="2" t="s">
        <v>1864</v>
      </c>
      <c r="AA2009" s="2"/>
    </row>
    <row r="2010" spans="1:29" ht="14.25" customHeight="1">
      <c r="A2010" s="1">
        <v>4038</v>
      </c>
      <c r="B2010" s="2">
        <v>1</v>
      </c>
      <c r="C2010" s="1" t="s">
        <v>1858</v>
      </c>
      <c r="D2010" s="1" t="s">
        <v>1859</v>
      </c>
      <c r="E2010" s="1">
        <v>2021</v>
      </c>
      <c r="F2010" s="1" t="s">
        <v>1860</v>
      </c>
      <c r="G2010" s="1" t="s">
        <v>1861</v>
      </c>
      <c r="H2010" s="8" t="str">
        <f>HYPERLINK("https://doi.org/"&amp;G2010)</f>
        <v>https://doi.org/10.1016/j.rse.2021.112606</v>
      </c>
      <c r="I2010" s="1" t="s">
        <v>1862</v>
      </c>
      <c r="J2010" s="1" t="s">
        <v>1303</v>
      </c>
      <c r="K2010" s="2">
        <v>16</v>
      </c>
      <c r="L2010" s="2">
        <v>396</v>
      </c>
      <c r="M2010" s="2" t="s">
        <v>592</v>
      </c>
      <c r="N2010" s="2">
        <v>0.99</v>
      </c>
      <c r="O2010" s="2"/>
      <c r="Q2010" s="2"/>
      <c r="R2010" s="10"/>
      <c r="S2010" s="2"/>
      <c r="U2010" s="2" t="s">
        <v>35</v>
      </c>
      <c r="V2010" s="2"/>
      <c r="W2010" s="2"/>
      <c r="X2010" s="2" t="s">
        <v>1141</v>
      </c>
      <c r="Y2010" s="2" t="s">
        <v>1864</v>
      </c>
      <c r="AA2010" s="2"/>
    </row>
    <row r="2011" spans="1:29" ht="14.25" customHeight="1">
      <c r="A2011" s="1">
        <v>4038</v>
      </c>
      <c r="B2011" s="2">
        <v>1</v>
      </c>
      <c r="C2011" s="1" t="s">
        <v>1858</v>
      </c>
      <c r="D2011" s="1" t="s">
        <v>1859</v>
      </c>
      <c r="E2011" s="1">
        <v>2021</v>
      </c>
      <c r="F2011" s="1" t="s">
        <v>1860</v>
      </c>
      <c r="G2011" s="1" t="s">
        <v>1861</v>
      </c>
      <c r="H2011" s="8" t="str">
        <f>HYPERLINK("https://doi.org/"&amp;G2011)</f>
        <v>https://doi.org/10.1016/j.rse.2021.112606</v>
      </c>
      <c r="I2011" s="1" t="s">
        <v>1862</v>
      </c>
      <c r="J2011" s="1" t="s">
        <v>1303</v>
      </c>
      <c r="K2011" s="2">
        <v>16</v>
      </c>
      <c r="L2011" s="2">
        <v>396</v>
      </c>
      <c r="M2011" s="2" t="s">
        <v>592</v>
      </c>
      <c r="N2011" s="2">
        <v>0.75</v>
      </c>
      <c r="O2011" s="2"/>
      <c r="Q2011" s="2"/>
      <c r="R2011" s="10"/>
      <c r="S2011" s="2"/>
      <c r="U2011" s="2" t="s">
        <v>35</v>
      </c>
      <c r="X2011" s="2" t="s">
        <v>1141</v>
      </c>
      <c r="Y2011" s="2" t="s">
        <v>1865</v>
      </c>
    </row>
    <row r="2012" spans="1:29" ht="14.25" customHeight="1">
      <c r="A2012" s="1">
        <v>4038</v>
      </c>
      <c r="B2012" s="2">
        <v>1</v>
      </c>
      <c r="C2012" s="1" t="s">
        <v>1858</v>
      </c>
      <c r="D2012" s="1" t="s">
        <v>1859</v>
      </c>
      <c r="E2012" s="1">
        <v>2021</v>
      </c>
      <c r="F2012" s="1" t="s">
        <v>1860</v>
      </c>
      <c r="G2012" s="1" t="s">
        <v>1861</v>
      </c>
      <c r="H2012" s="8" t="str">
        <f>HYPERLINK("https://doi.org/"&amp;G2012)</f>
        <v>https://doi.org/10.1016/j.rse.2021.112606</v>
      </c>
      <c r="I2012" s="1" t="s">
        <v>1862</v>
      </c>
      <c r="J2012" s="1" t="s">
        <v>1303</v>
      </c>
      <c r="K2012" s="2">
        <v>16</v>
      </c>
      <c r="L2012" s="2">
        <v>396</v>
      </c>
      <c r="M2012" s="2" t="s">
        <v>592</v>
      </c>
      <c r="N2012" s="2">
        <v>0.75</v>
      </c>
      <c r="O2012" s="2"/>
      <c r="Q2012" s="2"/>
      <c r="R2012" s="10"/>
      <c r="S2012" s="2"/>
      <c r="U2012" s="2" t="s">
        <v>35</v>
      </c>
      <c r="X2012" s="2" t="s">
        <v>1141</v>
      </c>
      <c r="Y2012" s="2" t="s">
        <v>1866</v>
      </c>
    </row>
    <row r="2013" spans="1:29" ht="14.25" customHeight="1">
      <c r="A2013" s="1">
        <v>4038</v>
      </c>
      <c r="B2013" s="2">
        <v>1</v>
      </c>
      <c r="C2013" s="1" t="s">
        <v>1858</v>
      </c>
      <c r="D2013" s="1" t="s">
        <v>1859</v>
      </c>
      <c r="E2013" s="1">
        <v>2021</v>
      </c>
      <c r="F2013" s="1" t="s">
        <v>1860</v>
      </c>
      <c r="G2013" s="1" t="s">
        <v>1861</v>
      </c>
      <c r="H2013" s="8" t="str">
        <f>HYPERLINK("https://doi.org/"&amp;G2013)</f>
        <v>https://doi.org/10.1016/j.rse.2021.112606</v>
      </c>
      <c r="I2013" s="1" t="s">
        <v>1862</v>
      </c>
      <c r="J2013" s="1" t="s">
        <v>1303</v>
      </c>
      <c r="K2013" s="2">
        <v>16</v>
      </c>
      <c r="L2013" s="2">
        <v>396</v>
      </c>
      <c r="M2013" s="2" t="s">
        <v>592</v>
      </c>
      <c r="N2013" s="2">
        <v>0.87</v>
      </c>
      <c r="O2013" s="2"/>
      <c r="Q2013" s="2"/>
      <c r="R2013" s="10"/>
      <c r="S2013" s="2"/>
      <c r="U2013" s="2" t="s">
        <v>35</v>
      </c>
      <c r="X2013" s="2" t="s">
        <v>1141</v>
      </c>
      <c r="Y2013" s="2" t="s">
        <v>1867</v>
      </c>
    </row>
    <row r="2014" spans="1:29" ht="14.25" customHeight="1">
      <c r="A2014" s="1">
        <v>4015</v>
      </c>
      <c r="B2014" s="2">
        <v>1</v>
      </c>
      <c r="C2014" s="1" t="s">
        <v>1868</v>
      </c>
      <c r="D2014" s="1" t="s">
        <v>1869</v>
      </c>
      <c r="E2014" s="1">
        <v>2021</v>
      </c>
      <c r="F2014" s="1" t="s">
        <v>1870</v>
      </c>
      <c r="G2014" s="1" t="s">
        <v>1871</v>
      </c>
      <c r="H2014" s="8" t="str">
        <f>HYPERLINK("https://doi.org/"&amp;G2014)</f>
        <v>https://doi.org/10.1016/j.rse.2021.112662</v>
      </c>
      <c r="I2014" s="1" t="s">
        <v>1872</v>
      </c>
      <c r="J2014" s="1" t="s">
        <v>1303</v>
      </c>
      <c r="K2014" s="2">
        <v>1</v>
      </c>
      <c r="L2014" s="2"/>
      <c r="M2014" s="2" t="s">
        <v>1873</v>
      </c>
      <c r="N2014" s="9">
        <f>S2014*Unit_conversion!$C$5</f>
        <v>4.2957396343600491</v>
      </c>
      <c r="R2014" s="10"/>
      <c r="S2014" s="2">
        <v>122</v>
      </c>
      <c r="U2014" s="2" t="s">
        <v>26</v>
      </c>
      <c r="W2014" s="47" t="s">
        <v>1874</v>
      </c>
      <c r="X2014" s="2" t="s">
        <v>1141</v>
      </c>
    </row>
    <row r="2015" spans="1:29" ht="14.25" customHeight="1">
      <c r="A2015" s="1">
        <v>4015</v>
      </c>
      <c r="B2015" s="2">
        <v>1</v>
      </c>
      <c r="C2015" s="1" t="s">
        <v>1868</v>
      </c>
      <c r="D2015" s="1" t="s">
        <v>1869</v>
      </c>
      <c r="E2015" s="1">
        <v>2021</v>
      </c>
      <c r="F2015" s="1" t="s">
        <v>1870</v>
      </c>
      <c r="G2015" s="1" t="s">
        <v>1871</v>
      </c>
      <c r="H2015" s="8" t="str">
        <f>HYPERLINK("https://doi.org/"&amp;G2015)</f>
        <v>https://doi.org/10.1016/j.rse.2021.112662</v>
      </c>
      <c r="I2015" s="1" t="s">
        <v>1872</v>
      </c>
      <c r="J2015" s="1" t="s">
        <v>1303</v>
      </c>
      <c r="K2015" s="2">
        <v>1</v>
      </c>
      <c r="L2015" s="2"/>
      <c r="M2015" s="2" t="s">
        <v>1873</v>
      </c>
      <c r="N2015" s="9">
        <f>S2015*Unit_conversion!$C$5</f>
        <v>5.6337568975213763</v>
      </c>
      <c r="R2015" s="10"/>
      <c r="S2015" s="2">
        <v>160</v>
      </c>
      <c r="U2015" s="2" t="s">
        <v>26</v>
      </c>
      <c r="W2015" s="47" t="s">
        <v>1874</v>
      </c>
      <c r="X2015" s="2" t="s">
        <v>1141</v>
      </c>
    </row>
    <row r="2016" spans="1:29" ht="14.25" customHeight="1">
      <c r="A2016" s="1">
        <v>4015</v>
      </c>
      <c r="B2016" s="2">
        <v>1</v>
      </c>
      <c r="C2016" s="1" t="s">
        <v>1868</v>
      </c>
      <c r="D2016" s="1" t="s">
        <v>1869</v>
      </c>
      <c r="E2016" s="1">
        <v>2021</v>
      </c>
      <c r="F2016" s="1" t="s">
        <v>1870</v>
      </c>
      <c r="G2016" s="1" t="s">
        <v>1871</v>
      </c>
      <c r="H2016" s="8" t="str">
        <f>HYPERLINK("https://doi.org/"&amp;G2016)</f>
        <v>https://doi.org/10.1016/j.rse.2021.112662</v>
      </c>
      <c r="I2016" s="1" t="s">
        <v>1872</v>
      </c>
      <c r="J2016" s="1" t="s">
        <v>1303</v>
      </c>
      <c r="K2016" s="2">
        <v>1</v>
      </c>
      <c r="L2016" s="2"/>
      <c r="M2016" s="2" t="s">
        <v>1873</v>
      </c>
      <c r="N2016" s="9">
        <f>S2016*Unit_conversion!$C$5</f>
        <v>5.9858667036164617</v>
      </c>
      <c r="R2016" s="10"/>
      <c r="S2016" s="2">
        <v>170</v>
      </c>
      <c r="U2016" s="2" t="s">
        <v>1295</v>
      </c>
      <c r="W2016" s="47" t="s">
        <v>1874</v>
      </c>
      <c r="X2016" s="2" t="s">
        <v>1141</v>
      </c>
      <c r="AA2016" s="2"/>
      <c r="AB2016" s="2" t="s">
        <v>1875</v>
      </c>
      <c r="AC2016" s="2" t="s">
        <v>1876</v>
      </c>
    </row>
    <row r="2017" spans="1:29" ht="14.25" customHeight="1">
      <c r="A2017" s="1">
        <v>4015</v>
      </c>
      <c r="B2017" s="2">
        <v>1</v>
      </c>
      <c r="C2017" s="1" t="s">
        <v>1868</v>
      </c>
      <c r="D2017" s="1" t="s">
        <v>1869</v>
      </c>
      <c r="E2017" s="1">
        <v>2021</v>
      </c>
      <c r="F2017" s="1" t="s">
        <v>1870</v>
      </c>
      <c r="G2017" s="1" t="s">
        <v>1871</v>
      </c>
      <c r="H2017" s="8" t="str">
        <f>HYPERLINK("https://doi.org/"&amp;G2017)</f>
        <v>https://doi.org/10.1016/j.rse.2021.112662</v>
      </c>
      <c r="I2017" s="1" t="s">
        <v>1872</v>
      </c>
      <c r="J2017" s="1" t="s">
        <v>1303</v>
      </c>
      <c r="K2017" s="2">
        <v>1</v>
      </c>
      <c r="L2017" s="2"/>
      <c r="M2017" s="2" t="s">
        <v>1877</v>
      </c>
      <c r="N2017" s="9">
        <f>S2017*Unit_conversion!$C$5</f>
        <v>3.9084188476554544</v>
      </c>
      <c r="R2017" s="10"/>
      <c r="S2017" s="2">
        <v>111</v>
      </c>
      <c r="U2017" s="2" t="s">
        <v>1295</v>
      </c>
      <c r="W2017" s="47" t="s">
        <v>1874</v>
      </c>
      <c r="X2017" s="2" t="s">
        <v>1141</v>
      </c>
      <c r="AA2017" s="2"/>
      <c r="AB2017" s="2" t="s">
        <v>1875</v>
      </c>
      <c r="AC2017" s="2" t="s">
        <v>1876</v>
      </c>
    </row>
    <row r="2018" spans="1:29" ht="14.25" customHeight="1">
      <c r="A2018" s="1">
        <v>4015</v>
      </c>
      <c r="B2018" s="2">
        <v>1</v>
      </c>
      <c r="C2018" s="1" t="s">
        <v>1868</v>
      </c>
      <c r="D2018" s="1" t="s">
        <v>1869</v>
      </c>
      <c r="E2018" s="1">
        <v>2021</v>
      </c>
      <c r="F2018" s="1" t="s">
        <v>1870</v>
      </c>
      <c r="G2018" s="1" t="s">
        <v>1871</v>
      </c>
      <c r="H2018" s="8" t="str">
        <f>HYPERLINK("https://doi.org/"&amp;G2018)</f>
        <v>https://doi.org/10.1016/j.rse.2021.112662</v>
      </c>
      <c r="I2018" s="1" t="s">
        <v>1872</v>
      </c>
      <c r="J2018" s="1" t="s">
        <v>1303</v>
      </c>
      <c r="K2018" s="2">
        <v>1</v>
      </c>
      <c r="L2018" s="37"/>
      <c r="M2018" s="2" t="s">
        <v>1873</v>
      </c>
      <c r="N2018" s="9">
        <f>S2018*Unit_conversion!$C$5</f>
        <v>4.8239043435026785</v>
      </c>
      <c r="R2018" s="10"/>
      <c r="S2018" s="2">
        <v>137</v>
      </c>
      <c r="U2018" s="2" t="s">
        <v>35</v>
      </c>
      <c r="W2018" s="47" t="s">
        <v>1874</v>
      </c>
      <c r="X2018" s="2" t="s">
        <v>1141</v>
      </c>
    </row>
    <row r="2019" spans="1:29" ht="14.25" customHeight="1">
      <c r="A2019" s="1">
        <v>4015</v>
      </c>
      <c r="B2019" s="2">
        <v>1</v>
      </c>
      <c r="C2019" s="1" t="s">
        <v>1868</v>
      </c>
      <c r="D2019" s="1" t="s">
        <v>1869</v>
      </c>
      <c r="E2019" s="1">
        <v>2021</v>
      </c>
      <c r="F2019" s="1" t="s">
        <v>1870</v>
      </c>
      <c r="G2019" s="1" t="s">
        <v>1871</v>
      </c>
      <c r="H2019" s="8" t="str">
        <f>HYPERLINK("https://doi.org/"&amp;G2019)</f>
        <v>https://doi.org/10.1016/j.rse.2021.112662</v>
      </c>
      <c r="I2019" s="1" t="s">
        <v>1872</v>
      </c>
      <c r="J2019" s="1" t="s">
        <v>1303</v>
      </c>
      <c r="K2019" s="2">
        <v>1</v>
      </c>
      <c r="L2019" s="37"/>
      <c r="M2019" s="2" t="s">
        <v>1877</v>
      </c>
      <c r="N2019" s="9">
        <f>S2019*Unit_conversion!$C$5</f>
        <v>1.6901270692564128</v>
      </c>
      <c r="R2019" s="10"/>
      <c r="S2019" s="2">
        <v>48</v>
      </c>
      <c r="U2019" s="2" t="s">
        <v>35</v>
      </c>
      <c r="W2019" s="47" t="s">
        <v>1874</v>
      </c>
      <c r="X2019" s="2" t="s">
        <v>1141</v>
      </c>
      <c r="Y2019" s="2"/>
    </row>
    <row r="2020" spans="1:29" ht="14.25" customHeight="1">
      <c r="A2020" s="1">
        <v>4015</v>
      </c>
      <c r="B2020" s="2">
        <v>1</v>
      </c>
      <c r="C2020" s="1" t="s">
        <v>1868</v>
      </c>
      <c r="D2020" s="1" t="s">
        <v>1869</v>
      </c>
      <c r="E2020" s="1">
        <v>2021</v>
      </c>
      <c r="F2020" s="1" t="s">
        <v>1870</v>
      </c>
      <c r="G2020" s="1" t="s">
        <v>1871</v>
      </c>
      <c r="H2020" s="8" t="str">
        <f>HYPERLINK("https://doi.org/"&amp;G2020)</f>
        <v>https://doi.org/10.1016/j.rse.2021.112662</v>
      </c>
      <c r="I2020" s="1" t="s">
        <v>1872</v>
      </c>
      <c r="J2020" s="1" t="s">
        <v>1303</v>
      </c>
      <c r="K2020" s="2">
        <v>1</v>
      </c>
      <c r="L2020" s="37"/>
      <c r="M2020" s="48" t="s">
        <v>1877</v>
      </c>
      <c r="N2020" s="9">
        <f>S2020*Unit_conversion!$C$5</f>
        <v>4.9647482659407123</v>
      </c>
      <c r="R2020" s="10"/>
      <c r="S2020" s="2">
        <v>141</v>
      </c>
      <c r="U2020" s="2" t="s">
        <v>1295</v>
      </c>
      <c r="W2020" s="47" t="s">
        <v>1874</v>
      </c>
      <c r="X2020" s="2" t="s">
        <v>1141</v>
      </c>
      <c r="AA2020" s="2"/>
      <c r="AB2020" s="2" t="s">
        <v>1878</v>
      </c>
      <c r="AC2020" s="2" t="s">
        <v>1876</v>
      </c>
    </row>
    <row r="2021" spans="1:29" ht="14.25" customHeight="1">
      <c r="A2021" s="1">
        <v>4015</v>
      </c>
      <c r="B2021" s="2">
        <v>1</v>
      </c>
      <c r="C2021" s="1" t="s">
        <v>1868</v>
      </c>
      <c r="D2021" s="1" t="s">
        <v>1869</v>
      </c>
      <c r="E2021" s="1">
        <v>2021</v>
      </c>
      <c r="F2021" s="1" t="s">
        <v>1870</v>
      </c>
      <c r="G2021" s="1" t="s">
        <v>1871</v>
      </c>
      <c r="H2021" s="8" t="str">
        <f>HYPERLINK("https://doi.org/"&amp;G2021)</f>
        <v>https://doi.org/10.1016/j.rse.2021.112662</v>
      </c>
      <c r="I2021" s="1" t="s">
        <v>1872</v>
      </c>
      <c r="J2021" s="1" t="s">
        <v>1303</v>
      </c>
      <c r="K2021" s="2">
        <v>1</v>
      </c>
      <c r="L2021" s="37"/>
      <c r="M2021" s="49" t="s">
        <v>1879</v>
      </c>
      <c r="N2021" s="9">
        <f>S2021*Unit_conversion!$C$5</f>
        <v>5.3872800332548154</v>
      </c>
      <c r="R2021" s="10"/>
      <c r="S2021" s="2">
        <v>153</v>
      </c>
      <c r="U2021" s="2" t="s">
        <v>1295</v>
      </c>
      <c r="W2021" s="47" t="s">
        <v>1874</v>
      </c>
      <c r="X2021" s="2" t="s">
        <v>1141</v>
      </c>
      <c r="AA2021" s="2"/>
      <c r="AB2021" s="2" t="s">
        <v>1878</v>
      </c>
      <c r="AC2021" s="2" t="s">
        <v>1876</v>
      </c>
    </row>
    <row r="2022" spans="1:29" ht="14.25" customHeight="1">
      <c r="A2022" s="1">
        <v>4015</v>
      </c>
      <c r="B2022" s="2">
        <v>1</v>
      </c>
      <c r="C2022" s="1" t="s">
        <v>1868</v>
      </c>
      <c r="D2022" s="1" t="s">
        <v>1869</v>
      </c>
      <c r="E2022" s="1">
        <v>2021</v>
      </c>
      <c r="F2022" s="1" t="s">
        <v>1870</v>
      </c>
      <c r="G2022" s="1" t="s">
        <v>1871</v>
      </c>
      <c r="H2022" s="8" t="str">
        <f>HYPERLINK("https://doi.org/"&amp;G2022)</f>
        <v>https://doi.org/10.1016/j.rse.2021.112662</v>
      </c>
      <c r="I2022" s="1" t="s">
        <v>1872</v>
      </c>
      <c r="J2022" s="1" t="s">
        <v>1303</v>
      </c>
      <c r="K2022" s="2">
        <v>1</v>
      </c>
      <c r="L2022" s="37"/>
      <c r="M2022" s="49" t="s">
        <v>1877</v>
      </c>
      <c r="N2022" s="9">
        <f>S2022*Unit_conversion!$C$5</f>
        <v>1.7605490304754299</v>
      </c>
      <c r="R2022" s="10"/>
      <c r="S2022" s="2">
        <v>50</v>
      </c>
      <c r="U2022" s="2" t="s">
        <v>35</v>
      </c>
      <c r="W2022" s="47" t="s">
        <v>1874</v>
      </c>
      <c r="X2022" s="2" t="s">
        <v>1141</v>
      </c>
      <c r="Y2022" s="2"/>
    </row>
    <row r="2023" spans="1:29" ht="14.25" customHeight="1">
      <c r="A2023" s="1">
        <v>4015</v>
      </c>
      <c r="B2023" s="2">
        <v>1</v>
      </c>
      <c r="C2023" s="1" t="s">
        <v>1868</v>
      </c>
      <c r="D2023" s="1" t="s">
        <v>1869</v>
      </c>
      <c r="E2023" s="1">
        <v>2021</v>
      </c>
      <c r="F2023" s="1" t="s">
        <v>1870</v>
      </c>
      <c r="G2023" s="1" t="s">
        <v>1871</v>
      </c>
      <c r="H2023" s="8" t="str">
        <f>HYPERLINK("https://doi.org/"&amp;G2023)</f>
        <v>https://doi.org/10.1016/j.rse.2021.112662</v>
      </c>
      <c r="I2023" s="1" t="s">
        <v>1872</v>
      </c>
      <c r="J2023" s="1" t="s">
        <v>1303</v>
      </c>
      <c r="K2023" s="2">
        <v>1</v>
      </c>
      <c r="L2023" s="37"/>
      <c r="M2023" s="49" t="s">
        <v>1880</v>
      </c>
      <c r="N2023" s="9">
        <f>S2023*Unit_conversion!$C$5</f>
        <v>2.7112455069321619</v>
      </c>
      <c r="R2023" s="10"/>
      <c r="S2023" s="2">
        <v>77</v>
      </c>
      <c r="U2023" s="2" t="s">
        <v>35</v>
      </c>
      <c r="V2023" s="2"/>
      <c r="W2023" s="47" t="s">
        <v>1874</v>
      </c>
      <c r="X2023" s="2" t="s">
        <v>1141</v>
      </c>
      <c r="Y2023" s="2"/>
    </row>
    <row r="2024" spans="1:29" ht="14.25" customHeight="1">
      <c r="A2024" s="1">
        <v>2646</v>
      </c>
      <c r="B2024" s="2">
        <v>1</v>
      </c>
      <c r="C2024" s="1" t="s">
        <v>1881</v>
      </c>
      <c r="D2024" s="1" t="s">
        <v>1882</v>
      </c>
      <c r="E2024" s="1">
        <v>2019</v>
      </c>
      <c r="F2024" s="1" t="s">
        <v>1883</v>
      </c>
      <c r="G2024" s="1" t="s">
        <v>1884</v>
      </c>
      <c r="H2024" s="8" t="str">
        <f>HYPERLINK("https://doi.org/"&amp;G2024)</f>
        <v>https://doi.org/10.1016/j.scitotenv.2019.133787</v>
      </c>
      <c r="I2024" s="1" t="s">
        <v>1885</v>
      </c>
      <c r="J2024" s="1" t="s">
        <v>1886</v>
      </c>
      <c r="K2024" s="2">
        <v>1</v>
      </c>
      <c r="L2024" s="37"/>
      <c r="M2024" s="49" t="s">
        <v>1887</v>
      </c>
      <c r="N2024" s="9">
        <f>S2024*Unit_conversion!$C$5</f>
        <v>0.46126384598456266</v>
      </c>
      <c r="R2024" s="10"/>
      <c r="S2024" s="2">
        <v>13.1</v>
      </c>
      <c r="U2024" s="2" t="s">
        <v>35</v>
      </c>
      <c r="V2024" s="2" t="s">
        <v>36</v>
      </c>
      <c r="W2024" s="2" t="s">
        <v>712</v>
      </c>
      <c r="X2024" s="2" t="s">
        <v>1141</v>
      </c>
      <c r="Y2024" s="41" t="s">
        <v>1888</v>
      </c>
      <c r="AA2024" s="2"/>
    </row>
    <row r="2025" spans="1:29" ht="14.25" customHeight="1">
      <c r="A2025" s="1">
        <v>2646</v>
      </c>
      <c r="B2025" s="2">
        <v>1</v>
      </c>
      <c r="C2025" s="1" t="s">
        <v>1881</v>
      </c>
      <c r="D2025" s="1" t="s">
        <v>1882</v>
      </c>
      <c r="E2025" s="1">
        <v>2019</v>
      </c>
      <c r="F2025" s="1" t="s">
        <v>1883</v>
      </c>
      <c r="G2025" s="1" t="s">
        <v>1884</v>
      </c>
      <c r="H2025" s="8" t="str">
        <f>HYPERLINK("https://doi.org/"&amp;G2025)</f>
        <v>https://doi.org/10.1016/j.scitotenv.2019.133787</v>
      </c>
      <c r="I2025" s="1" t="s">
        <v>1885</v>
      </c>
      <c r="J2025" s="1" t="s">
        <v>1886</v>
      </c>
      <c r="K2025" s="2">
        <v>1</v>
      </c>
      <c r="L2025" s="37"/>
      <c r="M2025" s="49" t="s">
        <v>1889</v>
      </c>
      <c r="N2025" s="9">
        <f>S2025*Unit_conversion!$C$5</f>
        <v>0.50351702271597298</v>
      </c>
      <c r="R2025" s="10"/>
      <c r="S2025" s="2">
        <v>14.3</v>
      </c>
      <c r="U2025" s="2" t="s">
        <v>35</v>
      </c>
      <c r="V2025" s="2" t="s">
        <v>36</v>
      </c>
      <c r="W2025" s="2" t="s">
        <v>712</v>
      </c>
      <c r="X2025" s="2" t="s">
        <v>1141</v>
      </c>
      <c r="Y2025" s="2"/>
    </row>
    <row r="2026" spans="1:29" ht="14.25" customHeight="1">
      <c r="A2026" s="1">
        <v>2646</v>
      </c>
      <c r="B2026" s="2">
        <v>1</v>
      </c>
      <c r="C2026" s="1" t="s">
        <v>1881</v>
      </c>
      <c r="D2026" s="1" t="s">
        <v>1882</v>
      </c>
      <c r="E2026" s="1">
        <v>2019</v>
      </c>
      <c r="F2026" s="1" t="s">
        <v>1883</v>
      </c>
      <c r="G2026" s="1" t="s">
        <v>1884</v>
      </c>
      <c r="H2026" s="8" t="str">
        <f>HYPERLINK("https://doi.org/"&amp;G2026)</f>
        <v>https://doi.org/10.1016/j.scitotenv.2019.133787</v>
      </c>
      <c r="I2026" s="1" t="s">
        <v>1885</v>
      </c>
      <c r="J2026" s="1" t="s">
        <v>1886</v>
      </c>
      <c r="K2026" s="2">
        <v>1</v>
      </c>
      <c r="L2026" s="37"/>
      <c r="M2026" s="49" t="s">
        <v>1890</v>
      </c>
      <c r="N2026" s="9">
        <f>S2026*Unit_conversion!$C$5</f>
        <v>0.58098118005689192</v>
      </c>
      <c r="R2026" s="10"/>
      <c r="S2026" s="2">
        <v>16.5</v>
      </c>
      <c r="U2026" s="2" t="s">
        <v>35</v>
      </c>
      <c r="V2026" s="2" t="s">
        <v>36</v>
      </c>
      <c r="W2026" s="2" t="s">
        <v>712</v>
      </c>
      <c r="X2026" s="2" t="s">
        <v>1141</v>
      </c>
      <c r="Y2026" s="2"/>
    </row>
    <row r="2027" spans="1:29" ht="14.25" customHeight="1">
      <c r="A2027" s="1">
        <v>2646</v>
      </c>
      <c r="B2027" s="2">
        <v>1</v>
      </c>
      <c r="C2027" s="1" t="s">
        <v>1881</v>
      </c>
      <c r="D2027" s="1" t="s">
        <v>1882</v>
      </c>
      <c r="E2027" s="1">
        <v>2019</v>
      </c>
      <c r="F2027" s="1" t="s">
        <v>1883</v>
      </c>
      <c r="G2027" s="1" t="s">
        <v>1884</v>
      </c>
      <c r="H2027" s="8" t="str">
        <f>HYPERLINK("https://doi.org/"&amp;G2027)</f>
        <v>https://doi.org/10.1016/j.scitotenv.2019.133787</v>
      </c>
      <c r="I2027" s="1" t="s">
        <v>1885</v>
      </c>
      <c r="J2027" s="1" t="s">
        <v>1886</v>
      </c>
      <c r="K2027" s="2">
        <v>1</v>
      </c>
      <c r="L2027" s="37"/>
      <c r="M2027" s="49" t="s">
        <v>1887</v>
      </c>
      <c r="N2027" s="9">
        <f>S2027*Unit_conversion!$C$5</f>
        <v>0.53168580720357983</v>
      </c>
      <c r="R2027" s="10"/>
      <c r="S2027" s="2">
        <v>15.1</v>
      </c>
      <c r="U2027" s="2" t="s">
        <v>35</v>
      </c>
      <c r="V2027" s="2" t="s">
        <v>1891</v>
      </c>
      <c r="W2027" s="2" t="s">
        <v>1892</v>
      </c>
      <c r="X2027" s="2" t="s">
        <v>1141</v>
      </c>
      <c r="Y2027" s="2"/>
    </row>
    <row r="2028" spans="1:29" ht="14.25" customHeight="1">
      <c r="A2028" s="1">
        <v>2646</v>
      </c>
      <c r="B2028" s="2">
        <v>1</v>
      </c>
      <c r="C2028" s="1" t="s">
        <v>1881</v>
      </c>
      <c r="D2028" s="1" t="s">
        <v>1882</v>
      </c>
      <c r="E2028" s="1">
        <v>2019</v>
      </c>
      <c r="F2028" s="1" t="s">
        <v>1883</v>
      </c>
      <c r="G2028" s="1" t="s">
        <v>1884</v>
      </c>
      <c r="H2028" s="8" t="str">
        <f>HYPERLINK("https://doi.org/"&amp;G2028)</f>
        <v>https://doi.org/10.1016/j.scitotenv.2019.133787</v>
      </c>
      <c r="I2028" s="1" t="s">
        <v>1885</v>
      </c>
      <c r="J2028" s="1" t="s">
        <v>1886</v>
      </c>
      <c r="K2028" s="2">
        <v>1</v>
      </c>
      <c r="L2028" s="37"/>
      <c r="M2028" s="49" t="s">
        <v>1889</v>
      </c>
      <c r="N2028" s="9">
        <f>S2028*Unit_conversion!$C$5</f>
        <v>0.58098118005689192</v>
      </c>
      <c r="R2028" s="10"/>
      <c r="S2028" s="2">
        <v>16.5</v>
      </c>
      <c r="U2028" s="2" t="s">
        <v>35</v>
      </c>
      <c r="V2028" s="2" t="s">
        <v>1891</v>
      </c>
      <c r="W2028" s="2" t="s">
        <v>1892</v>
      </c>
      <c r="X2028" s="2" t="s">
        <v>1141</v>
      </c>
      <c r="Y2028" s="2"/>
    </row>
    <row r="2029" spans="1:29" ht="14.25" customHeight="1">
      <c r="A2029" s="1">
        <v>2646</v>
      </c>
      <c r="B2029" s="2">
        <v>1</v>
      </c>
      <c r="C2029" s="1" t="s">
        <v>1881</v>
      </c>
      <c r="D2029" s="1" t="s">
        <v>1882</v>
      </c>
      <c r="E2029" s="1">
        <v>2019</v>
      </c>
      <c r="F2029" s="1" t="s">
        <v>1883</v>
      </c>
      <c r="G2029" s="1" t="s">
        <v>1884</v>
      </c>
      <c r="H2029" s="8" t="str">
        <f>HYPERLINK("https://doi.org/"&amp;G2029)</f>
        <v>https://doi.org/10.1016/j.scitotenv.2019.133787</v>
      </c>
      <c r="I2029" s="1" t="s">
        <v>1885</v>
      </c>
      <c r="J2029" s="1" t="s">
        <v>1886</v>
      </c>
      <c r="K2029" s="2">
        <v>1</v>
      </c>
      <c r="L2029" s="37"/>
      <c r="M2029" s="49" t="s">
        <v>1890</v>
      </c>
      <c r="N2029" s="9">
        <f>S2029*Unit_conversion!$C$5</f>
        <v>0.60562886648354786</v>
      </c>
      <c r="R2029" s="10"/>
      <c r="S2029" s="2">
        <v>17.2</v>
      </c>
      <c r="U2029" s="2" t="s">
        <v>35</v>
      </c>
      <c r="V2029" s="2" t="s">
        <v>1891</v>
      </c>
      <c r="W2029" s="2" t="s">
        <v>1892</v>
      </c>
      <c r="X2029" s="2" t="s">
        <v>1141</v>
      </c>
    </row>
    <row r="2030" spans="1:29" ht="14.25" customHeight="1">
      <c r="A2030" s="1">
        <v>2646</v>
      </c>
      <c r="B2030" s="2">
        <v>1</v>
      </c>
      <c r="C2030" s="1" t="s">
        <v>1881</v>
      </c>
      <c r="D2030" s="1" t="s">
        <v>1882</v>
      </c>
      <c r="E2030" s="1">
        <v>2019</v>
      </c>
      <c r="F2030" s="1" t="s">
        <v>1883</v>
      </c>
      <c r="G2030" s="1" t="s">
        <v>1884</v>
      </c>
      <c r="H2030" s="8" t="str">
        <f>HYPERLINK("https://doi.org/"&amp;G2030)</f>
        <v>https://doi.org/10.1016/j.scitotenv.2019.133787</v>
      </c>
      <c r="I2030" s="1" t="s">
        <v>1885</v>
      </c>
      <c r="J2030" s="1" t="s">
        <v>1886</v>
      </c>
      <c r="K2030" s="2">
        <v>1</v>
      </c>
      <c r="L2030" s="37"/>
      <c r="M2030" s="49" t="s">
        <v>1887</v>
      </c>
      <c r="N2030" s="9">
        <f>S2030*Unit_conversion!$C$5</f>
        <v>0.76407827922633653</v>
      </c>
      <c r="R2030" s="10"/>
      <c r="S2030" s="2">
        <v>21.7</v>
      </c>
      <c r="U2030" s="2" t="s">
        <v>35</v>
      </c>
      <c r="V2030" s="2" t="s">
        <v>29</v>
      </c>
      <c r="W2030" s="2" t="s">
        <v>562</v>
      </c>
      <c r="X2030" s="2" t="s">
        <v>1141</v>
      </c>
      <c r="Y2030" s="2"/>
    </row>
    <row r="2031" spans="1:29" ht="14.25" customHeight="1">
      <c r="A2031" s="1">
        <v>2646</v>
      </c>
      <c r="B2031" s="2">
        <v>1</v>
      </c>
      <c r="C2031" s="1" t="s">
        <v>1881</v>
      </c>
      <c r="D2031" s="1" t="s">
        <v>1882</v>
      </c>
      <c r="E2031" s="1">
        <v>2019</v>
      </c>
      <c r="F2031" s="1" t="s">
        <v>1883</v>
      </c>
      <c r="G2031" s="1" t="s">
        <v>1884</v>
      </c>
      <c r="H2031" s="8" t="str">
        <f>HYPERLINK("https://doi.org/"&amp;G2031)</f>
        <v>https://doi.org/10.1016/j.scitotenv.2019.133787</v>
      </c>
      <c r="I2031" s="1" t="s">
        <v>1885</v>
      </c>
      <c r="J2031" s="1" t="s">
        <v>1886</v>
      </c>
      <c r="K2031" s="2">
        <v>1</v>
      </c>
      <c r="L2031" s="37"/>
      <c r="M2031" s="49" t="s">
        <v>1889</v>
      </c>
      <c r="N2031" s="9">
        <f>S2031*Unit_conversion!$C$5</f>
        <v>0.77112047534823824</v>
      </c>
      <c r="R2031" s="10"/>
      <c r="S2031" s="2">
        <v>21.9</v>
      </c>
      <c r="U2031" s="2" t="s">
        <v>35</v>
      </c>
      <c r="V2031" s="2" t="s">
        <v>29</v>
      </c>
      <c r="W2031" s="2" t="s">
        <v>562</v>
      </c>
      <c r="X2031" s="2" t="s">
        <v>1141</v>
      </c>
      <c r="Y2031" s="2"/>
    </row>
    <row r="2032" spans="1:29" ht="14.25" customHeight="1">
      <c r="A2032" s="1">
        <v>2646</v>
      </c>
      <c r="B2032" s="2">
        <v>1</v>
      </c>
      <c r="C2032" s="1" t="s">
        <v>1881</v>
      </c>
      <c r="D2032" s="1" t="s">
        <v>1882</v>
      </c>
      <c r="E2032" s="1">
        <v>2019</v>
      </c>
      <c r="F2032" s="1" t="s">
        <v>1883</v>
      </c>
      <c r="G2032" s="1" t="s">
        <v>1884</v>
      </c>
      <c r="H2032" s="8" t="str">
        <f>HYPERLINK("https://doi.org/"&amp;G2032)</f>
        <v>https://doi.org/10.1016/j.scitotenv.2019.133787</v>
      </c>
      <c r="I2032" s="1" t="s">
        <v>1885</v>
      </c>
      <c r="J2032" s="1" t="s">
        <v>1886</v>
      </c>
      <c r="K2032" s="2">
        <v>1</v>
      </c>
      <c r="L2032" s="37"/>
      <c r="M2032" s="49" t="s">
        <v>1890</v>
      </c>
      <c r="N2032" s="9">
        <f>S2032*Unit_conversion!$C$5</f>
        <v>0.79224706371394349</v>
      </c>
      <c r="R2032" s="10"/>
      <c r="S2032" s="2">
        <v>22.5</v>
      </c>
      <c r="U2032" s="2" t="s">
        <v>35</v>
      </c>
      <c r="V2032" s="2" t="s">
        <v>29</v>
      </c>
      <c r="W2032" s="2" t="s">
        <v>562</v>
      </c>
      <c r="X2032" s="2" t="s">
        <v>1141</v>
      </c>
      <c r="Y2032" s="2"/>
    </row>
    <row r="2033" spans="1:27" ht="14.25" customHeight="1">
      <c r="A2033" s="1">
        <v>2646</v>
      </c>
      <c r="B2033" s="2">
        <v>1</v>
      </c>
      <c r="C2033" s="1" t="s">
        <v>1881</v>
      </c>
      <c r="D2033" s="1" t="s">
        <v>1882</v>
      </c>
      <c r="E2033" s="1">
        <v>2019</v>
      </c>
      <c r="F2033" s="1" t="s">
        <v>1883</v>
      </c>
      <c r="G2033" s="1" t="s">
        <v>1884</v>
      </c>
      <c r="H2033" s="8" t="str">
        <f>HYPERLINK("https://doi.org/"&amp;G2033)</f>
        <v>https://doi.org/10.1016/j.scitotenv.2019.133787</v>
      </c>
      <c r="I2033" s="1" t="s">
        <v>1885</v>
      </c>
      <c r="J2033" s="1" t="s">
        <v>1886</v>
      </c>
      <c r="K2033" s="2">
        <v>1</v>
      </c>
      <c r="L2033" s="37"/>
      <c r="M2033" s="49" t="s">
        <v>1887</v>
      </c>
      <c r="N2033" s="9">
        <f>S2033*Unit_conversion!$C$5</f>
        <v>0.43661615955790667</v>
      </c>
      <c r="R2033" s="10"/>
      <c r="S2033" s="2">
        <v>12.4</v>
      </c>
      <c r="U2033" s="2" t="s">
        <v>35</v>
      </c>
      <c r="V2033" s="2" t="s">
        <v>36</v>
      </c>
      <c r="W2033" s="2" t="s">
        <v>1893</v>
      </c>
      <c r="X2033" s="2" t="s">
        <v>1141</v>
      </c>
      <c r="Y2033" s="2"/>
      <c r="AA2033" s="2"/>
    </row>
    <row r="2034" spans="1:27" ht="14.25" customHeight="1">
      <c r="A2034" s="1">
        <v>2646</v>
      </c>
      <c r="B2034" s="2">
        <v>1</v>
      </c>
      <c r="C2034" s="1" t="s">
        <v>1881</v>
      </c>
      <c r="D2034" s="1" t="s">
        <v>1882</v>
      </c>
      <c r="E2034" s="1">
        <v>2019</v>
      </c>
      <c r="F2034" s="1" t="s">
        <v>1883</v>
      </c>
      <c r="G2034" s="1" t="s">
        <v>1884</v>
      </c>
      <c r="H2034" s="8" t="str">
        <f>HYPERLINK("https://doi.org/"&amp;G2034)</f>
        <v>https://doi.org/10.1016/j.scitotenv.2019.133787</v>
      </c>
      <c r="I2034" s="1" t="s">
        <v>1885</v>
      </c>
      <c r="J2034" s="1" t="s">
        <v>1886</v>
      </c>
      <c r="K2034" s="2">
        <v>1</v>
      </c>
      <c r="L2034" s="37"/>
      <c r="M2034" s="49" t="s">
        <v>1889</v>
      </c>
      <c r="N2034" s="9">
        <f>S2034*Unit_conversion!$C$5</f>
        <v>0.51760141495977641</v>
      </c>
      <c r="R2034" s="10"/>
      <c r="S2034" s="2">
        <v>14.7</v>
      </c>
      <c r="U2034" s="2" t="s">
        <v>35</v>
      </c>
      <c r="V2034" s="2" t="s">
        <v>36</v>
      </c>
      <c r="W2034" s="2" t="s">
        <v>1893</v>
      </c>
      <c r="X2034" s="2" t="s">
        <v>1141</v>
      </c>
      <c r="Y2034" s="2"/>
    </row>
    <row r="2035" spans="1:27" ht="14.25" customHeight="1">
      <c r="A2035" s="1">
        <v>2646</v>
      </c>
      <c r="B2035" s="2">
        <v>1</v>
      </c>
      <c r="C2035" s="1" t="s">
        <v>1881</v>
      </c>
      <c r="D2035" s="1" t="s">
        <v>1882</v>
      </c>
      <c r="E2035" s="1">
        <v>2019</v>
      </c>
      <c r="F2035" s="1" t="s">
        <v>1883</v>
      </c>
      <c r="G2035" s="1" t="s">
        <v>1884</v>
      </c>
      <c r="H2035" s="8" t="str">
        <f>HYPERLINK("https://doi.org/"&amp;G2035)</f>
        <v>https://doi.org/10.1016/j.scitotenv.2019.133787</v>
      </c>
      <c r="I2035" s="1" t="s">
        <v>1885</v>
      </c>
      <c r="J2035" s="1" t="s">
        <v>1886</v>
      </c>
      <c r="K2035" s="2">
        <v>1</v>
      </c>
      <c r="L2035" s="37"/>
      <c r="M2035" s="49" t="s">
        <v>1890</v>
      </c>
      <c r="N2035" s="9">
        <f>S2035*Unit_conversion!$C$5</f>
        <v>0.60210776842259706</v>
      </c>
      <c r="R2035" s="10"/>
      <c r="S2035" s="2">
        <v>17.100000000000001</v>
      </c>
      <c r="U2035" s="2" t="s">
        <v>35</v>
      </c>
      <c r="V2035" s="2" t="s">
        <v>36</v>
      </c>
      <c r="W2035" s="2" t="s">
        <v>1893</v>
      </c>
      <c r="X2035" s="2" t="s">
        <v>1141</v>
      </c>
      <c r="Y2035" s="2"/>
    </row>
    <row r="2036" spans="1:27" ht="14.25" customHeight="1">
      <c r="A2036" s="1">
        <v>2646</v>
      </c>
      <c r="B2036" s="2">
        <v>1</v>
      </c>
      <c r="C2036" s="1" t="s">
        <v>1881</v>
      </c>
      <c r="D2036" s="1" t="s">
        <v>1882</v>
      </c>
      <c r="E2036" s="1">
        <v>2019</v>
      </c>
      <c r="F2036" s="1" t="s">
        <v>1883</v>
      </c>
      <c r="G2036" s="1" t="s">
        <v>1884</v>
      </c>
      <c r="H2036" s="8" t="str">
        <f>HYPERLINK("https://doi.org/"&amp;G2036)</f>
        <v>https://doi.org/10.1016/j.scitotenv.2019.133787</v>
      </c>
      <c r="I2036" s="1" t="s">
        <v>1885</v>
      </c>
      <c r="J2036" s="1" t="s">
        <v>1886</v>
      </c>
      <c r="K2036" s="2">
        <v>1</v>
      </c>
      <c r="L2036" s="37"/>
      <c r="M2036" s="49" t="s">
        <v>1887</v>
      </c>
      <c r="N2036" s="9">
        <f>S2036*Unit_conversion!$C$5</f>
        <v>0.81337365207964873</v>
      </c>
      <c r="R2036" s="10"/>
      <c r="S2036" s="2">
        <v>23.1</v>
      </c>
      <c r="U2036" s="2" t="s">
        <v>35</v>
      </c>
      <c r="V2036" s="2" t="s">
        <v>1891</v>
      </c>
      <c r="W2036" s="2" t="s">
        <v>1894</v>
      </c>
      <c r="X2036" s="2" t="s">
        <v>1141</v>
      </c>
      <c r="Y2036" s="2"/>
    </row>
    <row r="2037" spans="1:27" ht="14.25" customHeight="1">
      <c r="A2037" s="1">
        <v>2646</v>
      </c>
      <c r="B2037" s="2">
        <v>1</v>
      </c>
      <c r="C2037" s="1" t="s">
        <v>1881</v>
      </c>
      <c r="D2037" s="1" t="s">
        <v>1882</v>
      </c>
      <c r="E2037" s="1">
        <v>2019</v>
      </c>
      <c r="F2037" s="1" t="s">
        <v>1883</v>
      </c>
      <c r="G2037" s="1" t="s">
        <v>1884</v>
      </c>
      <c r="H2037" s="8" t="str">
        <f>HYPERLINK("https://doi.org/"&amp;G2037)</f>
        <v>https://doi.org/10.1016/j.scitotenv.2019.133787</v>
      </c>
      <c r="I2037" s="1" t="s">
        <v>1885</v>
      </c>
      <c r="J2037" s="1" t="s">
        <v>1886</v>
      </c>
      <c r="K2037" s="2">
        <v>1</v>
      </c>
      <c r="L2037" s="37"/>
      <c r="M2037" s="49" t="s">
        <v>1889</v>
      </c>
      <c r="N2037" s="9">
        <f>S2037*Unit_conversion!$C$5</f>
        <v>0.87323231911581334</v>
      </c>
      <c r="R2037" s="10"/>
      <c r="S2037" s="2">
        <v>24.8</v>
      </c>
      <c r="U2037" s="2" t="s">
        <v>35</v>
      </c>
      <c r="V2037" s="2" t="s">
        <v>1891</v>
      </c>
      <c r="W2037" s="2" t="s">
        <v>1894</v>
      </c>
      <c r="X2037" s="2" t="s">
        <v>1141</v>
      </c>
      <c r="Y2037" s="2"/>
    </row>
    <row r="2038" spans="1:27" ht="14.25" customHeight="1">
      <c r="A2038" s="1">
        <v>2646</v>
      </c>
      <c r="B2038" s="2">
        <v>1</v>
      </c>
      <c r="C2038" s="1" t="s">
        <v>1881</v>
      </c>
      <c r="D2038" s="1" t="s">
        <v>1882</v>
      </c>
      <c r="E2038" s="1">
        <v>2019</v>
      </c>
      <c r="F2038" s="1" t="s">
        <v>1883</v>
      </c>
      <c r="G2038" s="1" t="s">
        <v>1884</v>
      </c>
      <c r="H2038" s="8" t="str">
        <f>HYPERLINK("https://doi.org/"&amp;G2038)</f>
        <v>https://doi.org/10.1016/j.scitotenv.2019.133787</v>
      </c>
      <c r="I2038" s="1" t="s">
        <v>1885</v>
      </c>
      <c r="J2038" s="1" t="s">
        <v>1886</v>
      </c>
      <c r="K2038" s="2">
        <v>1</v>
      </c>
      <c r="L2038" s="37"/>
      <c r="M2038" s="49" t="s">
        <v>1890</v>
      </c>
      <c r="N2038" s="9">
        <f>S2038*Unit_conversion!$C$5</f>
        <v>0.91900659390817452</v>
      </c>
      <c r="R2038" s="10"/>
      <c r="S2038" s="2">
        <v>26.1</v>
      </c>
      <c r="U2038" s="2" t="s">
        <v>35</v>
      </c>
      <c r="V2038" s="2" t="s">
        <v>1891</v>
      </c>
      <c r="W2038" s="2" t="s">
        <v>1894</v>
      </c>
      <c r="X2038" s="2" t="s">
        <v>1141</v>
      </c>
      <c r="Y2038" s="2"/>
    </row>
    <row r="2039" spans="1:27" ht="14.25" customHeight="1">
      <c r="A2039" s="1">
        <v>2646</v>
      </c>
      <c r="B2039" s="2">
        <v>1</v>
      </c>
      <c r="C2039" s="1" t="s">
        <v>1881</v>
      </c>
      <c r="D2039" s="1" t="s">
        <v>1882</v>
      </c>
      <c r="E2039" s="1">
        <v>2019</v>
      </c>
      <c r="F2039" s="1" t="s">
        <v>1883</v>
      </c>
      <c r="G2039" s="1" t="s">
        <v>1884</v>
      </c>
      <c r="H2039" s="8" t="str">
        <f>HYPERLINK("https://doi.org/"&amp;G2039)</f>
        <v>https://doi.org/10.1016/j.scitotenv.2019.133787</v>
      </c>
      <c r="I2039" s="1" t="s">
        <v>1885</v>
      </c>
      <c r="J2039" s="1" t="s">
        <v>1886</v>
      </c>
      <c r="K2039" s="2">
        <v>1</v>
      </c>
      <c r="L2039" s="37"/>
      <c r="M2039" s="49" t="s">
        <v>1887</v>
      </c>
      <c r="N2039" s="9">
        <f>S2039*Unit_conversion!$C$5</f>
        <v>0.85210573075010809</v>
      </c>
      <c r="R2039" s="10"/>
      <c r="S2039" s="2">
        <v>24.2</v>
      </c>
      <c r="U2039" s="2" t="s">
        <v>35</v>
      </c>
      <c r="V2039" s="2" t="s">
        <v>1895</v>
      </c>
      <c r="W2039" s="2" t="s">
        <v>1896</v>
      </c>
      <c r="X2039" s="2" t="s">
        <v>1141</v>
      </c>
      <c r="Y2039" s="2"/>
    </row>
    <row r="2040" spans="1:27" ht="14.25" customHeight="1">
      <c r="A2040" s="1">
        <v>2646</v>
      </c>
      <c r="B2040" s="2">
        <v>1</v>
      </c>
      <c r="C2040" s="1" t="s">
        <v>1881</v>
      </c>
      <c r="D2040" s="1" t="s">
        <v>1882</v>
      </c>
      <c r="E2040" s="1">
        <v>2019</v>
      </c>
      <c r="F2040" s="1" t="s">
        <v>1883</v>
      </c>
      <c r="G2040" s="1" t="s">
        <v>1884</v>
      </c>
      <c r="H2040" s="8" t="str">
        <f>HYPERLINK("https://doi.org/"&amp;G2040)</f>
        <v>https://doi.org/10.1016/j.scitotenv.2019.133787</v>
      </c>
      <c r="I2040" s="1" t="s">
        <v>1885</v>
      </c>
      <c r="J2040" s="1" t="s">
        <v>1886</v>
      </c>
      <c r="K2040" s="2">
        <v>1</v>
      </c>
      <c r="L2040" s="37"/>
      <c r="M2040" s="49" t="s">
        <v>1889</v>
      </c>
      <c r="N2040" s="9">
        <f>S2040*Unit_conversion!$C$5</f>
        <v>0.81337365207964873</v>
      </c>
      <c r="R2040" s="10"/>
      <c r="S2040" s="2">
        <v>23.1</v>
      </c>
      <c r="U2040" s="2" t="s">
        <v>35</v>
      </c>
      <c r="V2040" s="2" t="s">
        <v>1895</v>
      </c>
      <c r="W2040" s="2" t="s">
        <v>1896</v>
      </c>
      <c r="X2040" s="2" t="s">
        <v>1141</v>
      </c>
      <c r="Y2040" s="2"/>
    </row>
    <row r="2041" spans="1:27" ht="14.25" customHeight="1">
      <c r="A2041" s="1">
        <v>2646</v>
      </c>
      <c r="B2041" s="2">
        <v>1</v>
      </c>
      <c r="C2041" s="1" t="s">
        <v>1881</v>
      </c>
      <c r="D2041" s="1" t="s">
        <v>1882</v>
      </c>
      <c r="E2041" s="1">
        <v>2019</v>
      </c>
      <c r="F2041" s="1" t="s">
        <v>1883</v>
      </c>
      <c r="G2041" s="1" t="s">
        <v>1884</v>
      </c>
      <c r="H2041" s="8" t="str">
        <f>HYPERLINK("https://doi.org/"&amp;G2041)</f>
        <v>https://doi.org/10.1016/j.scitotenv.2019.133787</v>
      </c>
      <c r="I2041" s="1" t="s">
        <v>1885</v>
      </c>
      <c r="J2041" s="1" t="s">
        <v>1886</v>
      </c>
      <c r="K2041" s="2">
        <v>1</v>
      </c>
      <c r="L2041" s="37"/>
      <c r="M2041" s="49" t="s">
        <v>1890</v>
      </c>
      <c r="N2041" s="9">
        <f>S2041*Unit_conversion!$C$5</f>
        <v>0.78168376953109087</v>
      </c>
      <c r="R2041" s="10"/>
      <c r="S2041" s="2">
        <v>22.2</v>
      </c>
      <c r="U2041" s="2" t="s">
        <v>35</v>
      </c>
      <c r="V2041" s="2" t="s">
        <v>1895</v>
      </c>
      <c r="W2041" s="2" t="s">
        <v>1896</v>
      </c>
      <c r="X2041" s="2" t="s">
        <v>1141</v>
      </c>
      <c r="Y2041" s="2"/>
    </row>
    <row r="2042" spans="1:27" ht="14.25" customHeight="1">
      <c r="A2042" s="1">
        <v>2646</v>
      </c>
      <c r="B2042" s="2">
        <v>1</v>
      </c>
      <c r="C2042" s="1" t="s">
        <v>1881</v>
      </c>
      <c r="D2042" s="1" t="s">
        <v>1882</v>
      </c>
      <c r="E2042" s="1">
        <v>2019</v>
      </c>
      <c r="F2042" s="1" t="s">
        <v>1883</v>
      </c>
      <c r="G2042" s="1" t="s">
        <v>1884</v>
      </c>
      <c r="H2042" s="8" t="str">
        <f>HYPERLINK("https://doi.org/"&amp;G2042)</f>
        <v>https://doi.org/10.1016/j.scitotenv.2019.133787</v>
      </c>
      <c r="I2042" s="1" t="s">
        <v>1885</v>
      </c>
      <c r="J2042" s="1" t="s">
        <v>1886</v>
      </c>
      <c r="K2042" s="2">
        <v>1</v>
      </c>
      <c r="L2042" s="37"/>
      <c r="M2042" s="49" t="s">
        <v>1887</v>
      </c>
      <c r="N2042" s="9">
        <f>S2042*Unit_conversion!$C$5</f>
        <v>0.73590949473872969</v>
      </c>
      <c r="R2042" s="10"/>
      <c r="S2042" s="2">
        <v>20.9</v>
      </c>
      <c r="U2042" s="2" t="s">
        <v>35</v>
      </c>
      <c r="V2042" s="2" t="s">
        <v>30</v>
      </c>
      <c r="W2042" s="2" t="s">
        <v>1897</v>
      </c>
      <c r="X2042" s="2" t="s">
        <v>1141</v>
      </c>
      <c r="Y2042" s="2"/>
    </row>
    <row r="2043" spans="1:27" ht="14.25" customHeight="1">
      <c r="A2043" s="1">
        <v>2646</v>
      </c>
      <c r="B2043" s="2">
        <v>1</v>
      </c>
      <c r="C2043" s="1" t="s">
        <v>1881</v>
      </c>
      <c r="D2043" s="1" t="s">
        <v>1882</v>
      </c>
      <c r="E2043" s="1">
        <v>2019</v>
      </c>
      <c r="F2043" s="1" t="s">
        <v>1883</v>
      </c>
      <c r="G2043" s="1" t="s">
        <v>1884</v>
      </c>
      <c r="H2043" s="8" t="str">
        <f>HYPERLINK("https://doi.org/"&amp;G2043)</f>
        <v>https://doi.org/10.1016/j.scitotenv.2019.133787</v>
      </c>
      <c r="I2043" s="1" t="s">
        <v>1885</v>
      </c>
      <c r="J2043" s="1" t="s">
        <v>1886</v>
      </c>
      <c r="K2043" s="2">
        <v>1</v>
      </c>
      <c r="L2043" s="37"/>
      <c r="M2043" s="49" t="s">
        <v>1889</v>
      </c>
      <c r="N2043" s="9">
        <f>S2043*Unit_conversion!$C$5</f>
        <v>0.6302765529102039</v>
      </c>
      <c r="R2043" s="10"/>
      <c r="S2043" s="2">
        <v>17.899999999999999</v>
      </c>
      <c r="U2043" s="2" t="s">
        <v>35</v>
      </c>
      <c r="V2043" s="2" t="s">
        <v>30</v>
      </c>
      <c r="W2043" s="2" t="s">
        <v>1897</v>
      </c>
      <c r="X2043" s="2" t="s">
        <v>1141</v>
      </c>
      <c r="Y2043" s="2"/>
    </row>
    <row r="2044" spans="1:27" ht="14.25" customHeight="1">
      <c r="A2044" s="1">
        <v>2646</v>
      </c>
      <c r="B2044" s="2">
        <v>1</v>
      </c>
      <c r="C2044" s="1" t="s">
        <v>1881</v>
      </c>
      <c r="D2044" s="1" t="s">
        <v>1882</v>
      </c>
      <c r="E2044" s="1">
        <v>2019</v>
      </c>
      <c r="F2044" s="1" t="s">
        <v>1883</v>
      </c>
      <c r="G2044" s="1" t="s">
        <v>1884</v>
      </c>
      <c r="H2044" s="8" t="str">
        <f>HYPERLINK("https://doi.org/"&amp;G2044)</f>
        <v>https://doi.org/10.1016/j.scitotenv.2019.133787</v>
      </c>
      <c r="I2044" s="1" t="s">
        <v>1885</v>
      </c>
      <c r="J2044" s="1" t="s">
        <v>1886</v>
      </c>
      <c r="K2044" s="2">
        <v>1</v>
      </c>
      <c r="L2044" s="37"/>
      <c r="M2044" s="49" t="s">
        <v>1890</v>
      </c>
      <c r="N2044" s="9">
        <f>S2044*Unit_conversion!$C$5</f>
        <v>0.55985459169118679</v>
      </c>
      <c r="R2044" s="10"/>
      <c r="S2044" s="2">
        <v>15.9</v>
      </c>
      <c r="U2044" s="2" t="s">
        <v>35</v>
      </c>
      <c r="V2044" s="2" t="s">
        <v>30</v>
      </c>
      <c r="W2044" s="2" t="s">
        <v>1897</v>
      </c>
      <c r="X2044" s="2" t="s">
        <v>1141</v>
      </c>
      <c r="Y2044" s="2"/>
    </row>
    <row r="2045" spans="1:27" ht="14.25" customHeight="1">
      <c r="A2045" s="1">
        <v>2646</v>
      </c>
      <c r="B2045" s="2">
        <v>1</v>
      </c>
      <c r="C2045" s="1" t="s">
        <v>1881</v>
      </c>
      <c r="D2045" s="1" t="s">
        <v>1882</v>
      </c>
      <c r="E2045" s="1">
        <v>2019</v>
      </c>
      <c r="F2045" s="1" t="s">
        <v>1883</v>
      </c>
      <c r="G2045" s="1" t="s">
        <v>1884</v>
      </c>
      <c r="H2045" s="8" t="str">
        <f>HYPERLINK("https://doi.org/"&amp;G2045)</f>
        <v>https://doi.org/10.1016/j.scitotenv.2019.133787</v>
      </c>
      <c r="I2045" s="1" t="s">
        <v>1885</v>
      </c>
      <c r="J2045" s="1" t="s">
        <v>1886</v>
      </c>
      <c r="K2045" s="2">
        <v>1</v>
      </c>
      <c r="L2045" s="37"/>
      <c r="M2045" s="49" t="s">
        <v>1887</v>
      </c>
      <c r="N2045" s="9">
        <f>S2045*Unit_conversion!$C$5</f>
        <v>0.44365835567980832</v>
      </c>
      <c r="R2045" s="10"/>
      <c r="S2045" s="2">
        <v>12.6</v>
      </c>
      <c r="U2045" s="2" t="s">
        <v>35</v>
      </c>
      <c r="V2045" s="2" t="s">
        <v>1891</v>
      </c>
      <c r="W2045" s="2" t="s">
        <v>1898</v>
      </c>
      <c r="X2045" s="2" t="s">
        <v>1141</v>
      </c>
      <c r="Y2045" s="2"/>
      <c r="AA2045" s="2"/>
    </row>
    <row r="2046" spans="1:27" ht="14.25" customHeight="1">
      <c r="A2046" s="1">
        <v>2646</v>
      </c>
      <c r="B2046" s="2">
        <v>1</v>
      </c>
      <c r="C2046" s="1" t="s">
        <v>1881</v>
      </c>
      <c r="D2046" s="1" t="s">
        <v>1882</v>
      </c>
      <c r="E2046" s="1">
        <v>2019</v>
      </c>
      <c r="F2046" s="1" t="s">
        <v>1883</v>
      </c>
      <c r="G2046" s="1" t="s">
        <v>1884</v>
      </c>
      <c r="H2046" s="8" t="str">
        <f>HYPERLINK("https://doi.org/"&amp;G2046)</f>
        <v>https://doi.org/10.1016/j.scitotenv.2019.133787</v>
      </c>
      <c r="I2046" s="1" t="s">
        <v>1885</v>
      </c>
      <c r="J2046" s="1" t="s">
        <v>1886</v>
      </c>
      <c r="K2046" s="2">
        <v>1</v>
      </c>
      <c r="L2046" s="37"/>
      <c r="M2046" s="49" t="s">
        <v>1889</v>
      </c>
      <c r="N2046" s="9">
        <f>S2046*Unit_conversion!$C$5</f>
        <v>0.68661412188541771</v>
      </c>
      <c r="R2046" s="10"/>
      <c r="S2046" s="2">
        <v>19.5</v>
      </c>
      <c r="U2046" s="2" t="s">
        <v>35</v>
      </c>
      <c r="V2046" s="2" t="s">
        <v>1891</v>
      </c>
      <c r="W2046" s="2" t="s">
        <v>1898</v>
      </c>
      <c r="X2046" s="2" t="s">
        <v>1141</v>
      </c>
      <c r="Y2046" s="2"/>
    </row>
    <row r="2047" spans="1:27" ht="14.25" customHeight="1">
      <c r="A2047" s="1">
        <v>2646</v>
      </c>
      <c r="B2047" s="2">
        <v>1</v>
      </c>
      <c r="C2047" s="1" t="s">
        <v>1881</v>
      </c>
      <c r="D2047" s="1" t="s">
        <v>1882</v>
      </c>
      <c r="E2047" s="1">
        <v>2019</v>
      </c>
      <c r="F2047" s="1" t="s">
        <v>1883</v>
      </c>
      <c r="G2047" s="1" t="s">
        <v>1884</v>
      </c>
      <c r="H2047" s="8" t="str">
        <f>HYPERLINK("https://doi.org/"&amp;G2047)</f>
        <v>https://doi.org/10.1016/j.scitotenv.2019.133787</v>
      </c>
      <c r="I2047" s="1" t="s">
        <v>1885</v>
      </c>
      <c r="J2047" s="1" t="s">
        <v>1886</v>
      </c>
      <c r="K2047" s="2">
        <v>1</v>
      </c>
      <c r="L2047" s="37"/>
      <c r="M2047" s="49" t="s">
        <v>1890</v>
      </c>
      <c r="N2047" s="9">
        <f>S2047*Unit_conversion!$C$5</f>
        <v>0.46830604210646437</v>
      </c>
      <c r="R2047" s="10"/>
      <c r="S2047" s="2">
        <v>13.3</v>
      </c>
      <c r="U2047" s="2" t="s">
        <v>35</v>
      </c>
      <c r="V2047" s="2" t="s">
        <v>1891</v>
      </c>
      <c r="W2047" s="2" t="s">
        <v>1898</v>
      </c>
      <c r="X2047" s="2" t="s">
        <v>1141</v>
      </c>
      <c r="Y2047" s="2"/>
      <c r="AA2047" s="2"/>
    </row>
    <row r="2048" spans="1:27" ht="14.25" customHeight="1">
      <c r="A2048" s="1">
        <v>2646</v>
      </c>
      <c r="B2048" s="2">
        <v>1</v>
      </c>
      <c r="C2048" s="1" t="s">
        <v>1881</v>
      </c>
      <c r="D2048" s="1" t="s">
        <v>1882</v>
      </c>
      <c r="E2048" s="1">
        <v>2019</v>
      </c>
      <c r="F2048" s="1" t="s">
        <v>1883</v>
      </c>
      <c r="G2048" s="1" t="s">
        <v>1884</v>
      </c>
      <c r="H2048" s="8" t="str">
        <f>HYPERLINK("https://doi.org/"&amp;G2048)</f>
        <v>https://doi.org/10.1016/j.scitotenv.2019.133787</v>
      </c>
      <c r="I2048" s="1" t="s">
        <v>1885</v>
      </c>
      <c r="J2048" s="1" t="s">
        <v>1886</v>
      </c>
      <c r="K2048" s="2">
        <v>1</v>
      </c>
      <c r="L2048" s="37"/>
      <c r="M2048" s="49" t="s">
        <v>1887</v>
      </c>
      <c r="N2048" s="9">
        <f>S2048*Unit_conversion!$C$5</f>
        <v>0.80281035789679611</v>
      </c>
      <c r="R2048" s="10"/>
      <c r="S2048" s="2">
        <v>22.8</v>
      </c>
      <c r="U2048" s="2" t="s">
        <v>35</v>
      </c>
      <c r="V2048" s="2" t="s">
        <v>29</v>
      </c>
      <c r="W2048" s="2" t="s">
        <v>29</v>
      </c>
      <c r="X2048" s="2" t="s">
        <v>1141</v>
      </c>
      <c r="Y2048" s="2"/>
    </row>
    <row r="2049" spans="1:27" ht="14.25" customHeight="1">
      <c r="A2049" s="1">
        <v>2646</v>
      </c>
      <c r="B2049" s="2">
        <v>1</v>
      </c>
      <c r="C2049" s="1" t="s">
        <v>1881</v>
      </c>
      <c r="D2049" s="1" t="s">
        <v>1882</v>
      </c>
      <c r="E2049" s="1">
        <v>2019</v>
      </c>
      <c r="F2049" s="1" t="s">
        <v>1883</v>
      </c>
      <c r="G2049" s="1" t="s">
        <v>1884</v>
      </c>
      <c r="H2049" s="8" t="str">
        <f>HYPERLINK("https://doi.org/"&amp;G2049)</f>
        <v>https://doi.org/10.1016/j.scitotenv.2019.133787</v>
      </c>
      <c r="I2049" s="1" t="s">
        <v>1885</v>
      </c>
      <c r="J2049" s="1" t="s">
        <v>1886</v>
      </c>
      <c r="K2049" s="2">
        <v>1</v>
      </c>
      <c r="L2049" s="37"/>
      <c r="M2049" s="49" t="s">
        <v>1889</v>
      </c>
      <c r="N2049" s="9">
        <f>S2049*Unit_conversion!$C$5</f>
        <v>0.90492220166437098</v>
      </c>
      <c r="R2049" s="10"/>
      <c r="S2049" s="2">
        <v>25.7</v>
      </c>
      <c r="U2049" s="2" t="s">
        <v>35</v>
      </c>
      <c r="V2049" s="2" t="s">
        <v>29</v>
      </c>
      <c r="W2049" s="2" t="s">
        <v>29</v>
      </c>
      <c r="X2049" s="2" t="s">
        <v>1141</v>
      </c>
      <c r="Y2049" s="2"/>
    </row>
    <row r="2050" spans="1:27" ht="14.25" customHeight="1">
      <c r="A2050" s="1">
        <v>2646</v>
      </c>
      <c r="B2050" s="2">
        <v>1</v>
      </c>
      <c r="C2050" s="1" t="s">
        <v>1881</v>
      </c>
      <c r="D2050" s="1" t="s">
        <v>1882</v>
      </c>
      <c r="E2050" s="1">
        <v>2019</v>
      </c>
      <c r="F2050" s="1" t="s">
        <v>1883</v>
      </c>
      <c r="G2050" s="1" t="s">
        <v>1884</v>
      </c>
      <c r="H2050" s="8" t="str">
        <f>HYPERLINK("https://doi.org/"&amp;G2050)</f>
        <v>https://doi.org/10.1016/j.scitotenv.2019.133787</v>
      </c>
      <c r="I2050" s="1" t="s">
        <v>1885</v>
      </c>
      <c r="J2050" s="1" t="s">
        <v>1886</v>
      </c>
      <c r="K2050" s="2">
        <v>1</v>
      </c>
      <c r="L2050" s="37"/>
      <c r="M2050" s="49" t="s">
        <v>1890</v>
      </c>
      <c r="N2050" s="9">
        <f>S2050*Unit_conversion!$C$5</f>
        <v>0.85210573075010809</v>
      </c>
      <c r="R2050" s="10"/>
      <c r="S2050" s="2">
        <v>24.2</v>
      </c>
      <c r="U2050" s="2" t="s">
        <v>35</v>
      </c>
      <c r="V2050" s="2" t="s">
        <v>29</v>
      </c>
      <c r="W2050" s="2" t="s">
        <v>29</v>
      </c>
      <c r="X2050" s="2" t="s">
        <v>1141</v>
      </c>
      <c r="Y2050" s="2"/>
    </row>
    <row r="2051" spans="1:27" ht="14.25" customHeight="1">
      <c r="A2051" s="1">
        <v>2646</v>
      </c>
      <c r="B2051" s="2">
        <v>1</v>
      </c>
      <c r="C2051" s="1" t="s">
        <v>1881</v>
      </c>
      <c r="D2051" s="1" t="s">
        <v>1882</v>
      </c>
      <c r="E2051" s="1">
        <v>2019</v>
      </c>
      <c r="F2051" s="1" t="s">
        <v>1883</v>
      </c>
      <c r="G2051" s="1" t="s">
        <v>1884</v>
      </c>
      <c r="H2051" s="8" t="str">
        <f>HYPERLINK("https://doi.org/"&amp;G2051)</f>
        <v>https://doi.org/10.1016/j.scitotenv.2019.133787</v>
      </c>
      <c r="I2051" s="1" t="s">
        <v>1885</v>
      </c>
      <c r="J2051" s="1" t="s">
        <v>1886</v>
      </c>
      <c r="K2051" s="2">
        <v>1</v>
      </c>
      <c r="L2051" s="37"/>
      <c r="M2051" s="49" t="s">
        <v>1887</v>
      </c>
      <c r="N2051" s="9">
        <f>S2051*Unit_conversion!$C$5</f>
        <v>0.67252972964161428</v>
      </c>
      <c r="R2051" s="10"/>
      <c r="S2051" s="2">
        <v>19.100000000000001</v>
      </c>
      <c r="U2051" s="2" t="s">
        <v>35</v>
      </c>
      <c r="V2051" s="2" t="s">
        <v>1891</v>
      </c>
      <c r="W2051" s="2" t="s">
        <v>1899</v>
      </c>
      <c r="X2051" s="2" t="s">
        <v>1141</v>
      </c>
      <c r="Y2051" s="2"/>
    </row>
    <row r="2052" spans="1:27" ht="14.25" customHeight="1">
      <c r="A2052" s="1">
        <v>2646</v>
      </c>
      <c r="B2052" s="2">
        <v>1</v>
      </c>
      <c r="C2052" s="1" t="s">
        <v>1881</v>
      </c>
      <c r="D2052" s="1" t="s">
        <v>1882</v>
      </c>
      <c r="E2052" s="1">
        <v>2019</v>
      </c>
      <c r="F2052" s="1" t="s">
        <v>1883</v>
      </c>
      <c r="G2052" s="1" t="s">
        <v>1884</v>
      </c>
      <c r="H2052" s="8" t="str">
        <f>HYPERLINK("https://doi.org/"&amp;G2052)</f>
        <v>https://doi.org/10.1016/j.scitotenv.2019.133787</v>
      </c>
      <c r="I2052" s="1" t="s">
        <v>1885</v>
      </c>
      <c r="J2052" s="1" t="s">
        <v>1886</v>
      </c>
      <c r="K2052" s="2">
        <v>1</v>
      </c>
      <c r="L2052" s="37"/>
      <c r="M2052" s="49" t="s">
        <v>1889</v>
      </c>
      <c r="N2052" s="9">
        <f>S2052*Unit_conversion!$C$5</f>
        <v>0.83802133850630467</v>
      </c>
      <c r="R2052" s="10"/>
      <c r="S2052" s="2">
        <v>23.8</v>
      </c>
      <c r="U2052" s="2" t="s">
        <v>35</v>
      </c>
      <c r="V2052" s="2" t="s">
        <v>1891</v>
      </c>
      <c r="W2052" s="2" t="s">
        <v>1899</v>
      </c>
      <c r="X2052" s="2" t="s">
        <v>1141</v>
      </c>
      <c r="Y2052" s="2"/>
    </row>
    <row r="2053" spans="1:27" ht="14.25" customHeight="1">
      <c r="A2053" s="1">
        <v>2646</v>
      </c>
      <c r="B2053" s="2">
        <v>1</v>
      </c>
      <c r="C2053" s="1" t="s">
        <v>1881</v>
      </c>
      <c r="D2053" s="1" t="s">
        <v>1882</v>
      </c>
      <c r="E2053" s="1">
        <v>2019</v>
      </c>
      <c r="F2053" s="1" t="s">
        <v>1883</v>
      </c>
      <c r="G2053" s="1" t="s">
        <v>1884</v>
      </c>
      <c r="H2053" s="8" t="str">
        <f>HYPERLINK("https://doi.org/"&amp;G2053)</f>
        <v>https://doi.org/10.1016/j.scitotenv.2019.133787</v>
      </c>
      <c r="I2053" s="1" t="s">
        <v>1885</v>
      </c>
      <c r="J2053" s="1" t="s">
        <v>1886</v>
      </c>
      <c r="K2053" s="2">
        <v>1</v>
      </c>
      <c r="L2053" s="37"/>
      <c r="M2053" s="49" t="s">
        <v>1890</v>
      </c>
      <c r="N2053" s="9">
        <f>S2053*Unit_conversion!$C$5</f>
        <v>0.86266902493296072</v>
      </c>
      <c r="R2053" s="10"/>
      <c r="S2053" s="2">
        <v>24.5</v>
      </c>
      <c r="U2053" s="2" t="s">
        <v>35</v>
      </c>
      <c r="V2053" s="2" t="s">
        <v>1891</v>
      </c>
      <c r="W2053" s="2" t="s">
        <v>1899</v>
      </c>
      <c r="X2053" s="2" t="s">
        <v>1141</v>
      </c>
      <c r="Y2053" s="2"/>
    </row>
    <row r="2054" spans="1:27" ht="14.25" customHeight="1">
      <c r="A2054" s="1">
        <v>2646</v>
      </c>
      <c r="B2054" s="2">
        <v>1</v>
      </c>
      <c r="C2054" s="1" t="s">
        <v>1881</v>
      </c>
      <c r="D2054" s="1" t="s">
        <v>1882</v>
      </c>
      <c r="E2054" s="1">
        <v>2019</v>
      </c>
      <c r="F2054" s="1" t="s">
        <v>1883</v>
      </c>
      <c r="G2054" s="1" t="s">
        <v>1884</v>
      </c>
      <c r="H2054" s="8" t="str">
        <f>HYPERLINK("https://doi.org/"&amp;G2054)</f>
        <v>https://doi.org/10.1016/j.scitotenv.2019.133787</v>
      </c>
      <c r="I2054" s="1" t="s">
        <v>1885</v>
      </c>
      <c r="J2054" s="1" t="s">
        <v>1886</v>
      </c>
      <c r="K2054" s="2">
        <v>1</v>
      </c>
      <c r="L2054" s="37"/>
      <c r="M2054" s="49" t="s">
        <v>1887</v>
      </c>
      <c r="N2054" s="9">
        <f>S2054*Unit_conversion!$C$5</f>
        <v>1.1232302814433244</v>
      </c>
      <c r="R2054" s="10"/>
      <c r="S2054" s="2">
        <v>31.9</v>
      </c>
      <c r="U2054" s="2" t="s">
        <v>35</v>
      </c>
      <c r="V2054" s="2" t="s">
        <v>30</v>
      </c>
      <c r="W2054" s="2" t="s">
        <v>1900</v>
      </c>
      <c r="X2054" s="2" t="s">
        <v>1141</v>
      </c>
      <c r="Y2054" s="2"/>
    </row>
    <row r="2055" spans="1:27" ht="14.25" customHeight="1">
      <c r="A2055" s="1">
        <v>2646</v>
      </c>
      <c r="B2055" s="2">
        <v>1</v>
      </c>
      <c r="C2055" s="1" t="s">
        <v>1881</v>
      </c>
      <c r="D2055" s="1" t="s">
        <v>1882</v>
      </c>
      <c r="E2055" s="1">
        <v>2019</v>
      </c>
      <c r="F2055" s="1" t="s">
        <v>1883</v>
      </c>
      <c r="G2055" s="1" t="s">
        <v>1884</v>
      </c>
      <c r="H2055" s="8" t="str">
        <f>HYPERLINK("https://doi.org/"&amp;G2055)</f>
        <v>https://doi.org/10.1016/j.scitotenv.2019.133787</v>
      </c>
      <c r="I2055" s="1" t="s">
        <v>1885</v>
      </c>
      <c r="J2055" s="1" t="s">
        <v>1886</v>
      </c>
      <c r="K2055" s="2">
        <v>1</v>
      </c>
      <c r="L2055" s="37"/>
      <c r="M2055" s="49" t="s">
        <v>1889</v>
      </c>
      <c r="N2055" s="9">
        <f>S2055*Unit_conversion!$C$5</f>
        <v>1.3802704398927372</v>
      </c>
      <c r="R2055" s="10"/>
      <c r="S2055" s="2">
        <v>39.200000000000003</v>
      </c>
      <c r="U2055" s="2" t="s">
        <v>35</v>
      </c>
      <c r="V2055" s="2" t="s">
        <v>30</v>
      </c>
      <c r="W2055" s="2" t="s">
        <v>1900</v>
      </c>
      <c r="X2055" s="2" t="s">
        <v>1141</v>
      </c>
      <c r="Y2055" s="2"/>
    </row>
    <row r="2056" spans="1:27" ht="14.25" customHeight="1">
      <c r="A2056" s="1">
        <v>2646</v>
      </c>
      <c r="B2056" s="2">
        <v>1</v>
      </c>
      <c r="C2056" s="1" t="s">
        <v>1881</v>
      </c>
      <c r="D2056" s="1" t="s">
        <v>1882</v>
      </c>
      <c r="E2056" s="1">
        <v>2019</v>
      </c>
      <c r="F2056" s="1" t="s">
        <v>1883</v>
      </c>
      <c r="G2056" s="1" t="s">
        <v>1884</v>
      </c>
      <c r="H2056" s="8" t="str">
        <f>HYPERLINK("https://doi.org/"&amp;G2056)</f>
        <v>https://doi.org/10.1016/j.scitotenv.2019.133787</v>
      </c>
      <c r="I2056" s="1" t="s">
        <v>1885</v>
      </c>
      <c r="J2056" s="1" t="s">
        <v>1886</v>
      </c>
      <c r="K2056" s="2">
        <v>1</v>
      </c>
      <c r="L2056" s="37"/>
      <c r="M2056" s="49" t="s">
        <v>1890</v>
      </c>
      <c r="N2056" s="9">
        <f>S2056*Unit_conversion!$C$5</f>
        <v>1.4049181263193931</v>
      </c>
      <c r="R2056" s="10"/>
      <c r="S2056" s="2">
        <v>39.9</v>
      </c>
      <c r="U2056" s="2" t="s">
        <v>35</v>
      </c>
      <c r="V2056" s="2" t="s">
        <v>30</v>
      </c>
      <c r="W2056" s="2" t="s">
        <v>1900</v>
      </c>
      <c r="X2056" s="2" t="s">
        <v>1141</v>
      </c>
      <c r="Y2056" s="2"/>
    </row>
    <row r="2057" spans="1:27" ht="14.25" customHeight="1">
      <c r="A2057" s="1">
        <v>2646</v>
      </c>
      <c r="B2057" s="2">
        <v>1</v>
      </c>
      <c r="C2057" s="1" t="s">
        <v>1881</v>
      </c>
      <c r="D2057" s="1" t="s">
        <v>1882</v>
      </c>
      <c r="E2057" s="1">
        <v>2019</v>
      </c>
      <c r="F2057" s="1" t="s">
        <v>1883</v>
      </c>
      <c r="G2057" s="1" t="s">
        <v>1884</v>
      </c>
      <c r="H2057" s="8" t="str">
        <f>HYPERLINK("https://doi.org/"&amp;G2057)</f>
        <v>https://doi.org/10.1016/j.scitotenv.2019.133787</v>
      </c>
      <c r="I2057" s="1" t="s">
        <v>1885</v>
      </c>
      <c r="J2057" s="1" t="s">
        <v>1886</v>
      </c>
      <c r="K2057" s="2">
        <v>1</v>
      </c>
      <c r="L2057" s="2"/>
      <c r="M2057" s="49" t="s">
        <v>1887</v>
      </c>
      <c r="N2057" s="9">
        <f>S2057*Unit_conversion!$C$5</f>
        <v>0.7992892598358452</v>
      </c>
      <c r="R2057" s="10"/>
      <c r="S2057" s="2">
        <v>22.7</v>
      </c>
      <c r="U2057" s="2" t="s">
        <v>35</v>
      </c>
      <c r="V2057" s="2" t="s">
        <v>443</v>
      </c>
      <c r="W2057" s="2" t="s">
        <v>1901</v>
      </c>
      <c r="X2057" s="2" t="s">
        <v>1141</v>
      </c>
      <c r="Y2057" s="2"/>
    </row>
    <row r="2058" spans="1:27" ht="14.25" customHeight="1">
      <c r="A2058" s="1">
        <v>2646</v>
      </c>
      <c r="B2058" s="2">
        <v>1</v>
      </c>
      <c r="C2058" s="1" t="s">
        <v>1881</v>
      </c>
      <c r="D2058" s="1" t="s">
        <v>1882</v>
      </c>
      <c r="E2058" s="1">
        <v>2019</v>
      </c>
      <c r="F2058" s="1" t="s">
        <v>1883</v>
      </c>
      <c r="G2058" s="1" t="s">
        <v>1884</v>
      </c>
      <c r="H2058" s="8" t="str">
        <f>HYPERLINK("https://doi.org/"&amp;G2058)</f>
        <v>https://doi.org/10.1016/j.scitotenv.2019.133787</v>
      </c>
      <c r="I2058" s="1" t="s">
        <v>1885</v>
      </c>
      <c r="J2058" s="1" t="s">
        <v>1886</v>
      </c>
      <c r="K2058" s="2">
        <v>1</v>
      </c>
      <c r="L2058" s="2"/>
      <c r="M2058" s="49" t="s">
        <v>1889</v>
      </c>
      <c r="N2058" s="9">
        <f>S2058*Unit_conversion!$C$5</f>
        <v>0.92252769196912532</v>
      </c>
      <c r="R2058" s="10"/>
      <c r="S2058" s="2">
        <v>26.2</v>
      </c>
      <c r="U2058" s="2" t="s">
        <v>35</v>
      </c>
      <c r="V2058" s="2" t="s">
        <v>443</v>
      </c>
      <c r="W2058" s="2" t="s">
        <v>1901</v>
      </c>
      <c r="X2058" s="2" t="s">
        <v>1141</v>
      </c>
      <c r="Y2058" s="2"/>
    </row>
    <row r="2059" spans="1:27" ht="14.25" customHeight="1">
      <c r="A2059" s="1">
        <v>2646</v>
      </c>
      <c r="B2059" s="2">
        <v>1</v>
      </c>
      <c r="C2059" s="1" t="s">
        <v>1881</v>
      </c>
      <c r="D2059" s="1" t="s">
        <v>1882</v>
      </c>
      <c r="E2059" s="1">
        <v>2019</v>
      </c>
      <c r="F2059" s="1" t="s">
        <v>1883</v>
      </c>
      <c r="G2059" s="1" t="s">
        <v>1884</v>
      </c>
      <c r="H2059" s="8" t="str">
        <f>HYPERLINK("https://doi.org/"&amp;G2059)</f>
        <v>https://doi.org/10.1016/j.scitotenv.2019.133787</v>
      </c>
      <c r="I2059" s="1" t="s">
        <v>1885</v>
      </c>
      <c r="J2059" s="1" t="s">
        <v>1886</v>
      </c>
      <c r="K2059" s="2">
        <v>1</v>
      </c>
      <c r="L2059" s="2"/>
      <c r="M2059" s="49" t="s">
        <v>1890</v>
      </c>
      <c r="N2059" s="9">
        <f>S2059*Unit_conversion!$C$5</f>
        <v>0.90140110360342018</v>
      </c>
      <c r="R2059" s="10"/>
      <c r="S2059" s="2">
        <v>25.6</v>
      </c>
      <c r="U2059" s="2" t="s">
        <v>35</v>
      </c>
      <c r="V2059" s="2" t="s">
        <v>443</v>
      </c>
      <c r="W2059" s="2" t="s">
        <v>1901</v>
      </c>
      <c r="X2059" s="2" t="s">
        <v>1141</v>
      </c>
      <c r="Y2059" s="2"/>
    </row>
    <row r="2060" spans="1:27" ht="14.25" customHeight="1">
      <c r="A2060" s="1">
        <v>2578</v>
      </c>
      <c r="B2060" s="12">
        <v>1</v>
      </c>
      <c r="C2060" s="1" t="s">
        <v>1902</v>
      </c>
      <c r="D2060" s="1" t="s">
        <v>1903</v>
      </c>
      <c r="E2060" s="1">
        <v>2020</v>
      </c>
      <c r="F2060" s="1" t="s">
        <v>1904</v>
      </c>
      <c r="G2060" s="1" t="s">
        <v>1905</v>
      </c>
      <c r="H2060" s="8" t="str">
        <f>HYPERLINK("https://doi.org/"&amp;G2060)</f>
        <v>https://doi.org/10.1016/j.scitotenv.2019.134367</v>
      </c>
      <c r="I2060" s="1" t="s">
        <v>1906</v>
      </c>
      <c r="J2060" s="1" t="s">
        <v>1886</v>
      </c>
      <c r="K2060" s="2">
        <v>1</v>
      </c>
      <c r="L2060" s="2" t="s">
        <v>1907</v>
      </c>
      <c r="M2060" s="2" t="s">
        <v>1908</v>
      </c>
      <c r="N2060" s="9">
        <f>S2060*Unit_conversion!$C$5</f>
        <v>0.32640579025014471</v>
      </c>
      <c r="R2060" s="10"/>
      <c r="S2060" s="2">
        <v>9.27</v>
      </c>
      <c r="U2060" s="2" t="s">
        <v>45</v>
      </c>
      <c r="W2060" s="2" t="s">
        <v>1909</v>
      </c>
      <c r="X2060" s="2" t="s">
        <v>1141</v>
      </c>
      <c r="AA2060" s="2"/>
    </row>
    <row r="2061" spans="1:27" ht="14.25" customHeight="1">
      <c r="A2061" s="1">
        <v>2578</v>
      </c>
      <c r="B2061" s="12">
        <v>1</v>
      </c>
      <c r="C2061" s="1" t="s">
        <v>1902</v>
      </c>
      <c r="D2061" s="1" t="s">
        <v>1903</v>
      </c>
      <c r="E2061" s="1">
        <v>2020</v>
      </c>
      <c r="F2061" s="1" t="s">
        <v>1904</v>
      </c>
      <c r="G2061" s="1" t="s">
        <v>1905</v>
      </c>
      <c r="H2061" s="8" t="str">
        <f>HYPERLINK("https://doi.org/"&amp;G2061)</f>
        <v>https://doi.org/10.1016/j.scitotenv.2019.134367</v>
      </c>
      <c r="I2061" s="1" t="s">
        <v>1906</v>
      </c>
      <c r="J2061" s="1" t="s">
        <v>1886</v>
      </c>
      <c r="K2061" s="2">
        <v>1</v>
      </c>
      <c r="L2061" s="2" t="s">
        <v>1910</v>
      </c>
      <c r="M2061" s="2" t="s">
        <v>1908</v>
      </c>
      <c r="N2061" s="9">
        <f>S2061*Unit_conversion!$C$5</f>
        <v>0.39894041030573241</v>
      </c>
      <c r="R2061" s="10"/>
      <c r="S2061" s="2">
        <v>11.33</v>
      </c>
      <c r="U2061" s="2" t="s">
        <v>45</v>
      </c>
      <c r="W2061" s="2" t="s">
        <v>1911</v>
      </c>
      <c r="X2061" s="2" t="s">
        <v>1141</v>
      </c>
      <c r="Y2061" s="2"/>
      <c r="AA2061" s="2"/>
    </row>
    <row r="2062" spans="1:27" ht="14.25" customHeight="1">
      <c r="A2062" s="1">
        <v>2578</v>
      </c>
      <c r="B2062" s="12">
        <v>1</v>
      </c>
      <c r="C2062" s="1" t="s">
        <v>1902</v>
      </c>
      <c r="D2062" s="1" t="s">
        <v>1903</v>
      </c>
      <c r="E2062" s="1">
        <v>2020</v>
      </c>
      <c r="F2062" s="1" t="s">
        <v>1904</v>
      </c>
      <c r="G2062" s="1" t="s">
        <v>1905</v>
      </c>
      <c r="H2062" s="8" t="str">
        <f>HYPERLINK("https://doi.org/"&amp;G2062)</f>
        <v>https://doi.org/10.1016/j.scitotenv.2019.134367</v>
      </c>
      <c r="I2062" s="1" t="s">
        <v>1906</v>
      </c>
      <c r="J2062" s="1" t="s">
        <v>1886</v>
      </c>
      <c r="K2062" s="2">
        <v>1</v>
      </c>
      <c r="L2062" s="2" t="s">
        <v>1910</v>
      </c>
      <c r="M2062" s="2" t="s">
        <v>1908</v>
      </c>
      <c r="N2062" s="9">
        <f>S2062*Unit_conversion!$C$5</f>
        <v>0.54436176022300298</v>
      </c>
      <c r="R2062" s="10"/>
      <c r="S2062" s="2">
        <v>15.46</v>
      </c>
      <c r="U2062" s="2" t="s">
        <v>45</v>
      </c>
      <c r="W2062" s="2" t="s">
        <v>1912</v>
      </c>
      <c r="X2062" s="2" t="s">
        <v>1141</v>
      </c>
      <c r="Y2062" s="2"/>
    </row>
    <row r="2063" spans="1:27" ht="14.25" customHeight="1">
      <c r="A2063" s="1">
        <v>2578</v>
      </c>
      <c r="B2063" s="12">
        <v>1</v>
      </c>
      <c r="C2063" s="1" t="s">
        <v>1902</v>
      </c>
      <c r="D2063" s="1" t="s">
        <v>1903</v>
      </c>
      <c r="E2063" s="1">
        <v>2020</v>
      </c>
      <c r="F2063" s="1" t="s">
        <v>1904</v>
      </c>
      <c r="G2063" s="1" t="s">
        <v>1905</v>
      </c>
      <c r="H2063" s="8" t="str">
        <f>HYPERLINK("https://doi.org/"&amp;G2063)</f>
        <v>https://doi.org/10.1016/j.scitotenv.2019.134367</v>
      </c>
      <c r="I2063" s="1" t="s">
        <v>1906</v>
      </c>
      <c r="J2063" s="1" t="s">
        <v>1886</v>
      </c>
      <c r="K2063" s="2">
        <v>1</v>
      </c>
      <c r="L2063" s="2" t="s">
        <v>1913</v>
      </c>
      <c r="M2063" s="2" t="s">
        <v>1908</v>
      </c>
      <c r="N2063" s="9">
        <f>S2063*Unit_conversion!$C$5</f>
        <v>0.52429150127558311</v>
      </c>
      <c r="R2063" s="10"/>
      <c r="S2063" s="2">
        <v>14.89</v>
      </c>
      <c r="U2063" s="2" t="s">
        <v>45</v>
      </c>
      <c r="W2063" s="2" t="s">
        <v>1914</v>
      </c>
      <c r="X2063" s="2" t="s">
        <v>1141</v>
      </c>
      <c r="Y2063" s="2"/>
    </row>
    <row r="2064" spans="1:27" ht="14.25" customHeight="1">
      <c r="A2064" s="1">
        <v>2578</v>
      </c>
      <c r="B2064" s="12">
        <v>1</v>
      </c>
      <c r="C2064" s="1" t="s">
        <v>1902</v>
      </c>
      <c r="D2064" s="1" t="s">
        <v>1903</v>
      </c>
      <c r="E2064" s="1">
        <v>2020</v>
      </c>
      <c r="F2064" s="1" t="s">
        <v>1904</v>
      </c>
      <c r="G2064" s="1" t="s">
        <v>1905</v>
      </c>
      <c r="H2064" s="8" t="str">
        <f>HYPERLINK("https://doi.org/"&amp;G2064)</f>
        <v>https://doi.org/10.1016/j.scitotenv.2019.134367</v>
      </c>
      <c r="I2064" s="1" t="s">
        <v>1906</v>
      </c>
      <c r="J2064" s="1" t="s">
        <v>1886</v>
      </c>
      <c r="K2064" s="2">
        <v>1</v>
      </c>
      <c r="L2064" s="2" t="s">
        <v>1913</v>
      </c>
      <c r="M2064" s="2" t="s">
        <v>1908</v>
      </c>
      <c r="N2064" s="9">
        <f>S2064*Unit_conversion!$C$5</f>
        <v>0.44894000277123464</v>
      </c>
      <c r="R2064" s="10"/>
      <c r="S2064" s="2">
        <v>12.75</v>
      </c>
      <c r="U2064" s="2" t="s">
        <v>45</v>
      </c>
      <c r="W2064" s="2" t="s">
        <v>1915</v>
      </c>
      <c r="X2064" s="2" t="s">
        <v>1141</v>
      </c>
      <c r="Y2064" s="2"/>
      <c r="AA2064" s="2"/>
    </row>
    <row r="2065" spans="1:28" ht="14.25" customHeight="1">
      <c r="A2065" s="1">
        <v>2578</v>
      </c>
      <c r="B2065" s="12">
        <v>1</v>
      </c>
      <c r="C2065" s="1" t="s">
        <v>1902</v>
      </c>
      <c r="D2065" s="1" t="s">
        <v>1903</v>
      </c>
      <c r="E2065" s="1">
        <v>2020</v>
      </c>
      <c r="F2065" s="1" t="s">
        <v>1904</v>
      </c>
      <c r="G2065" s="1" t="s">
        <v>1905</v>
      </c>
      <c r="H2065" s="8" t="str">
        <f>HYPERLINK("https://doi.org/"&amp;G2065)</f>
        <v>https://doi.org/10.1016/j.scitotenv.2019.134367</v>
      </c>
      <c r="I2065" s="1" t="s">
        <v>1906</v>
      </c>
      <c r="J2065" s="1" t="s">
        <v>1886</v>
      </c>
      <c r="K2065" s="2">
        <v>1</v>
      </c>
      <c r="L2065" s="2" t="s">
        <v>1913</v>
      </c>
      <c r="M2065" s="2" t="s">
        <v>1908</v>
      </c>
      <c r="N2065" s="9">
        <f>S2065*Unit_conversion!$C$5</f>
        <v>0.5499955171205243</v>
      </c>
      <c r="R2065" s="10"/>
      <c r="S2065" s="2">
        <v>15.62</v>
      </c>
      <c r="U2065" s="2" t="s">
        <v>45</v>
      </c>
      <c r="W2065" s="2" t="s">
        <v>1916</v>
      </c>
      <c r="X2065" s="2" t="s">
        <v>1141</v>
      </c>
      <c r="Y2065" s="2"/>
    </row>
    <row r="2066" spans="1:28" ht="14.25" customHeight="1">
      <c r="A2066" s="1">
        <v>2578</v>
      </c>
      <c r="B2066" s="12">
        <v>1</v>
      </c>
      <c r="C2066" s="1" t="s">
        <v>1902</v>
      </c>
      <c r="D2066" s="1" t="s">
        <v>1903</v>
      </c>
      <c r="E2066" s="1">
        <v>2020</v>
      </c>
      <c r="F2066" s="1" t="s">
        <v>1904</v>
      </c>
      <c r="G2066" s="1" t="s">
        <v>1905</v>
      </c>
      <c r="H2066" s="8" t="str">
        <f>HYPERLINK("https://doi.org/"&amp;G2066)</f>
        <v>https://doi.org/10.1016/j.scitotenv.2019.134367</v>
      </c>
      <c r="I2066" s="1" t="s">
        <v>1906</v>
      </c>
      <c r="J2066" s="1" t="s">
        <v>1886</v>
      </c>
      <c r="K2066" s="2">
        <v>1</v>
      </c>
      <c r="L2066" s="2" t="s">
        <v>1913</v>
      </c>
      <c r="M2066" s="2" t="s">
        <v>1908</v>
      </c>
      <c r="N2066" s="9">
        <f>S2066*Unit_conversion!$C$5</f>
        <v>0.25527960941893735</v>
      </c>
      <c r="R2066" s="10"/>
      <c r="S2066" s="2">
        <v>7.25</v>
      </c>
      <c r="U2066" s="2" t="s">
        <v>45</v>
      </c>
      <c r="W2066" s="2" t="s">
        <v>1917</v>
      </c>
      <c r="X2066" s="2" t="s">
        <v>1141</v>
      </c>
      <c r="Y2066" s="2"/>
      <c r="AA2066" s="2"/>
    </row>
    <row r="2067" spans="1:28" ht="14.25" customHeight="1">
      <c r="A2067" s="1">
        <v>2344</v>
      </c>
      <c r="B2067" s="2">
        <v>1</v>
      </c>
      <c r="C2067" s="1" t="s">
        <v>1918</v>
      </c>
      <c r="D2067" s="1" t="s">
        <v>1919</v>
      </c>
      <c r="E2067" s="1">
        <v>2020</v>
      </c>
      <c r="F2067" s="1" t="s">
        <v>1920</v>
      </c>
      <c r="G2067" s="1" t="s">
        <v>1921</v>
      </c>
      <c r="H2067" s="8" t="str">
        <f>HYPERLINK("https://doi.org/"&amp;G2067)</f>
        <v>https://doi.org/10.1016/j.scitotenv.2020.138724</v>
      </c>
      <c r="I2067" s="1" t="s">
        <v>1922</v>
      </c>
      <c r="J2067" s="1" t="s">
        <v>1886</v>
      </c>
      <c r="K2067" s="2">
        <v>21</v>
      </c>
      <c r="L2067" s="2"/>
      <c r="M2067" s="2" t="s">
        <v>1923</v>
      </c>
      <c r="N2067" s="9">
        <f>S2067*Unit_conversion!$C$5</f>
        <v>4.4837662708148249</v>
      </c>
      <c r="R2067" s="10"/>
      <c r="S2067" s="2">
        <v>127.34</v>
      </c>
      <c r="U2067" s="2" t="s">
        <v>26</v>
      </c>
      <c r="X2067" s="2" t="s">
        <v>1141</v>
      </c>
      <c r="Y2067" s="2" t="s">
        <v>1924</v>
      </c>
      <c r="AA2067" s="2"/>
    </row>
    <row r="2068" spans="1:28" ht="14.25" customHeight="1">
      <c r="A2068" s="1">
        <v>2344</v>
      </c>
      <c r="B2068" s="2">
        <v>1</v>
      </c>
      <c r="C2068" s="1" t="s">
        <v>1918</v>
      </c>
      <c r="D2068" s="1" t="s">
        <v>1919</v>
      </c>
      <c r="E2068" s="1">
        <v>2020</v>
      </c>
      <c r="F2068" s="1" t="s">
        <v>1920</v>
      </c>
      <c r="G2068" s="1" t="s">
        <v>1921</v>
      </c>
      <c r="H2068" s="8" t="str">
        <f>HYPERLINK("https://doi.org/"&amp;G2068)</f>
        <v>https://doi.org/10.1016/j.scitotenv.2020.138724</v>
      </c>
      <c r="I2068" s="1" t="s">
        <v>1922</v>
      </c>
      <c r="J2068" s="1" t="s">
        <v>1886</v>
      </c>
      <c r="K2068" s="2">
        <v>21</v>
      </c>
      <c r="L2068" s="2"/>
      <c r="M2068" s="2" t="s">
        <v>1923</v>
      </c>
      <c r="N2068" s="9">
        <f>S2068*Unit_conversion!$C$5</f>
        <v>3.6323647596769071</v>
      </c>
      <c r="R2068" s="10"/>
      <c r="S2068" s="2">
        <v>103.16</v>
      </c>
      <c r="U2068" s="2" t="s">
        <v>26</v>
      </c>
      <c r="X2068" s="2" t="s">
        <v>1141</v>
      </c>
      <c r="Y2068" s="2" t="s">
        <v>1924</v>
      </c>
      <c r="AA2068" s="2"/>
    </row>
    <row r="2069" spans="1:28" ht="14.25" customHeight="1">
      <c r="A2069" s="1">
        <v>2344</v>
      </c>
      <c r="B2069" s="2">
        <v>1</v>
      </c>
      <c r="C2069" s="1" t="s">
        <v>1918</v>
      </c>
      <c r="D2069" s="1" t="s">
        <v>1919</v>
      </c>
      <c r="E2069" s="1">
        <v>2020</v>
      </c>
      <c r="F2069" s="1" t="s">
        <v>1920</v>
      </c>
      <c r="G2069" s="1" t="s">
        <v>1921</v>
      </c>
      <c r="H2069" s="8" t="str">
        <f>HYPERLINK("https://doi.org/"&amp;G2069)</f>
        <v>https://doi.org/10.1016/j.scitotenv.2020.138724</v>
      </c>
      <c r="I2069" s="1" t="s">
        <v>1922</v>
      </c>
      <c r="J2069" s="1" t="s">
        <v>1886</v>
      </c>
      <c r="K2069" s="2">
        <v>21</v>
      </c>
      <c r="L2069" s="37"/>
      <c r="M2069" s="2" t="s">
        <v>1925</v>
      </c>
      <c r="N2069" s="9">
        <f>S2069*Unit_conversion!$C$5</f>
        <v>2.2464605628866487</v>
      </c>
      <c r="R2069" s="10"/>
      <c r="S2069" s="2">
        <v>63.8</v>
      </c>
      <c r="U2069" s="2" t="s">
        <v>26</v>
      </c>
      <c r="X2069" s="2" t="s">
        <v>1141</v>
      </c>
      <c r="Y2069" s="2" t="s">
        <v>1926</v>
      </c>
      <c r="AA2069" s="2"/>
    </row>
    <row r="2070" spans="1:28" ht="14.25" customHeight="1">
      <c r="A2070" s="1">
        <v>2344</v>
      </c>
      <c r="B2070" s="2">
        <v>1</v>
      </c>
      <c r="C2070" s="1" t="s">
        <v>1918</v>
      </c>
      <c r="D2070" s="1" t="s">
        <v>1919</v>
      </c>
      <c r="E2070" s="1">
        <v>2020</v>
      </c>
      <c r="F2070" s="1" t="s">
        <v>1920</v>
      </c>
      <c r="G2070" s="1" t="s">
        <v>1921</v>
      </c>
      <c r="H2070" s="8" t="str">
        <f>HYPERLINK("https://doi.org/"&amp;G2070)</f>
        <v>https://doi.org/10.1016/j.scitotenv.2020.138724</v>
      </c>
      <c r="I2070" s="1" t="s">
        <v>1922</v>
      </c>
      <c r="J2070" s="1" t="s">
        <v>1886</v>
      </c>
      <c r="K2070" s="2">
        <v>21</v>
      </c>
      <c r="L2070" s="37"/>
      <c r="M2070" s="2" t="s">
        <v>1925</v>
      </c>
      <c r="N2070" s="9">
        <f>S2070*Unit_conversion!$C$5</f>
        <v>2.100687103163283</v>
      </c>
      <c r="R2070" s="10"/>
      <c r="S2070" s="2">
        <v>59.66</v>
      </c>
      <c r="U2070" s="2" t="s">
        <v>26</v>
      </c>
      <c r="X2070" s="2" t="s">
        <v>1141</v>
      </c>
      <c r="Y2070" s="2" t="s">
        <v>1926</v>
      </c>
      <c r="AA2070" s="2"/>
    </row>
    <row r="2071" spans="1:28" ht="14.25" customHeight="1">
      <c r="A2071" s="1">
        <v>2344</v>
      </c>
      <c r="B2071" s="2">
        <v>1</v>
      </c>
      <c r="C2071" s="1" t="s">
        <v>1918</v>
      </c>
      <c r="D2071" s="1" t="s">
        <v>1919</v>
      </c>
      <c r="E2071" s="1">
        <v>2020</v>
      </c>
      <c r="F2071" s="1" t="s">
        <v>1920</v>
      </c>
      <c r="G2071" s="1" t="s">
        <v>1921</v>
      </c>
      <c r="H2071" s="8" t="str">
        <f>HYPERLINK("https://doi.org/"&amp;G2071)</f>
        <v>https://doi.org/10.1016/j.scitotenv.2020.138724</v>
      </c>
      <c r="I2071" s="1" t="s">
        <v>1922</v>
      </c>
      <c r="J2071" s="1" t="s">
        <v>1886</v>
      </c>
      <c r="K2071" s="2">
        <v>1</v>
      </c>
      <c r="L2071" s="37"/>
      <c r="M2071" s="2" t="s">
        <v>57</v>
      </c>
      <c r="N2071" s="9">
        <f>S2071*Unit_conversion!$C$5</f>
        <v>1.7788587403923746</v>
      </c>
      <c r="R2071" s="10"/>
      <c r="S2071" s="2">
        <v>50.52</v>
      </c>
      <c r="U2071" s="2" t="s">
        <v>26</v>
      </c>
      <c r="V2071" s="2" t="s">
        <v>29</v>
      </c>
      <c r="W2071" s="2" t="s">
        <v>434</v>
      </c>
      <c r="X2071" s="2" t="s">
        <v>1141</v>
      </c>
      <c r="Y2071" s="2" t="s">
        <v>1926</v>
      </c>
      <c r="AA2071" s="2"/>
    </row>
    <row r="2072" spans="1:28" ht="14.25" customHeight="1">
      <c r="A2072" s="1">
        <v>2344</v>
      </c>
      <c r="B2072" s="2">
        <v>1</v>
      </c>
      <c r="C2072" s="1" t="s">
        <v>1918</v>
      </c>
      <c r="D2072" s="1" t="s">
        <v>1919</v>
      </c>
      <c r="E2072" s="1">
        <v>2020</v>
      </c>
      <c r="F2072" s="1" t="s">
        <v>1920</v>
      </c>
      <c r="G2072" s="1" t="s">
        <v>1921</v>
      </c>
      <c r="H2072" s="8" t="str">
        <f>HYPERLINK("https://doi.org/"&amp;G2072)</f>
        <v>https://doi.org/10.1016/j.scitotenv.2020.138724</v>
      </c>
      <c r="I2072" s="1" t="s">
        <v>1922</v>
      </c>
      <c r="J2072" s="1" t="s">
        <v>1886</v>
      </c>
      <c r="K2072" s="2">
        <v>1</v>
      </c>
      <c r="L2072" s="37"/>
      <c r="M2072" s="2" t="s">
        <v>57</v>
      </c>
      <c r="N2072" s="9">
        <f>S2072*Unit_conversion!$C$5</f>
        <v>3.3841273463798713</v>
      </c>
      <c r="R2072" s="10"/>
      <c r="S2072" s="2">
        <v>96.11</v>
      </c>
      <c r="U2072" s="2" t="s">
        <v>26</v>
      </c>
      <c r="V2072" s="2" t="s">
        <v>29</v>
      </c>
      <c r="W2072" s="2" t="s">
        <v>1927</v>
      </c>
      <c r="X2072" s="2" t="s">
        <v>1141</v>
      </c>
      <c r="Y2072" s="2" t="s">
        <v>1926</v>
      </c>
      <c r="AA2072" s="2"/>
    </row>
    <row r="2073" spans="1:28" ht="14.25" customHeight="1">
      <c r="A2073" s="1">
        <v>2344</v>
      </c>
      <c r="B2073" s="2">
        <v>1</v>
      </c>
      <c r="C2073" s="1" t="s">
        <v>1918</v>
      </c>
      <c r="D2073" s="1" t="s">
        <v>1919</v>
      </c>
      <c r="E2073" s="1">
        <v>2020</v>
      </c>
      <c r="F2073" s="1" t="s">
        <v>1920</v>
      </c>
      <c r="G2073" s="1" t="s">
        <v>1921</v>
      </c>
      <c r="H2073" s="8" t="str">
        <f>HYPERLINK("https://doi.org/"&amp;G2073)</f>
        <v>https://doi.org/10.1016/j.scitotenv.2020.138724</v>
      </c>
      <c r="I2073" s="1" t="s">
        <v>1922</v>
      </c>
      <c r="J2073" s="1" t="s">
        <v>1886</v>
      </c>
      <c r="K2073" s="2">
        <v>1</v>
      </c>
      <c r="L2073" s="37"/>
      <c r="M2073" s="2" t="s">
        <v>57</v>
      </c>
      <c r="N2073" s="9">
        <f>S2073*Unit_conversion!$C$5</f>
        <v>2.7313157658795819</v>
      </c>
      <c r="R2073" s="10"/>
      <c r="S2073" s="2">
        <v>77.569999999999993</v>
      </c>
      <c r="U2073" s="2" t="s">
        <v>26</v>
      </c>
      <c r="V2073" s="2" t="s">
        <v>29</v>
      </c>
      <c r="W2073" s="2" t="s">
        <v>1928</v>
      </c>
      <c r="X2073" s="2" t="s">
        <v>1141</v>
      </c>
      <c r="Y2073" s="2" t="s">
        <v>1926</v>
      </c>
      <c r="AA2073" s="2"/>
    </row>
    <row r="2074" spans="1:28" ht="14.25" customHeight="1">
      <c r="A2074" s="1">
        <v>2344</v>
      </c>
      <c r="B2074" s="2">
        <v>1</v>
      </c>
      <c r="C2074" s="1" t="s">
        <v>1918</v>
      </c>
      <c r="D2074" s="1" t="s">
        <v>1919</v>
      </c>
      <c r="E2074" s="1">
        <v>2020</v>
      </c>
      <c r="F2074" s="1" t="s">
        <v>1920</v>
      </c>
      <c r="G2074" s="1" t="s">
        <v>1921</v>
      </c>
      <c r="H2074" s="8" t="str">
        <f>HYPERLINK("https://doi.org/"&amp;G2074)</f>
        <v>https://doi.org/10.1016/j.scitotenv.2020.138724</v>
      </c>
      <c r="I2074" s="1" t="s">
        <v>1922</v>
      </c>
      <c r="J2074" s="1" t="s">
        <v>1886</v>
      </c>
      <c r="K2074" s="2">
        <v>1</v>
      </c>
      <c r="L2074" s="37"/>
      <c r="M2074" s="2" t="s">
        <v>57</v>
      </c>
      <c r="N2074" s="9">
        <f>S2074*Unit_conversion!$C$5</f>
        <v>2.8457514528604846</v>
      </c>
      <c r="R2074" s="10"/>
      <c r="S2074" s="2">
        <v>80.819999999999993</v>
      </c>
      <c r="U2074" s="2" t="s">
        <v>26</v>
      </c>
      <c r="V2074" s="2" t="s">
        <v>436</v>
      </c>
      <c r="W2074" s="2" t="s">
        <v>1929</v>
      </c>
      <c r="X2074" s="2" t="s">
        <v>1141</v>
      </c>
      <c r="Y2074" s="2" t="s">
        <v>1926</v>
      </c>
      <c r="AA2074" s="2"/>
    </row>
    <row r="2075" spans="1:28" ht="14.25" customHeight="1">
      <c r="A2075" s="1">
        <v>2344</v>
      </c>
      <c r="B2075" s="2">
        <v>1</v>
      </c>
      <c r="C2075" s="1" t="s">
        <v>1918</v>
      </c>
      <c r="D2075" s="1" t="s">
        <v>1919</v>
      </c>
      <c r="E2075" s="1">
        <v>2020</v>
      </c>
      <c r="F2075" s="1" t="s">
        <v>1920</v>
      </c>
      <c r="G2075" s="1" t="s">
        <v>1921</v>
      </c>
      <c r="H2075" s="8" t="str">
        <f>HYPERLINK("https://doi.org/"&amp;G2075)</f>
        <v>https://doi.org/10.1016/j.scitotenv.2020.138724</v>
      </c>
      <c r="I2075" s="1" t="s">
        <v>1922</v>
      </c>
      <c r="J2075" s="1" t="s">
        <v>1886</v>
      </c>
      <c r="K2075" s="2">
        <v>4</v>
      </c>
      <c r="L2075" s="37"/>
      <c r="M2075" s="2" t="s">
        <v>57</v>
      </c>
      <c r="N2075" s="9">
        <f>S2075*Unit_conversion!$C$5</f>
        <v>2.100687103163283</v>
      </c>
      <c r="R2075" s="10"/>
      <c r="S2075" s="2">
        <v>59.66</v>
      </c>
      <c r="U2075" s="2" t="s">
        <v>26</v>
      </c>
      <c r="X2075" s="2" t="s">
        <v>1141</v>
      </c>
      <c r="Y2075" s="2" t="s">
        <v>1926</v>
      </c>
      <c r="AA2075" s="2"/>
    </row>
    <row r="2076" spans="1:28" ht="14.25" customHeight="1">
      <c r="A2076" s="1">
        <v>2344</v>
      </c>
      <c r="B2076" s="2">
        <v>1</v>
      </c>
      <c r="C2076" s="1" t="s">
        <v>1918</v>
      </c>
      <c r="D2076" s="1" t="s">
        <v>1919</v>
      </c>
      <c r="E2076" s="1">
        <v>2020</v>
      </c>
      <c r="F2076" s="1" t="s">
        <v>1920</v>
      </c>
      <c r="G2076" s="1" t="s">
        <v>1921</v>
      </c>
      <c r="H2076" s="8" t="str">
        <f>HYPERLINK("https://doi.org/"&amp;G2076)</f>
        <v>https://doi.org/10.1016/j.scitotenv.2020.138724</v>
      </c>
      <c r="I2076" s="1" t="s">
        <v>1922</v>
      </c>
      <c r="J2076" s="1" t="s">
        <v>1886</v>
      </c>
      <c r="K2076" s="2">
        <v>1</v>
      </c>
      <c r="L2076" s="2"/>
      <c r="M2076" s="2" t="s">
        <v>57</v>
      </c>
      <c r="N2076" s="9">
        <f>S2076*Unit_conversion!$C$5</f>
        <v>3.3957469699810092</v>
      </c>
      <c r="O2076" s="2"/>
      <c r="P2076" s="2"/>
      <c r="R2076" s="10"/>
      <c r="S2076" s="2">
        <v>96.44</v>
      </c>
      <c r="U2076" s="2" t="s">
        <v>26</v>
      </c>
      <c r="V2076" s="2" t="s">
        <v>29</v>
      </c>
      <c r="W2076" s="2" t="s">
        <v>435</v>
      </c>
      <c r="X2076" s="2" t="s">
        <v>1141</v>
      </c>
      <c r="Y2076" s="2" t="s">
        <v>1926</v>
      </c>
      <c r="AA2076" s="2"/>
    </row>
    <row r="2077" spans="1:28" ht="14.25" customHeight="1">
      <c r="A2077" s="1">
        <v>2344</v>
      </c>
      <c r="B2077" s="2">
        <v>1</v>
      </c>
      <c r="C2077" s="1" t="s">
        <v>1918</v>
      </c>
      <c r="D2077" s="1" t="s">
        <v>1919</v>
      </c>
      <c r="E2077" s="1">
        <v>2020</v>
      </c>
      <c r="F2077" s="1" t="s">
        <v>1920</v>
      </c>
      <c r="G2077" s="1" t="s">
        <v>1921</v>
      </c>
      <c r="H2077" s="8" t="str">
        <f>HYPERLINK("https://doi.org/"&amp;G2077)</f>
        <v>https://doi.org/10.1016/j.scitotenv.2020.138724</v>
      </c>
      <c r="I2077" s="1" t="s">
        <v>1922</v>
      </c>
      <c r="J2077" s="1" t="s">
        <v>1886</v>
      </c>
      <c r="K2077" s="2">
        <v>1</v>
      </c>
      <c r="L2077" s="2"/>
      <c r="M2077" s="2" t="s">
        <v>57</v>
      </c>
      <c r="N2077" s="9">
        <f>S2077*Unit_conversion!$C$5</f>
        <v>2.7313157658795819</v>
      </c>
      <c r="O2077" s="2"/>
      <c r="P2077" s="2"/>
      <c r="R2077" s="10"/>
      <c r="S2077" s="2">
        <v>77.569999999999993</v>
      </c>
      <c r="U2077" s="2" t="s">
        <v>26</v>
      </c>
      <c r="V2077" s="2" t="s">
        <v>436</v>
      </c>
      <c r="W2077" s="2" t="s">
        <v>1928</v>
      </c>
      <c r="X2077" s="2" t="s">
        <v>1141</v>
      </c>
      <c r="Y2077" s="2" t="s">
        <v>1926</v>
      </c>
      <c r="AA2077" s="2"/>
    </row>
    <row r="2078" spans="1:28" ht="14.25" customHeight="1">
      <c r="A2078" s="1">
        <v>2344</v>
      </c>
      <c r="B2078" s="2">
        <v>1</v>
      </c>
      <c r="C2078" s="1" t="s">
        <v>1918</v>
      </c>
      <c r="D2078" s="1" t="s">
        <v>1919</v>
      </c>
      <c r="E2078" s="1">
        <v>2020</v>
      </c>
      <c r="F2078" s="1" t="s">
        <v>1920</v>
      </c>
      <c r="G2078" s="1" t="s">
        <v>1921</v>
      </c>
      <c r="H2078" s="8" t="str">
        <f>HYPERLINK("https://doi.org/"&amp;G2078)</f>
        <v>https://doi.org/10.1016/j.scitotenv.2020.138724</v>
      </c>
      <c r="I2078" s="1" t="s">
        <v>1922</v>
      </c>
      <c r="J2078" s="1" t="s">
        <v>1886</v>
      </c>
      <c r="K2078" s="2">
        <v>1</v>
      </c>
      <c r="L2078" s="2"/>
      <c r="M2078" s="2" t="s">
        <v>57</v>
      </c>
      <c r="N2078" s="9">
        <f>S2078*Unit_conversion!$C$5</f>
        <v>2.8457514528604846</v>
      </c>
      <c r="O2078" s="2"/>
      <c r="P2078" s="2"/>
      <c r="R2078" s="10"/>
      <c r="S2078" s="2">
        <v>80.819999999999993</v>
      </c>
      <c r="U2078" s="2" t="s">
        <v>26</v>
      </c>
      <c r="V2078" s="2" t="s">
        <v>29</v>
      </c>
      <c r="W2078" s="2" t="s">
        <v>1929</v>
      </c>
      <c r="X2078" s="2" t="s">
        <v>1141</v>
      </c>
      <c r="Y2078" s="2" t="s">
        <v>1926</v>
      </c>
      <c r="AA2078" s="2"/>
    </row>
    <row r="2079" spans="1:28" ht="14.25" customHeight="1">
      <c r="A2079" s="1">
        <v>4048</v>
      </c>
      <c r="B2079" s="2">
        <v>1</v>
      </c>
      <c r="C2079" s="1" t="s">
        <v>1930</v>
      </c>
      <c r="D2079" s="1" t="s">
        <v>1931</v>
      </c>
      <c r="E2079" s="1">
        <v>2021</v>
      </c>
      <c r="F2079" s="1" t="s">
        <v>1932</v>
      </c>
      <c r="G2079" s="1" t="s">
        <v>1933</v>
      </c>
      <c r="H2079" s="8" t="str">
        <f>HYPERLINK("https://doi.org/"&amp;G2079)</f>
        <v>https://doi.org/10.1016/j.scitotenv.2021.147293</v>
      </c>
      <c r="I2079" s="1" t="s">
        <v>1934</v>
      </c>
      <c r="J2079" s="1" t="s">
        <v>1886</v>
      </c>
      <c r="K2079" s="2">
        <v>1</v>
      </c>
      <c r="L2079" s="2">
        <v>1</v>
      </c>
      <c r="M2079" s="2" t="s">
        <v>1935</v>
      </c>
      <c r="N2079" s="25">
        <f t="shared" ref="N2079:N2142" si="45">P2079/R2079</f>
        <v>0.73440000000000005</v>
      </c>
      <c r="O2079" s="21"/>
      <c r="P2079" s="2">
        <v>3.0599999999999999E-2</v>
      </c>
      <c r="R2079" s="4">
        <f t="shared" ref="R2079:R2142" si="46">1/24</f>
        <v>4.1666666666666664E-2</v>
      </c>
      <c r="U2079" s="16" t="s">
        <v>1295</v>
      </c>
      <c r="W2079" s="2" t="s">
        <v>1936</v>
      </c>
      <c r="X2079" s="2" t="s">
        <v>1141</v>
      </c>
      <c r="Y2079" s="2" t="s">
        <v>1937</v>
      </c>
      <c r="Z2079" s="2" t="s">
        <v>1938</v>
      </c>
      <c r="AB2079" s="30"/>
    </row>
    <row r="2080" spans="1:28" ht="14.25" customHeight="1">
      <c r="A2080" s="1">
        <v>4048</v>
      </c>
      <c r="B2080" s="2">
        <v>1</v>
      </c>
      <c r="C2080" s="1" t="s">
        <v>1930</v>
      </c>
      <c r="D2080" s="1" t="s">
        <v>1931</v>
      </c>
      <c r="E2080" s="1">
        <v>2021</v>
      </c>
      <c r="F2080" s="1" t="s">
        <v>1932</v>
      </c>
      <c r="G2080" s="1" t="s">
        <v>1933</v>
      </c>
      <c r="H2080" s="8" t="str">
        <f>HYPERLINK("https://doi.org/"&amp;G2080)</f>
        <v>https://doi.org/10.1016/j.scitotenv.2021.147293</v>
      </c>
      <c r="I2080" s="1" t="s">
        <v>1934</v>
      </c>
      <c r="J2080" s="1" t="s">
        <v>1886</v>
      </c>
      <c r="K2080" s="2">
        <v>1</v>
      </c>
      <c r="L2080" s="2">
        <v>1</v>
      </c>
      <c r="M2080" s="2" t="s">
        <v>1939</v>
      </c>
      <c r="N2080" s="25">
        <f t="shared" si="45"/>
        <v>0.63360000000000005</v>
      </c>
      <c r="O2080" s="21"/>
      <c r="P2080" s="2">
        <v>2.64E-2</v>
      </c>
      <c r="R2080" s="4">
        <f t="shared" si="46"/>
        <v>4.1666666666666664E-2</v>
      </c>
      <c r="U2080" s="16" t="s">
        <v>1295</v>
      </c>
      <c r="W2080" s="2" t="s">
        <v>1936</v>
      </c>
      <c r="X2080" s="2" t="s">
        <v>1141</v>
      </c>
      <c r="Y2080" s="2" t="s">
        <v>1937</v>
      </c>
      <c r="Z2080" s="2" t="s">
        <v>1938</v>
      </c>
    </row>
    <row r="2081" spans="1:27" ht="14.25" customHeight="1">
      <c r="A2081" s="1">
        <v>4048</v>
      </c>
      <c r="B2081" s="2">
        <v>1</v>
      </c>
      <c r="C2081" s="1" t="s">
        <v>1930</v>
      </c>
      <c r="D2081" s="1" t="s">
        <v>1931</v>
      </c>
      <c r="E2081" s="1">
        <v>2021</v>
      </c>
      <c r="F2081" s="1" t="s">
        <v>1932</v>
      </c>
      <c r="G2081" s="1" t="s">
        <v>1933</v>
      </c>
      <c r="H2081" s="8" t="str">
        <f>HYPERLINK("https://doi.org/"&amp;G2081)</f>
        <v>https://doi.org/10.1016/j.scitotenv.2021.147293</v>
      </c>
      <c r="I2081" s="1" t="s">
        <v>1934</v>
      </c>
      <c r="J2081" s="1" t="s">
        <v>1886</v>
      </c>
      <c r="K2081" s="2">
        <v>1</v>
      </c>
      <c r="L2081" s="2">
        <v>1</v>
      </c>
      <c r="M2081" s="2" t="s">
        <v>1940</v>
      </c>
      <c r="N2081" s="25">
        <f t="shared" si="45"/>
        <v>0.6744</v>
      </c>
      <c r="O2081" s="21"/>
      <c r="P2081" s="2">
        <v>2.81E-2</v>
      </c>
      <c r="R2081" s="4">
        <f t="shared" si="46"/>
        <v>4.1666666666666664E-2</v>
      </c>
      <c r="U2081" s="16" t="s">
        <v>1295</v>
      </c>
      <c r="W2081" s="2" t="s">
        <v>1936</v>
      </c>
      <c r="X2081" s="2" t="s">
        <v>1141</v>
      </c>
      <c r="Y2081" s="2" t="s">
        <v>1937</v>
      </c>
      <c r="Z2081" s="2" t="s">
        <v>1938</v>
      </c>
    </row>
    <row r="2082" spans="1:27" ht="14.25" customHeight="1">
      <c r="A2082" s="1">
        <v>4048</v>
      </c>
      <c r="B2082" s="2">
        <v>1</v>
      </c>
      <c r="C2082" s="1" t="s">
        <v>1930</v>
      </c>
      <c r="D2082" s="1" t="s">
        <v>1931</v>
      </c>
      <c r="E2082" s="1">
        <v>2021</v>
      </c>
      <c r="F2082" s="1" t="s">
        <v>1932</v>
      </c>
      <c r="G2082" s="1" t="s">
        <v>1933</v>
      </c>
      <c r="H2082" s="8" t="str">
        <f>HYPERLINK("https://doi.org/"&amp;G2082)</f>
        <v>https://doi.org/10.1016/j.scitotenv.2021.147293</v>
      </c>
      <c r="I2082" s="1" t="s">
        <v>1934</v>
      </c>
      <c r="J2082" s="1" t="s">
        <v>1886</v>
      </c>
      <c r="K2082" s="2">
        <v>1</v>
      </c>
      <c r="L2082" s="2">
        <v>1</v>
      </c>
      <c r="M2082" s="2" t="s">
        <v>1941</v>
      </c>
      <c r="N2082" s="25">
        <f t="shared" si="45"/>
        <v>0.61920000000000008</v>
      </c>
      <c r="O2082" s="21"/>
      <c r="P2082" s="2">
        <v>2.58E-2</v>
      </c>
      <c r="R2082" s="4">
        <f t="shared" si="46"/>
        <v>4.1666666666666664E-2</v>
      </c>
      <c r="U2082" s="16" t="s">
        <v>1295</v>
      </c>
      <c r="W2082" s="2" t="s">
        <v>1936</v>
      </c>
      <c r="X2082" s="2" t="s">
        <v>1141</v>
      </c>
      <c r="Y2082" s="2" t="s">
        <v>1937</v>
      </c>
      <c r="Z2082" s="2" t="s">
        <v>1938</v>
      </c>
    </row>
    <row r="2083" spans="1:27" ht="14.25" customHeight="1">
      <c r="A2083" s="1">
        <v>4048</v>
      </c>
      <c r="B2083" s="2">
        <v>1</v>
      </c>
      <c r="C2083" s="1" t="s">
        <v>1930</v>
      </c>
      <c r="D2083" s="1" t="s">
        <v>1931</v>
      </c>
      <c r="E2083" s="1">
        <v>2021</v>
      </c>
      <c r="F2083" s="1" t="s">
        <v>1932</v>
      </c>
      <c r="G2083" s="1" t="s">
        <v>1933</v>
      </c>
      <c r="H2083" s="8" t="str">
        <f>HYPERLINK("https://doi.org/"&amp;G2083)</f>
        <v>https://doi.org/10.1016/j.scitotenv.2021.147293</v>
      </c>
      <c r="I2083" s="1" t="s">
        <v>1934</v>
      </c>
      <c r="J2083" s="1" t="s">
        <v>1886</v>
      </c>
      <c r="K2083" s="2">
        <v>1</v>
      </c>
      <c r="L2083" s="2">
        <v>1</v>
      </c>
      <c r="M2083" s="2" t="s">
        <v>1942</v>
      </c>
      <c r="N2083" s="25">
        <f t="shared" si="45"/>
        <v>0.84719999999999995</v>
      </c>
      <c r="O2083" s="21"/>
      <c r="P2083" s="2">
        <v>3.5299999999999998E-2</v>
      </c>
      <c r="R2083" s="4">
        <f t="shared" si="46"/>
        <v>4.1666666666666664E-2</v>
      </c>
      <c r="U2083" s="16" t="s">
        <v>1295</v>
      </c>
      <c r="W2083" s="2" t="s">
        <v>1936</v>
      </c>
      <c r="X2083" s="2" t="s">
        <v>1141</v>
      </c>
      <c r="Y2083" s="2" t="s">
        <v>1937</v>
      </c>
      <c r="Z2083" s="2" t="s">
        <v>1938</v>
      </c>
    </row>
    <row r="2084" spans="1:27" ht="14.25" customHeight="1">
      <c r="A2084" s="1">
        <v>4048</v>
      </c>
      <c r="B2084" s="2">
        <v>1</v>
      </c>
      <c r="C2084" s="1" t="s">
        <v>1930</v>
      </c>
      <c r="D2084" s="1" t="s">
        <v>1931</v>
      </c>
      <c r="E2084" s="1">
        <v>2021</v>
      </c>
      <c r="F2084" s="1" t="s">
        <v>1932</v>
      </c>
      <c r="G2084" s="1" t="s">
        <v>1933</v>
      </c>
      <c r="H2084" s="8" t="str">
        <f>HYPERLINK("https://doi.org/"&amp;G2084)</f>
        <v>https://doi.org/10.1016/j.scitotenv.2021.147293</v>
      </c>
      <c r="I2084" s="1" t="s">
        <v>1934</v>
      </c>
      <c r="J2084" s="1" t="s">
        <v>1886</v>
      </c>
      <c r="K2084" s="2">
        <v>1</v>
      </c>
      <c r="L2084" s="2">
        <v>1</v>
      </c>
      <c r="M2084" s="2" t="s">
        <v>1943</v>
      </c>
      <c r="N2084" s="25">
        <f t="shared" si="45"/>
        <v>0.64080000000000004</v>
      </c>
      <c r="O2084" s="21"/>
      <c r="P2084" s="2">
        <v>2.6700000000000002E-2</v>
      </c>
      <c r="R2084" s="4">
        <f t="shared" si="46"/>
        <v>4.1666666666666664E-2</v>
      </c>
      <c r="U2084" s="16" t="s">
        <v>1295</v>
      </c>
      <c r="W2084" s="2" t="s">
        <v>1936</v>
      </c>
      <c r="X2084" s="2" t="s">
        <v>1141</v>
      </c>
      <c r="Y2084" s="2" t="s">
        <v>1937</v>
      </c>
      <c r="Z2084" s="2" t="s">
        <v>1938</v>
      </c>
    </row>
    <row r="2085" spans="1:27" ht="14.25" customHeight="1">
      <c r="A2085" s="1">
        <v>4048</v>
      </c>
      <c r="B2085" s="2">
        <v>1</v>
      </c>
      <c r="C2085" s="1" t="s">
        <v>1930</v>
      </c>
      <c r="D2085" s="1" t="s">
        <v>1931</v>
      </c>
      <c r="E2085" s="1">
        <v>2021</v>
      </c>
      <c r="F2085" s="1" t="s">
        <v>1932</v>
      </c>
      <c r="G2085" s="1" t="s">
        <v>1933</v>
      </c>
      <c r="H2085" s="8" t="str">
        <f>HYPERLINK("https://doi.org/"&amp;G2085)</f>
        <v>https://doi.org/10.1016/j.scitotenv.2021.147293</v>
      </c>
      <c r="I2085" s="1" t="s">
        <v>1934</v>
      </c>
      <c r="J2085" s="1" t="s">
        <v>1886</v>
      </c>
      <c r="K2085" s="2">
        <v>1</v>
      </c>
      <c r="L2085" s="2">
        <v>1</v>
      </c>
      <c r="M2085" s="2" t="s">
        <v>1944</v>
      </c>
      <c r="N2085" s="25">
        <f t="shared" si="45"/>
        <v>0.61199999999999999</v>
      </c>
      <c r="O2085" s="21"/>
      <c r="P2085" s="2">
        <v>2.5499999999999998E-2</v>
      </c>
      <c r="R2085" s="4">
        <f t="shared" si="46"/>
        <v>4.1666666666666664E-2</v>
      </c>
      <c r="U2085" s="16" t="s">
        <v>1295</v>
      </c>
      <c r="W2085" s="2" t="s">
        <v>1936</v>
      </c>
      <c r="X2085" s="2" t="s">
        <v>1141</v>
      </c>
      <c r="Y2085" s="2" t="s">
        <v>1937</v>
      </c>
      <c r="Z2085" s="2" t="s">
        <v>1938</v>
      </c>
    </row>
    <row r="2086" spans="1:27" ht="14.25" customHeight="1">
      <c r="A2086" s="1">
        <v>4048</v>
      </c>
      <c r="B2086" s="2">
        <v>1</v>
      </c>
      <c r="C2086" s="1" t="s">
        <v>1930</v>
      </c>
      <c r="D2086" s="1" t="s">
        <v>1931</v>
      </c>
      <c r="E2086" s="1">
        <v>2021</v>
      </c>
      <c r="F2086" s="1" t="s">
        <v>1932</v>
      </c>
      <c r="G2086" s="1" t="s">
        <v>1933</v>
      </c>
      <c r="H2086" s="8" t="str">
        <f>HYPERLINK("https://doi.org/"&amp;G2086)</f>
        <v>https://doi.org/10.1016/j.scitotenv.2021.147293</v>
      </c>
      <c r="I2086" s="1" t="s">
        <v>1934</v>
      </c>
      <c r="J2086" s="1" t="s">
        <v>1886</v>
      </c>
      <c r="K2086" s="2">
        <v>1</v>
      </c>
      <c r="L2086" s="2">
        <v>1</v>
      </c>
      <c r="M2086" s="2" t="s">
        <v>1945</v>
      </c>
      <c r="N2086" s="25">
        <f t="shared" si="45"/>
        <v>0.57840000000000003</v>
      </c>
      <c r="O2086" s="21"/>
      <c r="P2086" s="2">
        <v>2.41E-2</v>
      </c>
      <c r="R2086" s="4">
        <f t="shared" si="46"/>
        <v>4.1666666666666664E-2</v>
      </c>
      <c r="U2086" s="16" t="s">
        <v>1295</v>
      </c>
      <c r="W2086" s="2" t="s">
        <v>1936</v>
      </c>
      <c r="X2086" s="2" t="s">
        <v>1141</v>
      </c>
      <c r="Y2086" s="2" t="s">
        <v>1937</v>
      </c>
      <c r="Z2086" s="2" t="s">
        <v>1938</v>
      </c>
    </row>
    <row r="2087" spans="1:27" ht="14.25" customHeight="1">
      <c r="A2087" s="1">
        <v>4048</v>
      </c>
      <c r="B2087" s="2">
        <v>1</v>
      </c>
      <c r="C2087" s="1" t="s">
        <v>1930</v>
      </c>
      <c r="D2087" s="1" t="s">
        <v>1931</v>
      </c>
      <c r="E2087" s="1">
        <v>2021</v>
      </c>
      <c r="F2087" s="1" t="s">
        <v>1932</v>
      </c>
      <c r="G2087" s="1" t="s">
        <v>1933</v>
      </c>
      <c r="H2087" s="8" t="str">
        <f>HYPERLINK("https://doi.org/"&amp;G2087)</f>
        <v>https://doi.org/10.1016/j.scitotenv.2021.147293</v>
      </c>
      <c r="I2087" s="1" t="s">
        <v>1934</v>
      </c>
      <c r="J2087" s="1" t="s">
        <v>1886</v>
      </c>
      <c r="K2087" s="2">
        <v>1</v>
      </c>
      <c r="L2087" s="2">
        <v>1</v>
      </c>
      <c r="M2087" s="2" t="s">
        <v>1935</v>
      </c>
      <c r="N2087" s="25">
        <f t="shared" si="45"/>
        <v>0.43440000000000006</v>
      </c>
      <c r="O2087" s="21"/>
      <c r="P2087" s="2">
        <v>1.8100000000000002E-2</v>
      </c>
      <c r="R2087" s="4">
        <f t="shared" si="46"/>
        <v>4.1666666666666664E-2</v>
      </c>
      <c r="U2087" s="16" t="s">
        <v>1295</v>
      </c>
      <c r="W2087" s="2" t="s">
        <v>1946</v>
      </c>
      <c r="X2087" s="2" t="s">
        <v>1141</v>
      </c>
      <c r="Y2087" s="2" t="s">
        <v>1937</v>
      </c>
      <c r="Z2087" s="2" t="s">
        <v>1938</v>
      </c>
      <c r="AA2087" s="2"/>
    </row>
    <row r="2088" spans="1:27" ht="14.25" customHeight="1">
      <c r="A2088" s="1">
        <v>4048</v>
      </c>
      <c r="B2088" s="2">
        <v>1</v>
      </c>
      <c r="C2088" s="1" t="s">
        <v>1930</v>
      </c>
      <c r="D2088" s="1" t="s">
        <v>1931</v>
      </c>
      <c r="E2088" s="1">
        <v>2021</v>
      </c>
      <c r="F2088" s="1" t="s">
        <v>1932</v>
      </c>
      <c r="G2088" s="1" t="s">
        <v>1933</v>
      </c>
      <c r="H2088" s="8" t="str">
        <f>HYPERLINK("https://doi.org/"&amp;G2088)</f>
        <v>https://doi.org/10.1016/j.scitotenv.2021.147293</v>
      </c>
      <c r="I2088" s="1" t="s">
        <v>1934</v>
      </c>
      <c r="J2088" s="1" t="s">
        <v>1886</v>
      </c>
      <c r="K2088" s="2">
        <v>1</v>
      </c>
      <c r="L2088" s="2">
        <v>1</v>
      </c>
      <c r="M2088" s="2" t="s">
        <v>1939</v>
      </c>
      <c r="N2088" s="25">
        <f t="shared" si="45"/>
        <v>0.41520000000000001</v>
      </c>
      <c r="O2088" s="21"/>
      <c r="P2088" s="2">
        <v>1.7299999999999999E-2</v>
      </c>
      <c r="R2088" s="4">
        <f t="shared" si="46"/>
        <v>4.1666666666666664E-2</v>
      </c>
      <c r="U2088" s="16" t="s">
        <v>1295</v>
      </c>
      <c r="W2088" s="2" t="s">
        <v>1946</v>
      </c>
      <c r="X2088" s="2" t="s">
        <v>1141</v>
      </c>
      <c r="Y2088" s="2" t="s">
        <v>1937</v>
      </c>
      <c r="Z2088" s="2" t="s">
        <v>1938</v>
      </c>
      <c r="AA2088" s="2"/>
    </row>
    <row r="2089" spans="1:27" ht="14.25" customHeight="1">
      <c r="A2089" s="1">
        <v>4048</v>
      </c>
      <c r="B2089" s="2">
        <v>1</v>
      </c>
      <c r="C2089" s="1" t="s">
        <v>1930</v>
      </c>
      <c r="D2089" s="1" t="s">
        <v>1931</v>
      </c>
      <c r="E2089" s="1">
        <v>2021</v>
      </c>
      <c r="F2089" s="1" t="s">
        <v>1932</v>
      </c>
      <c r="G2089" s="1" t="s">
        <v>1933</v>
      </c>
      <c r="H2089" s="8" t="str">
        <f>HYPERLINK("https://doi.org/"&amp;G2089)</f>
        <v>https://doi.org/10.1016/j.scitotenv.2021.147293</v>
      </c>
      <c r="I2089" s="1" t="s">
        <v>1934</v>
      </c>
      <c r="J2089" s="1" t="s">
        <v>1886</v>
      </c>
      <c r="K2089" s="2">
        <v>1</v>
      </c>
      <c r="L2089" s="2">
        <v>1</v>
      </c>
      <c r="M2089" s="2" t="s">
        <v>1940</v>
      </c>
      <c r="N2089" s="25">
        <f t="shared" si="45"/>
        <v>0.43440000000000006</v>
      </c>
      <c r="O2089" s="21"/>
      <c r="P2089" s="2">
        <v>1.8100000000000002E-2</v>
      </c>
      <c r="R2089" s="4">
        <f t="shared" si="46"/>
        <v>4.1666666666666664E-2</v>
      </c>
      <c r="U2089" s="16" t="s">
        <v>1295</v>
      </c>
      <c r="W2089" s="2" t="s">
        <v>1946</v>
      </c>
      <c r="X2089" s="2" t="s">
        <v>1141</v>
      </c>
      <c r="Y2089" s="2" t="s">
        <v>1937</v>
      </c>
      <c r="Z2089" s="2" t="s">
        <v>1938</v>
      </c>
      <c r="AA2089" s="2"/>
    </row>
    <row r="2090" spans="1:27" ht="14.25" customHeight="1">
      <c r="A2090" s="1">
        <v>4048</v>
      </c>
      <c r="B2090" s="2">
        <v>1</v>
      </c>
      <c r="C2090" s="1" t="s">
        <v>1930</v>
      </c>
      <c r="D2090" s="1" t="s">
        <v>1931</v>
      </c>
      <c r="E2090" s="1">
        <v>2021</v>
      </c>
      <c r="F2090" s="1" t="s">
        <v>1932</v>
      </c>
      <c r="G2090" s="1" t="s">
        <v>1933</v>
      </c>
      <c r="H2090" s="8" t="str">
        <f>HYPERLINK("https://doi.org/"&amp;G2090)</f>
        <v>https://doi.org/10.1016/j.scitotenv.2021.147293</v>
      </c>
      <c r="I2090" s="1" t="s">
        <v>1934</v>
      </c>
      <c r="J2090" s="1" t="s">
        <v>1886</v>
      </c>
      <c r="K2090" s="2">
        <v>1</v>
      </c>
      <c r="L2090" s="2">
        <v>1</v>
      </c>
      <c r="M2090" s="2" t="s">
        <v>1941</v>
      </c>
      <c r="N2090" s="25">
        <f t="shared" si="45"/>
        <v>0.42000000000000004</v>
      </c>
      <c r="O2090" s="21"/>
      <c r="P2090" s="2">
        <v>1.7500000000000002E-2</v>
      </c>
      <c r="Q2090" s="2"/>
      <c r="R2090" s="4">
        <f t="shared" si="46"/>
        <v>4.1666666666666664E-2</v>
      </c>
      <c r="U2090" s="16" t="s">
        <v>1295</v>
      </c>
      <c r="W2090" s="2" t="s">
        <v>1946</v>
      </c>
      <c r="X2090" s="2" t="s">
        <v>1141</v>
      </c>
      <c r="Y2090" s="2" t="s">
        <v>1937</v>
      </c>
      <c r="Z2090" s="2" t="s">
        <v>1938</v>
      </c>
      <c r="AA2090" s="2"/>
    </row>
    <row r="2091" spans="1:27" ht="14.25" customHeight="1">
      <c r="A2091" s="1">
        <v>4048</v>
      </c>
      <c r="B2091" s="2">
        <v>1</v>
      </c>
      <c r="C2091" s="1" t="s">
        <v>1930</v>
      </c>
      <c r="D2091" s="1" t="s">
        <v>1931</v>
      </c>
      <c r="E2091" s="1">
        <v>2021</v>
      </c>
      <c r="F2091" s="1" t="s">
        <v>1932</v>
      </c>
      <c r="G2091" s="1" t="s">
        <v>1933</v>
      </c>
      <c r="H2091" s="8" t="str">
        <f>HYPERLINK("https://doi.org/"&amp;G2091)</f>
        <v>https://doi.org/10.1016/j.scitotenv.2021.147293</v>
      </c>
      <c r="I2091" s="1" t="s">
        <v>1934</v>
      </c>
      <c r="J2091" s="1" t="s">
        <v>1886</v>
      </c>
      <c r="K2091" s="2">
        <v>1</v>
      </c>
      <c r="L2091" s="2">
        <v>1</v>
      </c>
      <c r="M2091" s="2" t="s">
        <v>1942</v>
      </c>
      <c r="N2091" s="25">
        <f t="shared" si="45"/>
        <v>0.48960000000000004</v>
      </c>
      <c r="O2091" s="21"/>
      <c r="P2091" s="2">
        <v>2.0400000000000001E-2</v>
      </c>
      <c r="Q2091" s="2"/>
      <c r="R2091" s="4">
        <f t="shared" si="46"/>
        <v>4.1666666666666664E-2</v>
      </c>
      <c r="U2091" s="16" t="s">
        <v>1295</v>
      </c>
      <c r="W2091" s="2" t="s">
        <v>1946</v>
      </c>
      <c r="X2091" s="2" t="s">
        <v>1141</v>
      </c>
      <c r="Y2091" s="2" t="s">
        <v>1937</v>
      </c>
      <c r="Z2091" s="2" t="s">
        <v>1938</v>
      </c>
      <c r="AA2091" s="2"/>
    </row>
    <row r="2092" spans="1:27" ht="14.25" customHeight="1">
      <c r="A2092" s="1">
        <v>4048</v>
      </c>
      <c r="B2092" s="2">
        <v>1</v>
      </c>
      <c r="C2092" s="1" t="s">
        <v>1930</v>
      </c>
      <c r="D2092" s="1" t="s">
        <v>1931</v>
      </c>
      <c r="E2092" s="1">
        <v>2021</v>
      </c>
      <c r="F2092" s="1" t="s">
        <v>1932</v>
      </c>
      <c r="G2092" s="1" t="s">
        <v>1933</v>
      </c>
      <c r="H2092" s="8" t="str">
        <f>HYPERLINK("https://doi.org/"&amp;G2092)</f>
        <v>https://doi.org/10.1016/j.scitotenv.2021.147293</v>
      </c>
      <c r="I2092" s="1" t="s">
        <v>1934</v>
      </c>
      <c r="J2092" s="1" t="s">
        <v>1886</v>
      </c>
      <c r="K2092" s="2">
        <v>1</v>
      </c>
      <c r="L2092" s="2">
        <v>1</v>
      </c>
      <c r="M2092" s="2" t="s">
        <v>1943</v>
      </c>
      <c r="N2092" s="25">
        <f t="shared" si="45"/>
        <v>0.41520000000000001</v>
      </c>
      <c r="O2092" s="21"/>
      <c r="P2092" s="2">
        <v>1.7299999999999999E-2</v>
      </c>
      <c r="Q2092" s="2"/>
      <c r="R2092" s="4">
        <f t="shared" si="46"/>
        <v>4.1666666666666664E-2</v>
      </c>
      <c r="U2092" s="16" t="s">
        <v>1295</v>
      </c>
      <c r="W2092" s="2" t="s">
        <v>1946</v>
      </c>
      <c r="X2092" s="2" t="s">
        <v>1141</v>
      </c>
      <c r="Y2092" s="2" t="s">
        <v>1937</v>
      </c>
      <c r="Z2092" s="2" t="s">
        <v>1938</v>
      </c>
      <c r="AA2092" s="2"/>
    </row>
    <row r="2093" spans="1:27" ht="14.25" customHeight="1">
      <c r="A2093" s="1">
        <v>4048</v>
      </c>
      <c r="B2093" s="2">
        <v>1</v>
      </c>
      <c r="C2093" s="1" t="s">
        <v>1930</v>
      </c>
      <c r="D2093" s="1" t="s">
        <v>1931</v>
      </c>
      <c r="E2093" s="1">
        <v>2021</v>
      </c>
      <c r="F2093" s="1" t="s">
        <v>1932</v>
      </c>
      <c r="G2093" s="1" t="s">
        <v>1933</v>
      </c>
      <c r="H2093" s="8" t="str">
        <f>HYPERLINK("https://doi.org/"&amp;G2093)</f>
        <v>https://doi.org/10.1016/j.scitotenv.2021.147293</v>
      </c>
      <c r="I2093" s="1" t="s">
        <v>1934</v>
      </c>
      <c r="J2093" s="1" t="s">
        <v>1886</v>
      </c>
      <c r="K2093" s="2">
        <v>1</v>
      </c>
      <c r="L2093" s="2">
        <v>1</v>
      </c>
      <c r="M2093" s="2" t="s">
        <v>1944</v>
      </c>
      <c r="N2093" s="25">
        <f t="shared" si="45"/>
        <v>0.40800000000000003</v>
      </c>
      <c r="O2093" s="21"/>
      <c r="P2093" s="2">
        <v>1.7000000000000001E-2</v>
      </c>
      <c r="Q2093" s="2"/>
      <c r="R2093" s="4">
        <f t="shared" si="46"/>
        <v>4.1666666666666664E-2</v>
      </c>
      <c r="U2093" s="16" t="s">
        <v>1295</v>
      </c>
      <c r="W2093" s="2" t="s">
        <v>1946</v>
      </c>
      <c r="X2093" s="2" t="s">
        <v>1141</v>
      </c>
      <c r="Y2093" s="2" t="s">
        <v>1937</v>
      </c>
      <c r="Z2093" s="2" t="s">
        <v>1938</v>
      </c>
      <c r="AA2093" s="2"/>
    </row>
    <row r="2094" spans="1:27" ht="14.25" customHeight="1">
      <c r="A2094" s="1">
        <v>4048</v>
      </c>
      <c r="B2094" s="2">
        <v>1</v>
      </c>
      <c r="C2094" s="1" t="s">
        <v>1930</v>
      </c>
      <c r="D2094" s="1" t="s">
        <v>1931</v>
      </c>
      <c r="E2094" s="1">
        <v>2021</v>
      </c>
      <c r="F2094" s="1" t="s">
        <v>1932</v>
      </c>
      <c r="G2094" s="1" t="s">
        <v>1933</v>
      </c>
      <c r="H2094" s="8" t="str">
        <f>HYPERLINK("https://doi.org/"&amp;G2094)</f>
        <v>https://doi.org/10.1016/j.scitotenv.2021.147293</v>
      </c>
      <c r="I2094" s="1" t="s">
        <v>1934</v>
      </c>
      <c r="J2094" s="1" t="s">
        <v>1886</v>
      </c>
      <c r="K2094" s="2">
        <v>1</v>
      </c>
      <c r="L2094" s="2">
        <v>1</v>
      </c>
      <c r="M2094" s="2" t="s">
        <v>1945</v>
      </c>
      <c r="N2094" s="25">
        <f t="shared" si="45"/>
        <v>0.40079999999999999</v>
      </c>
      <c r="O2094" s="21"/>
      <c r="P2094" s="2">
        <v>1.67E-2</v>
      </c>
      <c r="Q2094" s="2"/>
      <c r="R2094" s="4">
        <f t="shared" si="46"/>
        <v>4.1666666666666664E-2</v>
      </c>
      <c r="U2094" s="16" t="s">
        <v>1295</v>
      </c>
      <c r="W2094" s="2" t="s">
        <v>1946</v>
      </c>
      <c r="X2094" s="2" t="s">
        <v>1141</v>
      </c>
      <c r="Y2094" s="2" t="s">
        <v>1937</v>
      </c>
      <c r="Z2094" s="2" t="s">
        <v>1938</v>
      </c>
      <c r="AA2094" s="2"/>
    </row>
    <row r="2095" spans="1:27" ht="14.25" customHeight="1">
      <c r="A2095" s="1">
        <v>4048</v>
      </c>
      <c r="B2095" s="2">
        <v>1</v>
      </c>
      <c r="C2095" s="1" t="s">
        <v>1930</v>
      </c>
      <c r="D2095" s="1" t="s">
        <v>1931</v>
      </c>
      <c r="E2095" s="1">
        <v>2021</v>
      </c>
      <c r="F2095" s="1" t="s">
        <v>1932</v>
      </c>
      <c r="G2095" s="1" t="s">
        <v>1933</v>
      </c>
      <c r="H2095" s="8" t="str">
        <f>HYPERLINK("https://doi.org/"&amp;G2095)</f>
        <v>https://doi.org/10.1016/j.scitotenv.2021.147293</v>
      </c>
      <c r="I2095" s="1" t="s">
        <v>1934</v>
      </c>
      <c r="J2095" s="1" t="s">
        <v>1886</v>
      </c>
      <c r="K2095" s="2">
        <v>1</v>
      </c>
      <c r="L2095" s="2">
        <v>1</v>
      </c>
      <c r="M2095" s="2" t="s">
        <v>1935</v>
      </c>
      <c r="N2095" s="25">
        <f t="shared" si="45"/>
        <v>0.97200000000000009</v>
      </c>
      <c r="O2095" s="21"/>
      <c r="P2095" s="2">
        <v>4.0500000000000001E-2</v>
      </c>
      <c r="Q2095" s="2"/>
      <c r="R2095" s="4">
        <f t="shared" si="46"/>
        <v>4.1666666666666664E-2</v>
      </c>
      <c r="U2095" s="16" t="s">
        <v>1295</v>
      </c>
      <c r="W2095" s="2" t="s">
        <v>1936</v>
      </c>
      <c r="X2095" s="2" t="s">
        <v>1141</v>
      </c>
      <c r="Y2095" s="2" t="s">
        <v>1947</v>
      </c>
      <c r="Z2095" s="2" t="s">
        <v>1938</v>
      </c>
    </row>
    <row r="2096" spans="1:27" ht="14.25" customHeight="1">
      <c r="A2096" s="1">
        <v>4048</v>
      </c>
      <c r="B2096" s="2">
        <v>1</v>
      </c>
      <c r="C2096" s="1" t="s">
        <v>1930</v>
      </c>
      <c r="D2096" s="1" t="s">
        <v>1931</v>
      </c>
      <c r="E2096" s="1">
        <v>2021</v>
      </c>
      <c r="F2096" s="1" t="s">
        <v>1932</v>
      </c>
      <c r="G2096" s="1" t="s">
        <v>1933</v>
      </c>
      <c r="H2096" s="8" t="str">
        <f>HYPERLINK("https://doi.org/"&amp;G2096)</f>
        <v>https://doi.org/10.1016/j.scitotenv.2021.147293</v>
      </c>
      <c r="I2096" s="1" t="s">
        <v>1934</v>
      </c>
      <c r="J2096" s="1" t="s">
        <v>1886</v>
      </c>
      <c r="K2096" s="2">
        <v>1</v>
      </c>
      <c r="L2096" s="2">
        <v>1</v>
      </c>
      <c r="M2096" s="2" t="s">
        <v>1939</v>
      </c>
      <c r="N2096" s="25">
        <f t="shared" si="45"/>
        <v>1.8192000000000002</v>
      </c>
      <c r="O2096" s="21"/>
      <c r="P2096" s="2">
        <v>7.5800000000000006E-2</v>
      </c>
      <c r="Q2096" s="2"/>
      <c r="R2096" s="4">
        <f t="shared" si="46"/>
        <v>4.1666666666666664E-2</v>
      </c>
      <c r="U2096" s="16" t="s">
        <v>1295</v>
      </c>
      <c r="W2096" s="2" t="s">
        <v>1936</v>
      </c>
      <c r="X2096" s="2" t="s">
        <v>1141</v>
      </c>
      <c r="Y2096" s="2" t="s">
        <v>1947</v>
      </c>
      <c r="Z2096" s="2" t="s">
        <v>1938</v>
      </c>
    </row>
    <row r="2097" spans="1:26" ht="14.25" customHeight="1">
      <c r="A2097" s="1">
        <v>4048</v>
      </c>
      <c r="B2097" s="2">
        <v>1</v>
      </c>
      <c r="C2097" s="1" t="s">
        <v>1930</v>
      </c>
      <c r="D2097" s="1" t="s">
        <v>1931</v>
      </c>
      <c r="E2097" s="1">
        <v>2021</v>
      </c>
      <c r="F2097" s="1" t="s">
        <v>1932</v>
      </c>
      <c r="G2097" s="1" t="s">
        <v>1933</v>
      </c>
      <c r="H2097" s="8" t="str">
        <f>HYPERLINK("https://doi.org/"&amp;G2097)</f>
        <v>https://doi.org/10.1016/j.scitotenv.2021.147293</v>
      </c>
      <c r="I2097" s="1" t="s">
        <v>1934</v>
      </c>
      <c r="J2097" s="1" t="s">
        <v>1886</v>
      </c>
      <c r="K2097" s="2">
        <v>1</v>
      </c>
      <c r="L2097" s="2">
        <v>1</v>
      </c>
      <c r="M2097" s="2" t="s">
        <v>1940</v>
      </c>
      <c r="N2097" s="25">
        <f t="shared" si="45"/>
        <v>1.1304000000000001</v>
      </c>
      <c r="O2097" s="21"/>
      <c r="P2097" s="2">
        <v>4.7100000000000003E-2</v>
      </c>
      <c r="Q2097" s="2"/>
      <c r="R2097" s="4">
        <f t="shared" si="46"/>
        <v>4.1666666666666664E-2</v>
      </c>
      <c r="U2097" s="16" t="s">
        <v>1295</v>
      </c>
      <c r="W2097" s="2" t="s">
        <v>1936</v>
      </c>
      <c r="X2097" s="2" t="s">
        <v>1141</v>
      </c>
      <c r="Y2097" s="2" t="s">
        <v>1947</v>
      </c>
      <c r="Z2097" s="2" t="s">
        <v>1938</v>
      </c>
    </row>
    <row r="2098" spans="1:26" ht="14.25" customHeight="1">
      <c r="A2098" s="1">
        <v>4048</v>
      </c>
      <c r="B2098" s="2">
        <v>1</v>
      </c>
      <c r="C2098" s="1" t="s">
        <v>1930</v>
      </c>
      <c r="D2098" s="1" t="s">
        <v>1931</v>
      </c>
      <c r="E2098" s="1">
        <v>2021</v>
      </c>
      <c r="F2098" s="1" t="s">
        <v>1932</v>
      </c>
      <c r="G2098" s="1" t="s">
        <v>1933</v>
      </c>
      <c r="H2098" s="8" t="str">
        <f>HYPERLINK("https://doi.org/"&amp;G2098)</f>
        <v>https://doi.org/10.1016/j.scitotenv.2021.147293</v>
      </c>
      <c r="I2098" s="1" t="s">
        <v>1934</v>
      </c>
      <c r="J2098" s="1" t="s">
        <v>1886</v>
      </c>
      <c r="K2098" s="2">
        <v>1</v>
      </c>
      <c r="L2098" s="2">
        <v>1</v>
      </c>
      <c r="M2098" s="2" t="s">
        <v>1941</v>
      </c>
      <c r="N2098" s="25">
        <f t="shared" si="45"/>
        <v>0.78</v>
      </c>
      <c r="O2098" s="21"/>
      <c r="P2098" s="2">
        <v>3.2500000000000001E-2</v>
      </c>
      <c r="Q2098" s="2"/>
      <c r="R2098" s="4">
        <f t="shared" si="46"/>
        <v>4.1666666666666664E-2</v>
      </c>
      <c r="U2098" s="16" t="s">
        <v>1295</v>
      </c>
      <c r="W2098" s="2" t="s">
        <v>1936</v>
      </c>
      <c r="X2098" s="2" t="s">
        <v>1141</v>
      </c>
      <c r="Y2098" s="2" t="s">
        <v>1947</v>
      </c>
      <c r="Z2098" s="2" t="s">
        <v>1938</v>
      </c>
    </row>
    <row r="2099" spans="1:26" ht="14.25" customHeight="1">
      <c r="A2099" s="1">
        <v>4048</v>
      </c>
      <c r="B2099" s="2">
        <v>1</v>
      </c>
      <c r="C2099" s="1" t="s">
        <v>1930</v>
      </c>
      <c r="D2099" s="1" t="s">
        <v>1931</v>
      </c>
      <c r="E2099" s="1">
        <v>2021</v>
      </c>
      <c r="F2099" s="1" t="s">
        <v>1932</v>
      </c>
      <c r="G2099" s="1" t="s">
        <v>1933</v>
      </c>
      <c r="H2099" s="8" t="str">
        <f>HYPERLINK("https://doi.org/"&amp;G2099)</f>
        <v>https://doi.org/10.1016/j.scitotenv.2021.147293</v>
      </c>
      <c r="I2099" s="1" t="s">
        <v>1934</v>
      </c>
      <c r="J2099" s="1" t="s">
        <v>1886</v>
      </c>
      <c r="K2099" s="2">
        <v>1</v>
      </c>
      <c r="L2099" s="2">
        <v>1</v>
      </c>
      <c r="M2099" s="2" t="s">
        <v>1942</v>
      </c>
      <c r="N2099" s="25">
        <f t="shared" si="45"/>
        <v>1.0704</v>
      </c>
      <c r="O2099" s="21"/>
      <c r="P2099" s="2">
        <v>4.4600000000000001E-2</v>
      </c>
      <c r="Q2099" s="2"/>
      <c r="R2099" s="4">
        <f t="shared" si="46"/>
        <v>4.1666666666666664E-2</v>
      </c>
      <c r="U2099" s="16" t="s">
        <v>1295</v>
      </c>
      <c r="W2099" s="2" t="s">
        <v>1936</v>
      </c>
      <c r="X2099" s="2" t="s">
        <v>1141</v>
      </c>
      <c r="Y2099" s="2" t="s">
        <v>1947</v>
      </c>
      <c r="Z2099" s="2" t="s">
        <v>1938</v>
      </c>
    </row>
    <row r="2100" spans="1:26" ht="14.25" customHeight="1">
      <c r="A2100" s="1">
        <v>4048</v>
      </c>
      <c r="B2100" s="2">
        <v>1</v>
      </c>
      <c r="C2100" s="1" t="s">
        <v>1930</v>
      </c>
      <c r="D2100" s="1" t="s">
        <v>1931</v>
      </c>
      <c r="E2100" s="1">
        <v>2021</v>
      </c>
      <c r="F2100" s="1" t="s">
        <v>1932</v>
      </c>
      <c r="G2100" s="1" t="s">
        <v>1933</v>
      </c>
      <c r="H2100" s="8" t="str">
        <f>HYPERLINK("https://doi.org/"&amp;G2100)</f>
        <v>https://doi.org/10.1016/j.scitotenv.2021.147293</v>
      </c>
      <c r="I2100" s="1" t="s">
        <v>1934</v>
      </c>
      <c r="J2100" s="1" t="s">
        <v>1886</v>
      </c>
      <c r="K2100" s="2">
        <v>1</v>
      </c>
      <c r="L2100" s="2">
        <v>1</v>
      </c>
      <c r="M2100" s="2" t="s">
        <v>1943</v>
      </c>
      <c r="N2100" s="25">
        <f t="shared" si="45"/>
        <v>0.52080000000000004</v>
      </c>
      <c r="O2100" s="21"/>
      <c r="P2100" s="2">
        <v>2.1700000000000001E-2</v>
      </c>
      <c r="Q2100" s="2"/>
      <c r="R2100" s="4">
        <f t="shared" si="46"/>
        <v>4.1666666666666664E-2</v>
      </c>
      <c r="U2100" s="16" t="s">
        <v>1295</v>
      </c>
      <c r="W2100" s="2" t="s">
        <v>1936</v>
      </c>
      <c r="X2100" s="2" t="s">
        <v>1141</v>
      </c>
      <c r="Y2100" s="2" t="s">
        <v>1947</v>
      </c>
      <c r="Z2100" s="2" t="s">
        <v>1938</v>
      </c>
    </row>
    <row r="2101" spans="1:26" ht="14.25" customHeight="1">
      <c r="A2101" s="1">
        <v>4048</v>
      </c>
      <c r="B2101" s="2">
        <v>1</v>
      </c>
      <c r="C2101" s="1" t="s">
        <v>1930</v>
      </c>
      <c r="D2101" s="1" t="s">
        <v>1931</v>
      </c>
      <c r="E2101" s="1">
        <v>2021</v>
      </c>
      <c r="F2101" s="1" t="s">
        <v>1932</v>
      </c>
      <c r="G2101" s="1" t="s">
        <v>1933</v>
      </c>
      <c r="H2101" s="8" t="str">
        <f>HYPERLINK("https://doi.org/"&amp;G2101)</f>
        <v>https://doi.org/10.1016/j.scitotenv.2021.147293</v>
      </c>
      <c r="I2101" s="1" t="s">
        <v>1934</v>
      </c>
      <c r="J2101" s="1" t="s">
        <v>1886</v>
      </c>
      <c r="K2101" s="2">
        <v>1</v>
      </c>
      <c r="L2101" s="2">
        <v>1</v>
      </c>
      <c r="M2101" s="2" t="s">
        <v>1944</v>
      </c>
      <c r="N2101" s="25">
        <f t="shared" si="45"/>
        <v>1.0656000000000001</v>
      </c>
      <c r="O2101" s="21"/>
      <c r="P2101" s="2">
        <v>4.4400000000000002E-2</v>
      </c>
      <c r="Q2101" s="2"/>
      <c r="R2101" s="4">
        <f t="shared" si="46"/>
        <v>4.1666666666666664E-2</v>
      </c>
      <c r="U2101" s="16" t="s">
        <v>1295</v>
      </c>
      <c r="W2101" s="2" t="s">
        <v>1936</v>
      </c>
      <c r="X2101" s="2" t="s">
        <v>1141</v>
      </c>
      <c r="Y2101" s="2" t="s">
        <v>1947</v>
      </c>
      <c r="Z2101" s="2" t="s">
        <v>1938</v>
      </c>
    </row>
    <row r="2102" spans="1:26" ht="14.25" customHeight="1">
      <c r="A2102" s="1">
        <v>4048</v>
      </c>
      <c r="B2102" s="2">
        <v>1</v>
      </c>
      <c r="C2102" s="1" t="s">
        <v>1930</v>
      </c>
      <c r="D2102" s="1" t="s">
        <v>1931</v>
      </c>
      <c r="E2102" s="1">
        <v>2021</v>
      </c>
      <c r="F2102" s="1" t="s">
        <v>1932</v>
      </c>
      <c r="G2102" s="1" t="s">
        <v>1933</v>
      </c>
      <c r="H2102" s="8" t="str">
        <f>HYPERLINK("https://doi.org/"&amp;G2102)</f>
        <v>https://doi.org/10.1016/j.scitotenv.2021.147293</v>
      </c>
      <c r="I2102" s="1" t="s">
        <v>1934</v>
      </c>
      <c r="J2102" s="1" t="s">
        <v>1886</v>
      </c>
      <c r="K2102" s="2">
        <v>1</v>
      </c>
      <c r="L2102" s="2">
        <v>1</v>
      </c>
      <c r="M2102" s="2" t="s">
        <v>1945</v>
      </c>
      <c r="N2102" s="25">
        <f t="shared" si="45"/>
        <v>0.72</v>
      </c>
      <c r="O2102" s="21"/>
      <c r="P2102" s="2">
        <v>0.03</v>
      </c>
      <c r="Q2102" s="2"/>
      <c r="R2102" s="4">
        <f t="shared" si="46"/>
        <v>4.1666666666666664E-2</v>
      </c>
      <c r="U2102" s="16" t="s">
        <v>1295</v>
      </c>
      <c r="W2102" s="2" t="s">
        <v>1936</v>
      </c>
      <c r="X2102" s="2" t="s">
        <v>1141</v>
      </c>
      <c r="Y2102" s="2" t="s">
        <v>1947</v>
      </c>
      <c r="Z2102" s="2" t="s">
        <v>1938</v>
      </c>
    </row>
    <row r="2103" spans="1:26" ht="14.25" customHeight="1">
      <c r="A2103" s="1">
        <v>4048</v>
      </c>
      <c r="B2103" s="2">
        <v>1</v>
      </c>
      <c r="C2103" s="1" t="s">
        <v>1930</v>
      </c>
      <c r="D2103" s="1" t="s">
        <v>1931</v>
      </c>
      <c r="E2103" s="1">
        <v>2021</v>
      </c>
      <c r="F2103" s="1" t="s">
        <v>1932</v>
      </c>
      <c r="G2103" s="1" t="s">
        <v>1933</v>
      </c>
      <c r="H2103" s="8" t="str">
        <f>HYPERLINK("https://doi.org/"&amp;G2103)</f>
        <v>https://doi.org/10.1016/j.scitotenv.2021.147293</v>
      </c>
      <c r="I2103" s="1" t="s">
        <v>1934</v>
      </c>
      <c r="J2103" s="1" t="s">
        <v>1886</v>
      </c>
      <c r="K2103" s="2">
        <v>1</v>
      </c>
      <c r="L2103" s="2">
        <v>1</v>
      </c>
      <c r="M2103" s="2" t="s">
        <v>1935</v>
      </c>
      <c r="N2103" s="25">
        <f t="shared" si="45"/>
        <v>1.3272000000000002</v>
      </c>
      <c r="O2103" s="21"/>
      <c r="P2103" s="2">
        <v>5.5300000000000002E-2</v>
      </c>
      <c r="Q2103" s="2"/>
      <c r="R2103" s="4">
        <f t="shared" si="46"/>
        <v>4.1666666666666664E-2</v>
      </c>
      <c r="U2103" s="16" t="s">
        <v>1295</v>
      </c>
      <c r="W2103" s="2" t="s">
        <v>1946</v>
      </c>
      <c r="X2103" s="2" t="s">
        <v>1141</v>
      </c>
      <c r="Y2103" s="2" t="s">
        <v>1947</v>
      </c>
      <c r="Z2103" s="2" t="s">
        <v>1938</v>
      </c>
    </row>
    <row r="2104" spans="1:26" ht="14.25" customHeight="1">
      <c r="A2104" s="1">
        <v>4048</v>
      </c>
      <c r="B2104" s="2">
        <v>1</v>
      </c>
      <c r="C2104" s="1" t="s">
        <v>1930</v>
      </c>
      <c r="D2104" s="1" t="s">
        <v>1931</v>
      </c>
      <c r="E2104" s="1">
        <v>2021</v>
      </c>
      <c r="F2104" s="1" t="s">
        <v>1932</v>
      </c>
      <c r="G2104" s="1" t="s">
        <v>1933</v>
      </c>
      <c r="H2104" s="8" t="str">
        <f>HYPERLINK("https://doi.org/"&amp;G2104)</f>
        <v>https://doi.org/10.1016/j.scitotenv.2021.147293</v>
      </c>
      <c r="I2104" s="1" t="s">
        <v>1934</v>
      </c>
      <c r="J2104" s="1" t="s">
        <v>1886</v>
      </c>
      <c r="K2104" s="2">
        <v>1</v>
      </c>
      <c r="L2104" s="2">
        <v>1</v>
      </c>
      <c r="M2104" s="2" t="s">
        <v>1939</v>
      </c>
      <c r="N2104" s="25">
        <f t="shared" si="45"/>
        <v>1.4736000000000002</v>
      </c>
      <c r="O2104" s="21"/>
      <c r="P2104" s="2">
        <v>6.1400000000000003E-2</v>
      </c>
      <c r="Q2104" s="2"/>
      <c r="R2104" s="4">
        <f t="shared" si="46"/>
        <v>4.1666666666666664E-2</v>
      </c>
      <c r="U2104" s="16" t="s">
        <v>1295</v>
      </c>
      <c r="W2104" s="2" t="s">
        <v>1946</v>
      </c>
      <c r="X2104" s="2" t="s">
        <v>1141</v>
      </c>
      <c r="Y2104" s="2" t="s">
        <v>1947</v>
      </c>
      <c r="Z2104" s="2" t="s">
        <v>1938</v>
      </c>
    </row>
    <row r="2105" spans="1:26" ht="14.25" customHeight="1">
      <c r="A2105" s="1">
        <v>4048</v>
      </c>
      <c r="B2105" s="2">
        <v>1</v>
      </c>
      <c r="C2105" s="1" t="s">
        <v>1930</v>
      </c>
      <c r="D2105" s="1" t="s">
        <v>1931</v>
      </c>
      <c r="E2105" s="1">
        <v>2021</v>
      </c>
      <c r="F2105" s="1" t="s">
        <v>1932</v>
      </c>
      <c r="G2105" s="1" t="s">
        <v>1933</v>
      </c>
      <c r="H2105" s="8" t="str">
        <f>HYPERLINK("https://doi.org/"&amp;G2105)</f>
        <v>https://doi.org/10.1016/j.scitotenv.2021.147293</v>
      </c>
      <c r="I2105" s="1" t="s">
        <v>1934</v>
      </c>
      <c r="J2105" s="1" t="s">
        <v>1886</v>
      </c>
      <c r="K2105" s="2">
        <v>1</v>
      </c>
      <c r="L2105" s="2">
        <v>1</v>
      </c>
      <c r="M2105" s="2" t="s">
        <v>1940</v>
      </c>
      <c r="N2105" s="25">
        <f t="shared" si="45"/>
        <v>1.2408000000000001</v>
      </c>
      <c r="O2105" s="21"/>
      <c r="P2105" s="2">
        <v>5.1700000000000003E-2</v>
      </c>
      <c r="Q2105" s="2"/>
      <c r="R2105" s="4">
        <f t="shared" si="46"/>
        <v>4.1666666666666664E-2</v>
      </c>
      <c r="U2105" s="16" t="s">
        <v>1295</v>
      </c>
      <c r="W2105" s="2" t="s">
        <v>1946</v>
      </c>
      <c r="X2105" s="2" t="s">
        <v>1141</v>
      </c>
      <c r="Y2105" s="2" t="s">
        <v>1947</v>
      </c>
      <c r="Z2105" s="2" t="s">
        <v>1938</v>
      </c>
    </row>
    <row r="2106" spans="1:26" ht="14.25" customHeight="1">
      <c r="A2106" s="1">
        <v>4048</v>
      </c>
      <c r="B2106" s="2">
        <v>1</v>
      </c>
      <c r="C2106" s="1" t="s">
        <v>1930</v>
      </c>
      <c r="D2106" s="1" t="s">
        <v>1931</v>
      </c>
      <c r="E2106" s="1">
        <v>2021</v>
      </c>
      <c r="F2106" s="1" t="s">
        <v>1932</v>
      </c>
      <c r="G2106" s="1" t="s">
        <v>1933</v>
      </c>
      <c r="H2106" s="8" t="str">
        <f>HYPERLINK("https://doi.org/"&amp;G2106)</f>
        <v>https://doi.org/10.1016/j.scitotenv.2021.147293</v>
      </c>
      <c r="I2106" s="1" t="s">
        <v>1934</v>
      </c>
      <c r="J2106" s="1" t="s">
        <v>1886</v>
      </c>
      <c r="K2106" s="2">
        <v>1</v>
      </c>
      <c r="L2106" s="2">
        <v>1</v>
      </c>
      <c r="M2106" s="2" t="s">
        <v>1941</v>
      </c>
      <c r="N2106" s="25">
        <f t="shared" si="45"/>
        <v>1.4208000000000001</v>
      </c>
      <c r="O2106" s="21"/>
      <c r="P2106" s="2">
        <v>5.9200000000000003E-2</v>
      </c>
      <c r="Q2106" s="2"/>
      <c r="R2106" s="4">
        <f t="shared" si="46"/>
        <v>4.1666666666666664E-2</v>
      </c>
      <c r="U2106" s="16" t="s">
        <v>1295</v>
      </c>
      <c r="W2106" s="2" t="s">
        <v>1946</v>
      </c>
      <c r="X2106" s="2" t="s">
        <v>1141</v>
      </c>
      <c r="Y2106" s="2" t="s">
        <v>1947</v>
      </c>
      <c r="Z2106" s="2" t="s">
        <v>1938</v>
      </c>
    </row>
    <row r="2107" spans="1:26" ht="14.25" customHeight="1">
      <c r="A2107" s="1">
        <v>4048</v>
      </c>
      <c r="B2107" s="2">
        <v>1</v>
      </c>
      <c r="C2107" s="1" t="s">
        <v>1930</v>
      </c>
      <c r="D2107" s="1" t="s">
        <v>1931</v>
      </c>
      <c r="E2107" s="1">
        <v>2021</v>
      </c>
      <c r="F2107" s="1" t="s">
        <v>1932</v>
      </c>
      <c r="G2107" s="1" t="s">
        <v>1933</v>
      </c>
      <c r="H2107" s="8" t="str">
        <f>HYPERLINK("https://doi.org/"&amp;G2107)</f>
        <v>https://doi.org/10.1016/j.scitotenv.2021.147293</v>
      </c>
      <c r="I2107" s="1" t="s">
        <v>1934</v>
      </c>
      <c r="J2107" s="1" t="s">
        <v>1886</v>
      </c>
      <c r="K2107" s="2">
        <v>1</v>
      </c>
      <c r="L2107" s="2">
        <v>1</v>
      </c>
      <c r="M2107" s="2" t="s">
        <v>1942</v>
      </c>
      <c r="N2107" s="25">
        <f t="shared" si="45"/>
        <v>1.3080000000000001</v>
      </c>
      <c r="O2107" s="21"/>
      <c r="P2107" s="2">
        <v>5.45E-2</v>
      </c>
      <c r="Q2107" s="2"/>
      <c r="R2107" s="4">
        <f t="shared" si="46"/>
        <v>4.1666666666666664E-2</v>
      </c>
      <c r="U2107" s="16" t="s">
        <v>1295</v>
      </c>
      <c r="W2107" s="2" t="s">
        <v>1946</v>
      </c>
      <c r="X2107" s="2" t="s">
        <v>1141</v>
      </c>
      <c r="Y2107" s="2" t="s">
        <v>1947</v>
      </c>
      <c r="Z2107" s="2" t="s">
        <v>1938</v>
      </c>
    </row>
    <row r="2108" spans="1:26" ht="14.25" customHeight="1">
      <c r="A2108" s="1">
        <v>4048</v>
      </c>
      <c r="B2108" s="2">
        <v>1</v>
      </c>
      <c r="C2108" s="1" t="s">
        <v>1930</v>
      </c>
      <c r="D2108" s="1" t="s">
        <v>1931</v>
      </c>
      <c r="E2108" s="1">
        <v>2021</v>
      </c>
      <c r="F2108" s="1" t="s">
        <v>1932</v>
      </c>
      <c r="G2108" s="1" t="s">
        <v>1933</v>
      </c>
      <c r="H2108" s="8" t="str">
        <f>HYPERLINK("https://doi.org/"&amp;G2108)</f>
        <v>https://doi.org/10.1016/j.scitotenv.2021.147293</v>
      </c>
      <c r="I2108" s="1" t="s">
        <v>1934</v>
      </c>
      <c r="J2108" s="1" t="s">
        <v>1886</v>
      </c>
      <c r="K2108" s="2">
        <v>1</v>
      </c>
      <c r="L2108" s="2">
        <v>1</v>
      </c>
      <c r="M2108" s="2" t="s">
        <v>1943</v>
      </c>
      <c r="N2108" s="25">
        <f t="shared" si="45"/>
        <v>1.2936000000000001</v>
      </c>
      <c r="O2108" s="21"/>
      <c r="P2108" s="2">
        <v>5.3900000000000003E-2</v>
      </c>
      <c r="Q2108" s="2"/>
      <c r="R2108" s="4">
        <f t="shared" si="46"/>
        <v>4.1666666666666664E-2</v>
      </c>
      <c r="U2108" s="16" t="s">
        <v>1295</v>
      </c>
      <c r="W2108" s="2" t="s">
        <v>1946</v>
      </c>
      <c r="X2108" s="2" t="s">
        <v>1141</v>
      </c>
      <c r="Y2108" s="2" t="s">
        <v>1947</v>
      </c>
      <c r="Z2108" s="2" t="s">
        <v>1938</v>
      </c>
    </row>
    <row r="2109" spans="1:26" ht="14.25" customHeight="1">
      <c r="A2109" s="1">
        <v>4048</v>
      </c>
      <c r="B2109" s="2">
        <v>1</v>
      </c>
      <c r="C2109" s="1" t="s">
        <v>1930</v>
      </c>
      <c r="D2109" s="1" t="s">
        <v>1931</v>
      </c>
      <c r="E2109" s="1">
        <v>2021</v>
      </c>
      <c r="F2109" s="1" t="s">
        <v>1932</v>
      </c>
      <c r="G2109" s="1" t="s">
        <v>1933</v>
      </c>
      <c r="H2109" s="8" t="str">
        <f>HYPERLINK("https://doi.org/"&amp;G2109)</f>
        <v>https://doi.org/10.1016/j.scitotenv.2021.147293</v>
      </c>
      <c r="I2109" s="1" t="s">
        <v>1934</v>
      </c>
      <c r="J2109" s="1" t="s">
        <v>1886</v>
      </c>
      <c r="K2109" s="2">
        <v>1</v>
      </c>
      <c r="L2109" s="2">
        <v>1</v>
      </c>
      <c r="M2109" s="2" t="s">
        <v>1944</v>
      </c>
      <c r="N2109" s="25">
        <f t="shared" si="45"/>
        <v>1.2144000000000001</v>
      </c>
      <c r="O2109" s="21"/>
      <c r="P2109" s="2">
        <v>5.0599999999999999E-2</v>
      </c>
      <c r="Q2109" s="2"/>
      <c r="R2109" s="4">
        <f t="shared" si="46"/>
        <v>4.1666666666666664E-2</v>
      </c>
      <c r="U2109" s="16" t="s">
        <v>1295</v>
      </c>
      <c r="W2109" s="2" t="s">
        <v>1946</v>
      </c>
      <c r="X2109" s="2" t="s">
        <v>1141</v>
      </c>
      <c r="Y2109" s="2" t="s">
        <v>1947</v>
      </c>
      <c r="Z2109" s="2" t="s">
        <v>1938</v>
      </c>
    </row>
    <row r="2110" spans="1:26" ht="14.25" customHeight="1">
      <c r="A2110" s="1">
        <v>4048</v>
      </c>
      <c r="B2110" s="2">
        <v>1</v>
      </c>
      <c r="C2110" s="1" t="s">
        <v>1930</v>
      </c>
      <c r="D2110" s="1" t="s">
        <v>1931</v>
      </c>
      <c r="E2110" s="1">
        <v>2021</v>
      </c>
      <c r="F2110" s="1" t="s">
        <v>1932</v>
      </c>
      <c r="G2110" s="1" t="s">
        <v>1933</v>
      </c>
      <c r="H2110" s="8" t="str">
        <f>HYPERLINK("https://doi.org/"&amp;G2110)</f>
        <v>https://doi.org/10.1016/j.scitotenv.2021.147293</v>
      </c>
      <c r="I2110" s="1" t="s">
        <v>1934</v>
      </c>
      <c r="J2110" s="1" t="s">
        <v>1886</v>
      </c>
      <c r="K2110" s="2">
        <v>1</v>
      </c>
      <c r="L2110" s="2">
        <v>1</v>
      </c>
      <c r="M2110" s="2" t="s">
        <v>1945</v>
      </c>
      <c r="N2110" s="25">
        <f t="shared" si="45"/>
        <v>1.224</v>
      </c>
      <c r="O2110" s="21"/>
      <c r="P2110" s="2">
        <v>5.0999999999999997E-2</v>
      </c>
      <c r="Q2110" s="2"/>
      <c r="R2110" s="4">
        <f t="shared" si="46"/>
        <v>4.1666666666666664E-2</v>
      </c>
      <c r="U2110" s="16" t="s">
        <v>1295</v>
      </c>
      <c r="W2110" s="2" t="s">
        <v>1946</v>
      </c>
      <c r="X2110" s="2" t="s">
        <v>1141</v>
      </c>
      <c r="Y2110" s="2" t="s">
        <v>1947</v>
      </c>
      <c r="Z2110" s="2" t="s">
        <v>1938</v>
      </c>
    </row>
    <row r="2111" spans="1:26" ht="14.25" customHeight="1">
      <c r="A2111" s="1">
        <v>4048</v>
      </c>
      <c r="B2111" s="2">
        <v>1</v>
      </c>
      <c r="C2111" s="1" t="s">
        <v>1930</v>
      </c>
      <c r="D2111" s="1" t="s">
        <v>1931</v>
      </c>
      <c r="E2111" s="1">
        <v>2021</v>
      </c>
      <c r="F2111" s="1" t="s">
        <v>1932</v>
      </c>
      <c r="G2111" s="1" t="s">
        <v>1933</v>
      </c>
      <c r="H2111" s="8" t="str">
        <f>HYPERLINK("https://doi.org/"&amp;G2111)</f>
        <v>https://doi.org/10.1016/j.scitotenv.2021.147293</v>
      </c>
      <c r="I2111" s="1" t="s">
        <v>1934</v>
      </c>
      <c r="J2111" s="1" t="s">
        <v>1886</v>
      </c>
      <c r="K2111" s="2">
        <v>1</v>
      </c>
      <c r="L2111" s="2">
        <v>1</v>
      </c>
      <c r="M2111" s="2" t="s">
        <v>1935</v>
      </c>
      <c r="N2111" s="25">
        <f t="shared" si="45"/>
        <v>0.72720000000000007</v>
      </c>
      <c r="O2111" s="21"/>
      <c r="P2111" s="2">
        <v>3.0300000000000001E-2</v>
      </c>
      <c r="Q2111" s="2"/>
      <c r="R2111" s="4">
        <f t="shared" si="46"/>
        <v>4.1666666666666664E-2</v>
      </c>
      <c r="U2111" s="16" t="s">
        <v>1295</v>
      </c>
      <c r="W2111" s="2" t="s">
        <v>1936</v>
      </c>
      <c r="X2111" s="2" t="s">
        <v>1141</v>
      </c>
      <c r="Y2111" s="2" t="s">
        <v>1948</v>
      </c>
      <c r="Z2111" s="2" t="s">
        <v>1938</v>
      </c>
    </row>
    <row r="2112" spans="1:26" ht="14.25" customHeight="1">
      <c r="A2112" s="1">
        <v>4048</v>
      </c>
      <c r="B2112" s="2">
        <v>1</v>
      </c>
      <c r="C2112" s="1" t="s">
        <v>1930</v>
      </c>
      <c r="D2112" s="1" t="s">
        <v>1931</v>
      </c>
      <c r="E2112" s="1">
        <v>2021</v>
      </c>
      <c r="F2112" s="1" t="s">
        <v>1932</v>
      </c>
      <c r="G2112" s="1" t="s">
        <v>1933</v>
      </c>
      <c r="H2112" s="8" t="str">
        <f>HYPERLINK("https://doi.org/"&amp;G2112)</f>
        <v>https://doi.org/10.1016/j.scitotenv.2021.147293</v>
      </c>
      <c r="I2112" s="1" t="s">
        <v>1934</v>
      </c>
      <c r="J2112" s="1" t="s">
        <v>1886</v>
      </c>
      <c r="K2112" s="2">
        <v>1</v>
      </c>
      <c r="L2112" s="2">
        <v>1</v>
      </c>
      <c r="M2112" s="2" t="s">
        <v>1939</v>
      </c>
      <c r="N2112" s="25">
        <f t="shared" si="45"/>
        <v>0.64560000000000006</v>
      </c>
      <c r="O2112" s="21"/>
      <c r="P2112" s="2">
        <v>2.69E-2</v>
      </c>
      <c r="Q2112" s="2"/>
      <c r="R2112" s="4">
        <f t="shared" si="46"/>
        <v>4.1666666666666664E-2</v>
      </c>
      <c r="U2112" s="16" t="s">
        <v>1295</v>
      </c>
      <c r="W2112" s="2" t="s">
        <v>1936</v>
      </c>
      <c r="X2112" s="2" t="s">
        <v>1141</v>
      </c>
      <c r="Y2112" s="2" t="s">
        <v>1948</v>
      </c>
      <c r="Z2112" s="2" t="s">
        <v>1938</v>
      </c>
    </row>
    <row r="2113" spans="1:27" ht="14.25" customHeight="1">
      <c r="A2113" s="1">
        <v>4048</v>
      </c>
      <c r="B2113" s="2">
        <v>1</v>
      </c>
      <c r="C2113" s="1" t="s">
        <v>1930</v>
      </c>
      <c r="D2113" s="1" t="s">
        <v>1931</v>
      </c>
      <c r="E2113" s="1">
        <v>2021</v>
      </c>
      <c r="F2113" s="1" t="s">
        <v>1932</v>
      </c>
      <c r="G2113" s="1" t="s">
        <v>1933</v>
      </c>
      <c r="H2113" s="8" t="str">
        <f>HYPERLINK("https://doi.org/"&amp;G2113)</f>
        <v>https://doi.org/10.1016/j.scitotenv.2021.147293</v>
      </c>
      <c r="I2113" s="1" t="s">
        <v>1934</v>
      </c>
      <c r="J2113" s="1" t="s">
        <v>1886</v>
      </c>
      <c r="K2113" s="2">
        <v>1</v>
      </c>
      <c r="L2113" s="2">
        <v>1</v>
      </c>
      <c r="M2113" s="2" t="s">
        <v>1940</v>
      </c>
      <c r="N2113" s="25">
        <f t="shared" si="45"/>
        <v>0.63839999999999997</v>
      </c>
      <c r="O2113" s="21"/>
      <c r="P2113" s="2">
        <v>2.6599999999999999E-2</v>
      </c>
      <c r="Q2113" s="2"/>
      <c r="R2113" s="4">
        <f t="shared" si="46"/>
        <v>4.1666666666666664E-2</v>
      </c>
      <c r="U2113" s="16" t="s">
        <v>1295</v>
      </c>
      <c r="W2113" s="2" t="s">
        <v>1936</v>
      </c>
      <c r="X2113" s="2" t="s">
        <v>1141</v>
      </c>
      <c r="Y2113" s="2" t="s">
        <v>1948</v>
      </c>
      <c r="Z2113" s="2" t="s">
        <v>1938</v>
      </c>
    </row>
    <row r="2114" spans="1:27" ht="14.25" customHeight="1">
      <c r="A2114" s="1">
        <v>4048</v>
      </c>
      <c r="B2114" s="2">
        <v>1</v>
      </c>
      <c r="C2114" s="1" t="s">
        <v>1930</v>
      </c>
      <c r="D2114" s="1" t="s">
        <v>1931</v>
      </c>
      <c r="E2114" s="1">
        <v>2021</v>
      </c>
      <c r="F2114" s="1" t="s">
        <v>1932</v>
      </c>
      <c r="G2114" s="1" t="s">
        <v>1933</v>
      </c>
      <c r="H2114" s="8" t="str">
        <f>HYPERLINK("https://doi.org/"&amp;G2114)</f>
        <v>https://doi.org/10.1016/j.scitotenv.2021.147293</v>
      </c>
      <c r="I2114" s="1" t="s">
        <v>1934</v>
      </c>
      <c r="J2114" s="1" t="s">
        <v>1886</v>
      </c>
      <c r="K2114" s="2">
        <v>1</v>
      </c>
      <c r="L2114" s="2">
        <v>1</v>
      </c>
      <c r="M2114" s="2" t="s">
        <v>1941</v>
      </c>
      <c r="N2114" s="25">
        <f t="shared" si="45"/>
        <v>0.57840000000000003</v>
      </c>
      <c r="O2114" s="21"/>
      <c r="P2114" s="2">
        <v>2.41E-2</v>
      </c>
      <c r="Q2114" s="2"/>
      <c r="R2114" s="4">
        <f t="shared" si="46"/>
        <v>4.1666666666666664E-2</v>
      </c>
      <c r="U2114" s="16" t="s">
        <v>1295</v>
      </c>
      <c r="W2114" s="2" t="s">
        <v>1936</v>
      </c>
      <c r="X2114" s="2" t="s">
        <v>1141</v>
      </c>
      <c r="Y2114" s="2" t="s">
        <v>1948</v>
      </c>
      <c r="Z2114" s="2" t="s">
        <v>1938</v>
      </c>
    </row>
    <row r="2115" spans="1:27" ht="14.25" customHeight="1">
      <c r="A2115" s="1">
        <v>4048</v>
      </c>
      <c r="B2115" s="2">
        <v>1</v>
      </c>
      <c r="C2115" s="1" t="s">
        <v>1930</v>
      </c>
      <c r="D2115" s="1" t="s">
        <v>1931</v>
      </c>
      <c r="E2115" s="1">
        <v>2021</v>
      </c>
      <c r="F2115" s="1" t="s">
        <v>1932</v>
      </c>
      <c r="G2115" s="1" t="s">
        <v>1933</v>
      </c>
      <c r="H2115" s="8" t="str">
        <f>HYPERLINK("https://doi.org/"&amp;G2115)</f>
        <v>https://doi.org/10.1016/j.scitotenv.2021.147293</v>
      </c>
      <c r="I2115" s="1" t="s">
        <v>1934</v>
      </c>
      <c r="J2115" s="1" t="s">
        <v>1886</v>
      </c>
      <c r="K2115" s="2">
        <v>1</v>
      </c>
      <c r="L2115" s="2">
        <v>1</v>
      </c>
      <c r="M2115" s="2" t="s">
        <v>1942</v>
      </c>
      <c r="N2115" s="25">
        <f t="shared" si="45"/>
        <v>0.85919999999999996</v>
      </c>
      <c r="O2115" s="21"/>
      <c r="P2115" s="2">
        <v>3.5799999999999998E-2</v>
      </c>
      <c r="Q2115" s="2"/>
      <c r="R2115" s="4">
        <f t="shared" si="46"/>
        <v>4.1666666666666664E-2</v>
      </c>
      <c r="U2115" s="16" t="s">
        <v>1295</v>
      </c>
      <c r="W2115" s="2" t="s">
        <v>1936</v>
      </c>
      <c r="X2115" s="2" t="s">
        <v>1141</v>
      </c>
      <c r="Y2115" s="2" t="s">
        <v>1948</v>
      </c>
      <c r="Z2115" s="2" t="s">
        <v>1938</v>
      </c>
    </row>
    <row r="2116" spans="1:27" ht="14.25" customHeight="1">
      <c r="A2116" s="1">
        <v>4048</v>
      </c>
      <c r="B2116" s="2">
        <v>1</v>
      </c>
      <c r="C2116" s="1" t="s">
        <v>1930</v>
      </c>
      <c r="D2116" s="1" t="s">
        <v>1931</v>
      </c>
      <c r="E2116" s="1">
        <v>2021</v>
      </c>
      <c r="F2116" s="1" t="s">
        <v>1932</v>
      </c>
      <c r="G2116" s="1" t="s">
        <v>1933</v>
      </c>
      <c r="H2116" s="8" t="str">
        <f>HYPERLINK("https://doi.org/"&amp;G2116)</f>
        <v>https://doi.org/10.1016/j.scitotenv.2021.147293</v>
      </c>
      <c r="I2116" s="1" t="s">
        <v>1934</v>
      </c>
      <c r="J2116" s="1" t="s">
        <v>1886</v>
      </c>
      <c r="K2116" s="2">
        <v>1</v>
      </c>
      <c r="L2116" s="2">
        <v>1</v>
      </c>
      <c r="M2116" s="2" t="s">
        <v>1943</v>
      </c>
      <c r="N2116" s="25">
        <f t="shared" si="45"/>
        <v>0.62160000000000004</v>
      </c>
      <c r="O2116" s="21"/>
      <c r="P2116" s="2">
        <v>2.5899999999999999E-2</v>
      </c>
      <c r="Q2116" s="2"/>
      <c r="R2116" s="4">
        <f t="shared" si="46"/>
        <v>4.1666666666666664E-2</v>
      </c>
      <c r="U2116" s="16" t="s">
        <v>1295</v>
      </c>
      <c r="W2116" s="2" t="s">
        <v>1936</v>
      </c>
      <c r="X2116" s="2" t="s">
        <v>1141</v>
      </c>
      <c r="Y2116" s="2" t="s">
        <v>1948</v>
      </c>
      <c r="Z2116" s="2" t="s">
        <v>1938</v>
      </c>
    </row>
    <row r="2117" spans="1:27" ht="14.25" customHeight="1">
      <c r="A2117" s="1">
        <v>4048</v>
      </c>
      <c r="B2117" s="2">
        <v>1</v>
      </c>
      <c r="C2117" s="1" t="s">
        <v>1930</v>
      </c>
      <c r="D2117" s="1" t="s">
        <v>1931</v>
      </c>
      <c r="E2117" s="1">
        <v>2021</v>
      </c>
      <c r="F2117" s="1" t="s">
        <v>1932</v>
      </c>
      <c r="G2117" s="1" t="s">
        <v>1933</v>
      </c>
      <c r="H2117" s="8" t="str">
        <f>HYPERLINK("https://doi.org/"&amp;G2117)</f>
        <v>https://doi.org/10.1016/j.scitotenv.2021.147293</v>
      </c>
      <c r="I2117" s="1" t="s">
        <v>1934</v>
      </c>
      <c r="J2117" s="1" t="s">
        <v>1886</v>
      </c>
      <c r="K2117" s="2">
        <v>1</v>
      </c>
      <c r="L2117" s="2">
        <v>1</v>
      </c>
      <c r="M2117" s="2" t="s">
        <v>1944</v>
      </c>
      <c r="N2117" s="25">
        <f t="shared" si="45"/>
        <v>0.61440000000000006</v>
      </c>
      <c r="O2117" s="21"/>
      <c r="P2117" s="2">
        <v>2.5600000000000001E-2</v>
      </c>
      <c r="Q2117" s="2"/>
      <c r="R2117" s="4">
        <f t="shared" si="46"/>
        <v>4.1666666666666664E-2</v>
      </c>
      <c r="U2117" s="16" t="s">
        <v>1295</v>
      </c>
      <c r="W2117" s="2" t="s">
        <v>1936</v>
      </c>
      <c r="X2117" s="2" t="s">
        <v>1141</v>
      </c>
      <c r="Y2117" s="2" t="s">
        <v>1948</v>
      </c>
      <c r="Z2117" s="2" t="s">
        <v>1938</v>
      </c>
    </row>
    <row r="2118" spans="1:27" ht="14.25" customHeight="1">
      <c r="A2118" s="1">
        <v>4048</v>
      </c>
      <c r="B2118" s="2">
        <v>1</v>
      </c>
      <c r="C2118" s="1" t="s">
        <v>1930</v>
      </c>
      <c r="D2118" s="1" t="s">
        <v>1931</v>
      </c>
      <c r="E2118" s="1">
        <v>2021</v>
      </c>
      <c r="F2118" s="1" t="s">
        <v>1932</v>
      </c>
      <c r="G2118" s="1" t="s">
        <v>1933</v>
      </c>
      <c r="H2118" s="8" t="str">
        <f>HYPERLINK("https://doi.org/"&amp;G2118)</f>
        <v>https://doi.org/10.1016/j.scitotenv.2021.147293</v>
      </c>
      <c r="I2118" s="1" t="s">
        <v>1934</v>
      </c>
      <c r="J2118" s="1" t="s">
        <v>1886</v>
      </c>
      <c r="K2118" s="2">
        <v>1</v>
      </c>
      <c r="L2118" s="2">
        <v>1</v>
      </c>
      <c r="M2118" s="2" t="s">
        <v>1945</v>
      </c>
      <c r="N2118" s="25">
        <f t="shared" si="45"/>
        <v>0.56879999999999997</v>
      </c>
      <c r="O2118" s="21"/>
      <c r="P2118" s="2">
        <v>2.3699999999999999E-2</v>
      </c>
      <c r="Q2118" s="2"/>
      <c r="R2118" s="4">
        <f t="shared" si="46"/>
        <v>4.1666666666666664E-2</v>
      </c>
      <c r="U2118" s="16" t="s">
        <v>1295</v>
      </c>
      <c r="W2118" s="2" t="s">
        <v>1936</v>
      </c>
      <c r="X2118" s="2" t="s">
        <v>1141</v>
      </c>
      <c r="Y2118" s="2" t="s">
        <v>1948</v>
      </c>
      <c r="Z2118" s="2" t="s">
        <v>1938</v>
      </c>
    </row>
    <row r="2119" spans="1:27" ht="14.25" customHeight="1">
      <c r="A2119" s="1">
        <v>4048</v>
      </c>
      <c r="B2119" s="2">
        <v>1</v>
      </c>
      <c r="C2119" s="1" t="s">
        <v>1930</v>
      </c>
      <c r="D2119" s="1" t="s">
        <v>1931</v>
      </c>
      <c r="E2119" s="1">
        <v>2021</v>
      </c>
      <c r="F2119" s="1" t="s">
        <v>1932</v>
      </c>
      <c r="G2119" s="1" t="s">
        <v>1933</v>
      </c>
      <c r="H2119" s="8" t="str">
        <f>HYPERLINK("https://doi.org/"&amp;G2119)</f>
        <v>https://doi.org/10.1016/j.scitotenv.2021.147293</v>
      </c>
      <c r="I2119" s="1" t="s">
        <v>1934</v>
      </c>
      <c r="J2119" s="1" t="s">
        <v>1886</v>
      </c>
      <c r="K2119" s="2">
        <v>1</v>
      </c>
      <c r="L2119" s="2">
        <v>1</v>
      </c>
      <c r="M2119" s="2" t="s">
        <v>1935</v>
      </c>
      <c r="N2119" s="25">
        <f t="shared" si="45"/>
        <v>0.45839999999999997</v>
      </c>
      <c r="O2119" s="21"/>
      <c r="P2119" s="2">
        <v>1.9099999999999999E-2</v>
      </c>
      <c r="Q2119" s="2"/>
      <c r="R2119" s="4">
        <f t="shared" si="46"/>
        <v>4.1666666666666664E-2</v>
      </c>
      <c r="U2119" s="16" t="s">
        <v>1295</v>
      </c>
      <c r="W2119" s="2" t="s">
        <v>1946</v>
      </c>
      <c r="X2119" s="2" t="s">
        <v>1141</v>
      </c>
      <c r="Y2119" s="2" t="s">
        <v>1948</v>
      </c>
      <c r="Z2119" s="2" t="s">
        <v>1938</v>
      </c>
      <c r="AA2119" s="2"/>
    </row>
    <row r="2120" spans="1:27" ht="14.25" customHeight="1">
      <c r="A2120" s="1">
        <v>4048</v>
      </c>
      <c r="B2120" s="2">
        <v>1</v>
      </c>
      <c r="C2120" s="1" t="s">
        <v>1930</v>
      </c>
      <c r="D2120" s="1" t="s">
        <v>1931</v>
      </c>
      <c r="E2120" s="1">
        <v>2021</v>
      </c>
      <c r="F2120" s="1" t="s">
        <v>1932</v>
      </c>
      <c r="G2120" s="1" t="s">
        <v>1933</v>
      </c>
      <c r="H2120" s="8" t="str">
        <f>HYPERLINK("https://doi.org/"&amp;G2120)</f>
        <v>https://doi.org/10.1016/j.scitotenv.2021.147293</v>
      </c>
      <c r="I2120" s="1" t="s">
        <v>1934</v>
      </c>
      <c r="J2120" s="1" t="s">
        <v>1886</v>
      </c>
      <c r="K2120" s="2">
        <v>1</v>
      </c>
      <c r="L2120" s="2">
        <v>1</v>
      </c>
      <c r="M2120" s="2" t="s">
        <v>1939</v>
      </c>
      <c r="N2120" s="25">
        <f t="shared" si="45"/>
        <v>0.42000000000000004</v>
      </c>
      <c r="O2120" s="21"/>
      <c r="P2120" s="2">
        <v>1.7500000000000002E-2</v>
      </c>
      <c r="Q2120" s="2"/>
      <c r="R2120" s="4">
        <f t="shared" si="46"/>
        <v>4.1666666666666664E-2</v>
      </c>
      <c r="U2120" s="16" t="s">
        <v>1295</v>
      </c>
      <c r="W2120" s="2" t="s">
        <v>1946</v>
      </c>
      <c r="X2120" s="2" t="s">
        <v>1141</v>
      </c>
      <c r="Y2120" s="2" t="s">
        <v>1948</v>
      </c>
      <c r="Z2120" s="2" t="s">
        <v>1938</v>
      </c>
      <c r="AA2120" s="2"/>
    </row>
    <row r="2121" spans="1:27" ht="14.25" customHeight="1">
      <c r="A2121" s="1">
        <v>4048</v>
      </c>
      <c r="B2121" s="2">
        <v>1</v>
      </c>
      <c r="C2121" s="1" t="s">
        <v>1930</v>
      </c>
      <c r="D2121" s="1" t="s">
        <v>1931</v>
      </c>
      <c r="E2121" s="1">
        <v>2021</v>
      </c>
      <c r="F2121" s="1" t="s">
        <v>1932</v>
      </c>
      <c r="G2121" s="1" t="s">
        <v>1933</v>
      </c>
      <c r="H2121" s="8" t="str">
        <f>HYPERLINK("https://doi.org/"&amp;G2121)</f>
        <v>https://doi.org/10.1016/j.scitotenv.2021.147293</v>
      </c>
      <c r="I2121" s="1" t="s">
        <v>1934</v>
      </c>
      <c r="J2121" s="1" t="s">
        <v>1886</v>
      </c>
      <c r="K2121" s="2">
        <v>1</v>
      </c>
      <c r="L2121" s="2">
        <v>1</v>
      </c>
      <c r="M2121" s="2" t="s">
        <v>1940</v>
      </c>
      <c r="N2121" s="25">
        <f t="shared" si="45"/>
        <v>0.42000000000000004</v>
      </c>
      <c r="O2121" s="21"/>
      <c r="P2121" s="2">
        <v>1.7500000000000002E-2</v>
      </c>
      <c r="Q2121" s="2"/>
      <c r="R2121" s="4">
        <f t="shared" si="46"/>
        <v>4.1666666666666664E-2</v>
      </c>
      <c r="U2121" s="16" t="s">
        <v>1295</v>
      </c>
      <c r="W2121" s="2" t="s">
        <v>1946</v>
      </c>
      <c r="X2121" s="2" t="s">
        <v>1141</v>
      </c>
      <c r="Y2121" s="2" t="s">
        <v>1948</v>
      </c>
      <c r="Z2121" s="2" t="s">
        <v>1938</v>
      </c>
      <c r="AA2121" s="2"/>
    </row>
    <row r="2122" spans="1:27" ht="14.25" customHeight="1">
      <c r="A2122" s="1">
        <v>4048</v>
      </c>
      <c r="B2122" s="2">
        <v>1</v>
      </c>
      <c r="C2122" s="1" t="s">
        <v>1930</v>
      </c>
      <c r="D2122" s="1" t="s">
        <v>1931</v>
      </c>
      <c r="E2122" s="1">
        <v>2021</v>
      </c>
      <c r="F2122" s="1" t="s">
        <v>1932</v>
      </c>
      <c r="G2122" s="1" t="s">
        <v>1933</v>
      </c>
      <c r="H2122" s="8" t="str">
        <f>HYPERLINK("https://doi.org/"&amp;G2122)</f>
        <v>https://doi.org/10.1016/j.scitotenv.2021.147293</v>
      </c>
      <c r="I2122" s="1" t="s">
        <v>1934</v>
      </c>
      <c r="J2122" s="1" t="s">
        <v>1886</v>
      </c>
      <c r="K2122" s="2">
        <v>1</v>
      </c>
      <c r="L2122" s="2">
        <v>1</v>
      </c>
      <c r="M2122" s="2" t="s">
        <v>1941</v>
      </c>
      <c r="N2122" s="25">
        <f t="shared" si="45"/>
        <v>0.43440000000000006</v>
      </c>
      <c r="O2122" s="21"/>
      <c r="P2122" s="2">
        <v>1.8100000000000002E-2</v>
      </c>
      <c r="Q2122" s="2"/>
      <c r="R2122" s="4">
        <f t="shared" si="46"/>
        <v>4.1666666666666664E-2</v>
      </c>
      <c r="U2122" s="16" t="s">
        <v>1295</v>
      </c>
      <c r="W2122" s="2" t="s">
        <v>1946</v>
      </c>
      <c r="X2122" s="2" t="s">
        <v>1141</v>
      </c>
      <c r="Y2122" s="2" t="s">
        <v>1948</v>
      </c>
      <c r="Z2122" s="2" t="s">
        <v>1938</v>
      </c>
      <c r="AA2122" s="2"/>
    </row>
    <row r="2123" spans="1:27" ht="14.25" customHeight="1">
      <c r="A2123" s="1">
        <v>4048</v>
      </c>
      <c r="B2123" s="2">
        <v>1</v>
      </c>
      <c r="C2123" s="1" t="s">
        <v>1930</v>
      </c>
      <c r="D2123" s="1" t="s">
        <v>1931</v>
      </c>
      <c r="E2123" s="1">
        <v>2021</v>
      </c>
      <c r="F2123" s="1" t="s">
        <v>1932</v>
      </c>
      <c r="G2123" s="1" t="s">
        <v>1933</v>
      </c>
      <c r="H2123" s="8" t="str">
        <f>HYPERLINK("https://doi.org/"&amp;G2123)</f>
        <v>https://doi.org/10.1016/j.scitotenv.2021.147293</v>
      </c>
      <c r="I2123" s="1" t="s">
        <v>1934</v>
      </c>
      <c r="J2123" s="1" t="s">
        <v>1886</v>
      </c>
      <c r="K2123" s="2">
        <v>1</v>
      </c>
      <c r="L2123" s="2">
        <v>1</v>
      </c>
      <c r="M2123" s="2" t="s">
        <v>1942</v>
      </c>
      <c r="N2123" s="25">
        <f t="shared" si="45"/>
        <v>0.50640000000000007</v>
      </c>
      <c r="O2123" s="21"/>
      <c r="P2123" s="2">
        <v>2.1100000000000001E-2</v>
      </c>
      <c r="Q2123" s="2"/>
      <c r="R2123" s="4">
        <f t="shared" si="46"/>
        <v>4.1666666666666664E-2</v>
      </c>
      <c r="U2123" s="16" t="s">
        <v>1295</v>
      </c>
      <c r="W2123" s="2" t="s">
        <v>1946</v>
      </c>
      <c r="X2123" s="2" t="s">
        <v>1141</v>
      </c>
      <c r="Y2123" s="2" t="s">
        <v>1948</v>
      </c>
      <c r="Z2123" s="2" t="s">
        <v>1938</v>
      </c>
    </row>
    <row r="2124" spans="1:27" ht="14.25" customHeight="1">
      <c r="A2124" s="1">
        <v>4048</v>
      </c>
      <c r="B2124" s="2">
        <v>1</v>
      </c>
      <c r="C2124" s="1" t="s">
        <v>1930</v>
      </c>
      <c r="D2124" s="1" t="s">
        <v>1931</v>
      </c>
      <c r="E2124" s="1">
        <v>2021</v>
      </c>
      <c r="F2124" s="1" t="s">
        <v>1932</v>
      </c>
      <c r="G2124" s="1" t="s">
        <v>1933</v>
      </c>
      <c r="H2124" s="8" t="str">
        <f>HYPERLINK("https://doi.org/"&amp;G2124)</f>
        <v>https://doi.org/10.1016/j.scitotenv.2021.147293</v>
      </c>
      <c r="I2124" s="1" t="s">
        <v>1934</v>
      </c>
      <c r="J2124" s="1" t="s">
        <v>1886</v>
      </c>
      <c r="K2124" s="2">
        <v>1</v>
      </c>
      <c r="L2124" s="2">
        <v>1</v>
      </c>
      <c r="M2124" s="2" t="s">
        <v>1943</v>
      </c>
      <c r="N2124" s="25">
        <f t="shared" si="45"/>
        <v>0.42240000000000005</v>
      </c>
      <c r="O2124" s="21"/>
      <c r="P2124" s="2">
        <v>1.7600000000000001E-2</v>
      </c>
      <c r="Q2124" s="2"/>
      <c r="R2124" s="4">
        <f t="shared" si="46"/>
        <v>4.1666666666666664E-2</v>
      </c>
      <c r="U2124" s="16" t="s">
        <v>1295</v>
      </c>
      <c r="W2124" s="2" t="s">
        <v>1946</v>
      </c>
      <c r="X2124" s="2" t="s">
        <v>1141</v>
      </c>
      <c r="Y2124" s="2" t="s">
        <v>1948</v>
      </c>
      <c r="Z2124" s="2" t="s">
        <v>1938</v>
      </c>
      <c r="AA2124" s="2"/>
    </row>
    <row r="2125" spans="1:27" ht="14.25" customHeight="1">
      <c r="A2125" s="1">
        <v>4048</v>
      </c>
      <c r="B2125" s="2">
        <v>1</v>
      </c>
      <c r="C2125" s="1" t="s">
        <v>1930</v>
      </c>
      <c r="D2125" s="1" t="s">
        <v>1931</v>
      </c>
      <c r="E2125" s="1">
        <v>2021</v>
      </c>
      <c r="F2125" s="1" t="s">
        <v>1932</v>
      </c>
      <c r="G2125" s="1" t="s">
        <v>1933</v>
      </c>
      <c r="H2125" s="8" t="str">
        <f>HYPERLINK("https://doi.org/"&amp;G2125)</f>
        <v>https://doi.org/10.1016/j.scitotenv.2021.147293</v>
      </c>
      <c r="I2125" s="1" t="s">
        <v>1934</v>
      </c>
      <c r="J2125" s="1" t="s">
        <v>1886</v>
      </c>
      <c r="K2125" s="2">
        <v>1</v>
      </c>
      <c r="L2125" s="2">
        <v>1</v>
      </c>
      <c r="M2125" s="2" t="s">
        <v>1944</v>
      </c>
      <c r="N2125" s="25">
        <f t="shared" si="45"/>
        <v>0.42000000000000004</v>
      </c>
      <c r="O2125" s="21"/>
      <c r="P2125" s="2">
        <v>1.7500000000000002E-2</v>
      </c>
      <c r="Q2125" s="2"/>
      <c r="R2125" s="4">
        <f t="shared" si="46"/>
        <v>4.1666666666666664E-2</v>
      </c>
      <c r="U2125" s="16" t="s">
        <v>1295</v>
      </c>
      <c r="W2125" s="2" t="s">
        <v>1946</v>
      </c>
      <c r="X2125" s="2" t="s">
        <v>1141</v>
      </c>
      <c r="Y2125" s="2" t="s">
        <v>1948</v>
      </c>
      <c r="Z2125" s="2" t="s">
        <v>1938</v>
      </c>
      <c r="AA2125" s="2"/>
    </row>
    <row r="2126" spans="1:27" ht="14.25" customHeight="1">
      <c r="A2126" s="1">
        <v>4048</v>
      </c>
      <c r="B2126" s="2">
        <v>1</v>
      </c>
      <c r="C2126" s="1" t="s">
        <v>1930</v>
      </c>
      <c r="D2126" s="1" t="s">
        <v>1931</v>
      </c>
      <c r="E2126" s="1">
        <v>2021</v>
      </c>
      <c r="F2126" s="1" t="s">
        <v>1932</v>
      </c>
      <c r="G2126" s="1" t="s">
        <v>1933</v>
      </c>
      <c r="H2126" s="8" t="str">
        <f>HYPERLINK("https://doi.org/"&amp;G2126)</f>
        <v>https://doi.org/10.1016/j.scitotenv.2021.147293</v>
      </c>
      <c r="I2126" s="1" t="s">
        <v>1934</v>
      </c>
      <c r="J2126" s="1" t="s">
        <v>1886</v>
      </c>
      <c r="K2126" s="2">
        <v>1</v>
      </c>
      <c r="L2126" s="2">
        <v>1</v>
      </c>
      <c r="M2126" s="2" t="s">
        <v>1945</v>
      </c>
      <c r="N2126" s="25">
        <f t="shared" si="45"/>
        <v>0.4128</v>
      </c>
      <c r="O2126" s="21"/>
      <c r="P2126" s="2">
        <v>1.72E-2</v>
      </c>
      <c r="Q2126" s="2"/>
      <c r="R2126" s="4">
        <f t="shared" si="46"/>
        <v>4.1666666666666664E-2</v>
      </c>
      <c r="U2126" s="16" t="s">
        <v>1295</v>
      </c>
      <c r="W2126" s="2" t="s">
        <v>1946</v>
      </c>
      <c r="X2126" s="2" t="s">
        <v>1141</v>
      </c>
      <c r="Y2126" s="2" t="s">
        <v>1948</v>
      </c>
      <c r="Z2126" s="2" t="s">
        <v>1938</v>
      </c>
      <c r="AA2126" s="2"/>
    </row>
    <row r="2127" spans="1:27" ht="14.25" customHeight="1">
      <c r="A2127" s="1">
        <v>4048</v>
      </c>
      <c r="B2127" s="2">
        <v>1</v>
      </c>
      <c r="C2127" s="1" t="s">
        <v>1930</v>
      </c>
      <c r="D2127" s="1" t="s">
        <v>1931</v>
      </c>
      <c r="E2127" s="1">
        <v>2021</v>
      </c>
      <c r="F2127" s="1" t="s">
        <v>1932</v>
      </c>
      <c r="G2127" s="1" t="s">
        <v>1933</v>
      </c>
      <c r="H2127" s="8" t="str">
        <f>HYPERLINK("https://doi.org/"&amp;G2127)</f>
        <v>https://doi.org/10.1016/j.scitotenv.2021.147293</v>
      </c>
      <c r="I2127" s="1" t="s">
        <v>1934</v>
      </c>
      <c r="J2127" s="1" t="s">
        <v>1886</v>
      </c>
      <c r="K2127" s="2">
        <v>1</v>
      </c>
      <c r="L2127" s="2">
        <v>1</v>
      </c>
      <c r="M2127" s="2" t="s">
        <v>1935</v>
      </c>
      <c r="N2127" s="25">
        <f t="shared" si="45"/>
        <v>0.9456</v>
      </c>
      <c r="O2127" s="21"/>
      <c r="P2127" s="2">
        <v>3.9399999999999998E-2</v>
      </c>
      <c r="Q2127" s="2"/>
      <c r="R2127" s="4">
        <f t="shared" si="46"/>
        <v>4.1666666666666664E-2</v>
      </c>
      <c r="U2127" s="16" t="s">
        <v>1295</v>
      </c>
      <c r="W2127" s="2" t="s">
        <v>1936</v>
      </c>
      <c r="X2127" s="2" t="s">
        <v>1141</v>
      </c>
      <c r="Y2127" s="2" t="s">
        <v>1949</v>
      </c>
      <c r="Z2127" s="2" t="s">
        <v>1938</v>
      </c>
    </row>
    <row r="2128" spans="1:27" ht="14.25" customHeight="1">
      <c r="A2128" s="1">
        <v>4048</v>
      </c>
      <c r="B2128" s="2">
        <v>1</v>
      </c>
      <c r="C2128" s="1" t="s">
        <v>1930</v>
      </c>
      <c r="D2128" s="1" t="s">
        <v>1931</v>
      </c>
      <c r="E2128" s="1">
        <v>2021</v>
      </c>
      <c r="F2128" s="1" t="s">
        <v>1932</v>
      </c>
      <c r="G2128" s="1" t="s">
        <v>1933</v>
      </c>
      <c r="H2128" s="8" t="str">
        <f>HYPERLINK("https://doi.org/"&amp;G2128)</f>
        <v>https://doi.org/10.1016/j.scitotenv.2021.147293</v>
      </c>
      <c r="I2128" s="1" t="s">
        <v>1934</v>
      </c>
      <c r="J2128" s="1" t="s">
        <v>1886</v>
      </c>
      <c r="K2128" s="2">
        <v>1</v>
      </c>
      <c r="L2128" s="2">
        <v>1</v>
      </c>
      <c r="M2128" s="2" t="s">
        <v>1939</v>
      </c>
      <c r="N2128" s="25">
        <f t="shared" si="45"/>
        <v>1.2264000000000002</v>
      </c>
      <c r="O2128" s="21"/>
      <c r="P2128" s="2">
        <v>5.11E-2</v>
      </c>
      <c r="Q2128" s="2"/>
      <c r="R2128" s="4">
        <f t="shared" si="46"/>
        <v>4.1666666666666664E-2</v>
      </c>
      <c r="U2128" s="16" t="s">
        <v>1295</v>
      </c>
      <c r="W2128" s="2" t="s">
        <v>1936</v>
      </c>
      <c r="X2128" s="2" t="s">
        <v>1141</v>
      </c>
      <c r="Y2128" s="2" t="s">
        <v>1949</v>
      </c>
      <c r="Z2128" s="2" t="s">
        <v>1938</v>
      </c>
    </row>
    <row r="2129" spans="1:27" ht="14.25" customHeight="1">
      <c r="A2129" s="1">
        <v>4048</v>
      </c>
      <c r="B2129" s="2">
        <v>1</v>
      </c>
      <c r="C2129" s="1" t="s">
        <v>1930</v>
      </c>
      <c r="D2129" s="1" t="s">
        <v>1931</v>
      </c>
      <c r="E2129" s="1">
        <v>2021</v>
      </c>
      <c r="F2129" s="1" t="s">
        <v>1932</v>
      </c>
      <c r="G2129" s="1" t="s">
        <v>1933</v>
      </c>
      <c r="H2129" s="8" t="str">
        <f>HYPERLINK("https://doi.org/"&amp;G2129)</f>
        <v>https://doi.org/10.1016/j.scitotenv.2021.147293</v>
      </c>
      <c r="I2129" s="1" t="s">
        <v>1934</v>
      </c>
      <c r="J2129" s="1" t="s">
        <v>1886</v>
      </c>
      <c r="K2129" s="2">
        <v>1</v>
      </c>
      <c r="L2129" s="2">
        <v>1</v>
      </c>
      <c r="M2129" s="2" t="s">
        <v>1940</v>
      </c>
      <c r="N2129" s="25">
        <f t="shared" si="45"/>
        <v>1.1400000000000001</v>
      </c>
      <c r="O2129" s="21"/>
      <c r="P2129" s="2">
        <v>4.7500000000000001E-2</v>
      </c>
      <c r="Q2129" s="2"/>
      <c r="R2129" s="4">
        <f t="shared" si="46"/>
        <v>4.1666666666666664E-2</v>
      </c>
      <c r="U2129" s="16" t="s">
        <v>1295</v>
      </c>
      <c r="W2129" s="2" t="s">
        <v>1936</v>
      </c>
      <c r="X2129" s="2" t="s">
        <v>1141</v>
      </c>
      <c r="Y2129" s="2" t="s">
        <v>1949</v>
      </c>
      <c r="Z2129" s="2" t="s">
        <v>1938</v>
      </c>
    </row>
    <row r="2130" spans="1:27" ht="14.25" customHeight="1">
      <c r="A2130" s="1">
        <v>4048</v>
      </c>
      <c r="B2130" s="2">
        <v>1</v>
      </c>
      <c r="C2130" s="1" t="s">
        <v>1930</v>
      </c>
      <c r="D2130" s="1" t="s">
        <v>1931</v>
      </c>
      <c r="E2130" s="1">
        <v>2021</v>
      </c>
      <c r="F2130" s="1" t="s">
        <v>1932</v>
      </c>
      <c r="G2130" s="1" t="s">
        <v>1933</v>
      </c>
      <c r="H2130" s="8" t="str">
        <f>HYPERLINK("https://doi.org/"&amp;G2130)</f>
        <v>https://doi.org/10.1016/j.scitotenv.2021.147293</v>
      </c>
      <c r="I2130" s="1" t="s">
        <v>1934</v>
      </c>
      <c r="J2130" s="1" t="s">
        <v>1886</v>
      </c>
      <c r="K2130" s="2">
        <v>1</v>
      </c>
      <c r="L2130" s="2">
        <v>1</v>
      </c>
      <c r="M2130" s="2" t="s">
        <v>1941</v>
      </c>
      <c r="N2130" s="25">
        <f t="shared" si="45"/>
        <v>2.2728000000000002</v>
      </c>
      <c r="O2130" s="21"/>
      <c r="P2130" s="2">
        <v>9.4700000000000006E-2</v>
      </c>
      <c r="Q2130" s="2"/>
      <c r="R2130" s="4">
        <f t="shared" si="46"/>
        <v>4.1666666666666664E-2</v>
      </c>
      <c r="U2130" s="16" t="s">
        <v>1295</v>
      </c>
      <c r="W2130" s="2" t="s">
        <v>1936</v>
      </c>
      <c r="X2130" s="2" t="s">
        <v>1141</v>
      </c>
      <c r="Y2130" s="2" t="s">
        <v>1949</v>
      </c>
      <c r="Z2130" s="2" t="s">
        <v>1938</v>
      </c>
    </row>
    <row r="2131" spans="1:27" ht="14.25" customHeight="1">
      <c r="A2131" s="1">
        <v>4048</v>
      </c>
      <c r="B2131" s="2">
        <v>1</v>
      </c>
      <c r="C2131" s="1" t="s">
        <v>1930</v>
      </c>
      <c r="D2131" s="1" t="s">
        <v>1931</v>
      </c>
      <c r="E2131" s="1">
        <v>2021</v>
      </c>
      <c r="F2131" s="1" t="s">
        <v>1932</v>
      </c>
      <c r="G2131" s="1" t="s">
        <v>1933</v>
      </c>
      <c r="H2131" s="8" t="str">
        <f>HYPERLINK("https://doi.org/"&amp;G2131)</f>
        <v>https://doi.org/10.1016/j.scitotenv.2021.147293</v>
      </c>
      <c r="I2131" s="1" t="s">
        <v>1934</v>
      </c>
      <c r="J2131" s="1" t="s">
        <v>1886</v>
      </c>
      <c r="K2131" s="2">
        <v>1</v>
      </c>
      <c r="L2131" s="2">
        <v>1</v>
      </c>
      <c r="M2131" s="2" t="s">
        <v>1942</v>
      </c>
      <c r="N2131" s="25">
        <f t="shared" si="45"/>
        <v>1.2096</v>
      </c>
      <c r="O2131" s="21"/>
      <c r="P2131" s="2">
        <v>5.04E-2</v>
      </c>
      <c r="Q2131" s="2"/>
      <c r="R2131" s="4">
        <f t="shared" si="46"/>
        <v>4.1666666666666664E-2</v>
      </c>
      <c r="U2131" s="16" t="s">
        <v>1295</v>
      </c>
      <c r="W2131" s="2" t="s">
        <v>1936</v>
      </c>
      <c r="X2131" s="2" t="s">
        <v>1141</v>
      </c>
      <c r="Y2131" s="2" t="s">
        <v>1949</v>
      </c>
      <c r="Z2131" s="2" t="s">
        <v>1938</v>
      </c>
    </row>
    <row r="2132" spans="1:27" ht="14.25" customHeight="1">
      <c r="A2132" s="1">
        <v>4048</v>
      </c>
      <c r="B2132" s="2">
        <v>1</v>
      </c>
      <c r="C2132" s="1" t="s">
        <v>1930</v>
      </c>
      <c r="D2132" s="1" t="s">
        <v>1931</v>
      </c>
      <c r="E2132" s="1">
        <v>2021</v>
      </c>
      <c r="F2132" s="1" t="s">
        <v>1932</v>
      </c>
      <c r="G2132" s="1" t="s">
        <v>1933</v>
      </c>
      <c r="H2132" s="8" t="str">
        <f>HYPERLINK("https://doi.org/"&amp;G2132)</f>
        <v>https://doi.org/10.1016/j.scitotenv.2021.147293</v>
      </c>
      <c r="I2132" s="1" t="s">
        <v>1934</v>
      </c>
      <c r="J2132" s="1" t="s">
        <v>1886</v>
      </c>
      <c r="K2132" s="2">
        <v>1</v>
      </c>
      <c r="L2132" s="2">
        <v>1</v>
      </c>
      <c r="M2132" s="2" t="s">
        <v>1943</v>
      </c>
      <c r="N2132" s="25">
        <f t="shared" si="45"/>
        <v>0.56400000000000006</v>
      </c>
      <c r="O2132" s="21"/>
      <c r="P2132" s="2">
        <v>2.35E-2</v>
      </c>
      <c r="Q2132" s="2"/>
      <c r="R2132" s="4">
        <f t="shared" si="46"/>
        <v>4.1666666666666664E-2</v>
      </c>
      <c r="U2132" s="16" t="s">
        <v>1295</v>
      </c>
      <c r="W2132" s="2" t="s">
        <v>1936</v>
      </c>
      <c r="X2132" s="2" t="s">
        <v>1141</v>
      </c>
      <c r="Y2132" s="2" t="s">
        <v>1949</v>
      </c>
      <c r="Z2132" s="2" t="s">
        <v>1938</v>
      </c>
    </row>
    <row r="2133" spans="1:27" ht="14.25" customHeight="1">
      <c r="A2133" s="1">
        <v>4048</v>
      </c>
      <c r="B2133" s="2">
        <v>1</v>
      </c>
      <c r="C2133" s="1" t="s">
        <v>1930</v>
      </c>
      <c r="D2133" s="1" t="s">
        <v>1931</v>
      </c>
      <c r="E2133" s="1">
        <v>2021</v>
      </c>
      <c r="F2133" s="1" t="s">
        <v>1932</v>
      </c>
      <c r="G2133" s="1" t="s">
        <v>1933</v>
      </c>
      <c r="H2133" s="8" t="str">
        <f>HYPERLINK("https://doi.org/"&amp;G2133)</f>
        <v>https://doi.org/10.1016/j.scitotenv.2021.147293</v>
      </c>
      <c r="I2133" s="1" t="s">
        <v>1934</v>
      </c>
      <c r="J2133" s="1" t="s">
        <v>1886</v>
      </c>
      <c r="K2133" s="2">
        <v>1</v>
      </c>
      <c r="L2133" s="2">
        <v>1</v>
      </c>
      <c r="M2133" s="2" t="s">
        <v>1944</v>
      </c>
      <c r="N2133" s="25">
        <f t="shared" si="45"/>
        <v>1.0728</v>
      </c>
      <c r="O2133" s="21"/>
      <c r="P2133" s="2">
        <v>4.4699999999999997E-2</v>
      </c>
      <c r="Q2133" s="2"/>
      <c r="R2133" s="4">
        <f t="shared" si="46"/>
        <v>4.1666666666666664E-2</v>
      </c>
      <c r="U2133" s="16" t="s">
        <v>1295</v>
      </c>
      <c r="W2133" s="2" t="s">
        <v>1936</v>
      </c>
      <c r="X2133" s="2" t="s">
        <v>1141</v>
      </c>
      <c r="Y2133" s="2" t="s">
        <v>1949</v>
      </c>
      <c r="Z2133" s="2" t="s">
        <v>1938</v>
      </c>
    </row>
    <row r="2134" spans="1:27" ht="14.25" customHeight="1">
      <c r="A2134" s="1">
        <v>4048</v>
      </c>
      <c r="B2134" s="2">
        <v>1</v>
      </c>
      <c r="C2134" s="1" t="s">
        <v>1930</v>
      </c>
      <c r="D2134" s="1" t="s">
        <v>1931</v>
      </c>
      <c r="E2134" s="1">
        <v>2021</v>
      </c>
      <c r="F2134" s="1" t="s">
        <v>1932</v>
      </c>
      <c r="G2134" s="1" t="s">
        <v>1933</v>
      </c>
      <c r="H2134" s="8" t="str">
        <f>HYPERLINK("https://doi.org/"&amp;G2134)</f>
        <v>https://doi.org/10.1016/j.scitotenv.2021.147293</v>
      </c>
      <c r="I2134" s="1" t="s">
        <v>1934</v>
      </c>
      <c r="J2134" s="1" t="s">
        <v>1886</v>
      </c>
      <c r="K2134" s="2">
        <v>1</v>
      </c>
      <c r="L2134" s="2">
        <v>1</v>
      </c>
      <c r="M2134" s="2" t="s">
        <v>1945</v>
      </c>
      <c r="N2134" s="25">
        <f t="shared" si="45"/>
        <v>0.80400000000000005</v>
      </c>
      <c r="O2134" s="21"/>
      <c r="P2134" s="2">
        <v>3.3500000000000002E-2</v>
      </c>
      <c r="Q2134" s="2"/>
      <c r="R2134" s="4">
        <f t="shared" si="46"/>
        <v>4.1666666666666664E-2</v>
      </c>
      <c r="U2134" s="16" t="s">
        <v>1295</v>
      </c>
      <c r="W2134" s="2" t="s">
        <v>1936</v>
      </c>
      <c r="X2134" s="2" t="s">
        <v>1141</v>
      </c>
      <c r="Y2134" s="2" t="s">
        <v>1949</v>
      </c>
      <c r="Z2134" s="2" t="s">
        <v>1938</v>
      </c>
    </row>
    <row r="2135" spans="1:27" ht="14.25" customHeight="1">
      <c r="A2135" s="1">
        <v>4048</v>
      </c>
      <c r="B2135" s="2">
        <v>1</v>
      </c>
      <c r="C2135" s="1" t="s">
        <v>1930</v>
      </c>
      <c r="D2135" s="1" t="s">
        <v>1931</v>
      </c>
      <c r="E2135" s="1">
        <v>2021</v>
      </c>
      <c r="F2135" s="1" t="s">
        <v>1932</v>
      </c>
      <c r="G2135" s="1" t="s">
        <v>1933</v>
      </c>
      <c r="H2135" s="8" t="str">
        <f>HYPERLINK("https://doi.org/"&amp;G2135)</f>
        <v>https://doi.org/10.1016/j.scitotenv.2021.147293</v>
      </c>
      <c r="I2135" s="1" t="s">
        <v>1934</v>
      </c>
      <c r="J2135" s="1" t="s">
        <v>1886</v>
      </c>
      <c r="K2135" s="2">
        <v>1</v>
      </c>
      <c r="L2135" s="2">
        <v>1</v>
      </c>
      <c r="M2135" s="2" t="s">
        <v>1935</v>
      </c>
      <c r="N2135" s="25">
        <f t="shared" si="45"/>
        <v>1.1160000000000001</v>
      </c>
      <c r="O2135" s="21"/>
      <c r="P2135" s="2">
        <v>4.65E-2</v>
      </c>
      <c r="Q2135" s="2"/>
      <c r="R2135" s="4">
        <f t="shared" si="46"/>
        <v>4.1666666666666664E-2</v>
      </c>
      <c r="U2135" s="16" t="s">
        <v>1295</v>
      </c>
      <c r="W2135" s="2" t="s">
        <v>1946</v>
      </c>
      <c r="X2135" s="2" t="s">
        <v>1141</v>
      </c>
      <c r="Y2135" s="2" t="s">
        <v>1949</v>
      </c>
      <c r="Z2135" s="2" t="s">
        <v>1938</v>
      </c>
    </row>
    <row r="2136" spans="1:27" ht="14.25" customHeight="1">
      <c r="A2136" s="1">
        <v>4048</v>
      </c>
      <c r="B2136" s="2">
        <v>1</v>
      </c>
      <c r="C2136" s="1" t="s">
        <v>1930</v>
      </c>
      <c r="D2136" s="1" t="s">
        <v>1931</v>
      </c>
      <c r="E2136" s="1">
        <v>2021</v>
      </c>
      <c r="F2136" s="1" t="s">
        <v>1932</v>
      </c>
      <c r="G2136" s="1" t="s">
        <v>1933</v>
      </c>
      <c r="H2136" s="8" t="str">
        <f>HYPERLINK("https://doi.org/"&amp;G2136)</f>
        <v>https://doi.org/10.1016/j.scitotenv.2021.147293</v>
      </c>
      <c r="I2136" s="1" t="s">
        <v>1934</v>
      </c>
      <c r="J2136" s="1" t="s">
        <v>1886</v>
      </c>
      <c r="K2136" s="2">
        <v>1</v>
      </c>
      <c r="L2136" s="2">
        <v>1</v>
      </c>
      <c r="M2136" s="2" t="s">
        <v>1939</v>
      </c>
      <c r="N2136" s="25">
        <f t="shared" si="45"/>
        <v>1.3248</v>
      </c>
      <c r="O2136" s="21"/>
      <c r="P2136" s="2">
        <v>5.5199999999999999E-2</v>
      </c>
      <c r="Q2136" s="2"/>
      <c r="R2136" s="4">
        <f t="shared" si="46"/>
        <v>4.1666666666666664E-2</v>
      </c>
      <c r="U2136" s="16" t="s">
        <v>1295</v>
      </c>
      <c r="W2136" s="2" t="s">
        <v>1946</v>
      </c>
      <c r="X2136" s="2" t="s">
        <v>1141</v>
      </c>
      <c r="Y2136" s="2" t="s">
        <v>1949</v>
      </c>
      <c r="Z2136" s="2" t="s">
        <v>1938</v>
      </c>
    </row>
    <row r="2137" spans="1:27" ht="14.25" customHeight="1">
      <c r="A2137" s="1">
        <v>4048</v>
      </c>
      <c r="B2137" s="2">
        <v>1</v>
      </c>
      <c r="C2137" s="1" t="s">
        <v>1930</v>
      </c>
      <c r="D2137" s="1" t="s">
        <v>1931</v>
      </c>
      <c r="E2137" s="1">
        <v>2021</v>
      </c>
      <c r="F2137" s="1" t="s">
        <v>1932</v>
      </c>
      <c r="G2137" s="1" t="s">
        <v>1933</v>
      </c>
      <c r="H2137" s="8" t="str">
        <f>HYPERLINK("https://doi.org/"&amp;G2137)</f>
        <v>https://doi.org/10.1016/j.scitotenv.2021.147293</v>
      </c>
      <c r="I2137" s="1" t="s">
        <v>1934</v>
      </c>
      <c r="J2137" s="1" t="s">
        <v>1886</v>
      </c>
      <c r="K2137" s="2">
        <v>1</v>
      </c>
      <c r="L2137" s="2">
        <v>1</v>
      </c>
      <c r="M2137" s="2" t="s">
        <v>1940</v>
      </c>
      <c r="N2137" s="25">
        <f t="shared" si="45"/>
        <v>1.236</v>
      </c>
      <c r="O2137" s="21"/>
      <c r="P2137" s="2">
        <v>5.1499999999999997E-2</v>
      </c>
      <c r="Q2137" s="2"/>
      <c r="R2137" s="4">
        <f t="shared" si="46"/>
        <v>4.1666666666666664E-2</v>
      </c>
      <c r="U2137" s="16" t="s">
        <v>1295</v>
      </c>
      <c r="W2137" s="2" t="s">
        <v>1946</v>
      </c>
      <c r="X2137" s="2" t="s">
        <v>1141</v>
      </c>
      <c r="Y2137" s="2" t="s">
        <v>1949</v>
      </c>
      <c r="Z2137" s="2" t="s">
        <v>1938</v>
      </c>
    </row>
    <row r="2138" spans="1:27" ht="14.25" customHeight="1">
      <c r="A2138" s="1">
        <v>4048</v>
      </c>
      <c r="B2138" s="2">
        <v>1</v>
      </c>
      <c r="C2138" s="1" t="s">
        <v>1930</v>
      </c>
      <c r="D2138" s="1" t="s">
        <v>1931</v>
      </c>
      <c r="E2138" s="1">
        <v>2021</v>
      </c>
      <c r="F2138" s="1" t="s">
        <v>1932</v>
      </c>
      <c r="G2138" s="1" t="s">
        <v>1933</v>
      </c>
      <c r="H2138" s="8" t="str">
        <f>HYPERLINK("https://doi.org/"&amp;G2138)</f>
        <v>https://doi.org/10.1016/j.scitotenv.2021.147293</v>
      </c>
      <c r="I2138" s="1" t="s">
        <v>1934</v>
      </c>
      <c r="J2138" s="1" t="s">
        <v>1886</v>
      </c>
      <c r="K2138" s="2">
        <v>1</v>
      </c>
      <c r="L2138" s="2">
        <v>1</v>
      </c>
      <c r="M2138" s="2" t="s">
        <v>1941</v>
      </c>
      <c r="N2138" s="25">
        <f t="shared" si="45"/>
        <v>1.3752</v>
      </c>
      <c r="O2138" s="21"/>
      <c r="P2138" s="2">
        <v>5.7299999999999997E-2</v>
      </c>
      <c r="Q2138" s="2"/>
      <c r="R2138" s="4">
        <f t="shared" si="46"/>
        <v>4.1666666666666664E-2</v>
      </c>
      <c r="U2138" s="16" t="s">
        <v>1295</v>
      </c>
      <c r="W2138" s="2" t="s">
        <v>1946</v>
      </c>
      <c r="X2138" s="2" t="s">
        <v>1141</v>
      </c>
      <c r="Y2138" s="2" t="s">
        <v>1949</v>
      </c>
      <c r="Z2138" s="2" t="s">
        <v>1938</v>
      </c>
    </row>
    <row r="2139" spans="1:27" ht="14.25" customHeight="1">
      <c r="A2139" s="1">
        <v>4048</v>
      </c>
      <c r="B2139" s="2">
        <v>1</v>
      </c>
      <c r="C2139" s="1" t="s">
        <v>1930</v>
      </c>
      <c r="D2139" s="1" t="s">
        <v>1931</v>
      </c>
      <c r="E2139" s="1">
        <v>2021</v>
      </c>
      <c r="F2139" s="1" t="s">
        <v>1932</v>
      </c>
      <c r="G2139" s="1" t="s">
        <v>1933</v>
      </c>
      <c r="H2139" s="8" t="str">
        <f>HYPERLINK("https://doi.org/"&amp;G2139)</f>
        <v>https://doi.org/10.1016/j.scitotenv.2021.147293</v>
      </c>
      <c r="I2139" s="1" t="s">
        <v>1934</v>
      </c>
      <c r="J2139" s="1" t="s">
        <v>1886</v>
      </c>
      <c r="K2139" s="2">
        <v>1</v>
      </c>
      <c r="L2139" s="2">
        <v>1</v>
      </c>
      <c r="M2139" s="2" t="s">
        <v>1942</v>
      </c>
      <c r="N2139" s="25">
        <f t="shared" si="45"/>
        <v>1.2072000000000001</v>
      </c>
      <c r="O2139" s="21"/>
      <c r="P2139" s="2">
        <v>5.0299999999999997E-2</v>
      </c>
      <c r="Q2139" s="2"/>
      <c r="R2139" s="4">
        <f t="shared" si="46"/>
        <v>4.1666666666666664E-2</v>
      </c>
      <c r="U2139" s="16" t="s">
        <v>1295</v>
      </c>
      <c r="W2139" s="2" t="s">
        <v>1946</v>
      </c>
      <c r="X2139" s="2" t="s">
        <v>1141</v>
      </c>
      <c r="Y2139" s="2" t="s">
        <v>1949</v>
      </c>
      <c r="Z2139" s="2" t="s">
        <v>1938</v>
      </c>
    </row>
    <row r="2140" spans="1:27" ht="14.25" customHeight="1">
      <c r="A2140" s="1">
        <v>4048</v>
      </c>
      <c r="B2140" s="2">
        <v>1</v>
      </c>
      <c r="C2140" s="1" t="s">
        <v>1930</v>
      </c>
      <c r="D2140" s="1" t="s">
        <v>1931</v>
      </c>
      <c r="E2140" s="1">
        <v>2021</v>
      </c>
      <c r="F2140" s="1" t="s">
        <v>1932</v>
      </c>
      <c r="G2140" s="1" t="s">
        <v>1933</v>
      </c>
      <c r="H2140" s="8" t="str">
        <f>HYPERLINK("https://doi.org/"&amp;G2140)</f>
        <v>https://doi.org/10.1016/j.scitotenv.2021.147293</v>
      </c>
      <c r="I2140" s="1" t="s">
        <v>1934</v>
      </c>
      <c r="J2140" s="1" t="s">
        <v>1886</v>
      </c>
      <c r="K2140" s="2">
        <v>1</v>
      </c>
      <c r="L2140" s="2">
        <v>1</v>
      </c>
      <c r="M2140" s="2" t="s">
        <v>1943</v>
      </c>
      <c r="N2140" s="25">
        <f t="shared" si="45"/>
        <v>1.2912000000000001</v>
      </c>
      <c r="O2140" s="21"/>
      <c r="P2140" s="2">
        <v>5.3800000000000001E-2</v>
      </c>
      <c r="Q2140" s="2"/>
      <c r="R2140" s="4">
        <f t="shared" si="46"/>
        <v>4.1666666666666664E-2</v>
      </c>
      <c r="U2140" s="16" t="s">
        <v>1295</v>
      </c>
      <c r="W2140" s="2" t="s">
        <v>1946</v>
      </c>
      <c r="X2140" s="2" t="s">
        <v>1141</v>
      </c>
      <c r="Y2140" s="2" t="s">
        <v>1949</v>
      </c>
      <c r="Z2140" s="2" t="s">
        <v>1938</v>
      </c>
    </row>
    <row r="2141" spans="1:27" ht="14.25" customHeight="1">
      <c r="A2141" s="1">
        <v>4048</v>
      </c>
      <c r="B2141" s="2">
        <v>1</v>
      </c>
      <c r="C2141" s="1" t="s">
        <v>1930</v>
      </c>
      <c r="D2141" s="1" t="s">
        <v>1931</v>
      </c>
      <c r="E2141" s="1">
        <v>2021</v>
      </c>
      <c r="F2141" s="1" t="s">
        <v>1932</v>
      </c>
      <c r="G2141" s="1" t="s">
        <v>1933</v>
      </c>
      <c r="H2141" s="8" t="str">
        <f>HYPERLINK("https://doi.org/"&amp;G2141)</f>
        <v>https://doi.org/10.1016/j.scitotenv.2021.147293</v>
      </c>
      <c r="I2141" s="1" t="s">
        <v>1934</v>
      </c>
      <c r="J2141" s="1" t="s">
        <v>1886</v>
      </c>
      <c r="K2141" s="2">
        <v>1</v>
      </c>
      <c r="L2141" s="2">
        <v>1</v>
      </c>
      <c r="M2141" s="2" t="s">
        <v>1944</v>
      </c>
      <c r="N2141" s="25">
        <f t="shared" si="45"/>
        <v>1.1400000000000001</v>
      </c>
      <c r="O2141" s="21"/>
      <c r="P2141" s="2">
        <v>4.7500000000000001E-2</v>
      </c>
      <c r="Q2141" s="2"/>
      <c r="R2141" s="4">
        <f t="shared" si="46"/>
        <v>4.1666666666666664E-2</v>
      </c>
      <c r="U2141" s="16" t="s">
        <v>1295</v>
      </c>
      <c r="W2141" s="2" t="s">
        <v>1946</v>
      </c>
      <c r="X2141" s="2" t="s">
        <v>1141</v>
      </c>
      <c r="Y2141" s="2" t="s">
        <v>1949</v>
      </c>
      <c r="Z2141" s="2" t="s">
        <v>1938</v>
      </c>
    </row>
    <row r="2142" spans="1:27" ht="14.25" customHeight="1">
      <c r="A2142" s="1">
        <v>4048</v>
      </c>
      <c r="B2142" s="2">
        <v>1</v>
      </c>
      <c r="C2142" s="1" t="s">
        <v>1930</v>
      </c>
      <c r="D2142" s="1" t="s">
        <v>1931</v>
      </c>
      <c r="E2142" s="1">
        <v>2021</v>
      </c>
      <c r="F2142" s="1" t="s">
        <v>1932</v>
      </c>
      <c r="G2142" s="1" t="s">
        <v>1933</v>
      </c>
      <c r="H2142" s="8" t="str">
        <f>HYPERLINK("https://doi.org/"&amp;G2142)</f>
        <v>https://doi.org/10.1016/j.scitotenv.2021.147293</v>
      </c>
      <c r="I2142" s="1" t="s">
        <v>1934</v>
      </c>
      <c r="J2142" s="1" t="s">
        <v>1886</v>
      </c>
      <c r="K2142" s="2">
        <v>1</v>
      </c>
      <c r="L2142" s="2">
        <v>1</v>
      </c>
      <c r="M2142" s="2" t="s">
        <v>1945</v>
      </c>
      <c r="N2142" s="25">
        <f t="shared" si="45"/>
        <v>1.2000000000000002</v>
      </c>
      <c r="O2142" s="21"/>
      <c r="P2142" s="2">
        <v>0.05</v>
      </c>
      <c r="Q2142" s="2"/>
      <c r="R2142" s="4">
        <f t="shared" si="46"/>
        <v>4.1666666666666664E-2</v>
      </c>
      <c r="T2142" s="2"/>
      <c r="U2142" s="16" t="s">
        <v>1295</v>
      </c>
      <c r="V2142" s="2"/>
      <c r="W2142" s="2" t="s">
        <v>1946</v>
      </c>
      <c r="X2142" s="2" t="s">
        <v>1141</v>
      </c>
      <c r="Y2142" s="2" t="s">
        <v>1949</v>
      </c>
      <c r="Z2142" s="2" t="s">
        <v>1938</v>
      </c>
    </row>
    <row r="2143" spans="1:27" ht="14.25" customHeight="1">
      <c r="A2143" s="1">
        <v>2129</v>
      </c>
      <c r="B2143" s="2">
        <v>1</v>
      </c>
      <c r="C2143" s="1" t="s">
        <v>1950</v>
      </c>
      <c r="D2143" s="1" t="s">
        <v>1951</v>
      </c>
      <c r="E2143" s="1">
        <v>2011</v>
      </c>
      <c r="F2143" s="1" t="s">
        <v>1952</v>
      </c>
      <c r="G2143" s="1" t="s">
        <v>1953</v>
      </c>
      <c r="H2143" s="8" t="str">
        <f>HYPERLINK("https://doi.org/"&amp;G2143)</f>
        <v>https://doi.org/10.1029/2010JD014543</v>
      </c>
      <c r="I2143" s="1" t="s">
        <v>1954</v>
      </c>
      <c r="J2143" s="1" t="s">
        <v>24</v>
      </c>
      <c r="K2143" s="2">
        <v>1</v>
      </c>
      <c r="L2143" s="2"/>
      <c r="M2143" s="2" t="s">
        <v>1955</v>
      </c>
      <c r="N2143" s="9">
        <f>S2143*Unit_conversion!$C$5</f>
        <v>1.5985785196716904</v>
      </c>
      <c r="O2143" s="2"/>
      <c r="P2143" s="2"/>
      <c r="Q2143" s="2"/>
      <c r="R2143" s="10"/>
      <c r="S2143" s="2">
        <v>45.4</v>
      </c>
      <c r="T2143" s="2"/>
      <c r="U2143" s="2" t="s">
        <v>26</v>
      </c>
      <c r="V2143" s="2"/>
      <c r="W2143" s="2" t="s">
        <v>1956</v>
      </c>
      <c r="X2143" s="2" t="s">
        <v>1141</v>
      </c>
      <c r="Y2143" s="2" t="s">
        <v>1828</v>
      </c>
      <c r="AA2143" s="2"/>
    </row>
    <row r="2144" spans="1:27" ht="14.25" customHeight="1">
      <c r="A2144" s="1">
        <v>2129</v>
      </c>
      <c r="B2144" s="2">
        <v>1</v>
      </c>
      <c r="C2144" s="1" t="s">
        <v>1950</v>
      </c>
      <c r="D2144" s="1" t="s">
        <v>1951</v>
      </c>
      <c r="E2144" s="1">
        <v>2011</v>
      </c>
      <c r="F2144" s="1" t="s">
        <v>1952</v>
      </c>
      <c r="G2144" s="1" t="s">
        <v>1953</v>
      </c>
      <c r="H2144" s="8" t="str">
        <f>HYPERLINK("https://doi.org/"&amp;G2144)</f>
        <v>https://doi.org/10.1029/2010JD014543</v>
      </c>
      <c r="I2144" s="1" t="s">
        <v>1954</v>
      </c>
      <c r="J2144" s="1" t="s">
        <v>24</v>
      </c>
      <c r="K2144" s="2">
        <v>1</v>
      </c>
      <c r="L2144" s="2"/>
      <c r="M2144" s="2" t="s">
        <v>1955</v>
      </c>
      <c r="N2144" s="9">
        <f>S2144*Unit_conversion!$C$5</f>
        <v>1.2957640864299163</v>
      </c>
      <c r="O2144" s="2"/>
      <c r="P2144" s="2"/>
      <c r="Q2144" s="2"/>
      <c r="R2144" s="10"/>
      <c r="S2144" s="2">
        <v>36.799999999999997</v>
      </c>
      <c r="T2144" s="2"/>
      <c r="U2144" s="2" t="s">
        <v>26</v>
      </c>
      <c r="V2144" s="2"/>
      <c r="W2144" s="2" t="s">
        <v>1605</v>
      </c>
      <c r="X2144" s="2" t="s">
        <v>1141</v>
      </c>
      <c r="Y2144" s="2" t="s">
        <v>1828</v>
      </c>
      <c r="AA2144" s="2"/>
    </row>
    <row r="2145" spans="1:27" ht="14.25" customHeight="1">
      <c r="A2145" s="1">
        <v>2129</v>
      </c>
      <c r="B2145" s="2">
        <v>1</v>
      </c>
      <c r="C2145" s="1" t="s">
        <v>1950</v>
      </c>
      <c r="D2145" s="1" t="s">
        <v>1951</v>
      </c>
      <c r="E2145" s="1">
        <v>2011</v>
      </c>
      <c r="F2145" s="1" t="s">
        <v>1952</v>
      </c>
      <c r="G2145" s="1" t="s">
        <v>1953</v>
      </c>
      <c r="H2145" s="8" t="str">
        <f>HYPERLINK("https://doi.org/"&amp;G2145)</f>
        <v>https://doi.org/10.1029/2010JD014543</v>
      </c>
      <c r="I2145" s="1" t="s">
        <v>1954</v>
      </c>
      <c r="J2145" s="1" t="s">
        <v>24</v>
      </c>
      <c r="K2145" s="2">
        <v>1</v>
      </c>
      <c r="L2145" s="2"/>
      <c r="M2145" s="2" t="s">
        <v>1955</v>
      </c>
      <c r="N2145" s="9">
        <f>S2145*Unit_conversion!$C$5</f>
        <v>1.8837874626087101</v>
      </c>
      <c r="O2145" s="2"/>
      <c r="P2145" s="2"/>
      <c r="Q2145" s="2"/>
      <c r="R2145" s="10"/>
      <c r="S2145" s="2">
        <v>53.5</v>
      </c>
      <c r="U2145" s="2" t="s">
        <v>26</v>
      </c>
      <c r="W2145" s="2" t="s">
        <v>1956</v>
      </c>
      <c r="X2145" s="2" t="s">
        <v>1141</v>
      </c>
      <c r="Y2145" s="2" t="s">
        <v>1957</v>
      </c>
      <c r="AA2145" s="2"/>
    </row>
    <row r="2146" spans="1:27" ht="14.25" customHeight="1">
      <c r="A2146" s="1">
        <v>2129</v>
      </c>
      <c r="B2146" s="2">
        <v>1</v>
      </c>
      <c r="C2146" s="1" t="s">
        <v>1950</v>
      </c>
      <c r="D2146" s="1" t="s">
        <v>1951</v>
      </c>
      <c r="E2146" s="1">
        <v>2011</v>
      </c>
      <c r="F2146" s="1" t="s">
        <v>1952</v>
      </c>
      <c r="G2146" s="1" t="s">
        <v>1953</v>
      </c>
      <c r="H2146" s="8" t="str">
        <f>HYPERLINK("https://doi.org/"&amp;G2146)</f>
        <v>https://doi.org/10.1029/2010JD014543</v>
      </c>
      <c r="I2146" s="1" t="s">
        <v>1954</v>
      </c>
      <c r="J2146" s="1" t="s">
        <v>24</v>
      </c>
      <c r="K2146" s="2">
        <v>1</v>
      </c>
      <c r="L2146" s="2"/>
      <c r="M2146" s="2" t="s">
        <v>1955</v>
      </c>
      <c r="N2146" s="9">
        <f>S2146*Unit_conversion!$C$5</f>
        <v>1.8028022072068404</v>
      </c>
      <c r="O2146" s="2"/>
      <c r="P2146" s="2"/>
      <c r="Q2146" s="2"/>
      <c r="R2146" s="10"/>
      <c r="S2146" s="2">
        <v>51.2</v>
      </c>
      <c r="U2146" s="2" t="s">
        <v>26</v>
      </c>
      <c r="W2146" s="2" t="s">
        <v>1956</v>
      </c>
      <c r="X2146" s="2" t="s">
        <v>1141</v>
      </c>
      <c r="Y2146" s="2" t="s">
        <v>1958</v>
      </c>
      <c r="AA2146" s="2"/>
    </row>
    <row r="2147" spans="1:27" ht="14.25" customHeight="1">
      <c r="A2147" s="1">
        <v>2129</v>
      </c>
      <c r="B2147" s="2">
        <v>1</v>
      </c>
      <c r="C2147" s="1" t="s">
        <v>1950</v>
      </c>
      <c r="D2147" s="1" t="s">
        <v>1951</v>
      </c>
      <c r="E2147" s="1">
        <v>2011</v>
      </c>
      <c r="F2147" s="1" t="s">
        <v>1952</v>
      </c>
      <c r="G2147" s="1" t="s">
        <v>1953</v>
      </c>
      <c r="H2147" s="8" t="str">
        <f>HYPERLINK("https://doi.org/"&amp;G2147)</f>
        <v>https://doi.org/10.1029/2010JD014543</v>
      </c>
      <c r="I2147" s="1" t="s">
        <v>1954</v>
      </c>
      <c r="J2147" s="1" t="s">
        <v>24</v>
      </c>
      <c r="K2147" s="2">
        <v>1</v>
      </c>
      <c r="L2147" s="2"/>
      <c r="M2147" s="2" t="s">
        <v>1955</v>
      </c>
      <c r="N2147" s="9">
        <f>S2147*Unit_conversion!$C$5</f>
        <v>1.4154814205022457</v>
      </c>
      <c r="O2147" s="2"/>
      <c r="P2147" s="2"/>
      <c r="Q2147" s="2"/>
      <c r="R2147" s="10"/>
      <c r="S2147" s="2">
        <v>40.200000000000003</v>
      </c>
      <c r="U2147" s="2" t="s">
        <v>26</v>
      </c>
      <c r="W2147" s="2" t="s">
        <v>1605</v>
      </c>
      <c r="X2147" s="2" t="s">
        <v>1141</v>
      </c>
      <c r="Y2147" s="2" t="s">
        <v>1957</v>
      </c>
      <c r="AA2147" s="2"/>
    </row>
    <row r="2148" spans="1:27" ht="14.25" customHeight="1">
      <c r="A2148" s="1">
        <v>2129</v>
      </c>
      <c r="B2148" s="2">
        <v>1</v>
      </c>
      <c r="C2148" s="1" t="s">
        <v>1950</v>
      </c>
      <c r="D2148" s="1" t="s">
        <v>1951</v>
      </c>
      <c r="E2148" s="1">
        <v>2011</v>
      </c>
      <c r="F2148" s="1" t="s">
        <v>1952</v>
      </c>
      <c r="G2148" s="1" t="s">
        <v>1953</v>
      </c>
      <c r="H2148" s="8" t="str">
        <f>HYPERLINK("https://doi.org/"&amp;G2148)</f>
        <v>https://doi.org/10.1029/2010JD014543</v>
      </c>
      <c r="I2148" s="1" t="s">
        <v>1954</v>
      </c>
      <c r="J2148" s="1" t="s">
        <v>24</v>
      </c>
      <c r="K2148" s="2">
        <v>1</v>
      </c>
      <c r="L2148" s="2"/>
      <c r="M2148" s="2" t="s">
        <v>1955</v>
      </c>
      <c r="N2148" s="9">
        <f>S2148*Unit_conversion!$C$5</f>
        <v>1.5528042448793293</v>
      </c>
      <c r="O2148" s="2"/>
      <c r="P2148" s="2"/>
      <c r="Q2148" s="2"/>
      <c r="R2148" s="4"/>
      <c r="S2148" s="1">
        <v>44.1</v>
      </c>
      <c r="U2148" s="2" t="s">
        <v>26</v>
      </c>
      <c r="W2148" s="1" t="s">
        <v>1605</v>
      </c>
      <c r="X2148" s="2" t="s">
        <v>1141</v>
      </c>
      <c r="Y2148" s="2" t="s">
        <v>1958</v>
      </c>
      <c r="AA2148" s="2"/>
    </row>
    <row r="2149" spans="1:27" ht="14.25" customHeight="1">
      <c r="A2149" s="1">
        <v>1957</v>
      </c>
      <c r="B2149" s="12">
        <v>1</v>
      </c>
      <c r="C2149" s="1" t="s">
        <v>1959</v>
      </c>
      <c r="D2149" s="1" t="s">
        <v>1960</v>
      </c>
      <c r="E2149" s="1">
        <v>2012</v>
      </c>
      <c r="F2149" s="1" t="s">
        <v>1961</v>
      </c>
      <c r="G2149" s="1" t="s">
        <v>1962</v>
      </c>
      <c r="H2149" s="8" t="str">
        <f>HYPERLINK("https://doi.org/"&amp;G2149)</f>
        <v>https://doi.org/10.1029/2011JD017037</v>
      </c>
      <c r="I2149" s="1" t="s">
        <v>1963</v>
      </c>
      <c r="J2149" s="1" t="s">
        <v>24</v>
      </c>
      <c r="K2149" s="2">
        <v>1</v>
      </c>
      <c r="L2149" s="2">
        <v>2</v>
      </c>
      <c r="M2149" s="2" t="s">
        <v>1964</v>
      </c>
      <c r="N2149" s="9">
        <f t="shared" ref="N2149:N2151" si="47">P2149/R2149</f>
        <v>0.60199999999999998</v>
      </c>
      <c r="O2149" s="15"/>
      <c r="P2149" s="2">
        <v>18.059999999999999</v>
      </c>
      <c r="Q2149" s="2"/>
      <c r="R2149" s="10">
        <v>30</v>
      </c>
      <c r="S2149" s="2"/>
      <c r="T2149" s="2"/>
      <c r="U2149" s="2" t="s">
        <v>45</v>
      </c>
      <c r="W2149" s="2" t="s">
        <v>1965</v>
      </c>
      <c r="X2149" s="2" t="s">
        <v>1141</v>
      </c>
      <c r="Y2149" s="2" t="s">
        <v>1816</v>
      </c>
    </row>
    <row r="2150" spans="1:27" ht="14.25" customHeight="1">
      <c r="A2150" s="1">
        <v>1957</v>
      </c>
      <c r="B2150" s="12">
        <v>1</v>
      </c>
      <c r="C2150" s="1" t="s">
        <v>1959</v>
      </c>
      <c r="D2150" s="1" t="s">
        <v>1960</v>
      </c>
      <c r="E2150" s="1">
        <v>2012</v>
      </c>
      <c r="F2150" s="1" t="s">
        <v>1961</v>
      </c>
      <c r="G2150" s="1" t="s">
        <v>1962</v>
      </c>
      <c r="H2150" s="8" t="str">
        <f>HYPERLINK("https://doi.org/"&amp;G2150)</f>
        <v>https://doi.org/10.1029/2011JD017037</v>
      </c>
      <c r="I2150" s="1" t="s">
        <v>1963</v>
      </c>
      <c r="J2150" s="1" t="s">
        <v>24</v>
      </c>
      <c r="K2150" s="2">
        <v>1</v>
      </c>
      <c r="L2150" s="2">
        <v>2</v>
      </c>
      <c r="M2150" s="2" t="s">
        <v>1964</v>
      </c>
      <c r="N2150" s="9">
        <f t="shared" si="47"/>
        <v>0.65166666666666673</v>
      </c>
      <c r="O2150" s="15"/>
      <c r="P2150" s="2">
        <v>19.55</v>
      </c>
      <c r="Q2150" s="2"/>
      <c r="R2150" s="10">
        <v>30</v>
      </c>
      <c r="S2150" s="2"/>
      <c r="T2150" s="2"/>
      <c r="U2150" s="2" t="s">
        <v>45</v>
      </c>
      <c r="W2150" s="2" t="s">
        <v>1966</v>
      </c>
      <c r="X2150" s="2" t="s">
        <v>1141</v>
      </c>
      <c r="Y2150" s="2" t="s">
        <v>1816</v>
      </c>
    </row>
    <row r="2151" spans="1:27" ht="14.25" customHeight="1">
      <c r="A2151" s="1">
        <v>1957</v>
      </c>
      <c r="B2151" s="12">
        <v>1</v>
      </c>
      <c r="C2151" s="1" t="s">
        <v>1959</v>
      </c>
      <c r="D2151" s="1" t="s">
        <v>1960</v>
      </c>
      <c r="E2151" s="1">
        <v>2012</v>
      </c>
      <c r="F2151" s="1" t="s">
        <v>1961</v>
      </c>
      <c r="G2151" s="1" t="s">
        <v>1962</v>
      </c>
      <c r="H2151" s="8" t="str">
        <f>HYPERLINK("https://doi.org/"&amp;G2151)</f>
        <v>https://doi.org/10.1029/2011JD017037</v>
      </c>
      <c r="I2151" s="1" t="s">
        <v>1963</v>
      </c>
      <c r="J2151" s="1" t="s">
        <v>24</v>
      </c>
      <c r="K2151" s="2">
        <v>1</v>
      </c>
      <c r="L2151" s="2">
        <v>2</v>
      </c>
      <c r="M2151" s="2" t="s">
        <v>1964</v>
      </c>
      <c r="N2151" s="9">
        <f t="shared" si="47"/>
        <v>0.3173333333333333</v>
      </c>
      <c r="O2151" s="15"/>
      <c r="P2151" s="2">
        <v>9.52</v>
      </c>
      <c r="Q2151" s="2"/>
      <c r="R2151" s="10">
        <v>30</v>
      </c>
      <c r="S2151" s="2"/>
      <c r="T2151" s="2"/>
      <c r="U2151" s="2" t="s">
        <v>45</v>
      </c>
      <c r="W2151" s="2" t="s">
        <v>1967</v>
      </c>
      <c r="X2151" s="2" t="s">
        <v>1141</v>
      </c>
      <c r="Y2151" s="2" t="s">
        <v>1816</v>
      </c>
      <c r="AA2151" s="2"/>
    </row>
    <row r="2152" spans="1:27" ht="14.25" customHeight="1">
      <c r="A2152" s="1">
        <v>1957</v>
      </c>
      <c r="B2152" s="2">
        <v>1</v>
      </c>
      <c r="C2152" s="1" t="s">
        <v>1959</v>
      </c>
      <c r="D2152" s="1" t="s">
        <v>1960</v>
      </c>
      <c r="E2152" s="1">
        <v>2012</v>
      </c>
      <c r="F2152" s="1" t="s">
        <v>1961</v>
      </c>
      <c r="G2152" s="1" t="s">
        <v>1962</v>
      </c>
      <c r="H2152" s="8" t="str">
        <f>HYPERLINK("https://doi.org/"&amp;G2152)</f>
        <v>https://doi.org/10.1029/2011JD017037</v>
      </c>
      <c r="I2152" s="1" t="s">
        <v>1963</v>
      </c>
      <c r="J2152" s="1" t="s">
        <v>24</v>
      </c>
      <c r="K2152" s="2">
        <v>3</v>
      </c>
      <c r="L2152" s="2">
        <v>6</v>
      </c>
      <c r="M2152" s="2" t="s">
        <v>1964</v>
      </c>
      <c r="N2152" s="16">
        <v>0.99</v>
      </c>
      <c r="O2152" s="2"/>
      <c r="Q2152" s="2"/>
      <c r="R2152" s="10"/>
      <c r="S2152" s="2"/>
      <c r="T2152" s="2"/>
      <c r="U2152" s="2" t="s">
        <v>35</v>
      </c>
      <c r="W2152" s="1" t="s">
        <v>1968</v>
      </c>
      <c r="X2152" s="2" t="s">
        <v>1141</v>
      </c>
      <c r="Y2152" s="2" t="s">
        <v>1816</v>
      </c>
    </row>
    <row r="2153" spans="1:27" ht="14.25" customHeight="1">
      <c r="A2153" s="1">
        <v>1797</v>
      </c>
      <c r="B2153" s="2">
        <v>1</v>
      </c>
      <c r="C2153" s="1" t="s">
        <v>1969</v>
      </c>
      <c r="D2153" s="1" t="s">
        <v>1970</v>
      </c>
      <c r="E2153" s="1">
        <v>2012</v>
      </c>
      <c r="F2153" s="1" t="s">
        <v>1971</v>
      </c>
      <c r="G2153" s="1" t="s">
        <v>1972</v>
      </c>
      <c r="H2153" s="8" t="str">
        <f>HYPERLINK("https://doi.org/"&amp;G2153)</f>
        <v>https://doi.org/10.1029/2011WR010482</v>
      </c>
      <c r="I2153" s="1" t="s">
        <v>1973</v>
      </c>
      <c r="J2153" s="1" t="s">
        <v>55</v>
      </c>
      <c r="K2153" s="2">
        <v>1</v>
      </c>
      <c r="L2153" s="2">
        <v>1</v>
      </c>
      <c r="M2153" s="2" t="s">
        <v>1974</v>
      </c>
      <c r="N2153" s="16">
        <v>0.04</v>
      </c>
      <c r="O2153" s="2"/>
      <c r="Q2153" s="2"/>
      <c r="R2153" s="10"/>
      <c r="S2153" s="2"/>
      <c r="T2153" s="2"/>
      <c r="U2153" s="2" t="s">
        <v>234</v>
      </c>
      <c r="W2153" s="2" t="s">
        <v>1975</v>
      </c>
      <c r="X2153" s="2" t="s">
        <v>1141</v>
      </c>
      <c r="Y2153" s="2" t="s">
        <v>563</v>
      </c>
      <c r="AA2153" s="2"/>
    </row>
    <row r="2154" spans="1:27" ht="14.25" customHeight="1">
      <c r="A2154" s="1">
        <v>1916</v>
      </c>
      <c r="B2154" s="2">
        <v>1</v>
      </c>
      <c r="C2154" s="1" t="s">
        <v>1976</v>
      </c>
      <c r="D2154" s="1" t="s">
        <v>1389</v>
      </c>
      <c r="E2154" s="1">
        <v>2012</v>
      </c>
      <c r="F2154" s="1" t="s">
        <v>1977</v>
      </c>
      <c r="G2154" s="1" t="s">
        <v>1978</v>
      </c>
      <c r="H2154" s="8" t="str">
        <f>HYPERLINK("https://doi.org/"&amp;G2154)</f>
        <v>https://doi.org/10.1029/2011WR010607</v>
      </c>
      <c r="I2154" s="1" t="s">
        <v>1979</v>
      </c>
      <c r="J2154" s="1" t="s">
        <v>55</v>
      </c>
      <c r="K2154" s="2">
        <v>9</v>
      </c>
      <c r="L2154" s="2"/>
      <c r="M2154" s="2" t="s">
        <v>1980</v>
      </c>
      <c r="N2154" s="9">
        <f>S2154*Unit_conversion!$C$5</f>
        <v>1.4013970282584423</v>
      </c>
      <c r="O2154" s="2"/>
      <c r="P2154" s="2"/>
      <c r="Q2154" s="2"/>
      <c r="R2154" s="10"/>
      <c r="S2154" s="2">
        <v>39.799999999999997</v>
      </c>
      <c r="T2154" s="2"/>
      <c r="U2154" s="2" t="s">
        <v>26</v>
      </c>
      <c r="V2154" s="2" t="s">
        <v>29</v>
      </c>
      <c r="W2154" s="2" t="s">
        <v>1981</v>
      </c>
      <c r="X2154" s="2" t="s">
        <v>1141</v>
      </c>
    </row>
    <row r="2155" spans="1:27" ht="14.25" customHeight="1">
      <c r="A2155" s="1">
        <v>1916</v>
      </c>
      <c r="B2155" s="2">
        <v>1</v>
      </c>
      <c r="C2155" s="1" t="s">
        <v>1976</v>
      </c>
      <c r="D2155" s="1" t="s">
        <v>1389</v>
      </c>
      <c r="E2155" s="1">
        <v>2012</v>
      </c>
      <c r="F2155" s="1" t="s">
        <v>1977</v>
      </c>
      <c r="G2155" s="1" t="s">
        <v>1978</v>
      </c>
      <c r="H2155" s="8" t="str">
        <f>HYPERLINK("https://doi.org/"&amp;G2155)</f>
        <v>https://doi.org/10.1029/2011WR010607</v>
      </c>
      <c r="I2155" s="1" t="s">
        <v>1979</v>
      </c>
      <c r="J2155" s="1" t="s">
        <v>55</v>
      </c>
      <c r="K2155" s="2">
        <v>10</v>
      </c>
      <c r="L2155" s="2"/>
      <c r="M2155" s="2" t="s">
        <v>1980</v>
      </c>
      <c r="N2155" s="9">
        <f>S2155*Unit_conversion!$C$5</f>
        <v>1.5246354603917223</v>
      </c>
      <c r="O2155" s="2"/>
      <c r="P2155" s="2"/>
      <c r="Q2155" s="2"/>
      <c r="R2155" s="10"/>
      <c r="S2155" s="2">
        <v>43.3</v>
      </c>
      <c r="T2155" s="2"/>
      <c r="U2155" s="2" t="s">
        <v>26</v>
      </c>
      <c r="V2155" s="2" t="s">
        <v>29</v>
      </c>
      <c r="W2155" s="2" t="s">
        <v>1981</v>
      </c>
      <c r="X2155" s="2" t="s">
        <v>1141</v>
      </c>
      <c r="Y2155" s="2"/>
    </row>
    <row r="2156" spans="1:27" ht="14.25" customHeight="1">
      <c r="A2156" s="1">
        <v>1916</v>
      </c>
      <c r="B2156" s="2">
        <v>1</v>
      </c>
      <c r="C2156" s="1" t="s">
        <v>1976</v>
      </c>
      <c r="D2156" s="1" t="s">
        <v>1389</v>
      </c>
      <c r="E2156" s="1">
        <v>2012</v>
      </c>
      <c r="F2156" s="1" t="s">
        <v>1977</v>
      </c>
      <c r="G2156" s="1" t="s">
        <v>1978</v>
      </c>
      <c r="H2156" s="8" t="str">
        <f>HYPERLINK("https://doi.org/"&amp;G2156)</f>
        <v>https://doi.org/10.1029/2011WR010607</v>
      </c>
      <c r="I2156" s="1" t="s">
        <v>1979</v>
      </c>
      <c r="J2156" s="1" t="s">
        <v>55</v>
      </c>
      <c r="K2156" s="2">
        <v>11</v>
      </c>
      <c r="L2156" s="2"/>
      <c r="M2156" s="2" t="s">
        <v>1980</v>
      </c>
      <c r="N2156" s="9">
        <f>S2156*Unit_conversion!$C$5</f>
        <v>1.4119603224412949</v>
      </c>
      <c r="O2156" s="2"/>
      <c r="P2156" s="2"/>
      <c r="Q2156" s="2"/>
      <c r="R2156" s="10"/>
      <c r="S2156" s="2">
        <v>40.1</v>
      </c>
      <c r="T2156" s="2"/>
      <c r="U2156" s="2" t="s">
        <v>26</v>
      </c>
      <c r="V2156" s="2" t="s">
        <v>29</v>
      </c>
      <c r="W2156" s="2" t="s">
        <v>1981</v>
      </c>
      <c r="X2156" s="2" t="s">
        <v>1141</v>
      </c>
      <c r="Y2156" s="2"/>
    </row>
    <row r="2157" spans="1:27" ht="14.25" customHeight="1">
      <c r="A2157" s="1">
        <v>1916</v>
      </c>
      <c r="B2157" s="2">
        <v>1</v>
      </c>
      <c r="C2157" s="1" t="s">
        <v>1976</v>
      </c>
      <c r="D2157" s="1" t="s">
        <v>1389</v>
      </c>
      <c r="E2157" s="1">
        <v>2012</v>
      </c>
      <c r="F2157" s="1" t="s">
        <v>1977</v>
      </c>
      <c r="G2157" s="1" t="s">
        <v>1978</v>
      </c>
      <c r="H2157" s="8" t="str">
        <f>HYPERLINK("https://doi.org/"&amp;G2157)</f>
        <v>https://doi.org/10.1029/2011WR010607</v>
      </c>
      <c r="I2157" s="1" t="s">
        <v>1979</v>
      </c>
      <c r="J2157" s="1" t="s">
        <v>55</v>
      </c>
      <c r="K2157" s="2">
        <v>9</v>
      </c>
      <c r="L2157" s="2"/>
      <c r="M2157" s="2" t="s">
        <v>1980</v>
      </c>
      <c r="N2157" s="9">
        <f>S2157*Unit_conversion!$C$5</f>
        <v>2.267587151252354</v>
      </c>
      <c r="O2157" s="2"/>
      <c r="P2157" s="2"/>
      <c r="Q2157" s="2"/>
      <c r="R2157" s="10"/>
      <c r="S2157" s="2">
        <v>64.400000000000006</v>
      </c>
      <c r="U2157" s="2" t="s">
        <v>26</v>
      </c>
      <c r="V2157" s="2" t="s">
        <v>29</v>
      </c>
      <c r="W2157" s="2" t="s">
        <v>1981</v>
      </c>
      <c r="X2157" s="2" t="s">
        <v>1141</v>
      </c>
      <c r="Y2157" s="2" t="s">
        <v>1982</v>
      </c>
    </row>
    <row r="2158" spans="1:27" ht="14.25" customHeight="1">
      <c r="A2158" s="1">
        <v>1916</v>
      </c>
      <c r="B2158" s="2">
        <v>1</v>
      </c>
      <c r="C2158" s="1" t="s">
        <v>1976</v>
      </c>
      <c r="D2158" s="1" t="s">
        <v>1389</v>
      </c>
      <c r="E2158" s="1">
        <v>2012</v>
      </c>
      <c r="F2158" s="1" t="s">
        <v>1977</v>
      </c>
      <c r="G2158" s="1" t="s">
        <v>1978</v>
      </c>
      <c r="H2158" s="8" t="str">
        <f>HYPERLINK("https://doi.org/"&amp;G2158)</f>
        <v>https://doi.org/10.1029/2011WR010607</v>
      </c>
      <c r="I2158" s="1" t="s">
        <v>1979</v>
      </c>
      <c r="J2158" s="1" t="s">
        <v>55</v>
      </c>
      <c r="K2158" s="2">
        <v>9</v>
      </c>
      <c r="L2158" s="2"/>
      <c r="M2158" s="2" t="s">
        <v>1980</v>
      </c>
      <c r="N2158" s="9">
        <f>S2158*Unit_conversion!$C$5</f>
        <v>2.6584290360178993</v>
      </c>
      <c r="O2158" s="2"/>
      <c r="P2158" s="2"/>
      <c r="Q2158" s="2"/>
      <c r="R2158" s="10"/>
      <c r="S2158" s="2">
        <v>75.5</v>
      </c>
      <c r="U2158" s="2" t="s">
        <v>26</v>
      </c>
      <c r="V2158" s="2" t="s">
        <v>29</v>
      </c>
      <c r="W2158" s="2" t="s">
        <v>1981</v>
      </c>
      <c r="X2158" s="2" t="s">
        <v>1141</v>
      </c>
      <c r="Y2158" s="2" t="s">
        <v>1982</v>
      </c>
    </row>
    <row r="2159" spans="1:27" ht="14.25" customHeight="1">
      <c r="A2159" s="1">
        <v>1916</v>
      </c>
      <c r="B2159" s="2">
        <v>1</v>
      </c>
      <c r="C2159" s="1" t="s">
        <v>1976</v>
      </c>
      <c r="D2159" s="1" t="s">
        <v>1389</v>
      </c>
      <c r="E2159" s="1">
        <v>2012</v>
      </c>
      <c r="F2159" s="1" t="s">
        <v>1977</v>
      </c>
      <c r="G2159" s="1" t="s">
        <v>1978</v>
      </c>
      <c r="H2159" s="8" t="str">
        <f>HYPERLINK("https://doi.org/"&amp;G2159)</f>
        <v>https://doi.org/10.1029/2011WR010607</v>
      </c>
      <c r="I2159" s="1" t="s">
        <v>1979</v>
      </c>
      <c r="J2159" s="1" t="s">
        <v>55</v>
      </c>
      <c r="K2159" s="2">
        <v>9</v>
      </c>
      <c r="L2159" s="2"/>
      <c r="M2159" s="2" t="s">
        <v>1980</v>
      </c>
      <c r="N2159" s="9">
        <f>S2159*Unit_conversion!$C$5</f>
        <v>2.8591316254920982</v>
      </c>
      <c r="O2159" s="2"/>
      <c r="P2159" s="2"/>
      <c r="Q2159" s="2"/>
      <c r="R2159" s="10"/>
      <c r="S2159" s="2">
        <v>81.2</v>
      </c>
      <c r="U2159" s="2" t="s">
        <v>26</v>
      </c>
      <c r="V2159" s="2" t="s">
        <v>29</v>
      </c>
      <c r="W2159" s="2" t="s">
        <v>1981</v>
      </c>
      <c r="X2159" s="2" t="s">
        <v>1141</v>
      </c>
      <c r="Y2159" s="2" t="s">
        <v>1982</v>
      </c>
    </row>
    <row r="2160" spans="1:27" ht="14.25" customHeight="1">
      <c r="A2160" s="1">
        <v>1916</v>
      </c>
      <c r="B2160" s="2">
        <v>1</v>
      </c>
      <c r="C2160" s="1" t="s">
        <v>1976</v>
      </c>
      <c r="D2160" s="1" t="s">
        <v>1389</v>
      </c>
      <c r="E2160" s="1">
        <v>2012</v>
      </c>
      <c r="F2160" s="1" t="s">
        <v>1977</v>
      </c>
      <c r="G2160" s="1" t="s">
        <v>1978</v>
      </c>
      <c r="H2160" s="8" t="str">
        <f>HYPERLINK("https://doi.org/"&amp;G2160)</f>
        <v>https://doi.org/10.1029/2011WR010607</v>
      </c>
      <c r="I2160" s="1" t="s">
        <v>1979</v>
      </c>
      <c r="J2160" s="1" t="s">
        <v>55</v>
      </c>
      <c r="K2160" s="2">
        <v>9</v>
      </c>
      <c r="L2160" s="2"/>
      <c r="M2160" s="2" t="s">
        <v>1980</v>
      </c>
      <c r="N2160" s="9">
        <f>S2160*Unit_conversion!$C$5</f>
        <v>1.9894204044372359</v>
      </c>
      <c r="O2160" s="2"/>
      <c r="P2160" s="2"/>
      <c r="Q2160" s="2"/>
      <c r="R2160" s="10"/>
      <c r="S2160" s="2">
        <v>56.5</v>
      </c>
      <c r="U2160" s="2" t="s">
        <v>26</v>
      </c>
      <c r="V2160" s="2" t="s">
        <v>29</v>
      </c>
      <c r="W2160" s="2" t="s">
        <v>1981</v>
      </c>
      <c r="X2160" s="2" t="s">
        <v>1141</v>
      </c>
      <c r="Y2160" s="2" t="s">
        <v>1982</v>
      </c>
    </row>
    <row r="2161" spans="1:25" ht="14.25" customHeight="1">
      <c r="A2161" s="1">
        <v>1916</v>
      </c>
      <c r="B2161" s="2">
        <v>1</v>
      </c>
      <c r="C2161" s="1" t="s">
        <v>1976</v>
      </c>
      <c r="D2161" s="1" t="s">
        <v>1389</v>
      </c>
      <c r="E2161" s="1">
        <v>2012</v>
      </c>
      <c r="F2161" s="1" t="s">
        <v>1977</v>
      </c>
      <c r="G2161" s="1" t="s">
        <v>1978</v>
      </c>
      <c r="H2161" s="8" t="str">
        <f>HYPERLINK("https://doi.org/"&amp;G2161)</f>
        <v>https://doi.org/10.1029/2011WR010607</v>
      </c>
      <c r="I2161" s="1" t="s">
        <v>1979</v>
      </c>
      <c r="J2161" s="1" t="s">
        <v>55</v>
      </c>
      <c r="K2161" s="2">
        <v>9</v>
      </c>
      <c r="L2161" s="2"/>
      <c r="M2161" s="2" t="s">
        <v>1980</v>
      </c>
      <c r="N2161" s="9">
        <f>S2161*Unit_conversion!$C$5</f>
        <v>2.3591357008370761</v>
      </c>
      <c r="O2161" s="2"/>
      <c r="P2161" s="2"/>
      <c r="Q2161" s="2"/>
      <c r="R2161" s="10"/>
      <c r="S2161" s="2">
        <v>67</v>
      </c>
      <c r="U2161" s="2" t="s">
        <v>26</v>
      </c>
      <c r="V2161" s="2" t="s">
        <v>29</v>
      </c>
      <c r="W2161" s="2" t="s">
        <v>1981</v>
      </c>
      <c r="X2161" s="2" t="s">
        <v>1141</v>
      </c>
      <c r="Y2161" s="2" t="s">
        <v>1982</v>
      </c>
    </row>
    <row r="2162" spans="1:25" ht="14.25" customHeight="1">
      <c r="A2162" s="1">
        <v>1916</v>
      </c>
      <c r="B2162" s="2">
        <v>1</v>
      </c>
      <c r="C2162" s="1" t="s">
        <v>1976</v>
      </c>
      <c r="D2162" s="1" t="s">
        <v>1389</v>
      </c>
      <c r="E2162" s="1">
        <v>2012</v>
      </c>
      <c r="F2162" s="1" t="s">
        <v>1977</v>
      </c>
      <c r="G2162" s="1" t="s">
        <v>1978</v>
      </c>
      <c r="H2162" s="8" t="str">
        <f>HYPERLINK("https://doi.org/"&amp;G2162)</f>
        <v>https://doi.org/10.1029/2011WR010607</v>
      </c>
      <c r="I2162" s="1" t="s">
        <v>1979</v>
      </c>
      <c r="J2162" s="1" t="s">
        <v>55</v>
      </c>
      <c r="K2162" s="2">
        <v>9</v>
      </c>
      <c r="L2162" s="2"/>
      <c r="M2162" s="2" t="s">
        <v>1980</v>
      </c>
      <c r="N2162" s="9">
        <f>S2162*Unit_conversion!$C$5</f>
        <v>2.5527960941893735</v>
      </c>
      <c r="O2162" s="2"/>
      <c r="P2162" s="2"/>
      <c r="Q2162" s="2"/>
      <c r="R2162" s="10"/>
      <c r="S2162" s="2">
        <v>72.5</v>
      </c>
      <c r="U2162" s="2" t="s">
        <v>26</v>
      </c>
      <c r="V2162" s="2" t="s">
        <v>29</v>
      </c>
      <c r="W2162" s="2" t="s">
        <v>1981</v>
      </c>
      <c r="X2162" s="2" t="s">
        <v>1141</v>
      </c>
      <c r="Y2162" s="2" t="s">
        <v>1982</v>
      </c>
    </row>
    <row r="2163" spans="1:25" ht="14.25" customHeight="1">
      <c r="A2163" s="1">
        <v>1916</v>
      </c>
      <c r="B2163" s="2">
        <v>1</v>
      </c>
      <c r="C2163" s="1" t="s">
        <v>1976</v>
      </c>
      <c r="D2163" s="1" t="s">
        <v>1389</v>
      </c>
      <c r="E2163" s="1">
        <v>2012</v>
      </c>
      <c r="F2163" s="1" t="s">
        <v>1977</v>
      </c>
      <c r="G2163" s="1" t="s">
        <v>1978</v>
      </c>
      <c r="H2163" s="8" t="str">
        <f>HYPERLINK("https://doi.org/"&amp;G2163)</f>
        <v>https://doi.org/10.1029/2011WR010607</v>
      </c>
      <c r="I2163" s="1" t="s">
        <v>1979</v>
      </c>
      <c r="J2163" s="1" t="s">
        <v>55</v>
      </c>
      <c r="K2163" s="2">
        <v>9</v>
      </c>
      <c r="L2163" s="2"/>
      <c r="M2163" s="2" t="s">
        <v>1980</v>
      </c>
      <c r="N2163" s="9">
        <f>S2163*Unit_conversion!$C$5</f>
        <v>1.9506883257667764</v>
      </c>
      <c r="O2163" s="2"/>
      <c r="P2163" s="2"/>
      <c r="Q2163" s="2"/>
      <c r="R2163" s="10"/>
      <c r="S2163" s="2">
        <v>55.4</v>
      </c>
      <c r="U2163" s="2" t="s">
        <v>26</v>
      </c>
      <c r="V2163" s="2" t="s">
        <v>29</v>
      </c>
      <c r="W2163" s="2" t="s">
        <v>1981</v>
      </c>
      <c r="X2163" s="2" t="s">
        <v>1141</v>
      </c>
      <c r="Y2163" s="2" t="s">
        <v>1982</v>
      </c>
    </row>
    <row r="2164" spans="1:25" ht="14.25" customHeight="1">
      <c r="A2164" s="1">
        <v>1916</v>
      </c>
      <c r="B2164" s="2">
        <v>1</v>
      </c>
      <c r="C2164" s="1" t="s">
        <v>1976</v>
      </c>
      <c r="D2164" s="1" t="s">
        <v>1389</v>
      </c>
      <c r="E2164" s="1">
        <v>2012</v>
      </c>
      <c r="F2164" s="1" t="s">
        <v>1977</v>
      </c>
      <c r="G2164" s="1" t="s">
        <v>1978</v>
      </c>
      <c r="H2164" s="8" t="str">
        <f>HYPERLINK("https://doi.org/"&amp;G2164)</f>
        <v>https://doi.org/10.1029/2011WR010607</v>
      </c>
      <c r="I2164" s="1" t="s">
        <v>1979</v>
      </c>
      <c r="J2164" s="1" t="s">
        <v>55</v>
      </c>
      <c r="K2164" s="2">
        <v>9</v>
      </c>
      <c r="L2164" s="2"/>
      <c r="M2164" s="2" t="s">
        <v>1980</v>
      </c>
      <c r="N2164" s="9">
        <f>S2164*Unit_conversion!$C$5</f>
        <v>2.3168825241056656</v>
      </c>
      <c r="O2164" s="2"/>
      <c r="P2164" s="2"/>
      <c r="Q2164" s="2"/>
      <c r="R2164" s="10"/>
      <c r="S2164" s="2">
        <v>65.8</v>
      </c>
      <c r="U2164" s="2" t="s">
        <v>26</v>
      </c>
      <c r="V2164" s="2" t="s">
        <v>29</v>
      </c>
      <c r="W2164" s="2" t="s">
        <v>1981</v>
      </c>
      <c r="X2164" s="2" t="s">
        <v>1141</v>
      </c>
      <c r="Y2164" s="2" t="s">
        <v>1982</v>
      </c>
    </row>
    <row r="2165" spans="1:25" ht="14.25" customHeight="1">
      <c r="A2165" s="1">
        <v>1916</v>
      </c>
      <c r="B2165" s="2">
        <v>1</v>
      </c>
      <c r="C2165" s="1" t="s">
        <v>1976</v>
      </c>
      <c r="D2165" s="1" t="s">
        <v>1389</v>
      </c>
      <c r="E2165" s="1">
        <v>2012</v>
      </c>
      <c r="F2165" s="1" t="s">
        <v>1977</v>
      </c>
      <c r="G2165" s="1" t="s">
        <v>1978</v>
      </c>
      <c r="H2165" s="8" t="str">
        <f>HYPERLINK("https://doi.org/"&amp;G2165)</f>
        <v>https://doi.org/10.1029/2011WR010607</v>
      </c>
      <c r="I2165" s="1" t="s">
        <v>1979</v>
      </c>
      <c r="J2165" s="1" t="s">
        <v>55</v>
      </c>
      <c r="K2165" s="2">
        <v>10</v>
      </c>
      <c r="L2165" s="2"/>
      <c r="M2165" s="2" t="s">
        <v>1980</v>
      </c>
      <c r="N2165" s="9">
        <f>S2165*Unit_conversion!$C$5</f>
        <v>1.6408316964031007</v>
      </c>
      <c r="O2165" s="2"/>
      <c r="P2165" s="2"/>
      <c r="Q2165" s="2"/>
      <c r="R2165" s="10"/>
      <c r="S2165" s="2">
        <v>46.6</v>
      </c>
      <c r="U2165" s="2" t="s">
        <v>26</v>
      </c>
      <c r="V2165" s="2" t="s">
        <v>29</v>
      </c>
      <c r="W2165" s="2" t="s">
        <v>1981</v>
      </c>
      <c r="X2165" s="2" t="s">
        <v>1141</v>
      </c>
      <c r="Y2165" s="2" t="s">
        <v>1982</v>
      </c>
    </row>
    <row r="2166" spans="1:25" ht="14.25" customHeight="1">
      <c r="A2166" s="1">
        <v>1916</v>
      </c>
      <c r="B2166" s="2">
        <v>1</v>
      </c>
      <c r="C2166" s="1" t="s">
        <v>1976</v>
      </c>
      <c r="D2166" s="1" t="s">
        <v>1389</v>
      </c>
      <c r="E2166" s="1">
        <v>2012</v>
      </c>
      <c r="F2166" s="1" t="s">
        <v>1977</v>
      </c>
      <c r="G2166" s="1" t="s">
        <v>1978</v>
      </c>
      <c r="H2166" s="8" t="str">
        <f>HYPERLINK("https://doi.org/"&amp;G2166)</f>
        <v>https://doi.org/10.1029/2011WR010607</v>
      </c>
      <c r="I2166" s="1" t="s">
        <v>1979</v>
      </c>
      <c r="J2166" s="1" t="s">
        <v>55</v>
      </c>
      <c r="K2166" s="2">
        <v>10</v>
      </c>
      <c r="L2166" s="2"/>
      <c r="M2166" s="2" t="s">
        <v>1980</v>
      </c>
      <c r="N2166" s="9">
        <f>S2166*Unit_conversion!$C$5</f>
        <v>1.6267473041592975</v>
      </c>
      <c r="O2166" s="2"/>
      <c r="P2166" s="2"/>
      <c r="Q2166" s="2"/>
      <c r="R2166" s="10"/>
      <c r="S2166" s="2">
        <v>46.2</v>
      </c>
      <c r="U2166" s="2" t="s">
        <v>26</v>
      </c>
      <c r="V2166" s="2" t="s">
        <v>29</v>
      </c>
      <c r="W2166" s="2" t="s">
        <v>1981</v>
      </c>
      <c r="X2166" s="2" t="s">
        <v>1141</v>
      </c>
      <c r="Y2166" s="2" t="s">
        <v>1982</v>
      </c>
    </row>
    <row r="2167" spans="1:25" ht="14.25" customHeight="1">
      <c r="A2167" s="1">
        <v>1916</v>
      </c>
      <c r="B2167" s="2">
        <v>1</v>
      </c>
      <c r="C2167" s="1" t="s">
        <v>1976</v>
      </c>
      <c r="D2167" s="1" t="s">
        <v>1389</v>
      </c>
      <c r="E2167" s="1">
        <v>2012</v>
      </c>
      <c r="F2167" s="1" t="s">
        <v>1977</v>
      </c>
      <c r="G2167" s="1" t="s">
        <v>1978</v>
      </c>
      <c r="H2167" s="8" t="str">
        <f>HYPERLINK("https://doi.org/"&amp;G2167)</f>
        <v>https://doi.org/10.1029/2011WR010607</v>
      </c>
      <c r="I2167" s="1" t="s">
        <v>1979</v>
      </c>
      <c r="J2167" s="1" t="s">
        <v>55</v>
      </c>
      <c r="K2167" s="2">
        <v>10</v>
      </c>
      <c r="L2167" s="2"/>
      <c r="M2167" s="2" t="s">
        <v>1980</v>
      </c>
      <c r="N2167" s="9">
        <f>S2167*Unit_conversion!$C$5</f>
        <v>1.6654793828297567</v>
      </c>
      <c r="O2167" s="2"/>
      <c r="P2167" s="2"/>
      <c r="Q2167" s="2"/>
      <c r="R2167" s="10"/>
      <c r="S2167" s="2">
        <v>47.3</v>
      </c>
      <c r="U2167" s="2" t="s">
        <v>26</v>
      </c>
      <c r="V2167" s="2" t="s">
        <v>29</v>
      </c>
      <c r="W2167" s="2" t="s">
        <v>1981</v>
      </c>
      <c r="X2167" s="2" t="s">
        <v>1141</v>
      </c>
      <c r="Y2167" s="2" t="s">
        <v>1982</v>
      </c>
    </row>
    <row r="2168" spans="1:25" ht="14.25" customHeight="1">
      <c r="A2168" s="1">
        <v>1916</v>
      </c>
      <c r="B2168" s="2">
        <v>1</v>
      </c>
      <c r="C2168" s="1" t="s">
        <v>1976</v>
      </c>
      <c r="D2168" s="1" t="s">
        <v>1389</v>
      </c>
      <c r="E2168" s="1">
        <v>2012</v>
      </c>
      <c r="F2168" s="1" t="s">
        <v>1977</v>
      </c>
      <c r="G2168" s="1" t="s">
        <v>1978</v>
      </c>
      <c r="H2168" s="8" t="str">
        <f>HYPERLINK("https://doi.org/"&amp;G2168)</f>
        <v>https://doi.org/10.1029/2011WR010607</v>
      </c>
      <c r="I2168" s="1" t="s">
        <v>1979</v>
      </c>
      <c r="J2168" s="1" t="s">
        <v>55</v>
      </c>
      <c r="K2168" s="2">
        <v>10</v>
      </c>
      <c r="L2168" s="2"/>
      <c r="M2168" s="2" t="s">
        <v>1980</v>
      </c>
      <c r="N2168" s="9">
        <f>S2168*Unit_conversion!$C$5</f>
        <v>1.6760426770126093</v>
      </c>
      <c r="O2168" s="2"/>
      <c r="P2168" s="2"/>
      <c r="Q2168" s="2"/>
      <c r="R2168" s="10"/>
      <c r="S2168" s="2">
        <v>47.6</v>
      </c>
      <c r="U2168" s="2" t="s">
        <v>26</v>
      </c>
      <c r="V2168" s="2" t="s">
        <v>29</v>
      </c>
      <c r="W2168" s="2" t="s">
        <v>1981</v>
      </c>
      <c r="X2168" s="2" t="s">
        <v>1141</v>
      </c>
      <c r="Y2168" s="2" t="s">
        <v>1982</v>
      </c>
    </row>
    <row r="2169" spans="1:25" ht="14.25" customHeight="1">
      <c r="A2169" s="1">
        <v>1916</v>
      </c>
      <c r="B2169" s="2">
        <v>1</v>
      </c>
      <c r="C2169" s="1" t="s">
        <v>1976</v>
      </c>
      <c r="D2169" s="1" t="s">
        <v>1389</v>
      </c>
      <c r="E2169" s="1">
        <v>2012</v>
      </c>
      <c r="F2169" s="1" t="s">
        <v>1977</v>
      </c>
      <c r="G2169" s="1" t="s">
        <v>1978</v>
      </c>
      <c r="H2169" s="8" t="str">
        <f>HYPERLINK("https://doi.org/"&amp;G2169)</f>
        <v>https://doi.org/10.1029/2011WR010607</v>
      </c>
      <c r="I2169" s="1" t="s">
        <v>1979</v>
      </c>
      <c r="J2169" s="1" t="s">
        <v>55</v>
      </c>
      <c r="K2169" s="2">
        <v>10</v>
      </c>
      <c r="L2169" s="2"/>
      <c r="M2169" s="2" t="s">
        <v>1980</v>
      </c>
      <c r="N2169" s="9">
        <f>S2169*Unit_conversion!$C$5</f>
        <v>1.6478738925250023</v>
      </c>
      <c r="O2169" s="2"/>
      <c r="P2169" s="2"/>
      <c r="Q2169" s="2"/>
      <c r="R2169" s="10"/>
      <c r="S2169" s="2">
        <v>46.8</v>
      </c>
      <c r="U2169" s="2" t="s">
        <v>26</v>
      </c>
      <c r="V2169" s="2" t="s">
        <v>29</v>
      </c>
      <c r="W2169" s="2" t="s">
        <v>1981</v>
      </c>
      <c r="X2169" s="2" t="s">
        <v>1141</v>
      </c>
      <c r="Y2169" s="2" t="s">
        <v>1982</v>
      </c>
    </row>
    <row r="2170" spans="1:25" ht="14.25" customHeight="1">
      <c r="A2170" s="1">
        <v>1916</v>
      </c>
      <c r="B2170" s="2">
        <v>1</v>
      </c>
      <c r="C2170" s="1" t="s">
        <v>1976</v>
      </c>
      <c r="D2170" s="1" t="s">
        <v>1389</v>
      </c>
      <c r="E2170" s="1">
        <v>2012</v>
      </c>
      <c r="F2170" s="1" t="s">
        <v>1977</v>
      </c>
      <c r="G2170" s="1" t="s">
        <v>1978</v>
      </c>
      <c r="H2170" s="8" t="str">
        <f>HYPERLINK("https://doi.org/"&amp;G2170)</f>
        <v>https://doi.org/10.1029/2011WR010607</v>
      </c>
      <c r="I2170" s="1" t="s">
        <v>1979</v>
      </c>
      <c r="J2170" s="1" t="s">
        <v>55</v>
      </c>
      <c r="K2170" s="2">
        <v>10</v>
      </c>
      <c r="L2170" s="2"/>
      <c r="M2170" s="2" t="s">
        <v>1980</v>
      </c>
      <c r="N2170" s="9">
        <f>S2170*Unit_conversion!$C$5</f>
        <v>1.6690004808907075</v>
      </c>
      <c r="O2170" s="2"/>
      <c r="P2170" s="2"/>
      <c r="Q2170" s="2"/>
      <c r="R2170" s="10"/>
      <c r="S2170" s="2">
        <v>47.4</v>
      </c>
      <c r="U2170" s="2" t="s">
        <v>26</v>
      </c>
      <c r="V2170" s="2" t="s">
        <v>29</v>
      </c>
      <c r="W2170" s="2" t="s">
        <v>1981</v>
      </c>
      <c r="X2170" s="2" t="s">
        <v>1141</v>
      </c>
      <c r="Y2170" s="2" t="s">
        <v>1982</v>
      </c>
    </row>
    <row r="2171" spans="1:25" ht="14.25" customHeight="1">
      <c r="A2171" s="1">
        <v>1916</v>
      </c>
      <c r="B2171" s="2">
        <v>1</v>
      </c>
      <c r="C2171" s="1" t="s">
        <v>1976</v>
      </c>
      <c r="D2171" s="1" t="s">
        <v>1389</v>
      </c>
      <c r="E2171" s="1">
        <v>2012</v>
      </c>
      <c r="F2171" s="1" t="s">
        <v>1977</v>
      </c>
      <c r="G2171" s="1" t="s">
        <v>1978</v>
      </c>
      <c r="H2171" s="8" t="str">
        <f>HYPERLINK("https://doi.org/"&amp;G2171)</f>
        <v>https://doi.org/10.1029/2011WR010607</v>
      </c>
      <c r="I2171" s="1" t="s">
        <v>1979</v>
      </c>
      <c r="J2171" s="1" t="s">
        <v>55</v>
      </c>
      <c r="K2171" s="2">
        <v>10</v>
      </c>
      <c r="L2171" s="2"/>
      <c r="M2171" s="2" t="s">
        <v>1980</v>
      </c>
      <c r="N2171" s="9">
        <f>S2171*Unit_conversion!$C$5</f>
        <v>2.1267432288143193</v>
      </c>
      <c r="O2171" s="2"/>
      <c r="P2171" s="2"/>
      <c r="Q2171" s="2"/>
      <c r="R2171" s="10"/>
      <c r="S2171" s="2">
        <v>60.4</v>
      </c>
      <c r="U2171" s="2" t="s">
        <v>26</v>
      </c>
      <c r="V2171" s="2" t="s">
        <v>29</v>
      </c>
      <c r="W2171" s="2" t="s">
        <v>1981</v>
      </c>
      <c r="X2171" s="2" t="s">
        <v>1141</v>
      </c>
      <c r="Y2171" s="2" t="s">
        <v>1982</v>
      </c>
    </row>
    <row r="2172" spans="1:25" ht="14.25" customHeight="1">
      <c r="A2172" s="1">
        <v>1916</v>
      </c>
      <c r="B2172" s="2">
        <v>1</v>
      </c>
      <c r="C2172" s="1" t="s">
        <v>1976</v>
      </c>
      <c r="D2172" s="1" t="s">
        <v>1389</v>
      </c>
      <c r="E2172" s="1">
        <v>2012</v>
      </c>
      <c r="F2172" s="1" t="s">
        <v>1977</v>
      </c>
      <c r="G2172" s="1" t="s">
        <v>1978</v>
      </c>
      <c r="H2172" s="8" t="str">
        <f>HYPERLINK("https://doi.org/"&amp;G2172)</f>
        <v>https://doi.org/10.1029/2011WR010607</v>
      </c>
      <c r="I2172" s="1" t="s">
        <v>1979</v>
      </c>
      <c r="J2172" s="1" t="s">
        <v>55</v>
      </c>
      <c r="K2172" s="2">
        <v>10</v>
      </c>
      <c r="L2172" s="2"/>
      <c r="M2172" s="2" t="s">
        <v>1980</v>
      </c>
      <c r="N2172" s="9">
        <f>S2172*Unit_conversion!$C$5</f>
        <v>2.0105469928029409</v>
      </c>
      <c r="O2172" s="2"/>
      <c r="P2172" s="2"/>
      <c r="Q2172" s="2"/>
      <c r="R2172" s="10"/>
      <c r="S2172" s="2">
        <v>57.1</v>
      </c>
      <c r="U2172" s="2" t="s">
        <v>26</v>
      </c>
      <c r="V2172" s="2" t="s">
        <v>29</v>
      </c>
      <c r="W2172" s="2" t="s">
        <v>1981</v>
      </c>
      <c r="X2172" s="2" t="s">
        <v>1141</v>
      </c>
      <c r="Y2172" s="2" t="s">
        <v>1982</v>
      </c>
    </row>
    <row r="2173" spans="1:25" ht="14.25" customHeight="1">
      <c r="A2173" s="1">
        <v>1916</v>
      </c>
      <c r="B2173" s="2">
        <v>1</v>
      </c>
      <c r="C2173" s="1" t="s">
        <v>1976</v>
      </c>
      <c r="D2173" s="1" t="s">
        <v>1389</v>
      </c>
      <c r="E2173" s="1">
        <v>2012</v>
      </c>
      <c r="F2173" s="1" t="s">
        <v>1977</v>
      </c>
      <c r="G2173" s="1" t="s">
        <v>1978</v>
      </c>
      <c r="H2173" s="8" t="str">
        <f>HYPERLINK("https://doi.org/"&amp;G2173)</f>
        <v>https://doi.org/10.1029/2011WR010607</v>
      </c>
      <c r="I2173" s="1" t="s">
        <v>1979</v>
      </c>
      <c r="J2173" s="1" t="s">
        <v>55</v>
      </c>
      <c r="K2173" s="2">
        <v>11</v>
      </c>
      <c r="L2173" s="2"/>
      <c r="M2173" s="2" t="s">
        <v>1980</v>
      </c>
      <c r="N2173" s="9">
        <f>S2173*Unit_conversion!$C$5</f>
        <v>1.4260447146850983</v>
      </c>
      <c r="O2173" s="2"/>
      <c r="P2173" s="2"/>
      <c r="Q2173" s="2"/>
      <c r="R2173" s="10"/>
      <c r="S2173" s="2">
        <v>40.5</v>
      </c>
      <c r="U2173" s="2" t="s">
        <v>26</v>
      </c>
      <c r="V2173" s="2" t="s">
        <v>29</v>
      </c>
      <c r="W2173" s="2" t="s">
        <v>1981</v>
      </c>
      <c r="X2173" s="2" t="s">
        <v>1141</v>
      </c>
      <c r="Y2173" s="2" t="s">
        <v>1982</v>
      </c>
    </row>
    <row r="2174" spans="1:25" ht="14.25" customHeight="1">
      <c r="A2174" s="1">
        <v>1916</v>
      </c>
      <c r="B2174" s="2">
        <v>1</v>
      </c>
      <c r="C2174" s="1" t="s">
        <v>1976</v>
      </c>
      <c r="D2174" s="1" t="s">
        <v>1389</v>
      </c>
      <c r="E2174" s="1">
        <v>2012</v>
      </c>
      <c r="F2174" s="1" t="s">
        <v>1977</v>
      </c>
      <c r="G2174" s="1" t="s">
        <v>1978</v>
      </c>
      <c r="H2174" s="8" t="str">
        <f>HYPERLINK("https://doi.org/"&amp;G2174)</f>
        <v>https://doi.org/10.1029/2011WR010607</v>
      </c>
      <c r="I2174" s="1" t="s">
        <v>1979</v>
      </c>
      <c r="J2174" s="1" t="s">
        <v>55</v>
      </c>
      <c r="K2174" s="2">
        <v>11</v>
      </c>
      <c r="L2174" s="2"/>
      <c r="M2174" s="2" t="s">
        <v>1980</v>
      </c>
      <c r="N2174" s="9">
        <f>S2174*Unit_conversion!$C$5</f>
        <v>1.4366080088679507</v>
      </c>
      <c r="O2174" s="2"/>
      <c r="P2174" s="2"/>
      <c r="Q2174" s="2"/>
      <c r="R2174" s="10"/>
      <c r="S2174" s="2">
        <v>40.799999999999997</v>
      </c>
      <c r="U2174" s="2" t="s">
        <v>26</v>
      </c>
      <c r="V2174" s="2" t="s">
        <v>29</v>
      </c>
      <c r="W2174" s="2" t="s">
        <v>1981</v>
      </c>
      <c r="X2174" s="2" t="s">
        <v>1141</v>
      </c>
      <c r="Y2174" s="2" t="s">
        <v>1982</v>
      </c>
    </row>
    <row r="2175" spans="1:25" ht="14.25" customHeight="1">
      <c r="A2175" s="1">
        <v>1916</v>
      </c>
      <c r="B2175" s="2">
        <v>1</v>
      </c>
      <c r="C2175" s="1" t="s">
        <v>1976</v>
      </c>
      <c r="D2175" s="1" t="s">
        <v>1389</v>
      </c>
      <c r="E2175" s="1">
        <v>2012</v>
      </c>
      <c r="F2175" s="1" t="s">
        <v>1977</v>
      </c>
      <c r="G2175" s="1" t="s">
        <v>1978</v>
      </c>
      <c r="H2175" s="8" t="str">
        <f>HYPERLINK("https://doi.org/"&amp;G2175)</f>
        <v>https://doi.org/10.1029/2011WR010607</v>
      </c>
      <c r="I2175" s="1" t="s">
        <v>1979</v>
      </c>
      <c r="J2175" s="1" t="s">
        <v>55</v>
      </c>
      <c r="K2175" s="2">
        <v>11</v>
      </c>
      <c r="L2175" s="2"/>
      <c r="M2175" s="2" t="s">
        <v>1980</v>
      </c>
      <c r="N2175" s="9">
        <f>S2175*Unit_conversion!$C$5</f>
        <v>1.4894244797822136</v>
      </c>
      <c r="O2175" s="2"/>
      <c r="P2175" s="2"/>
      <c r="Q2175" s="2"/>
      <c r="R2175" s="10"/>
      <c r="S2175" s="2">
        <v>42.3</v>
      </c>
      <c r="U2175" s="2" t="s">
        <v>26</v>
      </c>
      <c r="V2175" s="2" t="s">
        <v>29</v>
      </c>
      <c r="W2175" s="2" t="s">
        <v>1981</v>
      </c>
      <c r="X2175" s="2" t="s">
        <v>1141</v>
      </c>
      <c r="Y2175" s="2" t="s">
        <v>1982</v>
      </c>
    </row>
    <row r="2176" spans="1:25" ht="14.25" customHeight="1">
      <c r="A2176" s="1">
        <v>1916</v>
      </c>
      <c r="B2176" s="2">
        <v>1</v>
      </c>
      <c r="C2176" s="1" t="s">
        <v>1976</v>
      </c>
      <c r="D2176" s="1" t="s">
        <v>1389</v>
      </c>
      <c r="E2176" s="1">
        <v>2012</v>
      </c>
      <c r="F2176" s="1" t="s">
        <v>1977</v>
      </c>
      <c r="G2176" s="1" t="s">
        <v>1978</v>
      </c>
      <c r="H2176" s="8" t="str">
        <f>HYPERLINK("https://doi.org/"&amp;G2176)</f>
        <v>https://doi.org/10.1029/2011WR010607</v>
      </c>
      <c r="I2176" s="1" t="s">
        <v>1979</v>
      </c>
      <c r="J2176" s="1" t="s">
        <v>55</v>
      </c>
      <c r="K2176" s="2">
        <v>11</v>
      </c>
      <c r="L2176" s="2"/>
      <c r="M2176" s="2" t="s">
        <v>1980</v>
      </c>
      <c r="N2176" s="9">
        <f>S2176*Unit_conversion!$C$5</f>
        <v>1.3028062825518181</v>
      </c>
      <c r="O2176" s="2"/>
      <c r="P2176" s="2"/>
      <c r="Q2176" s="2"/>
      <c r="R2176" s="10"/>
      <c r="S2176" s="2">
        <v>37</v>
      </c>
      <c r="U2176" s="2" t="s">
        <v>26</v>
      </c>
      <c r="V2176" s="2" t="s">
        <v>29</v>
      </c>
      <c r="W2176" s="2" t="s">
        <v>1981</v>
      </c>
      <c r="X2176" s="2" t="s">
        <v>1141</v>
      </c>
      <c r="Y2176" s="2" t="s">
        <v>1982</v>
      </c>
    </row>
    <row r="2177" spans="1:25" ht="14.25" customHeight="1">
      <c r="A2177" s="1">
        <v>1916</v>
      </c>
      <c r="B2177" s="2">
        <v>1</v>
      </c>
      <c r="C2177" s="1" t="s">
        <v>1976</v>
      </c>
      <c r="D2177" s="1" t="s">
        <v>1389</v>
      </c>
      <c r="E2177" s="1">
        <v>2012</v>
      </c>
      <c r="F2177" s="1" t="s">
        <v>1977</v>
      </c>
      <c r="G2177" s="1" t="s">
        <v>1978</v>
      </c>
      <c r="H2177" s="8" t="str">
        <f>HYPERLINK("https://doi.org/"&amp;G2177)</f>
        <v>https://doi.org/10.1029/2011WR010607</v>
      </c>
      <c r="I2177" s="1" t="s">
        <v>1979</v>
      </c>
      <c r="J2177" s="1" t="s">
        <v>55</v>
      </c>
      <c r="K2177" s="2">
        <v>11</v>
      </c>
      <c r="L2177" s="2"/>
      <c r="M2177" s="2" t="s">
        <v>1980</v>
      </c>
      <c r="N2177" s="9">
        <f>S2177*Unit_conversion!$C$5</f>
        <v>1.3063273806127691</v>
      </c>
      <c r="O2177" s="2"/>
      <c r="P2177" s="2"/>
      <c r="Q2177" s="2"/>
      <c r="R2177" s="10"/>
      <c r="S2177" s="2">
        <v>37.1</v>
      </c>
      <c r="U2177" s="2" t="s">
        <v>26</v>
      </c>
      <c r="V2177" s="2" t="s">
        <v>29</v>
      </c>
      <c r="W2177" s="2" t="s">
        <v>1981</v>
      </c>
      <c r="X2177" s="2" t="s">
        <v>1141</v>
      </c>
      <c r="Y2177" s="2" t="s">
        <v>1982</v>
      </c>
    </row>
    <row r="2178" spans="1:25" ht="14.25" customHeight="1">
      <c r="A2178" s="1">
        <v>1916</v>
      </c>
      <c r="B2178" s="2">
        <v>1</v>
      </c>
      <c r="C2178" s="1" t="s">
        <v>1976</v>
      </c>
      <c r="D2178" s="1" t="s">
        <v>1389</v>
      </c>
      <c r="E2178" s="1">
        <v>2012</v>
      </c>
      <c r="F2178" s="1" t="s">
        <v>1977</v>
      </c>
      <c r="G2178" s="1" t="s">
        <v>1978</v>
      </c>
      <c r="H2178" s="8" t="str">
        <f>HYPERLINK("https://doi.org/"&amp;G2178)</f>
        <v>https://doi.org/10.1029/2011WR010607</v>
      </c>
      <c r="I2178" s="1" t="s">
        <v>1979</v>
      </c>
      <c r="J2178" s="1" t="s">
        <v>55</v>
      </c>
      <c r="K2178" s="2">
        <v>11</v>
      </c>
      <c r="L2178" s="2"/>
      <c r="M2178" s="2" t="s">
        <v>1980</v>
      </c>
      <c r="N2178" s="9">
        <f>S2178*Unit_conversion!$C$5</f>
        <v>1.3344961651003759</v>
      </c>
      <c r="O2178" s="2"/>
      <c r="P2178" s="2"/>
      <c r="Q2178" s="2"/>
      <c r="R2178" s="10"/>
      <c r="S2178" s="2">
        <v>37.9</v>
      </c>
      <c r="U2178" s="2" t="s">
        <v>26</v>
      </c>
      <c r="V2178" s="2" t="s">
        <v>29</v>
      </c>
      <c r="W2178" s="2" t="s">
        <v>1981</v>
      </c>
      <c r="X2178" s="2" t="s">
        <v>1141</v>
      </c>
      <c r="Y2178" s="2" t="s">
        <v>1982</v>
      </c>
    </row>
    <row r="2179" spans="1:25" ht="14.25" customHeight="1">
      <c r="A2179" s="1">
        <v>1916</v>
      </c>
      <c r="B2179" s="2">
        <v>1</v>
      </c>
      <c r="C2179" s="1" t="s">
        <v>1976</v>
      </c>
      <c r="D2179" s="1" t="s">
        <v>1389</v>
      </c>
      <c r="E2179" s="1">
        <v>2012</v>
      </c>
      <c r="F2179" s="1" t="s">
        <v>1977</v>
      </c>
      <c r="G2179" s="1" t="s">
        <v>1978</v>
      </c>
      <c r="H2179" s="8" t="str">
        <f>HYPERLINK("https://doi.org/"&amp;G2179)</f>
        <v>https://doi.org/10.1029/2011WR010607</v>
      </c>
      <c r="I2179" s="1" t="s">
        <v>1979</v>
      </c>
      <c r="J2179" s="1" t="s">
        <v>55</v>
      </c>
      <c r="K2179" s="2">
        <v>11</v>
      </c>
      <c r="L2179" s="2"/>
      <c r="M2179" s="2" t="s">
        <v>1980</v>
      </c>
      <c r="N2179" s="9">
        <f>S2179*Unit_conversion!$C$5</f>
        <v>1.4295658127460491</v>
      </c>
      <c r="O2179" s="2"/>
      <c r="P2179" s="2"/>
      <c r="Q2179" s="2"/>
      <c r="R2179" s="10"/>
      <c r="S2179" s="2">
        <v>40.6</v>
      </c>
      <c r="U2179" s="2" t="s">
        <v>26</v>
      </c>
      <c r="V2179" s="2" t="s">
        <v>29</v>
      </c>
      <c r="W2179" s="2" t="s">
        <v>1981</v>
      </c>
      <c r="X2179" s="2" t="s">
        <v>1141</v>
      </c>
      <c r="Y2179" s="2" t="s">
        <v>1982</v>
      </c>
    </row>
    <row r="2180" spans="1:25" ht="14.25" customHeight="1">
      <c r="A2180" s="1">
        <v>1916</v>
      </c>
      <c r="B2180" s="2">
        <v>1</v>
      </c>
      <c r="C2180" s="1" t="s">
        <v>1976</v>
      </c>
      <c r="D2180" s="1" t="s">
        <v>1389</v>
      </c>
      <c r="E2180" s="1">
        <v>2012</v>
      </c>
      <c r="F2180" s="1" t="s">
        <v>1977</v>
      </c>
      <c r="G2180" s="1" t="s">
        <v>1978</v>
      </c>
      <c r="H2180" s="8" t="str">
        <f>HYPERLINK("https://doi.org/"&amp;G2180)</f>
        <v>https://doi.org/10.1029/2011WR010607</v>
      </c>
      <c r="I2180" s="1" t="s">
        <v>1979</v>
      </c>
      <c r="J2180" s="1" t="s">
        <v>55</v>
      </c>
      <c r="K2180" s="2">
        <v>11</v>
      </c>
      <c r="L2180" s="2"/>
      <c r="M2180" s="2" t="s">
        <v>1980</v>
      </c>
      <c r="N2180" s="9">
        <f>S2180*Unit_conversion!$C$5</f>
        <v>1.4295658127460491</v>
      </c>
      <c r="O2180" s="2"/>
      <c r="P2180" s="2"/>
      <c r="Q2180" s="2"/>
      <c r="R2180" s="10"/>
      <c r="S2180" s="2">
        <v>40.6</v>
      </c>
      <c r="T2180" s="2"/>
      <c r="U2180" s="2" t="s">
        <v>26</v>
      </c>
      <c r="V2180" s="2" t="s">
        <v>29</v>
      </c>
      <c r="W2180" s="2" t="s">
        <v>1981</v>
      </c>
      <c r="X2180" s="2" t="s">
        <v>1141</v>
      </c>
      <c r="Y2180" s="2" t="s">
        <v>1982</v>
      </c>
    </row>
    <row r="2181" spans="1:25" ht="14.25" customHeight="1">
      <c r="A2181" s="1">
        <v>3065</v>
      </c>
      <c r="B2181" s="2">
        <v>1</v>
      </c>
      <c r="C2181" s="1" t="s">
        <v>1983</v>
      </c>
      <c r="D2181" s="1" t="s">
        <v>1984</v>
      </c>
      <c r="E2181" s="1">
        <v>2018</v>
      </c>
      <c r="F2181" s="1" t="s">
        <v>1985</v>
      </c>
      <c r="G2181" s="1" t="s">
        <v>1986</v>
      </c>
      <c r="H2181" s="8" t="str">
        <f>HYPERLINK("https://doi.org/"&amp;G2181)</f>
        <v>https://doi.org/10.1029/2018JD029011</v>
      </c>
      <c r="I2181" s="1" t="s">
        <v>1987</v>
      </c>
      <c r="J2181" s="1" t="s">
        <v>79</v>
      </c>
      <c r="K2181" s="2">
        <v>1</v>
      </c>
      <c r="L2181" s="2"/>
      <c r="M2181" s="2" t="s">
        <v>1988</v>
      </c>
      <c r="N2181" s="9">
        <f>S2181*Unit_conversion!$C$5</f>
        <v>1.4929455778431646</v>
      </c>
      <c r="O2181" s="2"/>
      <c r="P2181" s="2"/>
      <c r="Q2181" s="2"/>
      <c r="R2181" s="10"/>
      <c r="S2181" s="2">
        <v>42.4</v>
      </c>
      <c r="T2181" s="2"/>
      <c r="U2181" s="2" t="s">
        <v>35</v>
      </c>
      <c r="V2181" s="2" t="s">
        <v>29</v>
      </c>
      <c r="W2181" s="2" t="s">
        <v>724</v>
      </c>
      <c r="X2181" s="2" t="s">
        <v>1141</v>
      </c>
    </row>
    <row r="2182" spans="1:25" ht="14.25" customHeight="1">
      <c r="A2182" s="1">
        <v>3065</v>
      </c>
      <c r="B2182" s="2">
        <v>1</v>
      </c>
      <c r="C2182" s="1" t="s">
        <v>1983</v>
      </c>
      <c r="D2182" s="1" t="s">
        <v>1984</v>
      </c>
      <c r="E2182" s="1">
        <v>2018</v>
      </c>
      <c r="F2182" s="1" t="s">
        <v>1985</v>
      </c>
      <c r="G2182" s="1" t="s">
        <v>1986</v>
      </c>
      <c r="H2182" s="8" t="str">
        <f>HYPERLINK("https://doi.org/"&amp;G2182)</f>
        <v>https://doi.org/10.1029/2018JD029011</v>
      </c>
      <c r="I2182" s="1" t="s">
        <v>1987</v>
      </c>
      <c r="J2182" s="1" t="s">
        <v>79</v>
      </c>
      <c r="K2182" s="2">
        <v>1</v>
      </c>
      <c r="L2182" s="2"/>
      <c r="M2182" s="2" t="s">
        <v>1988</v>
      </c>
      <c r="N2182" s="9">
        <f>S2182*Unit_conversion!$C$5</f>
        <v>1.3450594592832286</v>
      </c>
      <c r="O2182" s="2"/>
      <c r="P2182" s="2"/>
      <c r="Q2182" s="2"/>
      <c r="R2182" s="10"/>
      <c r="S2182" s="2">
        <v>38.200000000000003</v>
      </c>
      <c r="T2182" s="2"/>
      <c r="U2182" s="2" t="s">
        <v>35</v>
      </c>
      <c r="V2182" s="2" t="s">
        <v>29</v>
      </c>
      <c r="W2182" s="2" t="s">
        <v>1989</v>
      </c>
      <c r="X2182" s="2" t="s">
        <v>1141</v>
      </c>
      <c r="Y2182" s="2"/>
    </row>
    <row r="2183" spans="1:25" ht="14.25" customHeight="1">
      <c r="A2183" s="1">
        <v>3065</v>
      </c>
      <c r="B2183" s="2">
        <v>1</v>
      </c>
      <c r="C2183" s="1" t="s">
        <v>1983</v>
      </c>
      <c r="D2183" s="1" t="s">
        <v>1984</v>
      </c>
      <c r="E2183" s="1">
        <v>2018</v>
      </c>
      <c r="F2183" s="1" t="s">
        <v>1985</v>
      </c>
      <c r="G2183" s="1" t="s">
        <v>1986</v>
      </c>
      <c r="H2183" s="8" t="str">
        <f>HYPERLINK("https://doi.org/"&amp;G2183)</f>
        <v>https://doi.org/10.1029/2018JD029011</v>
      </c>
      <c r="I2183" s="1" t="s">
        <v>1987</v>
      </c>
      <c r="J2183" s="1" t="s">
        <v>79</v>
      </c>
      <c r="K2183" s="2">
        <v>1</v>
      </c>
      <c r="L2183" s="2"/>
      <c r="M2183" s="2" t="s">
        <v>1988</v>
      </c>
      <c r="N2183" s="9">
        <f>S2183*Unit_conversion!$C$5</f>
        <v>1.4999877739650664</v>
      </c>
      <c r="O2183" s="2"/>
      <c r="P2183" s="2"/>
      <c r="Q2183" s="2"/>
      <c r="R2183" s="10"/>
      <c r="S2183" s="2">
        <v>42.6</v>
      </c>
      <c r="T2183" s="2"/>
      <c r="U2183" s="2" t="s">
        <v>35</v>
      </c>
      <c r="V2183" s="2" t="s">
        <v>29</v>
      </c>
      <c r="W2183" s="2" t="s">
        <v>1990</v>
      </c>
      <c r="X2183" s="2" t="s">
        <v>1141</v>
      </c>
      <c r="Y2183" s="2"/>
    </row>
    <row r="2184" spans="1:25" ht="14.25" customHeight="1">
      <c r="A2184" s="1">
        <v>3065</v>
      </c>
      <c r="B2184" s="2">
        <v>1</v>
      </c>
      <c r="C2184" s="1" t="s">
        <v>1983</v>
      </c>
      <c r="D2184" s="1" t="s">
        <v>1984</v>
      </c>
      <c r="E2184" s="1">
        <v>2018</v>
      </c>
      <c r="F2184" s="1" t="s">
        <v>1985</v>
      </c>
      <c r="G2184" s="1" t="s">
        <v>1986</v>
      </c>
      <c r="H2184" s="8" t="str">
        <f>HYPERLINK("https://doi.org/"&amp;G2184)</f>
        <v>https://doi.org/10.1029/2018JD029011</v>
      </c>
      <c r="I2184" s="1" t="s">
        <v>1987</v>
      </c>
      <c r="J2184" s="1" t="s">
        <v>79</v>
      </c>
      <c r="K2184" s="2">
        <v>1</v>
      </c>
      <c r="L2184" s="2"/>
      <c r="M2184" s="2" t="s">
        <v>1988</v>
      </c>
      <c r="N2184" s="9">
        <f>S2184*Unit_conversion!$C$5</f>
        <v>1.1725256542966362</v>
      </c>
      <c r="O2184" s="2"/>
      <c r="P2184" s="2"/>
      <c r="Q2184" s="2"/>
      <c r="R2184" s="10"/>
      <c r="S2184" s="2">
        <v>33.299999999999997</v>
      </c>
      <c r="T2184" s="2"/>
      <c r="U2184" s="2" t="s">
        <v>35</v>
      </c>
      <c r="V2184" s="2" t="s">
        <v>29</v>
      </c>
      <c r="W2184" s="2" t="s">
        <v>730</v>
      </c>
      <c r="X2184" s="2" t="s">
        <v>1141</v>
      </c>
      <c r="Y2184" s="2"/>
    </row>
    <row r="2185" spans="1:25" ht="14.25" customHeight="1">
      <c r="A2185" s="1">
        <v>3065</v>
      </c>
      <c r="B2185" s="2">
        <v>1</v>
      </c>
      <c r="C2185" s="1" t="s">
        <v>1983</v>
      </c>
      <c r="D2185" s="1" t="s">
        <v>1984</v>
      </c>
      <c r="E2185" s="1">
        <v>2018</v>
      </c>
      <c r="F2185" s="1" t="s">
        <v>1985</v>
      </c>
      <c r="G2185" s="1" t="s">
        <v>1986</v>
      </c>
      <c r="H2185" s="8" t="str">
        <f>HYPERLINK("https://doi.org/"&amp;G2185)</f>
        <v>https://doi.org/10.1029/2018JD029011</v>
      </c>
      <c r="I2185" s="1" t="s">
        <v>1987</v>
      </c>
      <c r="J2185" s="1" t="s">
        <v>79</v>
      </c>
      <c r="K2185" s="2">
        <v>1</v>
      </c>
      <c r="L2185" s="2"/>
      <c r="M2185" s="2" t="s">
        <v>1988</v>
      </c>
      <c r="N2185" s="9">
        <f>S2185*Unit_conversion!$C$5</f>
        <v>1.3415383612222778</v>
      </c>
      <c r="O2185" s="2"/>
      <c r="P2185" s="2"/>
      <c r="Q2185" s="2"/>
      <c r="R2185" s="10"/>
      <c r="S2185" s="2">
        <v>38.1</v>
      </c>
      <c r="T2185" s="2"/>
      <c r="U2185" s="2" t="s">
        <v>35</v>
      </c>
      <c r="V2185" s="2" t="s">
        <v>29</v>
      </c>
      <c r="W2185" s="2" t="s">
        <v>1991</v>
      </c>
      <c r="X2185" s="2" t="s">
        <v>1141</v>
      </c>
      <c r="Y2185" s="2"/>
    </row>
    <row r="2186" spans="1:25" ht="14.25" customHeight="1">
      <c r="A2186" s="1">
        <v>3065</v>
      </c>
      <c r="B2186" s="2">
        <v>1</v>
      </c>
      <c r="C2186" s="1" t="s">
        <v>1983</v>
      </c>
      <c r="D2186" s="1" t="s">
        <v>1984</v>
      </c>
      <c r="E2186" s="1">
        <v>2018</v>
      </c>
      <c r="F2186" s="1" t="s">
        <v>1985</v>
      </c>
      <c r="G2186" s="1" t="s">
        <v>1986</v>
      </c>
      <c r="H2186" s="8" t="str">
        <f>HYPERLINK("https://doi.org/"&amp;G2186)</f>
        <v>https://doi.org/10.1029/2018JD029011</v>
      </c>
      <c r="I2186" s="1" t="s">
        <v>1987</v>
      </c>
      <c r="J2186" s="1" t="s">
        <v>79</v>
      </c>
      <c r="K2186" s="2">
        <v>1</v>
      </c>
      <c r="L2186" s="2"/>
      <c r="M2186" s="2" t="s">
        <v>1988</v>
      </c>
      <c r="N2186" s="9">
        <f>S2186*Unit_conversion!$C$5</f>
        <v>0.94717537839578125</v>
      </c>
      <c r="O2186" s="2"/>
      <c r="P2186" s="2"/>
      <c r="Q2186" s="2"/>
      <c r="R2186" s="10"/>
      <c r="S2186" s="2">
        <v>26.9</v>
      </c>
      <c r="T2186" s="2"/>
      <c r="U2186" s="2" t="s">
        <v>35</v>
      </c>
      <c r="V2186" s="2" t="s">
        <v>29</v>
      </c>
      <c r="W2186" s="2" t="s">
        <v>734</v>
      </c>
      <c r="X2186" s="2" t="s">
        <v>1141</v>
      </c>
      <c r="Y2186" s="2"/>
    </row>
    <row r="2187" spans="1:25" ht="14.25" customHeight="1">
      <c r="A2187" s="1">
        <v>3065</v>
      </c>
      <c r="B2187" s="2">
        <v>1</v>
      </c>
      <c r="C2187" s="1" t="s">
        <v>1983</v>
      </c>
      <c r="D2187" s="1" t="s">
        <v>1984</v>
      </c>
      <c r="E2187" s="1">
        <v>2018</v>
      </c>
      <c r="F2187" s="1" t="s">
        <v>1985</v>
      </c>
      <c r="G2187" s="1" t="s">
        <v>1986</v>
      </c>
      <c r="H2187" s="8" t="str">
        <f>HYPERLINK("https://doi.org/"&amp;G2187)</f>
        <v>https://doi.org/10.1029/2018JD029011</v>
      </c>
      <c r="I2187" s="1" t="s">
        <v>1987</v>
      </c>
      <c r="J2187" s="1" t="s">
        <v>79</v>
      </c>
      <c r="K2187" s="2">
        <v>1</v>
      </c>
      <c r="L2187" s="2"/>
      <c r="M2187" s="2" t="s">
        <v>1988</v>
      </c>
      <c r="N2187" s="9">
        <f>S2187*Unit_conversion!$C$5</f>
        <v>1.5668886371231328</v>
      </c>
      <c r="O2187" s="2"/>
      <c r="P2187" s="2"/>
      <c r="Q2187" s="2"/>
      <c r="R2187" s="10"/>
      <c r="S2187" s="2">
        <v>44.5</v>
      </c>
      <c r="T2187" s="2"/>
      <c r="U2187" s="2" t="s">
        <v>35</v>
      </c>
      <c r="V2187" s="2" t="s">
        <v>36</v>
      </c>
      <c r="W2187" s="2" t="s">
        <v>1992</v>
      </c>
      <c r="X2187" s="2" t="s">
        <v>1141</v>
      </c>
      <c r="Y2187" s="2"/>
    </row>
    <row r="2188" spans="1:25" ht="14.25" customHeight="1">
      <c r="A2188" s="1">
        <v>3065</v>
      </c>
      <c r="B2188" s="2">
        <v>1</v>
      </c>
      <c r="C2188" s="1" t="s">
        <v>1983</v>
      </c>
      <c r="D2188" s="1" t="s">
        <v>1984</v>
      </c>
      <c r="E2188" s="1">
        <v>2018</v>
      </c>
      <c r="F2188" s="1" t="s">
        <v>1985</v>
      </c>
      <c r="G2188" s="1" t="s">
        <v>1986</v>
      </c>
      <c r="H2188" s="8" t="str">
        <f>HYPERLINK("https://doi.org/"&amp;G2188)</f>
        <v>https://doi.org/10.1029/2018JD029011</v>
      </c>
      <c r="I2188" s="1" t="s">
        <v>1987</v>
      </c>
      <c r="J2188" s="1" t="s">
        <v>79</v>
      </c>
      <c r="K2188" s="2">
        <v>1</v>
      </c>
      <c r="L2188" s="2"/>
      <c r="M2188" s="2" t="s">
        <v>1988</v>
      </c>
      <c r="N2188" s="9">
        <f>S2188*Unit_conversion!$C$5</f>
        <v>1.3063273806127691</v>
      </c>
      <c r="O2188" s="2"/>
      <c r="P2188" s="2"/>
      <c r="Q2188" s="2"/>
      <c r="R2188" s="10"/>
      <c r="S2188" s="2">
        <v>37.1</v>
      </c>
      <c r="T2188" s="2"/>
      <c r="U2188" s="2" t="s">
        <v>35</v>
      </c>
      <c r="V2188" s="2" t="s">
        <v>36</v>
      </c>
      <c r="W2188" s="2" t="s">
        <v>1993</v>
      </c>
      <c r="X2188" s="2" t="s">
        <v>1141</v>
      </c>
      <c r="Y2188" s="2"/>
    </row>
    <row r="2189" spans="1:25" ht="14.25" customHeight="1">
      <c r="A2189" s="1">
        <v>3065</v>
      </c>
      <c r="B2189" s="2">
        <v>1</v>
      </c>
      <c r="C2189" s="1" t="s">
        <v>1983</v>
      </c>
      <c r="D2189" s="1" t="s">
        <v>1984</v>
      </c>
      <c r="E2189" s="1">
        <v>2018</v>
      </c>
      <c r="F2189" s="1" t="s">
        <v>1985</v>
      </c>
      <c r="G2189" s="1" t="s">
        <v>1986</v>
      </c>
      <c r="H2189" s="8" t="str">
        <f>HYPERLINK("https://doi.org/"&amp;G2189)</f>
        <v>https://doi.org/10.1029/2018JD029011</v>
      </c>
      <c r="I2189" s="1" t="s">
        <v>1987</v>
      </c>
      <c r="J2189" s="1" t="s">
        <v>79</v>
      </c>
      <c r="K2189" s="2">
        <v>1</v>
      </c>
      <c r="L2189" s="2"/>
      <c r="M2189" s="2" t="s">
        <v>1988</v>
      </c>
      <c r="N2189" s="9">
        <f>S2189*Unit_conversion!$C$5</f>
        <v>0.92604879003007623</v>
      </c>
      <c r="O2189" s="2"/>
      <c r="P2189" s="2"/>
      <c r="Q2189" s="2"/>
      <c r="R2189" s="10"/>
      <c r="S2189" s="2">
        <v>26.3</v>
      </c>
      <c r="T2189" s="2"/>
      <c r="U2189" s="2" t="s">
        <v>35</v>
      </c>
      <c r="V2189" s="2" t="s">
        <v>36</v>
      </c>
      <c r="W2189" s="2" t="s">
        <v>731</v>
      </c>
      <c r="X2189" s="2" t="s">
        <v>1141</v>
      </c>
      <c r="Y2189" s="2"/>
    </row>
    <row r="2190" spans="1:25" ht="14.25" customHeight="1">
      <c r="A2190" s="1">
        <v>3065</v>
      </c>
      <c r="B2190" s="2">
        <v>1</v>
      </c>
      <c r="C2190" s="1" t="s">
        <v>1983</v>
      </c>
      <c r="D2190" s="1" t="s">
        <v>1984</v>
      </c>
      <c r="E2190" s="1">
        <v>2018</v>
      </c>
      <c r="F2190" s="1" t="s">
        <v>1985</v>
      </c>
      <c r="G2190" s="1" t="s">
        <v>1986</v>
      </c>
      <c r="H2190" s="8" t="str">
        <f>HYPERLINK("https://doi.org/"&amp;G2190)</f>
        <v>https://doi.org/10.1029/2018JD029011</v>
      </c>
      <c r="I2190" s="1" t="s">
        <v>1987</v>
      </c>
      <c r="J2190" s="1" t="s">
        <v>79</v>
      </c>
      <c r="K2190" s="2">
        <v>1</v>
      </c>
      <c r="L2190" s="2"/>
      <c r="M2190" s="2" t="s">
        <v>1988</v>
      </c>
      <c r="N2190" s="9">
        <f>S2190*Unit_conversion!$C$5</f>
        <v>1.1021036930776191</v>
      </c>
      <c r="O2190" s="2"/>
      <c r="P2190" s="2"/>
      <c r="Q2190" s="2"/>
      <c r="R2190" s="10"/>
      <c r="S2190" s="2">
        <v>31.3</v>
      </c>
      <c r="T2190" s="2"/>
      <c r="U2190" s="2" t="s">
        <v>35</v>
      </c>
      <c r="V2190" s="2" t="s">
        <v>36</v>
      </c>
      <c r="W2190" s="2" t="s">
        <v>1994</v>
      </c>
      <c r="X2190" s="2" t="s">
        <v>1141</v>
      </c>
      <c r="Y2190" s="2"/>
    </row>
    <row r="2191" spans="1:25" ht="14.25" customHeight="1">
      <c r="A2191" s="1">
        <v>3065</v>
      </c>
      <c r="B2191" s="2">
        <v>1</v>
      </c>
      <c r="C2191" s="1" t="s">
        <v>1983</v>
      </c>
      <c r="D2191" s="1" t="s">
        <v>1984</v>
      </c>
      <c r="E2191" s="1">
        <v>2018</v>
      </c>
      <c r="F2191" s="1" t="s">
        <v>1985</v>
      </c>
      <c r="G2191" s="1" t="s">
        <v>1986</v>
      </c>
      <c r="H2191" s="8" t="str">
        <f>HYPERLINK("https://doi.org/"&amp;G2191)</f>
        <v>https://doi.org/10.1029/2018JD029011</v>
      </c>
      <c r="I2191" s="1" t="s">
        <v>1987</v>
      </c>
      <c r="J2191" s="1" t="s">
        <v>79</v>
      </c>
      <c r="K2191" s="2">
        <v>1</v>
      </c>
      <c r="L2191" s="2"/>
      <c r="M2191" s="2" t="s">
        <v>1988</v>
      </c>
      <c r="N2191" s="9">
        <f>S2191*Unit_conversion!$C$5</f>
        <v>1.0492872221633562</v>
      </c>
      <c r="O2191" s="2"/>
      <c r="P2191" s="2"/>
      <c r="Q2191" s="2"/>
      <c r="R2191" s="10"/>
      <c r="S2191" s="2">
        <v>29.8</v>
      </c>
      <c r="T2191" s="2"/>
      <c r="U2191" s="2" t="s">
        <v>35</v>
      </c>
      <c r="V2191" s="2" t="s">
        <v>36</v>
      </c>
      <c r="W2191" s="2" t="s">
        <v>1995</v>
      </c>
      <c r="X2191" s="2" t="s">
        <v>1141</v>
      </c>
      <c r="Y2191" s="2"/>
    </row>
    <row r="2192" spans="1:25" ht="14.25" customHeight="1">
      <c r="A2192" s="1">
        <v>3065</v>
      </c>
      <c r="B2192" s="2">
        <v>1</v>
      </c>
      <c r="C2192" s="1" t="s">
        <v>1983</v>
      </c>
      <c r="D2192" s="1" t="s">
        <v>1984</v>
      </c>
      <c r="E2192" s="1">
        <v>2018</v>
      </c>
      <c r="F2192" s="1" t="s">
        <v>1985</v>
      </c>
      <c r="G2192" s="1" t="s">
        <v>1986</v>
      </c>
      <c r="H2192" s="8" t="str">
        <f>HYPERLINK("https://doi.org/"&amp;G2192)</f>
        <v>https://doi.org/10.1029/2018JD029011</v>
      </c>
      <c r="I2192" s="1" t="s">
        <v>1987</v>
      </c>
      <c r="J2192" s="1" t="s">
        <v>79</v>
      </c>
      <c r="K2192" s="2">
        <v>1</v>
      </c>
      <c r="L2192" s="2"/>
      <c r="M2192" s="2" t="s">
        <v>1988</v>
      </c>
      <c r="N2192" s="9">
        <f>S2192*Unit_conversion!$C$5</f>
        <v>1.4154814205022457</v>
      </c>
      <c r="O2192" s="2"/>
      <c r="P2192" s="2"/>
      <c r="Q2192" s="2"/>
      <c r="R2192" s="10"/>
      <c r="S2192" s="2">
        <v>40.200000000000003</v>
      </c>
      <c r="T2192" s="2"/>
      <c r="U2192" s="2" t="s">
        <v>35</v>
      </c>
      <c r="V2192" s="2" t="s">
        <v>36</v>
      </c>
      <c r="W2192" s="2" t="s">
        <v>1996</v>
      </c>
      <c r="X2192" s="2" t="s">
        <v>1141</v>
      </c>
      <c r="Y2192" s="2"/>
    </row>
    <row r="2193" spans="1:25" ht="14.25" customHeight="1">
      <c r="A2193" s="1">
        <v>3065</v>
      </c>
      <c r="B2193" s="2">
        <v>1</v>
      </c>
      <c r="C2193" s="1" t="s">
        <v>1983</v>
      </c>
      <c r="D2193" s="1" t="s">
        <v>1984</v>
      </c>
      <c r="E2193" s="1">
        <v>2018</v>
      </c>
      <c r="F2193" s="1" t="s">
        <v>1985</v>
      </c>
      <c r="G2193" s="1" t="s">
        <v>1986</v>
      </c>
      <c r="H2193" s="8" t="str">
        <f>HYPERLINK("https://doi.org/"&amp;G2193)</f>
        <v>https://doi.org/10.1029/2018JD029011</v>
      </c>
      <c r="I2193" s="1" t="s">
        <v>1987</v>
      </c>
      <c r="J2193" s="1" t="s">
        <v>79</v>
      </c>
      <c r="K2193" s="2">
        <v>1</v>
      </c>
      <c r="L2193" s="2"/>
      <c r="M2193" s="2" t="s">
        <v>1988</v>
      </c>
      <c r="N2193" s="9">
        <f>S2193*Unit_conversion!$C$5</f>
        <v>1.3521016554051302</v>
      </c>
      <c r="O2193" s="2"/>
      <c r="P2193" s="2"/>
      <c r="Q2193" s="2"/>
      <c r="R2193" s="10"/>
      <c r="S2193" s="2">
        <v>38.4</v>
      </c>
      <c r="T2193" s="2"/>
      <c r="U2193" s="2" t="s">
        <v>35</v>
      </c>
      <c r="V2193" s="2" t="s">
        <v>36</v>
      </c>
      <c r="W2193" s="2" t="s">
        <v>1997</v>
      </c>
      <c r="X2193" s="2" t="s">
        <v>1141</v>
      </c>
      <c r="Y2193" s="2"/>
    </row>
    <row r="2194" spans="1:25" ht="14.25" customHeight="1">
      <c r="A2194" s="1">
        <v>3065</v>
      </c>
      <c r="B2194" s="2">
        <v>1</v>
      </c>
      <c r="C2194" s="1" t="s">
        <v>1983</v>
      </c>
      <c r="D2194" s="1" t="s">
        <v>1984</v>
      </c>
      <c r="E2194" s="1">
        <v>2018</v>
      </c>
      <c r="F2194" s="1" t="s">
        <v>1985</v>
      </c>
      <c r="G2194" s="1" t="s">
        <v>1986</v>
      </c>
      <c r="H2194" s="8" t="str">
        <f>HYPERLINK("https://doi.org/"&amp;G2194)</f>
        <v>https://doi.org/10.1029/2018JD029011</v>
      </c>
      <c r="I2194" s="1" t="s">
        <v>1987</v>
      </c>
      <c r="J2194" s="1" t="s">
        <v>79</v>
      </c>
      <c r="K2194" s="2">
        <v>1</v>
      </c>
      <c r="L2194" s="2"/>
      <c r="M2194" s="2" t="s">
        <v>1988</v>
      </c>
      <c r="N2194" s="9">
        <f>S2194*Unit_conversion!$C$5</f>
        <v>1.5880152254888378</v>
      </c>
      <c r="O2194" s="2"/>
      <c r="P2194" s="2"/>
      <c r="Q2194" s="2"/>
      <c r="R2194" s="10"/>
      <c r="S2194" s="2">
        <v>45.1</v>
      </c>
      <c r="T2194" s="2"/>
      <c r="U2194" s="2" t="s">
        <v>35</v>
      </c>
      <c r="V2194" s="2" t="s">
        <v>36</v>
      </c>
      <c r="W2194" s="2" t="s">
        <v>1998</v>
      </c>
      <c r="X2194" s="2" t="s">
        <v>1141</v>
      </c>
      <c r="Y2194" s="2"/>
    </row>
    <row r="2195" spans="1:25" ht="14.25" customHeight="1">
      <c r="A2195" s="1">
        <v>3065</v>
      </c>
      <c r="B2195" s="2">
        <v>1</v>
      </c>
      <c r="C2195" s="1" t="s">
        <v>1983</v>
      </c>
      <c r="D2195" s="1" t="s">
        <v>1984</v>
      </c>
      <c r="E2195" s="1">
        <v>2018</v>
      </c>
      <c r="F2195" s="1" t="s">
        <v>1985</v>
      </c>
      <c r="G2195" s="1" t="s">
        <v>1986</v>
      </c>
      <c r="H2195" s="8" t="str">
        <f>HYPERLINK("https://doi.org/"&amp;G2195)</f>
        <v>https://doi.org/10.1029/2018JD029011</v>
      </c>
      <c r="I2195" s="1" t="s">
        <v>1987</v>
      </c>
      <c r="J2195" s="1" t="s">
        <v>79</v>
      </c>
      <c r="K2195" s="2">
        <v>1</v>
      </c>
      <c r="L2195" s="2"/>
      <c r="M2195" s="2" t="s">
        <v>1988</v>
      </c>
      <c r="N2195" s="9">
        <f>S2195*Unit_conversion!$C$5</f>
        <v>1.2288632232718502</v>
      </c>
      <c r="O2195" s="2"/>
      <c r="P2195" s="2"/>
      <c r="Q2195" s="2"/>
      <c r="R2195" s="10"/>
      <c r="S2195" s="2">
        <v>34.9</v>
      </c>
      <c r="T2195" s="2"/>
      <c r="U2195" s="2" t="s">
        <v>35</v>
      </c>
      <c r="V2195" s="2" t="s">
        <v>30</v>
      </c>
      <c r="W2195" s="2" t="s">
        <v>1999</v>
      </c>
      <c r="X2195" s="2" t="s">
        <v>1141</v>
      </c>
      <c r="Y2195" s="2"/>
    </row>
    <row r="2196" spans="1:25" ht="14.25" customHeight="1">
      <c r="A2196" s="1">
        <v>3065</v>
      </c>
      <c r="B2196" s="2">
        <v>1</v>
      </c>
      <c r="C2196" s="1" t="s">
        <v>1983</v>
      </c>
      <c r="D2196" s="1" t="s">
        <v>1984</v>
      </c>
      <c r="E2196" s="1">
        <v>2018</v>
      </c>
      <c r="F2196" s="1" t="s">
        <v>1985</v>
      </c>
      <c r="G2196" s="1" t="s">
        <v>1986</v>
      </c>
      <c r="H2196" s="8" t="str">
        <f>HYPERLINK("https://doi.org/"&amp;G2196)</f>
        <v>https://doi.org/10.1029/2018JD029011</v>
      </c>
      <c r="I2196" s="1" t="s">
        <v>1987</v>
      </c>
      <c r="J2196" s="1" t="s">
        <v>79</v>
      </c>
      <c r="K2196" s="2">
        <v>1</v>
      </c>
      <c r="L2196" s="2"/>
      <c r="M2196" s="2" t="s">
        <v>1988</v>
      </c>
      <c r="N2196" s="9">
        <f>S2196*Unit_conversion!$C$5</f>
        <v>1.2957640864299163</v>
      </c>
      <c r="O2196" s="2"/>
      <c r="P2196" s="2"/>
      <c r="Q2196" s="2"/>
      <c r="R2196" s="10"/>
      <c r="S2196" s="2">
        <v>36.799999999999997</v>
      </c>
      <c r="T2196" s="2"/>
      <c r="U2196" s="2" t="s">
        <v>35</v>
      </c>
      <c r="V2196" s="2" t="s">
        <v>30</v>
      </c>
      <c r="W2196" s="2" t="s">
        <v>2000</v>
      </c>
      <c r="X2196" s="2" t="s">
        <v>1141</v>
      </c>
      <c r="Y2196" s="2"/>
    </row>
    <row r="2197" spans="1:25" ht="14.25" customHeight="1">
      <c r="A2197" s="1">
        <v>3065</v>
      </c>
      <c r="B2197" s="2">
        <v>1</v>
      </c>
      <c r="C2197" s="1" t="s">
        <v>1983</v>
      </c>
      <c r="D2197" s="1" t="s">
        <v>1984</v>
      </c>
      <c r="E2197" s="1">
        <v>2018</v>
      </c>
      <c r="F2197" s="1" t="s">
        <v>1985</v>
      </c>
      <c r="G2197" s="1" t="s">
        <v>1986</v>
      </c>
      <c r="H2197" s="8" t="str">
        <f>HYPERLINK("https://doi.org/"&amp;G2197)</f>
        <v>https://doi.org/10.1029/2018JD029011</v>
      </c>
      <c r="I2197" s="1" t="s">
        <v>1987</v>
      </c>
      <c r="J2197" s="1" t="s">
        <v>79</v>
      </c>
      <c r="K2197" s="2">
        <v>1</v>
      </c>
      <c r="L2197" s="2"/>
      <c r="M2197" s="2" t="s">
        <v>1988</v>
      </c>
      <c r="N2197" s="9">
        <f>S2197*Unit_conversion!$C$5</f>
        <v>1.0668927124681107</v>
      </c>
      <c r="O2197" s="2"/>
      <c r="P2197" s="2"/>
      <c r="Q2197" s="2"/>
      <c r="R2197" s="10"/>
      <c r="S2197" s="2">
        <v>30.3</v>
      </c>
      <c r="T2197" s="2"/>
      <c r="U2197" s="2" t="s">
        <v>35</v>
      </c>
      <c r="V2197" s="2" t="s">
        <v>125</v>
      </c>
      <c r="W2197" s="2" t="s">
        <v>2001</v>
      </c>
      <c r="X2197" s="2" t="s">
        <v>1141</v>
      </c>
      <c r="Y2197" s="2"/>
    </row>
    <row r="2198" spans="1:25" ht="14.25" customHeight="1">
      <c r="A2198" s="1">
        <v>3065</v>
      </c>
      <c r="B2198" s="2">
        <v>1</v>
      </c>
      <c r="C2198" s="1" t="s">
        <v>1983</v>
      </c>
      <c r="D2198" s="1" t="s">
        <v>1984</v>
      </c>
      <c r="E2198" s="1">
        <v>2018</v>
      </c>
      <c r="F2198" s="1" t="s">
        <v>1985</v>
      </c>
      <c r="G2198" s="1" t="s">
        <v>1986</v>
      </c>
      <c r="H2198" s="8" t="str">
        <f>HYPERLINK("https://doi.org/"&amp;G2198)</f>
        <v>https://doi.org/10.1029/2018JD029011</v>
      </c>
      <c r="I2198" s="1" t="s">
        <v>1987</v>
      </c>
      <c r="J2198" s="1" t="s">
        <v>79</v>
      </c>
      <c r="K2198" s="2">
        <v>1</v>
      </c>
      <c r="L2198" s="2"/>
      <c r="M2198" s="2" t="s">
        <v>1988</v>
      </c>
      <c r="N2198" s="9">
        <f>S2198*Unit_conversion!$C$5</f>
        <v>1.711253657622118</v>
      </c>
      <c r="O2198" s="2"/>
      <c r="P2198" s="2"/>
      <c r="Q2198" s="2"/>
      <c r="R2198" s="10"/>
      <c r="S2198" s="2">
        <v>48.6</v>
      </c>
      <c r="T2198" s="2"/>
      <c r="U2198" s="2" t="s">
        <v>35</v>
      </c>
      <c r="V2198" s="2" t="s">
        <v>125</v>
      </c>
      <c r="W2198" s="2" t="s">
        <v>733</v>
      </c>
      <c r="X2198" s="2" t="s">
        <v>1141</v>
      </c>
      <c r="Y2198" s="2"/>
    </row>
    <row r="2199" spans="1:25" ht="14.25" customHeight="1">
      <c r="A2199" s="1">
        <v>3065</v>
      </c>
      <c r="B2199" s="2">
        <v>1</v>
      </c>
      <c r="C2199" s="1" t="s">
        <v>1983</v>
      </c>
      <c r="D2199" s="1" t="s">
        <v>1984</v>
      </c>
      <c r="E2199" s="1">
        <v>2018</v>
      </c>
      <c r="F2199" s="1" t="s">
        <v>1985</v>
      </c>
      <c r="G2199" s="1" t="s">
        <v>1986</v>
      </c>
      <c r="H2199" s="8" t="str">
        <f>HYPERLINK("https://doi.org/"&amp;G2199)</f>
        <v>https://doi.org/10.1029/2018JD029011</v>
      </c>
      <c r="I2199" s="1" t="s">
        <v>1987</v>
      </c>
      <c r="J2199" s="1" t="s">
        <v>79</v>
      </c>
      <c r="K2199" s="2">
        <v>1</v>
      </c>
      <c r="L2199" s="2"/>
      <c r="M2199" s="2" t="s">
        <v>1988</v>
      </c>
      <c r="N2199" s="9">
        <f>S2199*Unit_conversion!$C$5</f>
        <v>1.1443568698090294</v>
      </c>
      <c r="O2199" s="2"/>
      <c r="P2199" s="2"/>
      <c r="Q2199" s="2"/>
      <c r="R2199" s="10"/>
      <c r="S2199" s="2">
        <v>32.5</v>
      </c>
      <c r="T2199" s="2"/>
      <c r="U2199" s="2" t="s">
        <v>35</v>
      </c>
      <c r="V2199" s="2" t="s">
        <v>34</v>
      </c>
      <c r="W2199" s="2" t="s">
        <v>2002</v>
      </c>
      <c r="X2199" s="2" t="s">
        <v>1141</v>
      </c>
      <c r="Y2199" s="2"/>
    </row>
    <row r="2200" spans="1:25" ht="14.25" customHeight="1">
      <c r="A2200" s="1">
        <v>3065</v>
      </c>
      <c r="B2200" s="2">
        <v>1</v>
      </c>
      <c r="C2200" s="1" t="s">
        <v>1983</v>
      </c>
      <c r="D2200" s="1" t="s">
        <v>1984</v>
      </c>
      <c r="E2200" s="1">
        <v>2018</v>
      </c>
      <c r="F2200" s="1" t="s">
        <v>1985</v>
      </c>
      <c r="G2200" s="1" t="s">
        <v>1986</v>
      </c>
      <c r="H2200" s="8" t="str">
        <f>HYPERLINK("https://doi.org/"&amp;G2200)</f>
        <v>https://doi.org/10.1029/2018JD029011</v>
      </c>
      <c r="I2200" s="1" t="s">
        <v>1987</v>
      </c>
      <c r="J2200" s="1" t="s">
        <v>79</v>
      </c>
      <c r="K2200" s="2">
        <v>1</v>
      </c>
      <c r="L2200" s="2"/>
      <c r="M2200" s="2" t="s">
        <v>1988</v>
      </c>
      <c r="N2200" s="9">
        <f>S2200*Unit_conversion!$C$5</f>
        <v>1.0880193008338157</v>
      </c>
      <c r="O2200" s="2"/>
      <c r="P2200" s="2"/>
      <c r="Q2200" s="2"/>
      <c r="R2200" s="10"/>
      <c r="S2200" s="2">
        <v>30.9</v>
      </c>
      <c r="T2200" s="2"/>
      <c r="U2200" s="2" t="s">
        <v>35</v>
      </c>
      <c r="V2200" s="2" t="s">
        <v>32</v>
      </c>
      <c r="W2200" s="2" t="s">
        <v>732</v>
      </c>
      <c r="X2200" s="2" t="s">
        <v>1141</v>
      </c>
      <c r="Y2200" s="2"/>
    </row>
    <row r="2201" spans="1:25" ht="14.25" customHeight="1">
      <c r="A2201" s="1">
        <v>3065</v>
      </c>
      <c r="B2201" s="2">
        <v>1</v>
      </c>
      <c r="C2201" s="1" t="s">
        <v>1983</v>
      </c>
      <c r="D2201" s="1" t="s">
        <v>1984</v>
      </c>
      <c r="E2201" s="1">
        <v>2018</v>
      </c>
      <c r="F2201" s="1" t="s">
        <v>1985</v>
      </c>
      <c r="G2201" s="1" t="s">
        <v>1986</v>
      </c>
      <c r="H2201" s="8" t="str">
        <f>HYPERLINK("https://doi.org/"&amp;G2201)</f>
        <v>https://doi.org/10.1029/2018JD029011</v>
      </c>
      <c r="I2201" s="1" t="s">
        <v>1987</v>
      </c>
      <c r="J2201" s="1" t="s">
        <v>79</v>
      </c>
      <c r="K2201" s="2">
        <v>1</v>
      </c>
      <c r="L2201" s="2"/>
      <c r="M2201" s="2" t="s">
        <v>1988</v>
      </c>
      <c r="N2201" s="9">
        <f>S2201*Unit_conversion!$C$5</f>
        <v>1.485903381721263</v>
      </c>
      <c r="O2201" s="2"/>
      <c r="P2201" s="2"/>
      <c r="Q2201" s="2"/>
      <c r="R2201" s="10"/>
      <c r="S2201" s="2">
        <v>42.2</v>
      </c>
      <c r="T2201" s="2"/>
      <c r="U2201" s="2" t="s">
        <v>35</v>
      </c>
      <c r="V2201" s="2" t="s">
        <v>1895</v>
      </c>
      <c r="W2201" s="2" t="s">
        <v>855</v>
      </c>
      <c r="X2201" s="2" t="s">
        <v>1141</v>
      </c>
      <c r="Y2201" s="2"/>
    </row>
    <row r="2202" spans="1:25" ht="14.25" customHeight="1">
      <c r="A2202" s="1">
        <v>3065</v>
      </c>
      <c r="B2202" s="2">
        <v>1</v>
      </c>
      <c r="C2202" s="1" t="s">
        <v>1983</v>
      </c>
      <c r="D2202" s="1" t="s">
        <v>1984</v>
      </c>
      <c r="E2202" s="1">
        <v>2018</v>
      </c>
      <c r="F2202" s="1" t="s">
        <v>1985</v>
      </c>
      <c r="G2202" s="1" t="s">
        <v>1986</v>
      </c>
      <c r="H2202" s="8" t="str">
        <f>HYPERLINK("https://doi.org/"&amp;G2202)</f>
        <v>https://doi.org/10.1029/2018JD029011</v>
      </c>
      <c r="I2202" s="1" t="s">
        <v>1987</v>
      </c>
      <c r="J2202" s="1" t="s">
        <v>79</v>
      </c>
      <c r="K2202" s="2">
        <v>1</v>
      </c>
      <c r="L2202" s="2"/>
      <c r="M2202" s="2" t="s">
        <v>1988</v>
      </c>
      <c r="N2202" s="9">
        <f>S2202*Unit_conversion!$C$5</f>
        <v>1.0105551434928968</v>
      </c>
      <c r="O2202" s="2"/>
      <c r="P2202" s="2"/>
      <c r="Q2202" s="2"/>
      <c r="R2202" s="10"/>
      <c r="S2202" s="2">
        <v>28.7</v>
      </c>
      <c r="T2202" s="2"/>
      <c r="U2202" s="2" t="s">
        <v>35</v>
      </c>
      <c r="V2202" s="2" t="s">
        <v>1144</v>
      </c>
      <c r="W2202" s="2" t="s">
        <v>727</v>
      </c>
      <c r="X2202" s="2" t="s">
        <v>1141</v>
      </c>
      <c r="Y2202" s="2"/>
    </row>
    <row r="2203" spans="1:25" ht="14.25" customHeight="1">
      <c r="A2203" s="1">
        <v>3065</v>
      </c>
      <c r="B2203" s="2">
        <v>1</v>
      </c>
      <c r="C2203" s="1" t="s">
        <v>1983</v>
      </c>
      <c r="D2203" s="1" t="s">
        <v>1984</v>
      </c>
      <c r="E2203" s="1">
        <v>2018</v>
      </c>
      <c r="F2203" s="1" t="s">
        <v>1985</v>
      </c>
      <c r="G2203" s="1" t="s">
        <v>1986</v>
      </c>
      <c r="H2203" s="8" t="str">
        <f>HYPERLINK("https://doi.org/"&amp;G2203)</f>
        <v>https://doi.org/10.1029/2018JD029011</v>
      </c>
      <c r="I2203" s="1" t="s">
        <v>1987</v>
      </c>
      <c r="J2203" s="1" t="s">
        <v>79</v>
      </c>
      <c r="K2203" s="2">
        <v>1</v>
      </c>
      <c r="L2203" s="2"/>
      <c r="M2203" s="2" t="s">
        <v>1988</v>
      </c>
      <c r="N2203" s="9">
        <f>S2203*Unit_conversion!$C$5</f>
        <v>2.1020955423876635</v>
      </c>
      <c r="O2203" s="2"/>
      <c r="P2203" s="2"/>
      <c r="Q2203" s="2"/>
      <c r="R2203" s="10"/>
      <c r="S2203" s="2">
        <v>59.7</v>
      </c>
      <c r="T2203" s="2"/>
      <c r="U2203" s="2" t="s">
        <v>35</v>
      </c>
      <c r="V2203" s="2" t="s">
        <v>443</v>
      </c>
      <c r="W2203" s="2" t="s">
        <v>2003</v>
      </c>
      <c r="X2203" s="2" t="s">
        <v>1141</v>
      </c>
      <c r="Y2203" s="2"/>
    </row>
    <row r="2204" spans="1:25" ht="14.25" customHeight="1">
      <c r="A2204" s="1">
        <v>3065</v>
      </c>
      <c r="B2204" s="2">
        <v>1</v>
      </c>
      <c r="C2204" s="1" t="s">
        <v>1983</v>
      </c>
      <c r="D2204" s="1" t="s">
        <v>1984</v>
      </c>
      <c r="E2204" s="1">
        <v>2018</v>
      </c>
      <c r="F2204" s="1" t="s">
        <v>1985</v>
      </c>
      <c r="G2204" s="1" t="s">
        <v>1986</v>
      </c>
      <c r="H2204" s="8" t="str">
        <f>HYPERLINK("https://doi.org/"&amp;G2204)</f>
        <v>https://doi.org/10.1029/2018JD029011</v>
      </c>
      <c r="I2204" s="1" t="s">
        <v>1987</v>
      </c>
      <c r="J2204" s="1" t="s">
        <v>79</v>
      </c>
      <c r="K2204" s="2">
        <v>1</v>
      </c>
      <c r="L2204" s="2"/>
      <c r="M2204" s="2" t="s">
        <v>1988</v>
      </c>
      <c r="N2204" s="9">
        <f>S2204*Unit_conversion!$C$5</f>
        <v>0.80633145595774691</v>
      </c>
      <c r="O2204" s="2"/>
      <c r="P2204" s="2"/>
      <c r="Q2204" s="2"/>
      <c r="R2204" s="10"/>
      <c r="S2204" s="2">
        <v>22.9</v>
      </c>
      <c r="T2204" s="2"/>
      <c r="U2204" s="2" t="s">
        <v>35</v>
      </c>
      <c r="V2204" s="2" t="s">
        <v>1891</v>
      </c>
      <c r="W2204" s="2" t="s">
        <v>2004</v>
      </c>
      <c r="X2204" s="2" t="s">
        <v>1141</v>
      </c>
      <c r="Y2204" s="2"/>
    </row>
    <row r="2205" spans="1:25" ht="14.25" customHeight="1">
      <c r="A2205" s="1">
        <v>3065</v>
      </c>
      <c r="B2205" s="2">
        <v>1</v>
      </c>
      <c r="C2205" s="1" t="s">
        <v>1983</v>
      </c>
      <c r="D2205" s="1" t="s">
        <v>1984</v>
      </c>
      <c r="E2205" s="1">
        <v>2018</v>
      </c>
      <c r="F2205" s="1" t="s">
        <v>1985</v>
      </c>
      <c r="G2205" s="1" t="s">
        <v>1986</v>
      </c>
      <c r="H2205" s="8" t="str">
        <f>HYPERLINK("https://doi.org/"&amp;G2205)</f>
        <v>https://doi.org/10.1029/2018JD029011</v>
      </c>
      <c r="I2205" s="1" t="s">
        <v>1987</v>
      </c>
      <c r="J2205" s="1" t="s">
        <v>79</v>
      </c>
      <c r="K2205" s="2">
        <v>1</v>
      </c>
      <c r="L2205" s="2"/>
      <c r="M2205" s="2" t="s">
        <v>1988</v>
      </c>
      <c r="N2205" s="9">
        <f>S2205*Unit_conversion!$C$5</f>
        <v>0.61971325872735139</v>
      </c>
      <c r="O2205" s="2"/>
      <c r="P2205" s="2"/>
      <c r="Q2205" s="2"/>
      <c r="R2205" s="10"/>
      <c r="S2205" s="2">
        <v>17.600000000000001</v>
      </c>
      <c r="T2205" s="2"/>
      <c r="U2205" s="2" t="s">
        <v>35</v>
      </c>
      <c r="V2205" s="2" t="s">
        <v>1891</v>
      </c>
      <c r="W2205" s="2" t="s">
        <v>2005</v>
      </c>
      <c r="X2205" s="2" t="s">
        <v>1141</v>
      </c>
      <c r="Y2205" s="2"/>
    </row>
    <row r="2206" spans="1:25" ht="14.25" customHeight="1">
      <c r="A2206" s="1">
        <v>3065</v>
      </c>
      <c r="B2206" s="2">
        <v>1</v>
      </c>
      <c r="C2206" s="1" t="s">
        <v>1983</v>
      </c>
      <c r="D2206" s="1" t="s">
        <v>1984</v>
      </c>
      <c r="E2206" s="1">
        <v>2018</v>
      </c>
      <c r="F2206" s="1" t="s">
        <v>1985</v>
      </c>
      <c r="G2206" s="1" t="s">
        <v>1986</v>
      </c>
      <c r="H2206" s="8" t="str">
        <f>HYPERLINK("https://doi.org/"&amp;G2206)</f>
        <v>https://doi.org/10.1029/2018JD029011</v>
      </c>
      <c r="I2206" s="1" t="s">
        <v>1987</v>
      </c>
      <c r="J2206" s="1" t="s">
        <v>79</v>
      </c>
      <c r="K2206" s="2">
        <v>1</v>
      </c>
      <c r="L2206" s="2"/>
      <c r="M2206" s="2" t="s">
        <v>2006</v>
      </c>
      <c r="N2206" s="9">
        <f>S2206*Unit_conversion!$C$5</f>
        <v>1.5598464410012309</v>
      </c>
      <c r="O2206" s="2"/>
      <c r="P2206" s="2"/>
      <c r="Q2206" s="2"/>
      <c r="R2206" s="10"/>
      <c r="S2206" s="2">
        <v>44.3</v>
      </c>
      <c r="T2206" s="2"/>
      <c r="U2206" s="2" t="s">
        <v>35</v>
      </c>
      <c r="V2206" s="2" t="s">
        <v>29</v>
      </c>
      <c r="W2206" s="2" t="s">
        <v>724</v>
      </c>
      <c r="X2206" s="2" t="s">
        <v>1141</v>
      </c>
      <c r="Y2206" s="2"/>
    </row>
    <row r="2207" spans="1:25" ht="14.25" customHeight="1">
      <c r="A2207" s="1">
        <v>3065</v>
      </c>
      <c r="B2207" s="2">
        <v>1</v>
      </c>
      <c r="C2207" s="1" t="s">
        <v>1983</v>
      </c>
      <c r="D2207" s="1" t="s">
        <v>1984</v>
      </c>
      <c r="E2207" s="1">
        <v>2018</v>
      </c>
      <c r="F2207" s="1" t="s">
        <v>1985</v>
      </c>
      <c r="G2207" s="1" t="s">
        <v>1986</v>
      </c>
      <c r="H2207" s="8" t="str">
        <f>HYPERLINK("https://doi.org/"&amp;G2207)</f>
        <v>https://doi.org/10.1029/2018JD029011</v>
      </c>
      <c r="I2207" s="1" t="s">
        <v>1987</v>
      </c>
      <c r="J2207" s="1" t="s">
        <v>79</v>
      </c>
      <c r="K2207" s="2">
        <v>1</v>
      </c>
      <c r="L2207" s="2"/>
      <c r="M2207" s="2" t="s">
        <v>2006</v>
      </c>
      <c r="N2207" s="9">
        <f>S2207*Unit_conversion!$C$5</f>
        <v>1.4225236166241473</v>
      </c>
      <c r="O2207" s="2"/>
      <c r="P2207" s="2"/>
      <c r="Q2207" s="2"/>
      <c r="R2207" s="10"/>
      <c r="S2207" s="2">
        <v>40.4</v>
      </c>
      <c r="T2207" s="2"/>
      <c r="U2207" s="2" t="s">
        <v>35</v>
      </c>
      <c r="V2207" s="2" t="s">
        <v>29</v>
      </c>
      <c r="W2207" s="2" t="s">
        <v>1989</v>
      </c>
      <c r="X2207" s="2" t="s">
        <v>1141</v>
      </c>
      <c r="Y2207" s="2"/>
    </row>
    <row r="2208" spans="1:25" ht="14.25" customHeight="1">
      <c r="A2208" s="1">
        <v>3065</v>
      </c>
      <c r="B2208" s="2">
        <v>1</v>
      </c>
      <c r="C2208" s="1" t="s">
        <v>1983</v>
      </c>
      <c r="D2208" s="1" t="s">
        <v>1984</v>
      </c>
      <c r="E2208" s="1">
        <v>2018</v>
      </c>
      <c r="F2208" s="1" t="s">
        <v>1985</v>
      </c>
      <c r="G2208" s="1" t="s">
        <v>1986</v>
      </c>
      <c r="H2208" s="8" t="str">
        <f>HYPERLINK("https://doi.org/"&amp;G2208)</f>
        <v>https://doi.org/10.1029/2018JD029011</v>
      </c>
      <c r="I2208" s="1" t="s">
        <v>1987</v>
      </c>
      <c r="J2208" s="1" t="s">
        <v>79</v>
      </c>
      <c r="K2208" s="2">
        <v>1</v>
      </c>
      <c r="L2208" s="2"/>
      <c r="M2208" s="2" t="s">
        <v>2006</v>
      </c>
      <c r="N2208" s="9">
        <f>S2208*Unit_conversion!$C$5</f>
        <v>1.6267473041592975</v>
      </c>
      <c r="O2208" s="2"/>
      <c r="P2208" s="2"/>
      <c r="Q2208" s="2"/>
      <c r="R2208" s="10"/>
      <c r="S2208" s="2">
        <v>46.2</v>
      </c>
      <c r="T2208" s="2"/>
      <c r="U2208" s="2" t="s">
        <v>35</v>
      </c>
      <c r="V2208" s="2" t="s">
        <v>29</v>
      </c>
      <c r="W2208" s="2" t="s">
        <v>1990</v>
      </c>
      <c r="X2208" s="2" t="s">
        <v>1141</v>
      </c>
      <c r="Y2208" s="2"/>
    </row>
    <row r="2209" spans="1:25" ht="14.25" customHeight="1">
      <c r="A2209" s="1">
        <v>3065</v>
      </c>
      <c r="B2209" s="2">
        <v>1</v>
      </c>
      <c r="C2209" s="1" t="s">
        <v>1983</v>
      </c>
      <c r="D2209" s="1" t="s">
        <v>1984</v>
      </c>
      <c r="E2209" s="1">
        <v>2018</v>
      </c>
      <c r="F2209" s="1" t="s">
        <v>1985</v>
      </c>
      <c r="G2209" s="1" t="s">
        <v>1986</v>
      </c>
      <c r="H2209" s="8" t="str">
        <f>HYPERLINK("https://doi.org/"&amp;G2209)</f>
        <v>https://doi.org/10.1029/2018JD029011</v>
      </c>
      <c r="I2209" s="1" t="s">
        <v>1987</v>
      </c>
      <c r="J2209" s="1" t="s">
        <v>79</v>
      </c>
      <c r="K2209" s="2">
        <v>1</v>
      </c>
      <c r="L2209" s="2"/>
      <c r="M2209" s="2" t="s">
        <v>2006</v>
      </c>
      <c r="N2209" s="9">
        <f>S2209*Unit_conversion!$C$5</f>
        <v>1.355622753466081</v>
      </c>
      <c r="O2209" s="2"/>
      <c r="P2209" s="2"/>
      <c r="Q2209" s="2"/>
      <c r="R2209" s="10"/>
      <c r="S2209" s="2">
        <v>38.5</v>
      </c>
      <c r="T2209" s="2"/>
      <c r="U2209" s="2" t="s">
        <v>35</v>
      </c>
      <c r="V2209" s="2" t="s">
        <v>29</v>
      </c>
      <c r="W2209" s="2" t="s">
        <v>730</v>
      </c>
      <c r="X2209" s="2" t="s">
        <v>1141</v>
      </c>
      <c r="Y2209" s="2"/>
    </row>
    <row r="2210" spans="1:25" ht="14.25" customHeight="1">
      <c r="A2210" s="1">
        <v>3065</v>
      </c>
      <c r="B2210" s="2">
        <v>1</v>
      </c>
      <c r="C2210" s="1" t="s">
        <v>1983</v>
      </c>
      <c r="D2210" s="1" t="s">
        <v>1984</v>
      </c>
      <c r="E2210" s="1">
        <v>2018</v>
      </c>
      <c r="F2210" s="1" t="s">
        <v>1985</v>
      </c>
      <c r="G2210" s="1" t="s">
        <v>1986</v>
      </c>
      <c r="H2210" s="8" t="str">
        <f>HYPERLINK("https://doi.org/"&amp;G2210)</f>
        <v>https://doi.org/10.1029/2018JD029011</v>
      </c>
      <c r="I2210" s="1" t="s">
        <v>1987</v>
      </c>
      <c r="J2210" s="1" t="s">
        <v>79</v>
      </c>
      <c r="K2210" s="2">
        <v>1</v>
      </c>
      <c r="L2210" s="2"/>
      <c r="M2210" s="2" t="s">
        <v>2006</v>
      </c>
      <c r="N2210" s="9">
        <f>S2210*Unit_conversion!$C$5</f>
        <v>1.4894244797822136</v>
      </c>
      <c r="O2210" s="2"/>
      <c r="P2210" s="2"/>
      <c r="Q2210" s="2"/>
      <c r="R2210" s="10"/>
      <c r="S2210" s="2">
        <v>42.3</v>
      </c>
      <c r="T2210" s="2"/>
      <c r="U2210" s="2" t="s">
        <v>35</v>
      </c>
      <c r="V2210" s="2" t="s">
        <v>29</v>
      </c>
      <c r="W2210" s="2" t="s">
        <v>1991</v>
      </c>
      <c r="X2210" s="2" t="s">
        <v>1141</v>
      </c>
      <c r="Y2210" s="2"/>
    </row>
    <row r="2211" spans="1:25" ht="14.25" customHeight="1">
      <c r="A2211" s="1">
        <v>3065</v>
      </c>
      <c r="B2211" s="2">
        <v>1</v>
      </c>
      <c r="C2211" s="1" t="s">
        <v>1983</v>
      </c>
      <c r="D2211" s="1" t="s">
        <v>1984</v>
      </c>
      <c r="E2211" s="1">
        <v>2018</v>
      </c>
      <c r="F2211" s="1" t="s">
        <v>1985</v>
      </c>
      <c r="G2211" s="1" t="s">
        <v>1986</v>
      </c>
      <c r="H2211" s="8" t="str">
        <f>HYPERLINK("https://doi.org/"&amp;G2211)</f>
        <v>https://doi.org/10.1029/2018JD029011</v>
      </c>
      <c r="I2211" s="1" t="s">
        <v>1987</v>
      </c>
      <c r="J2211" s="1" t="s">
        <v>79</v>
      </c>
      <c r="K2211" s="2">
        <v>1</v>
      </c>
      <c r="L2211" s="2"/>
      <c r="M2211" s="2" t="s">
        <v>2006</v>
      </c>
      <c r="N2211" s="9">
        <f>S2211*Unit_conversion!$C$5</f>
        <v>1.0422450260414546</v>
      </c>
      <c r="O2211" s="2"/>
      <c r="P2211" s="2"/>
      <c r="Q2211" s="2"/>
      <c r="R2211" s="10"/>
      <c r="S2211" s="2">
        <v>29.6</v>
      </c>
      <c r="T2211" s="2"/>
      <c r="U2211" s="2" t="s">
        <v>35</v>
      </c>
      <c r="V2211" s="2" t="s">
        <v>29</v>
      </c>
      <c r="W2211" s="2" t="s">
        <v>734</v>
      </c>
      <c r="X2211" s="2" t="s">
        <v>1141</v>
      </c>
      <c r="Y2211" s="2"/>
    </row>
    <row r="2212" spans="1:25" ht="14.25" customHeight="1">
      <c r="A2212" s="1">
        <v>3065</v>
      </c>
      <c r="B2212" s="2">
        <v>1</v>
      </c>
      <c r="C2212" s="1" t="s">
        <v>1983</v>
      </c>
      <c r="D2212" s="1" t="s">
        <v>1984</v>
      </c>
      <c r="E2212" s="1">
        <v>2018</v>
      </c>
      <c r="F2212" s="1" t="s">
        <v>1985</v>
      </c>
      <c r="G2212" s="1" t="s">
        <v>1986</v>
      </c>
      <c r="H2212" s="8" t="str">
        <f>HYPERLINK("https://doi.org/"&amp;G2212)</f>
        <v>https://doi.org/10.1029/2018JD029011</v>
      </c>
      <c r="I2212" s="1" t="s">
        <v>1987</v>
      </c>
      <c r="J2212" s="1" t="s">
        <v>79</v>
      </c>
      <c r="K2212" s="2">
        <v>1</v>
      </c>
      <c r="L2212" s="2"/>
      <c r="M2212" s="2" t="s">
        <v>2006</v>
      </c>
      <c r="N2212" s="9">
        <f>S2212*Unit_conversion!$C$5</f>
        <v>1.7006903634392652</v>
      </c>
      <c r="O2212" s="2"/>
      <c r="P2212" s="2"/>
      <c r="Q2212" s="2"/>
      <c r="R2212" s="10"/>
      <c r="S2212" s="2">
        <v>48.3</v>
      </c>
      <c r="T2212" s="2"/>
      <c r="U2212" s="2" t="s">
        <v>35</v>
      </c>
      <c r="V2212" s="2" t="s">
        <v>36</v>
      </c>
      <c r="W2212" s="2" t="s">
        <v>1992</v>
      </c>
      <c r="X2212" s="2" t="s">
        <v>1141</v>
      </c>
      <c r="Y2212" s="2"/>
    </row>
    <row r="2213" spans="1:25" ht="14.25" customHeight="1">
      <c r="A2213" s="1">
        <v>3065</v>
      </c>
      <c r="B2213" s="2">
        <v>1</v>
      </c>
      <c r="C2213" s="1" t="s">
        <v>1983</v>
      </c>
      <c r="D2213" s="1" t="s">
        <v>1984</v>
      </c>
      <c r="E2213" s="1">
        <v>2018</v>
      </c>
      <c r="F2213" s="1" t="s">
        <v>1985</v>
      </c>
      <c r="G2213" s="1" t="s">
        <v>1986</v>
      </c>
      <c r="H2213" s="8" t="str">
        <f>HYPERLINK("https://doi.org/"&amp;G2213)</f>
        <v>https://doi.org/10.1029/2018JD029011</v>
      </c>
      <c r="I2213" s="1" t="s">
        <v>1987</v>
      </c>
      <c r="J2213" s="1" t="s">
        <v>79</v>
      </c>
      <c r="K2213" s="2">
        <v>1</v>
      </c>
      <c r="L2213" s="2"/>
      <c r="M2213" s="2" t="s">
        <v>2006</v>
      </c>
      <c r="N2213" s="9">
        <f>S2213*Unit_conversion!$C$5</f>
        <v>1.4401291069289017</v>
      </c>
      <c r="O2213" s="2"/>
      <c r="P2213" s="2"/>
      <c r="Q2213" s="2"/>
      <c r="R2213" s="10"/>
      <c r="S2213" s="2">
        <v>40.9</v>
      </c>
      <c r="T2213" s="2"/>
      <c r="U2213" s="2" t="s">
        <v>35</v>
      </c>
      <c r="V2213" s="2" t="s">
        <v>36</v>
      </c>
      <c r="W2213" s="2" t="s">
        <v>1993</v>
      </c>
      <c r="X2213" s="2" t="s">
        <v>1141</v>
      </c>
      <c r="Y2213" s="2"/>
    </row>
    <row r="2214" spans="1:25" ht="14.25" customHeight="1">
      <c r="A2214" s="1">
        <v>3065</v>
      </c>
      <c r="B2214" s="2">
        <v>1</v>
      </c>
      <c r="C2214" s="1" t="s">
        <v>1983</v>
      </c>
      <c r="D2214" s="1" t="s">
        <v>1984</v>
      </c>
      <c r="E2214" s="1">
        <v>2018</v>
      </c>
      <c r="F2214" s="1" t="s">
        <v>1985</v>
      </c>
      <c r="G2214" s="1" t="s">
        <v>1986</v>
      </c>
      <c r="H2214" s="8" t="str">
        <f>HYPERLINK("https://doi.org/"&amp;G2214)</f>
        <v>https://doi.org/10.1029/2018JD029011</v>
      </c>
      <c r="I2214" s="1" t="s">
        <v>1987</v>
      </c>
      <c r="J2214" s="1" t="s">
        <v>79</v>
      </c>
      <c r="K2214" s="2">
        <v>1</v>
      </c>
      <c r="L2214" s="2"/>
      <c r="M2214" s="2" t="s">
        <v>2006</v>
      </c>
      <c r="N2214" s="9">
        <f>S2214*Unit_conversion!$C$5</f>
        <v>0.98942855512719163</v>
      </c>
      <c r="O2214" s="2"/>
      <c r="P2214" s="2"/>
      <c r="Q2214" s="2"/>
      <c r="R2214" s="10"/>
      <c r="S2214" s="2">
        <v>28.1</v>
      </c>
      <c r="T2214" s="2"/>
      <c r="U2214" s="2" t="s">
        <v>35</v>
      </c>
      <c r="V2214" s="2" t="s">
        <v>36</v>
      </c>
      <c r="W2214" s="2" t="s">
        <v>731</v>
      </c>
      <c r="X2214" s="2" t="s">
        <v>1141</v>
      </c>
      <c r="Y2214" s="2"/>
    </row>
    <row r="2215" spans="1:25" ht="14.25" customHeight="1">
      <c r="A2215" s="1">
        <v>3065</v>
      </c>
      <c r="B2215" s="2">
        <v>1</v>
      </c>
      <c r="C2215" s="1" t="s">
        <v>1983</v>
      </c>
      <c r="D2215" s="1" t="s">
        <v>1984</v>
      </c>
      <c r="E2215" s="1">
        <v>2018</v>
      </c>
      <c r="F2215" s="1" t="s">
        <v>1985</v>
      </c>
      <c r="G2215" s="1" t="s">
        <v>1986</v>
      </c>
      <c r="H2215" s="8" t="str">
        <f>HYPERLINK("https://doi.org/"&amp;G2215)</f>
        <v>https://doi.org/10.1029/2018JD029011</v>
      </c>
      <c r="I2215" s="1" t="s">
        <v>1987</v>
      </c>
      <c r="J2215" s="1" t="s">
        <v>79</v>
      </c>
      <c r="K2215" s="2">
        <v>1</v>
      </c>
      <c r="L2215" s="2"/>
      <c r="M2215" s="2" t="s">
        <v>2006</v>
      </c>
      <c r="N2215" s="9">
        <f>S2215*Unit_conversion!$C$5</f>
        <v>1.2464687135766044</v>
      </c>
      <c r="O2215" s="2"/>
      <c r="P2215" s="2"/>
      <c r="Q2215" s="2"/>
      <c r="R2215" s="10"/>
      <c r="S2215" s="2">
        <v>35.4</v>
      </c>
      <c r="T2215" s="2"/>
      <c r="U2215" s="2" t="s">
        <v>35</v>
      </c>
      <c r="V2215" s="2" t="s">
        <v>36</v>
      </c>
      <c r="W2215" s="2" t="s">
        <v>1994</v>
      </c>
      <c r="X2215" s="2" t="s">
        <v>1141</v>
      </c>
      <c r="Y2215" s="2"/>
    </row>
    <row r="2216" spans="1:25" ht="14.25" customHeight="1">
      <c r="A2216" s="1">
        <v>3065</v>
      </c>
      <c r="B2216" s="2">
        <v>1</v>
      </c>
      <c r="C2216" s="1" t="s">
        <v>1983</v>
      </c>
      <c r="D2216" s="1" t="s">
        <v>1984</v>
      </c>
      <c r="E2216" s="1">
        <v>2018</v>
      </c>
      <c r="F2216" s="1" t="s">
        <v>1985</v>
      </c>
      <c r="G2216" s="1" t="s">
        <v>1986</v>
      </c>
      <c r="H2216" s="8" t="str">
        <f>HYPERLINK("https://doi.org/"&amp;G2216)</f>
        <v>https://doi.org/10.1029/2018JD029011</v>
      </c>
      <c r="I2216" s="1" t="s">
        <v>1987</v>
      </c>
      <c r="J2216" s="1" t="s">
        <v>79</v>
      </c>
      <c r="K2216" s="2">
        <v>1</v>
      </c>
      <c r="L2216" s="2"/>
      <c r="M2216" s="2" t="s">
        <v>2006</v>
      </c>
      <c r="N2216" s="9">
        <f>S2216*Unit_conversion!$C$5</f>
        <v>1.1373146736871276</v>
      </c>
      <c r="O2216" s="2"/>
      <c r="P2216" s="2"/>
      <c r="Q2216" s="2"/>
      <c r="R2216" s="10"/>
      <c r="S2216" s="2">
        <v>32.299999999999997</v>
      </c>
      <c r="T2216" s="2"/>
      <c r="U2216" s="2" t="s">
        <v>35</v>
      </c>
      <c r="V2216" s="2" t="s">
        <v>36</v>
      </c>
      <c r="W2216" s="2" t="s">
        <v>1995</v>
      </c>
      <c r="X2216" s="2" t="s">
        <v>1141</v>
      </c>
      <c r="Y2216" s="2"/>
    </row>
    <row r="2217" spans="1:25" ht="14.25" customHeight="1">
      <c r="A2217" s="1">
        <v>3065</v>
      </c>
      <c r="B2217" s="2">
        <v>1</v>
      </c>
      <c r="C2217" s="1" t="s">
        <v>1983</v>
      </c>
      <c r="D2217" s="1" t="s">
        <v>1984</v>
      </c>
      <c r="E2217" s="1">
        <v>2018</v>
      </c>
      <c r="F2217" s="1" t="s">
        <v>1985</v>
      </c>
      <c r="G2217" s="1" t="s">
        <v>1986</v>
      </c>
      <c r="H2217" s="8" t="str">
        <f>HYPERLINK("https://doi.org/"&amp;G2217)</f>
        <v>https://doi.org/10.1029/2018JD029011</v>
      </c>
      <c r="I2217" s="1" t="s">
        <v>1987</v>
      </c>
      <c r="J2217" s="1" t="s">
        <v>79</v>
      </c>
      <c r="K2217" s="2">
        <v>1</v>
      </c>
      <c r="L2217" s="2"/>
      <c r="M2217" s="2" t="s">
        <v>2006</v>
      </c>
      <c r="N2217" s="9">
        <f>S2217*Unit_conversion!$C$5</f>
        <v>1.5316776565136241</v>
      </c>
      <c r="O2217" s="2"/>
      <c r="P2217" s="2"/>
      <c r="Q2217" s="2"/>
      <c r="R2217" s="10"/>
      <c r="S2217" s="2">
        <v>43.5</v>
      </c>
      <c r="T2217" s="2"/>
      <c r="U2217" s="2" t="s">
        <v>35</v>
      </c>
      <c r="V2217" s="2" t="s">
        <v>36</v>
      </c>
      <c r="W2217" s="2" t="s">
        <v>1996</v>
      </c>
      <c r="X2217" s="2" t="s">
        <v>1141</v>
      </c>
      <c r="Y2217" s="2"/>
    </row>
    <row r="2218" spans="1:25" ht="14.25" customHeight="1">
      <c r="A2218" s="1">
        <v>3065</v>
      </c>
      <c r="B2218" s="2">
        <v>1</v>
      </c>
      <c r="C2218" s="1" t="s">
        <v>1983</v>
      </c>
      <c r="D2218" s="1" t="s">
        <v>1984</v>
      </c>
      <c r="E2218" s="1">
        <v>2018</v>
      </c>
      <c r="F2218" s="1" t="s">
        <v>1985</v>
      </c>
      <c r="G2218" s="1" t="s">
        <v>1986</v>
      </c>
      <c r="H2218" s="8" t="str">
        <f>HYPERLINK("https://doi.org/"&amp;G2218)</f>
        <v>https://doi.org/10.1029/2018JD029011</v>
      </c>
      <c r="I2218" s="1" t="s">
        <v>1987</v>
      </c>
      <c r="J2218" s="1" t="s">
        <v>79</v>
      </c>
      <c r="K2218" s="2">
        <v>1</v>
      </c>
      <c r="L2218" s="2"/>
      <c r="M2218" s="2" t="s">
        <v>2006</v>
      </c>
      <c r="N2218" s="9">
        <f>S2218*Unit_conversion!$C$5</f>
        <v>1.4647767933555578</v>
      </c>
      <c r="O2218" s="2"/>
      <c r="P2218" s="2"/>
      <c r="Q2218" s="2"/>
      <c r="R2218" s="10"/>
      <c r="S2218" s="2">
        <v>41.6</v>
      </c>
      <c r="T2218" s="2"/>
      <c r="U2218" s="2" t="s">
        <v>35</v>
      </c>
      <c r="V2218" s="2" t="s">
        <v>36</v>
      </c>
      <c r="W2218" s="2" t="s">
        <v>1997</v>
      </c>
      <c r="X2218" s="2" t="s">
        <v>1141</v>
      </c>
      <c r="Y2218" s="2"/>
    </row>
    <row r="2219" spans="1:25" ht="14.25" customHeight="1">
      <c r="A2219" s="1">
        <v>3065</v>
      </c>
      <c r="B2219" s="2">
        <v>1</v>
      </c>
      <c r="C2219" s="1" t="s">
        <v>1983</v>
      </c>
      <c r="D2219" s="1" t="s">
        <v>1984</v>
      </c>
      <c r="E2219" s="1">
        <v>2018</v>
      </c>
      <c r="F2219" s="1" t="s">
        <v>1985</v>
      </c>
      <c r="G2219" s="1" t="s">
        <v>1986</v>
      </c>
      <c r="H2219" s="8" t="str">
        <f>HYPERLINK("https://doi.org/"&amp;G2219)</f>
        <v>https://doi.org/10.1029/2018JD029011</v>
      </c>
      <c r="I2219" s="1" t="s">
        <v>1987</v>
      </c>
      <c r="J2219" s="1" t="s">
        <v>79</v>
      </c>
      <c r="K2219" s="2">
        <v>1</v>
      </c>
      <c r="L2219" s="2"/>
      <c r="M2219" s="2" t="s">
        <v>2006</v>
      </c>
      <c r="N2219" s="9">
        <f>S2219*Unit_conversion!$C$5</f>
        <v>1.7323802459878233</v>
      </c>
      <c r="O2219" s="2"/>
      <c r="P2219" s="2"/>
      <c r="Q2219" s="2"/>
      <c r="R2219" s="10"/>
      <c r="S2219" s="2">
        <v>49.2</v>
      </c>
      <c r="T2219" s="2"/>
      <c r="U2219" s="2" t="s">
        <v>35</v>
      </c>
      <c r="V2219" s="2" t="s">
        <v>36</v>
      </c>
      <c r="W2219" s="2" t="s">
        <v>1998</v>
      </c>
      <c r="X2219" s="2" t="s">
        <v>1141</v>
      </c>
      <c r="Y2219" s="2"/>
    </row>
    <row r="2220" spans="1:25" ht="14.25" customHeight="1">
      <c r="A2220" s="1">
        <v>3065</v>
      </c>
      <c r="B2220" s="2">
        <v>1</v>
      </c>
      <c r="C2220" s="1" t="s">
        <v>1983</v>
      </c>
      <c r="D2220" s="1" t="s">
        <v>1984</v>
      </c>
      <c r="E2220" s="1">
        <v>2018</v>
      </c>
      <c r="F2220" s="1" t="s">
        <v>1985</v>
      </c>
      <c r="G2220" s="1" t="s">
        <v>1986</v>
      </c>
      <c r="H2220" s="8" t="str">
        <f>HYPERLINK("https://doi.org/"&amp;G2220)</f>
        <v>https://doi.org/10.1029/2018JD029011</v>
      </c>
      <c r="I2220" s="1" t="s">
        <v>1987</v>
      </c>
      <c r="J2220" s="1" t="s">
        <v>79</v>
      </c>
      <c r="K2220" s="2">
        <v>1</v>
      </c>
      <c r="L2220" s="2"/>
      <c r="M2220" s="2" t="s">
        <v>2006</v>
      </c>
      <c r="N2220" s="9">
        <f>S2220*Unit_conversion!$C$5</f>
        <v>1.3133695767346707</v>
      </c>
      <c r="O2220" s="2"/>
      <c r="P2220" s="2"/>
      <c r="Q2220" s="2"/>
      <c r="R2220" s="10"/>
      <c r="S2220" s="2">
        <v>37.299999999999997</v>
      </c>
      <c r="T2220" s="2"/>
      <c r="U2220" s="2" t="s">
        <v>35</v>
      </c>
      <c r="V2220" s="2" t="s">
        <v>30</v>
      </c>
      <c r="W2220" s="2" t="s">
        <v>1999</v>
      </c>
      <c r="X2220" s="2" t="s">
        <v>1141</v>
      </c>
      <c r="Y2220" s="2"/>
    </row>
    <row r="2221" spans="1:25" ht="14.25" customHeight="1">
      <c r="A2221" s="1">
        <v>3065</v>
      </c>
      <c r="B2221" s="2">
        <v>1</v>
      </c>
      <c r="C2221" s="1" t="s">
        <v>1983</v>
      </c>
      <c r="D2221" s="1" t="s">
        <v>1984</v>
      </c>
      <c r="E2221" s="1">
        <v>2018</v>
      </c>
      <c r="F2221" s="1" t="s">
        <v>1985</v>
      </c>
      <c r="G2221" s="1" t="s">
        <v>1986</v>
      </c>
      <c r="H2221" s="8" t="str">
        <f>HYPERLINK("https://doi.org/"&amp;G2221)</f>
        <v>https://doi.org/10.1029/2018JD029011</v>
      </c>
      <c r="I2221" s="1" t="s">
        <v>1987</v>
      </c>
      <c r="J2221" s="1" t="s">
        <v>79</v>
      </c>
      <c r="K2221" s="2">
        <v>1</v>
      </c>
      <c r="L2221" s="2"/>
      <c r="M2221" s="2" t="s">
        <v>2006</v>
      </c>
      <c r="N2221" s="9">
        <f>S2221*Unit_conversion!$C$5</f>
        <v>1.3767493418317862</v>
      </c>
      <c r="O2221" s="2"/>
      <c r="P2221" s="2"/>
      <c r="Q2221" s="2"/>
      <c r="R2221" s="10"/>
      <c r="S2221" s="2">
        <v>39.1</v>
      </c>
      <c r="T2221" s="2"/>
      <c r="U2221" s="2" t="s">
        <v>35</v>
      </c>
      <c r="V2221" s="2" t="s">
        <v>30</v>
      </c>
      <c r="W2221" s="2" t="s">
        <v>2000</v>
      </c>
      <c r="X2221" s="2" t="s">
        <v>1141</v>
      </c>
      <c r="Y2221" s="2"/>
    </row>
    <row r="2222" spans="1:25" ht="14.25" customHeight="1">
      <c r="A2222" s="1">
        <v>3065</v>
      </c>
      <c r="B2222" s="2">
        <v>1</v>
      </c>
      <c r="C2222" s="1" t="s">
        <v>1983</v>
      </c>
      <c r="D2222" s="1" t="s">
        <v>1984</v>
      </c>
      <c r="E2222" s="1">
        <v>2018</v>
      </c>
      <c r="F2222" s="1" t="s">
        <v>1985</v>
      </c>
      <c r="G2222" s="1" t="s">
        <v>1986</v>
      </c>
      <c r="H2222" s="8" t="str">
        <f>HYPERLINK("https://doi.org/"&amp;G2222)</f>
        <v>https://doi.org/10.1029/2018JD029011</v>
      </c>
      <c r="I2222" s="1" t="s">
        <v>1987</v>
      </c>
      <c r="J2222" s="1" t="s">
        <v>79</v>
      </c>
      <c r="K2222" s="2">
        <v>1</v>
      </c>
      <c r="L2222" s="2"/>
      <c r="M2222" s="2" t="s">
        <v>2006</v>
      </c>
      <c r="N2222" s="9">
        <f>S2222*Unit_conversion!$C$5</f>
        <v>1.1866100465404399</v>
      </c>
      <c r="O2222" s="2"/>
      <c r="P2222" s="2"/>
      <c r="Q2222" s="2"/>
      <c r="R2222" s="10"/>
      <c r="S2222" s="2">
        <v>33.700000000000003</v>
      </c>
      <c r="T2222" s="2"/>
      <c r="U2222" s="2" t="s">
        <v>35</v>
      </c>
      <c r="V2222" s="2" t="s">
        <v>125</v>
      </c>
      <c r="W2222" s="2" t="s">
        <v>2001</v>
      </c>
      <c r="X2222" s="2" t="s">
        <v>1141</v>
      </c>
      <c r="Y2222" s="2"/>
    </row>
    <row r="2223" spans="1:25" ht="14.25" customHeight="1">
      <c r="A2223" s="1">
        <v>3065</v>
      </c>
      <c r="B2223" s="2">
        <v>1</v>
      </c>
      <c r="C2223" s="1" t="s">
        <v>1983</v>
      </c>
      <c r="D2223" s="1" t="s">
        <v>1984</v>
      </c>
      <c r="E2223" s="1">
        <v>2018</v>
      </c>
      <c r="F2223" s="1" t="s">
        <v>1985</v>
      </c>
      <c r="G2223" s="1" t="s">
        <v>1986</v>
      </c>
      <c r="H2223" s="8" t="str">
        <f>HYPERLINK("https://doi.org/"&amp;G2223)</f>
        <v>https://doi.org/10.1029/2018JD029011</v>
      </c>
      <c r="I2223" s="1" t="s">
        <v>1987</v>
      </c>
      <c r="J2223" s="1" t="s">
        <v>79</v>
      </c>
      <c r="K2223" s="2">
        <v>1</v>
      </c>
      <c r="L2223" s="2"/>
      <c r="M2223" s="2" t="s">
        <v>2006</v>
      </c>
      <c r="N2223" s="9">
        <f>S2223*Unit_conversion!$C$5</f>
        <v>1.7711123246582825</v>
      </c>
      <c r="O2223" s="2"/>
      <c r="P2223" s="2"/>
      <c r="Q2223" s="2"/>
      <c r="R2223" s="10"/>
      <c r="S2223" s="2">
        <v>50.3</v>
      </c>
      <c r="T2223" s="2"/>
      <c r="U2223" s="2" t="s">
        <v>35</v>
      </c>
      <c r="V2223" s="2" t="s">
        <v>125</v>
      </c>
      <c r="W2223" s="2" t="s">
        <v>733</v>
      </c>
      <c r="X2223" s="2" t="s">
        <v>1141</v>
      </c>
      <c r="Y2223" s="2"/>
    </row>
    <row r="2224" spans="1:25" ht="14.25" customHeight="1">
      <c r="A2224" s="1">
        <v>3065</v>
      </c>
      <c r="B2224" s="2">
        <v>1</v>
      </c>
      <c r="C2224" s="1" t="s">
        <v>1983</v>
      </c>
      <c r="D2224" s="1" t="s">
        <v>1984</v>
      </c>
      <c r="E2224" s="1">
        <v>2018</v>
      </c>
      <c r="F2224" s="1" t="s">
        <v>1985</v>
      </c>
      <c r="G2224" s="1" t="s">
        <v>1986</v>
      </c>
      <c r="H2224" s="8" t="str">
        <f>HYPERLINK("https://doi.org/"&amp;G2224)</f>
        <v>https://doi.org/10.1029/2018JD029011</v>
      </c>
      <c r="I2224" s="1" t="s">
        <v>1987</v>
      </c>
      <c r="J2224" s="1" t="s">
        <v>79</v>
      </c>
      <c r="K2224" s="2">
        <v>1</v>
      </c>
      <c r="L2224" s="2"/>
      <c r="M2224" s="2" t="s">
        <v>2006</v>
      </c>
      <c r="N2224" s="9">
        <f>S2224*Unit_conversion!$C$5</f>
        <v>1.2288632232718502</v>
      </c>
      <c r="O2224" s="2"/>
      <c r="P2224" s="2"/>
      <c r="Q2224" s="2"/>
      <c r="R2224" s="10"/>
      <c r="S2224" s="2">
        <v>34.9</v>
      </c>
      <c r="T2224" s="2"/>
      <c r="U2224" s="2" t="s">
        <v>35</v>
      </c>
      <c r="V2224" s="2" t="s">
        <v>34</v>
      </c>
      <c r="W2224" s="2" t="s">
        <v>2002</v>
      </c>
      <c r="X2224" s="2" t="s">
        <v>1141</v>
      </c>
      <c r="Y2224" s="2"/>
    </row>
    <row r="2225" spans="1:27" ht="14.25" customHeight="1">
      <c r="A2225" s="1">
        <v>3065</v>
      </c>
      <c r="B2225" s="2">
        <v>1</v>
      </c>
      <c r="C2225" s="1" t="s">
        <v>1983</v>
      </c>
      <c r="D2225" s="1" t="s">
        <v>1984</v>
      </c>
      <c r="E2225" s="1">
        <v>2018</v>
      </c>
      <c r="F2225" s="1" t="s">
        <v>1985</v>
      </c>
      <c r="G2225" s="1" t="s">
        <v>1986</v>
      </c>
      <c r="H2225" s="8" t="str">
        <f>HYPERLINK("https://doi.org/"&amp;G2225)</f>
        <v>https://doi.org/10.1029/2018JD029011</v>
      </c>
      <c r="I2225" s="1" t="s">
        <v>1987</v>
      </c>
      <c r="J2225" s="1" t="s">
        <v>79</v>
      </c>
      <c r="K2225" s="2">
        <v>1</v>
      </c>
      <c r="L2225" s="2"/>
      <c r="M2225" s="2" t="s">
        <v>2006</v>
      </c>
      <c r="N2225" s="9">
        <f>S2225*Unit_conversion!$C$5</f>
        <v>1.2499898116375552</v>
      </c>
      <c r="O2225" s="2"/>
      <c r="P2225" s="2"/>
      <c r="Q2225" s="2"/>
      <c r="R2225" s="10"/>
      <c r="S2225" s="2">
        <v>35.5</v>
      </c>
      <c r="T2225" s="2"/>
      <c r="U2225" s="2" t="s">
        <v>35</v>
      </c>
      <c r="V2225" s="2" t="s">
        <v>32</v>
      </c>
      <c r="W2225" s="2" t="s">
        <v>732</v>
      </c>
      <c r="X2225" s="2" t="s">
        <v>1141</v>
      </c>
      <c r="Y2225" s="2"/>
    </row>
    <row r="2226" spans="1:27" ht="14.25" customHeight="1">
      <c r="A2226" s="1">
        <v>3065</v>
      </c>
      <c r="B2226" s="2">
        <v>1</v>
      </c>
      <c r="C2226" s="1" t="s">
        <v>1983</v>
      </c>
      <c r="D2226" s="1" t="s">
        <v>1984</v>
      </c>
      <c r="E2226" s="1">
        <v>2018</v>
      </c>
      <c r="F2226" s="1" t="s">
        <v>1985</v>
      </c>
      <c r="G2226" s="1" t="s">
        <v>1986</v>
      </c>
      <c r="H2226" s="8" t="str">
        <f>HYPERLINK("https://doi.org/"&amp;G2226)</f>
        <v>https://doi.org/10.1029/2018JD029011</v>
      </c>
      <c r="I2226" s="1" t="s">
        <v>1987</v>
      </c>
      <c r="J2226" s="1" t="s">
        <v>79</v>
      </c>
      <c r="K2226" s="2">
        <v>1</v>
      </c>
      <c r="L2226" s="2"/>
      <c r="M2226" s="2" t="s">
        <v>2006</v>
      </c>
      <c r="N2226" s="9">
        <f>S2226*Unit_conversion!$C$5</f>
        <v>1.5985785196716904</v>
      </c>
      <c r="O2226" s="2"/>
      <c r="P2226" s="2"/>
      <c r="Q2226" s="2"/>
      <c r="R2226" s="10"/>
      <c r="S2226" s="2">
        <v>45.4</v>
      </c>
      <c r="T2226" s="2"/>
      <c r="U2226" s="2" t="s">
        <v>35</v>
      </c>
      <c r="V2226" s="2" t="s">
        <v>1895</v>
      </c>
      <c r="W2226" s="2" t="s">
        <v>855</v>
      </c>
      <c r="X2226" s="2" t="s">
        <v>1141</v>
      </c>
      <c r="Y2226" s="2"/>
    </row>
    <row r="2227" spans="1:27" ht="14.25" customHeight="1">
      <c r="A2227" s="1">
        <v>3065</v>
      </c>
      <c r="B2227" s="2">
        <v>1</v>
      </c>
      <c r="C2227" s="1" t="s">
        <v>1983</v>
      </c>
      <c r="D2227" s="1" t="s">
        <v>1984</v>
      </c>
      <c r="E2227" s="1">
        <v>2018</v>
      </c>
      <c r="F2227" s="1" t="s">
        <v>1985</v>
      </c>
      <c r="G2227" s="1" t="s">
        <v>1986</v>
      </c>
      <c r="H2227" s="8" t="str">
        <f>HYPERLINK("https://doi.org/"&amp;G2227)</f>
        <v>https://doi.org/10.1029/2018JD029011</v>
      </c>
      <c r="I2227" s="1" t="s">
        <v>1987</v>
      </c>
      <c r="J2227" s="1" t="s">
        <v>79</v>
      </c>
      <c r="K2227" s="2">
        <v>1</v>
      </c>
      <c r="L2227" s="2"/>
      <c r="M2227" s="2" t="s">
        <v>2006</v>
      </c>
      <c r="N2227" s="9">
        <f>S2227*Unit_conversion!$C$5</f>
        <v>1.0668927124681107</v>
      </c>
      <c r="O2227" s="2"/>
      <c r="P2227" s="2"/>
      <c r="Q2227" s="2"/>
      <c r="R2227" s="10"/>
      <c r="S2227" s="2">
        <v>30.3</v>
      </c>
      <c r="T2227" s="2"/>
      <c r="U2227" s="2" t="s">
        <v>35</v>
      </c>
      <c r="V2227" s="2" t="s">
        <v>1144</v>
      </c>
      <c r="W2227" s="2" t="s">
        <v>727</v>
      </c>
      <c r="X2227" s="2" t="s">
        <v>1141</v>
      </c>
      <c r="Y2227" s="2"/>
    </row>
    <row r="2228" spans="1:27" ht="14.25" customHeight="1">
      <c r="A2228" s="1">
        <v>3065</v>
      </c>
      <c r="B2228" s="2">
        <v>1</v>
      </c>
      <c r="C2228" s="1" t="s">
        <v>1983</v>
      </c>
      <c r="D2228" s="1" t="s">
        <v>1984</v>
      </c>
      <c r="E2228" s="1">
        <v>2018</v>
      </c>
      <c r="F2228" s="1" t="s">
        <v>1985</v>
      </c>
      <c r="G2228" s="1" t="s">
        <v>1986</v>
      </c>
      <c r="H2228" s="8" t="str">
        <f>HYPERLINK("https://doi.org/"&amp;G2228)</f>
        <v>https://doi.org/10.1029/2018JD029011</v>
      </c>
      <c r="I2228" s="1" t="s">
        <v>1987</v>
      </c>
      <c r="J2228" s="1" t="s">
        <v>79</v>
      </c>
      <c r="K2228" s="2">
        <v>1</v>
      </c>
      <c r="L2228" s="2"/>
      <c r="M2228" s="2" t="s">
        <v>2006</v>
      </c>
      <c r="N2228" s="9">
        <f>S2228*Unit_conversion!$C$5</f>
        <v>2.1971651900333367</v>
      </c>
      <c r="O2228" s="2"/>
      <c r="P2228" s="2"/>
      <c r="Q2228" s="2"/>
      <c r="R2228" s="10"/>
      <c r="S2228" s="2">
        <v>62.4</v>
      </c>
      <c r="T2228" s="2"/>
      <c r="U2228" s="2" t="s">
        <v>35</v>
      </c>
      <c r="V2228" s="2" t="s">
        <v>443</v>
      </c>
      <c r="W2228" s="2" t="s">
        <v>2003</v>
      </c>
      <c r="X2228" s="2" t="s">
        <v>1141</v>
      </c>
      <c r="Y2228" s="2"/>
    </row>
    <row r="2229" spans="1:27" ht="14.25" customHeight="1">
      <c r="A2229" s="1">
        <v>3065</v>
      </c>
      <c r="B2229" s="2">
        <v>1</v>
      </c>
      <c r="C2229" s="1" t="s">
        <v>1983</v>
      </c>
      <c r="D2229" s="1" t="s">
        <v>1984</v>
      </c>
      <c r="E2229" s="1">
        <v>2018</v>
      </c>
      <c r="F2229" s="1" t="s">
        <v>1985</v>
      </c>
      <c r="G2229" s="1" t="s">
        <v>1986</v>
      </c>
      <c r="H2229" s="8" t="str">
        <f>HYPERLINK("https://doi.org/"&amp;G2229)</f>
        <v>https://doi.org/10.1029/2018JD029011</v>
      </c>
      <c r="I2229" s="1" t="s">
        <v>1987</v>
      </c>
      <c r="J2229" s="1" t="s">
        <v>79</v>
      </c>
      <c r="K2229" s="2">
        <v>1</v>
      </c>
      <c r="L2229" s="2"/>
      <c r="M2229" s="2" t="s">
        <v>2006</v>
      </c>
      <c r="N2229" s="9">
        <f>S2229*Unit_conversion!$C$5</f>
        <v>0.9084432997253219</v>
      </c>
      <c r="O2229" s="2"/>
      <c r="P2229" s="2"/>
      <c r="Q2229" s="2"/>
      <c r="R2229" s="10"/>
      <c r="S2229" s="2">
        <v>25.8</v>
      </c>
      <c r="T2229" s="2"/>
      <c r="U2229" s="2" t="s">
        <v>35</v>
      </c>
      <c r="V2229" s="2" t="s">
        <v>1891</v>
      </c>
      <c r="W2229" s="2" t="s">
        <v>2004</v>
      </c>
      <c r="X2229" s="2" t="s">
        <v>1141</v>
      </c>
      <c r="Y2229" s="2"/>
    </row>
    <row r="2230" spans="1:27" ht="14.25" customHeight="1">
      <c r="A2230" s="1">
        <v>3065</v>
      </c>
      <c r="B2230" s="2">
        <v>1</v>
      </c>
      <c r="C2230" s="1" t="s">
        <v>1983</v>
      </c>
      <c r="D2230" s="1" t="s">
        <v>1984</v>
      </c>
      <c r="E2230" s="1">
        <v>2018</v>
      </c>
      <c r="F2230" s="1" t="s">
        <v>1985</v>
      </c>
      <c r="G2230" s="1" t="s">
        <v>1986</v>
      </c>
      <c r="H2230" s="8" t="str">
        <f>HYPERLINK("https://doi.org/"&amp;G2230)</f>
        <v>https://doi.org/10.1029/2018JD029011</v>
      </c>
      <c r="I2230" s="1" t="s">
        <v>1987</v>
      </c>
      <c r="J2230" s="1" t="s">
        <v>79</v>
      </c>
      <c r="K2230" s="2">
        <v>1</v>
      </c>
      <c r="L2230" s="2"/>
      <c r="M2230" s="2" t="s">
        <v>2006</v>
      </c>
      <c r="N2230" s="9">
        <f>S2230*Unit_conversion!$C$5</f>
        <v>0.71126180831207364</v>
      </c>
      <c r="O2230" s="2"/>
      <c r="P2230" s="2"/>
      <c r="Q2230" s="2"/>
      <c r="R2230" s="10"/>
      <c r="S2230" s="2">
        <v>20.2</v>
      </c>
      <c r="T2230" s="2"/>
      <c r="U2230" s="2" t="s">
        <v>35</v>
      </c>
      <c r="V2230" s="2" t="s">
        <v>1891</v>
      </c>
      <c r="W2230" s="2" t="s">
        <v>2005</v>
      </c>
      <c r="X2230" s="2" t="s">
        <v>1141</v>
      </c>
      <c r="Y2230" s="2"/>
    </row>
    <row r="2231" spans="1:27" ht="14.25" customHeight="1">
      <c r="A2231" s="1">
        <v>2852</v>
      </c>
      <c r="B2231" s="12">
        <v>1</v>
      </c>
      <c r="C2231" s="1" t="s">
        <v>2007</v>
      </c>
      <c r="D2231" s="1" t="s">
        <v>2008</v>
      </c>
      <c r="E2231" s="1">
        <v>2019</v>
      </c>
      <c r="F2231" s="1" t="s">
        <v>2009</v>
      </c>
      <c r="G2231" s="1" t="s">
        <v>2010</v>
      </c>
      <c r="H2231" s="8" t="str">
        <f>HYPERLINK("https://doi.org/"&amp;G2231)</f>
        <v>https://doi.org/10.1029/2018JD029850</v>
      </c>
      <c r="I2231" s="1" t="s">
        <v>2011</v>
      </c>
      <c r="J2231" s="1" t="s">
        <v>79</v>
      </c>
      <c r="K2231" s="2">
        <v>1</v>
      </c>
      <c r="L2231" s="2">
        <v>3</v>
      </c>
      <c r="M2231" s="2" t="s">
        <v>2012</v>
      </c>
      <c r="N2231" s="25">
        <f t="shared" ref="N2231:N2243" si="48">P2231/R2231</f>
        <v>0.30666666666666664</v>
      </c>
      <c r="O2231" s="21"/>
      <c r="P2231" s="2">
        <v>9.1999999999999993</v>
      </c>
      <c r="Q2231" s="2"/>
      <c r="R2231" s="10">
        <v>30</v>
      </c>
      <c r="S2231" s="2"/>
      <c r="T2231" s="2"/>
      <c r="U2231" s="2" t="s">
        <v>45</v>
      </c>
      <c r="V2231" s="2" t="s">
        <v>280</v>
      </c>
      <c r="W2231" s="2" t="s">
        <v>2013</v>
      </c>
      <c r="X2231" s="2" t="s">
        <v>1141</v>
      </c>
      <c r="Y2231" s="2" t="s">
        <v>216</v>
      </c>
      <c r="AA2231" s="2"/>
    </row>
    <row r="2232" spans="1:27" ht="14.25" customHeight="1">
      <c r="A2232" s="1">
        <v>2852</v>
      </c>
      <c r="B2232" s="12">
        <v>1</v>
      </c>
      <c r="C2232" s="1" t="s">
        <v>2007</v>
      </c>
      <c r="D2232" s="1" t="s">
        <v>2008</v>
      </c>
      <c r="E2232" s="1">
        <v>2019</v>
      </c>
      <c r="F2232" s="1" t="s">
        <v>2009</v>
      </c>
      <c r="G2232" s="1" t="s">
        <v>2010</v>
      </c>
      <c r="H2232" s="8" t="str">
        <f>HYPERLINK("https://doi.org/"&amp;G2232)</f>
        <v>https://doi.org/10.1029/2018JD029850</v>
      </c>
      <c r="I2232" s="1" t="s">
        <v>2011</v>
      </c>
      <c r="J2232" s="1" t="s">
        <v>79</v>
      </c>
      <c r="K2232" s="2">
        <v>1</v>
      </c>
      <c r="L2232" s="2">
        <v>3</v>
      </c>
      <c r="M2232" s="2" t="s">
        <v>2012</v>
      </c>
      <c r="N2232" s="25">
        <f t="shared" si="48"/>
        <v>0.36333333333333334</v>
      </c>
      <c r="O2232" s="21"/>
      <c r="P2232" s="2">
        <v>10.9</v>
      </c>
      <c r="Q2232" s="2"/>
      <c r="R2232" s="10">
        <v>30</v>
      </c>
      <c r="S2232" s="2"/>
      <c r="T2232" s="2"/>
      <c r="U2232" s="2" t="s">
        <v>45</v>
      </c>
      <c r="V2232" s="2" t="s">
        <v>438</v>
      </c>
      <c r="W2232" s="2" t="s">
        <v>2014</v>
      </c>
      <c r="X2232" s="2" t="s">
        <v>1141</v>
      </c>
      <c r="Y2232" s="2" t="s">
        <v>216</v>
      </c>
      <c r="AA2232" s="2"/>
    </row>
    <row r="2233" spans="1:27" ht="14.25" customHeight="1">
      <c r="A2233" s="1">
        <v>2852</v>
      </c>
      <c r="B2233" s="12">
        <v>1</v>
      </c>
      <c r="C2233" s="1" t="s">
        <v>2007</v>
      </c>
      <c r="D2233" s="1" t="s">
        <v>2008</v>
      </c>
      <c r="E2233" s="1">
        <v>2019</v>
      </c>
      <c r="F2233" s="1" t="s">
        <v>2009</v>
      </c>
      <c r="G2233" s="1" t="s">
        <v>2010</v>
      </c>
      <c r="H2233" s="8" t="str">
        <f>HYPERLINK("https://doi.org/"&amp;G2233)</f>
        <v>https://doi.org/10.1029/2018JD029850</v>
      </c>
      <c r="I2233" s="1" t="s">
        <v>2011</v>
      </c>
      <c r="J2233" s="1" t="s">
        <v>79</v>
      </c>
      <c r="K2233" s="2">
        <v>1</v>
      </c>
      <c r="L2233" s="2">
        <v>3</v>
      </c>
      <c r="M2233" s="2" t="s">
        <v>2012</v>
      </c>
      <c r="N2233" s="25">
        <f t="shared" si="48"/>
        <v>0.47333333333333333</v>
      </c>
      <c r="O2233" s="21"/>
      <c r="P2233" s="2">
        <v>14.2</v>
      </c>
      <c r="Q2233" s="2"/>
      <c r="R2233" s="10">
        <v>30</v>
      </c>
      <c r="S2233" s="2"/>
      <c r="T2233" s="2"/>
      <c r="U2233" s="2" t="s">
        <v>45</v>
      </c>
      <c r="V2233" s="2" t="s">
        <v>2015</v>
      </c>
      <c r="W2233" s="2" t="s">
        <v>567</v>
      </c>
      <c r="X2233" s="2" t="s">
        <v>1141</v>
      </c>
      <c r="Y2233" s="2" t="s">
        <v>216</v>
      </c>
      <c r="AA2233" s="2"/>
    </row>
    <row r="2234" spans="1:27" ht="14.25" customHeight="1">
      <c r="A2234" s="1">
        <v>2852</v>
      </c>
      <c r="B2234" s="12">
        <v>1</v>
      </c>
      <c r="C2234" s="1" t="s">
        <v>2007</v>
      </c>
      <c r="D2234" s="1" t="s">
        <v>2008</v>
      </c>
      <c r="E2234" s="1">
        <v>2019</v>
      </c>
      <c r="F2234" s="1" t="s">
        <v>2009</v>
      </c>
      <c r="G2234" s="1" t="s">
        <v>2010</v>
      </c>
      <c r="H2234" s="8" t="str">
        <f>HYPERLINK("https://doi.org/"&amp;G2234)</f>
        <v>https://doi.org/10.1029/2018JD029850</v>
      </c>
      <c r="I2234" s="1" t="s">
        <v>2011</v>
      </c>
      <c r="J2234" s="1" t="s">
        <v>79</v>
      </c>
      <c r="K2234" s="2">
        <v>1</v>
      </c>
      <c r="L2234" s="2">
        <v>2</v>
      </c>
      <c r="M2234" s="2" t="s">
        <v>2012</v>
      </c>
      <c r="N2234" s="25">
        <f t="shared" si="48"/>
        <v>0.45333333333333331</v>
      </c>
      <c r="O2234" s="21"/>
      <c r="P2234" s="2">
        <v>13.6</v>
      </c>
      <c r="Q2234" s="2"/>
      <c r="R2234" s="10">
        <v>30</v>
      </c>
      <c r="S2234" s="2"/>
      <c r="T2234" s="2"/>
      <c r="U2234" s="2" t="s">
        <v>45</v>
      </c>
      <c r="V2234" s="2" t="s">
        <v>2016</v>
      </c>
      <c r="W2234" s="2" t="s">
        <v>2017</v>
      </c>
      <c r="X2234" s="2" t="s">
        <v>1141</v>
      </c>
      <c r="Y2234" s="2" t="s">
        <v>216</v>
      </c>
      <c r="AA2234" s="2"/>
    </row>
    <row r="2235" spans="1:27" ht="14.25" customHeight="1">
      <c r="A2235" s="1">
        <v>2852</v>
      </c>
      <c r="B2235" s="12">
        <v>1</v>
      </c>
      <c r="C2235" s="1" t="s">
        <v>2007</v>
      </c>
      <c r="D2235" s="1" t="s">
        <v>2008</v>
      </c>
      <c r="E2235" s="1">
        <v>2019</v>
      </c>
      <c r="F2235" s="1" t="s">
        <v>2009</v>
      </c>
      <c r="G2235" s="1" t="s">
        <v>2010</v>
      </c>
      <c r="H2235" s="8" t="str">
        <f>HYPERLINK("https://doi.org/"&amp;G2235)</f>
        <v>https://doi.org/10.1029/2018JD029850</v>
      </c>
      <c r="I2235" s="1" t="s">
        <v>2011</v>
      </c>
      <c r="J2235" s="1" t="s">
        <v>79</v>
      </c>
      <c r="K2235" s="2">
        <v>1</v>
      </c>
      <c r="L2235" s="2">
        <v>2</v>
      </c>
      <c r="M2235" s="2" t="s">
        <v>2012</v>
      </c>
      <c r="N2235" s="25">
        <f t="shared" si="48"/>
        <v>0.42333333333333328</v>
      </c>
      <c r="O2235" s="21"/>
      <c r="P2235" s="2">
        <v>12.7</v>
      </c>
      <c r="Q2235" s="2"/>
      <c r="R2235" s="10">
        <v>30</v>
      </c>
      <c r="S2235" s="2"/>
      <c r="T2235" s="2"/>
      <c r="U2235" s="2" t="s">
        <v>45</v>
      </c>
      <c r="V2235" s="2" t="s">
        <v>2018</v>
      </c>
      <c r="W2235" s="2" t="s">
        <v>238</v>
      </c>
      <c r="X2235" s="2" t="s">
        <v>1141</v>
      </c>
      <c r="Y2235" s="2" t="s">
        <v>216</v>
      </c>
      <c r="AA2235" s="2"/>
    </row>
    <row r="2236" spans="1:27" ht="14.25" customHeight="1">
      <c r="A2236" s="1">
        <v>2852</v>
      </c>
      <c r="B2236" s="12">
        <v>1</v>
      </c>
      <c r="C2236" s="1" t="s">
        <v>2007</v>
      </c>
      <c r="D2236" s="1" t="s">
        <v>2008</v>
      </c>
      <c r="E2236" s="1">
        <v>2019</v>
      </c>
      <c r="F2236" s="1" t="s">
        <v>2009</v>
      </c>
      <c r="G2236" s="1" t="s">
        <v>2010</v>
      </c>
      <c r="H2236" s="8" t="str">
        <f>HYPERLINK("https://doi.org/"&amp;G2236)</f>
        <v>https://doi.org/10.1029/2018JD029850</v>
      </c>
      <c r="I2236" s="1" t="s">
        <v>2011</v>
      </c>
      <c r="J2236" s="1" t="s">
        <v>79</v>
      </c>
      <c r="K2236" s="2">
        <v>1</v>
      </c>
      <c r="L2236" s="2">
        <v>2</v>
      </c>
      <c r="M2236" s="2" t="s">
        <v>2012</v>
      </c>
      <c r="N2236" s="25">
        <f t="shared" si="48"/>
        <v>0.42666666666666669</v>
      </c>
      <c r="O2236" s="21"/>
      <c r="P2236" s="2">
        <v>12.8</v>
      </c>
      <c r="Q2236" s="2"/>
      <c r="R2236" s="10">
        <v>30</v>
      </c>
      <c r="S2236" s="2"/>
      <c r="T2236" s="2"/>
      <c r="U2236" s="2" t="s">
        <v>45</v>
      </c>
      <c r="V2236" s="2" t="s">
        <v>2019</v>
      </c>
      <c r="W2236" s="2" t="s">
        <v>237</v>
      </c>
      <c r="X2236" s="2" t="s">
        <v>1141</v>
      </c>
      <c r="Y2236" s="2" t="s">
        <v>216</v>
      </c>
      <c r="AA2236" s="2"/>
    </row>
    <row r="2237" spans="1:27" ht="14.25" customHeight="1">
      <c r="A2237" s="1">
        <v>2852</v>
      </c>
      <c r="B2237" s="12">
        <v>1</v>
      </c>
      <c r="C2237" s="1" t="s">
        <v>2007</v>
      </c>
      <c r="D2237" s="1" t="s">
        <v>2008</v>
      </c>
      <c r="E2237" s="1">
        <v>2019</v>
      </c>
      <c r="F2237" s="1" t="s">
        <v>2009</v>
      </c>
      <c r="G2237" s="1" t="s">
        <v>2010</v>
      </c>
      <c r="H2237" s="8" t="str">
        <f>HYPERLINK("https://doi.org/"&amp;G2237)</f>
        <v>https://doi.org/10.1029/2018JD029850</v>
      </c>
      <c r="I2237" s="1" t="s">
        <v>2011</v>
      </c>
      <c r="J2237" s="1" t="s">
        <v>79</v>
      </c>
      <c r="K2237" s="2">
        <v>1</v>
      </c>
      <c r="L2237" s="2">
        <v>1</v>
      </c>
      <c r="M2237" s="2" t="s">
        <v>2012</v>
      </c>
      <c r="N2237" s="25">
        <f t="shared" si="48"/>
        <v>0.28333333333333333</v>
      </c>
      <c r="O2237" s="21"/>
      <c r="P2237" s="2">
        <v>8.5</v>
      </c>
      <c r="Q2237" s="2"/>
      <c r="R2237" s="10">
        <v>30</v>
      </c>
      <c r="S2237" s="2"/>
      <c r="T2237" s="2"/>
      <c r="U2237" s="2" t="s">
        <v>45</v>
      </c>
      <c r="V2237" s="2" t="s">
        <v>2018</v>
      </c>
      <c r="W2237" s="2" t="s">
        <v>712</v>
      </c>
      <c r="X2237" s="2" t="s">
        <v>1141</v>
      </c>
      <c r="Y2237" s="2" t="s">
        <v>216</v>
      </c>
      <c r="AA2237" s="2"/>
    </row>
    <row r="2238" spans="1:27" ht="14.25" customHeight="1">
      <c r="A2238" s="1">
        <v>2852</v>
      </c>
      <c r="B2238" s="12">
        <v>1</v>
      </c>
      <c r="C2238" s="1" t="s">
        <v>2007</v>
      </c>
      <c r="D2238" s="1" t="s">
        <v>2008</v>
      </c>
      <c r="E2238" s="1">
        <v>2019</v>
      </c>
      <c r="F2238" s="1" t="s">
        <v>2009</v>
      </c>
      <c r="G2238" s="1" t="s">
        <v>2010</v>
      </c>
      <c r="H2238" s="8" t="str">
        <f>HYPERLINK("https://doi.org/"&amp;G2238)</f>
        <v>https://doi.org/10.1029/2018JD029850</v>
      </c>
      <c r="I2238" s="1" t="s">
        <v>2011</v>
      </c>
      <c r="J2238" s="1" t="s">
        <v>79</v>
      </c>
      <c r="K2238" s="2">
        <v>1</v>
      </c>
      <c r="L2238" s="2">
        <v>1</v>
      </c>
      <c r="M2238" s="2" t="s">
        <v>2012</v>
      </c>
      <c r="N2238" s="25">
        <f t="shared" si="48"/>
        <v>0.53999999999999992</v>
      </c>
      <c r="O2238" s="21"/>
      <c r="P2238" s="2">
        <v>16.2</v>
      </c>
      <c r="Q2238" s="2"/>
      <c r="R2238" s="10">
        <v>30</v>
      </c>
      <c r="S2238" s="2"/>
      <c r="T2238" s="2"/>
      <c r="U2238" s="2" t="s">
        <v>45</v>
      </c>
      <c r="V2238" s="2" t="s">
        <v>2018</v>
      </c>
      <c r="W2238" s="2" t="s">
        <v>1104</v>
      </c>
      <c r="X2238" s="2" t="s">
        <v>1141</v>
      </c>
      <c r="Y2238" s="2" t="s">
        <v>216</v>
      </c>
    </row>
    <row r="2239" spans="1:27" ht="14.25" customHeight="1">
      <c r="A2239" s="1">
        <v>2852</v>
      </c>
      <c r="B2239" s="12">
        <v>1</v>
      </c>
      <c r="C2239" s="1" t="s">
        <v>2007</v>
      </c>
      <c r="D2239" s="1" t="s">
        <v>2008</v>
      </c>
      <c r="E2239" s="1">
        <v>2019</v>
      </c>
      <c r="F2239" s="1" t="s">
        <v>2009</v>
      </c>
      <c r="G2239" s="1" t="s">
        <v>2010</v>
      </c>
      <c r="H2239" s="8" t="str">
        <f>HYPERLINK("https://doi.org/"&amp;G2239)</f>
        <v>https://doi.org/10.1029/2018JD029850</v>
      </c>
      <c r="I2239" s="1" t="s">
        <v>2011</v>
      </c>
      <c r="J2239" s="1" t="s">
        <v>79</v>
      </c>
      <c r="K2239" s="2">
        <v>1</v>
      </c>
      <c r="L2239" s="2">
        <v>1</v>
      </c>
      <c r="M2239" s="2" t="s">
        <v>2012</v>
      </c>
      <c r="N2239" s="25">
        <f t="shared" si="48"/>
        <v>0.16333333333333336</v>
      </c>
      <c r="O2239" s="21"/>
      <c r="P2239" s="2">
        <v>4.9000000000000004</v>
      </c>
      <c r="Q2239" s="2"/>
      <c r="R2239" s="10">
        <v>30</v>
      </c>
      <c r="S2239" s="2"/>
      <c r="T2239" s="2"/>
      <c r="U2239" s="2" t="s">
        <v>45</v>
      </c>
      <c r="V2239" s="2" t="s">
        <v>863</v>
      </c>
      <c r="W2239" s="2" t="s">
        <v>2020</v>
      </c>
      <c r="X2239" s="2" t="s">
        <v>1141</v>
      </c>
      <c r="Y2239" s="2" t="s">
        <v>216</v>
      </c>
      <c r="AA2239" s="2"/>
    </row>
    <row r="2240" spans="1:27" ht="14.25" customHeight="1">
      <c r="A2240" s="1">
        <v>2852</v>
      </c>
      <c r="B2240" s="12">
        <v>1</v>
      </c>
      <c r="C2240" s="1" t="s">
        <v>2007</v>
      </c>
      <c r="D2240" s="1" t="s">
        <v>2008</v>
      </c>
      <c r="E2240" s="1">
        <v>2019</v>
      </c>
      <c r="F2240" s="1" t="s">
        <v>2009</v>
      </c>
      <c r="G2240" s="1" t="s">
        <v>2010</v>
      </c>
      <c r="H2240" s="8" t="str">
        <f>HYPERLINK("https://doi.org/"&amp;G2240)</f>
        <v>https://doi.org/10.1029/2018JD029850</v>
      </c>
      <c r="I2240" s="1" t="s">
        <v>2011</v>
      </c>
      <c r="J2240" s="1" t="s">
        <v>79</v>
      </c>
      <c r="K2240" s="2">
        <v>1</v>
      </c>
      <c r="L2240" s="2">
        <v>1</v>
      </c>
      <c r="M2240" s="2" t="s">
        <v>2012</v>
      </c>
      <c r="N2240" s="25">
        <f t="shared" si="48"/>
        <v>0.27666666666666667</v>
      </c>
      <c r="O2240" s="21"/>
      <c r="P2240" s="2">
        <v>8.3000000000000007</v>
      </c>
      <c r="Q2240" s="2"/>
      <c r="R2240" s="10">
        <v>30</v>
      </c>
      <c r="S2240" s="2"/>
      <c r="T2240" s="2"/>
      <c r="U2240" s="2" t="s">
        <v>45</v>
      </c>
      <c r="V2240" s="2" t="s">
        <v>2021</v>
      </c>
      <c r="W2240" s="2" t="s">
        <v>2022</v>
      </c>
      <c r="X2240" s="2" t="s">
        <v>1141</v>
      </c>
      <c r="Y2240" s="2" t="s">
        <v>216</v>
      </c>
      <c r="AA2240" s="2"/>
    </row>
    <row r="2241" spans="1:32" ht="14.25" customHeight="1">
      <c r="A2241" s="1">
        <v>2852</v>
      </c>
      <c r="B2241" s="12">
        <v>1</v>
      </c>
      <c r="C2241" s="1" t="s">
        <v>2007</v>
      </c>
      <c r="D2241" s="1" t="s">
        <v>2008</v>
      </c>
      <c r="E2241" s="1">
        <v>2019</v>
      </c>
      <c r="F2241" s="1" t="s">
        <v>2009</v>
      </c>
      <c r="G2241" s="1" t="s">
        <v>2010</v>
      </c>
      <c r="H2241" s="8" t="str">
        <f>HYPERLINK("https://doi.org/"&amp;G2241)</f>
        <v>https://doi.org/10.1029/2018JD029850</v>
      </c>
      <c r="I2241" s="1" t="s">
        <v>2011</v>
      </c>
      <c r="J2241" s="1" t="s">
        <v>79</v>
      </c>
      <c r="K2241" s="2">
        <v>1</v>
      </c>
      <c r="L2241" s="2">
        <v>1</v>
      </c>
      <c r="M2241" s="2" t="s">
        <v>2012</v>
      </c>
      <c r="N2241" s="25">
        <f t="shared" si="48"/>
        <v>0.23666666666666666</v>
      </c>
      <c r="O2241" s="21"/>
      <c r="P2241" s="2">
        <v>7.1</v>
      </c>
      <c r="Q2241" s="2"/>
      <c r="R2241" s="10">
        <v>30</v>
      </c>
      <c r="S2241" s="2"/>
      <c r="T2241" s="2"/>
      <c r="U2241" s="2" t="s">
        <v>45</v>
      </c>
      <c r="V2241" s="2" t="s">
        <v>911</v>
      </c>
      <c r="W2241" s="2" t="s">
        <v>2023</v>
      </c>
      <c r="X2241" s="2" t="s">
        <v>1141</v>
      </c>
      <c r="Y2241" s="2" t="s">
        <v>216</v>
      </c>
      <c r="AA2241" s="2"/>
    </row>
    <row r="2242" spans="1:32" ht="14.25" customHeight="1">
      <c r="A2242" s="1">
        <v>2852</v>
      </c>
      <c r="B2242" s="12">
        <v>1</v>
      </c>
      <c r="C2242" s="1" t="s">
        <v>2007</v>
      </c>
      <c r="D2242" s="1" t="s">
        <v>2008</v>
      </c>
      <c r="E2242" s="1">
        <v>2019</v>
      </c>
      <c r="F2242" s="1" t="s">
        <v>2009</v>
      </c>
      <c r="G2242" s="1" t="s">
        <v>2010</v>
      </c>
      <c r="H2242" s="8" t="str">
        <f>HYPERLINK("https://doi.org/"&amp;G2242)</f>
        <v>https://doi.org/10.1029/2018JD029850</v>
      </c>
      <c r="I2242" s="1" t="s">
        <v>2011</v>
      </c>
      <c r="J2242" s="1" t="s">
        <v>79</v>
      </c>
      <c r="K2242" s="2">
        <v>1</v>
      </c>
      <c r="L2242" s="2">
        <v>1</v>
      </c>
      <c r="M2242" s="2" t="s">
        <v>2012</v>
      </c>
      <c r="N2242" s="25">
        <f t="shared" si="48"/>
        <v>0.30333333333333334</v>
      </c>
      <c r="O2242" s="21"/>
      <c r="P2242" s="2">
        <v>9.1</v>
      </c>
      <c r="Q2242" s="2"/>
      <c r="R2242" s="10">
        <v>30</v>
      </c>
      <c r="S2242" s="2"/>
      <c r="T2242" s="2"/>
      <c r="U2242" s="2" t="s">
        <v>45</v>
      </c>
      <c r="V2242" s="2" t="s">
        <v>2018</v>
      </c>
      <c r="W2242" s="2" t="s">
        <v>2024</v>
      </c>
      <c r="X2242" s="2" t="s">
        <v>1141</v>
      </c>
      <c r="Y2242" s="2" t="s">
        <v>216</v>
      </c>
      <c r="AA2242" s="2"/>
    </row>
    <row r="2243" spans="1:32" ht="14.25" customHeight="1">
      <c r="A2243" s="1">
        <v>2852</v>
      </c>
      <c r="B2243" s="12">
        <v>1</v>
      </c>
      <c r="C2243" s="1" t="s">
        <v>2007</v>
      </c>
      <c r="D2243" s="1" t="s">
        <v>2008</v>
      </c>
      <c r="E2243" s="1">
        <v>2019</v>
      </c>
      <c r="F2243" s="1" t="s">
        <v>2009</v>
      </c>
      <c r="G2243" s="1" t="s">
        <v>2010</v>
      </c>
      <c r="H2243" s="8" t="str">
        <f>HYPERLINK("https://doi.org/"&amp;G2243)</f>
        <v>https://doi.org/10.1029/2018JD029850</v>
      </c>
      <c r="I2243" s="1" t="s">
        <v>2011</v>
      </c>
      <c r="J2243" s="1" t="s">
        <v>79</v>
      </c>
      <c r="K2243" s="2">
        <v>1</v>
      </c>
      <c r="L2243" s="2">
        <v>1</v>
      </c>
      <c r="M2243" s="2" t="s">
        <v>2012</v>
      </c>
      <c r="N2243" s="25">
        <f t="shared" si="48"/>
        <v>0.28000000000000003</v>
      </c>
      <c r="O2243" s="21"/>
      <c r="P2243" s="2">
        <v>8.4</v>
      </c>
      <c r="Q2243" s="2"/>
      <c r="R2243" s="10">
        <v>30</v>
      </c>
      <c r="S2243" s="2"/>
      <c r="T2243" s="2"/>
      <c r="U2243" s="2" t="s">
        <v>45</v>
      </c>
      <c r="V2243" s="2" t="s">
        <v>2016</v>
      </c>
      <c r="W2243" s="2" t="s">
        <v>2025</v>
      </c>
      <c r="X2243" s="2" t="s">
        <v>1141</v>
      </c>
      <c r="Y2243" s="2" t="s">
        <v>216</v>
      </c>
      <c r="AA2243" s="2"/>
    </row>
    <row r="2244" spans="1:32" ht="14.25" customHeight="1">
      <c r="A2244" s="1">
        <v>2928</v>
      </c>
      <c r="B2244" s="2">
        <v>1</v>
      </c>
      <c r="C2244" s="1" t="s">
        <v>2026</v>
      </c>
      <c r="D2244" s="1" t="s">
        <v>2027</v>
      </c>
      <c r="E2244" s="1">
        <v>2019</v>
      </c>
      <c r="F2244" s="1" t="s">
        <v>2028</v>
      </c>
      <c r="G2244" s="1" t="s">
        <v>2029</v>
      </c>
      <c r="H2244" s="8" t="str">
        <f>HYPERLINK("https://doi.org/"&amp;G2244)</f>
        <v>https://doi.org/10.1029/2018JG004744</v>
      </c>
      <c r="I2244" s="1" t="s">
        <v>2030</v>
      </c>
      <c r="J2244" s="1" t="s">
        <v>2031</v>
      </c>
      <c r="K2244" s="2">
        <v>8</v>
      </c>
      <c r="L2244" s="2">
        <v>36</v>
      </c>
      <c r="M2244" s="2" t="s">
        <v>2032</v>
      </c>
      <c r="N2244" s="9">
        <f>S2244*Unit_conversion!$C$5</f>
        <v>2.2535027590085503</v>
      </c>
      <c r="O2244" s="2"/>
      <c r="P2244" s="2"/>
      <c r="Q2244" s="2"/>
      <c r="R2244" s="10"/>
      <c r="S2244" s="2">
        <v>64</v>
      </c>
      <c r="T2244" s="2"/>
      <c r="U2244" s="2" t="s">
        <v>234</v>
      </c>
      <c r="V2244" s="2"/>
      <c r="W2244" s="2"/>
      <c r="X2244" s="2" t="s">
        <v>1141</v>
      </c>
    </row>
    <row r="2245" spans="1:32" ht="14.25" customHeight="1">
      <c r="A2245" s="1">
        <v>2928</v>
      </c>
      <c r="B2245" s="2">
        <v>1</v>
      </c>
      <c r="C2245" s="1" t="s">
        <v>2026</v>
      </c>
      <c r="D2245" s="1" t="s">
        <v>2027</v>
      </c>
      <c r="E2245" s="1">
        <v>2019</v>
      </c>
      <c r="F2245" s="1" t="s">
        <v>2028</v>
      </c>
      <c r="G2245" s="1" t="s">
        <v>2029</v>
      </c>
      <c r="H2245" s="8" t="str">
        <f>HYPERLINK("https://doi.org/"&amp;G2245)</f>
        <v>https://doi.org/10.1029/2018JG004744</v>
      </c>
      <c r="I2245" s="1" t="s">
        <v>2030</v>
      </c>
      <c r="J2245" s="1" t="s">
        <v>2031</v>
      </c>
      <c r="K2245" s="2">
        <v>8</v>
      </c>
      <c r="L2245" s="2">
        <v>36</v>
      </c>
      <c r="M2245" s="2" t="s">
        <v>1322</v>
      </c>
      <c r="N2245" s="9">
        <f>S2245*Unit_conversion!$C$5</f>
        <v>1.5140721662088699</v>
      </c>
      <c r="O2245" s="2"/>
      <c r="P2245" s="2"/>
      <c r="Q2245" s="2"/>
      <c r="R2245" s="10"/>
      <c r="S2245" s="2">
        <v>43</v>
      </c>
      <c r="T2245" s="2"/>
      <c r="U2245" s="2" t="s">
        <v>234</v>
      </c>
      <c r="V2245" s="2"/>
      <c r="W2245" s="2"/>
      <c r="X2245" s="2" t="s">
        <v>1141</v>
      </c>
      <c r="Y2245" s="2"/>
    </row>
    <row r="2246" spans="1:32" ht="14.25" customHeight="1">
      <c r="A2246" s="1">
        <v>2928</v>
      </c>
      <c r="B2246" s="2">
        <v>1</v>
      </c>
      <c r="C2246" s="1" t="s">
        <v>2026</v>
      </c>
      <c r="D2246" s="1" t="s">
        <v>2027</v>
      </c>
      <c r="E2246" s="1">
        <v>2019</v>
      </c>
      <c r="F2246" s="1" t="s">
        <v>2028</v>
      </c>
      <c r="G2246" s="1" t="s">
        <v>2029</v>
      </c>
      <c r="H2246" s="8" t="str">
        <f>HYPERLINK("https://doi.org/"&amp;G2246)</f>
        <v>https://doi.org/10.1029/2018JG004744</v>
      </c>
      <c r="I2246" s="1" t="s">
        <v>2030</v>
      </c>
      <c r="J2246" s="1" t="s">
        <v>2031</v>
      </c>
      <c r="K2246" s="2">
        <v>8</v>
      </c>
      <c r="L2246" s="2">
        <v>36</v>
      </c>
      <c r="M2246" s="2" t="s">
        <v>2032</v>
      </c>
      <c r="N2246" s="9">
        <f>S2246*Unit_conversion!$C$5</f>
        <v>1.2675953019423096</v>
      </c>
      <c r="O2246" s="2"/>
      <c r="P2246" s="2"/>
      <c r="Q2246" s="2"/>
      <c r="R2246" s="10"/>
      <c r="S2246" s="2">
        <v>36</v>
      </c>
      <c r="T2246" s="2"/>
      <c r="U2246" s="2" t="s">
        <v>234</v>
      </c>
      <c r="V2246" s="2"/>
      <c r="W2246" s="2" t="s">
        <v>2033</v>
      </c>
      <c r="X2246" s="2" t="s">
        <v>1141</v>
      </c>
      <c r="Y2246" s="2"/>
    </row>
    <row r="2247" spans="1:32" ht="14.25" customHeight="1">
      <c r="A2247" s="3">
        <v>2928</v>
      </c>
      <c r="B2247" s="16">
        <v>1</v>
      </c>
      <c r="C2247" s="3" t="s">
        <v>2026</v>
      </c>
      <c r="D2247" s="3" t="s">
        <v>2027</v>
      </c>
      <c r="E2247" s="3">
        <v>2019</v>
      </c>
      <c r="F2247" s="3" t="s">
        <v>2028</v>
      </c>
      <c r="G2247" s="3" t="s">
        <v>2029</v>
      </c>
      <c r="H2247" s="17" t="str">
        <f>HYPERLINK("https://doi.org/"&amp;G2247)</f>
        <v>https://doi.org/10.1029/2018JG004744</v>
      </c>
      <c r="I2247" s="3" t="s">
        <v>2030</v>
      </c>
      <c r="J2247" s="3" t="s">
        <v>2031</v>
      </c>
      <c r="K2247" s="16">
        <v>7</v>
      </c>
      <c r="L2247" s="16"/>
      <c r="M2247" s="16" t="s">
        <v>2032</v>
      </c>
      <c r="N2247" s="9">
        <f>S2247*Unit_conversion!$C$5</f>
        <v>0.84506353462820638</v>
      </c>
      <c r="O2247" s="16"/>
      <c r="P2247" s="16"/>
      <c r="Q2247" s="16"/>
      <c r="R2247" s="10"/>
      <c r="S2247" s="16">
        <v>24</v>
      </c>
      <c r="T2247" s="16"/>
      <c r="U2247" s="16" t="s">
        <v>234</v>
      </c>
      <c r="V2247" s="16" t="s">
        <v>2034</v>
      </c>
      <c r="W2247" s="16"/>
      <c r="X2247" s="16" t="s">
        <v>1141</v>
      </c>
      <c r="Y2247" s="16" t="s">
        <v>2035</v>
      </c>
      <c r="Z2247" s="3"/>
      <c r="AA2247" s="3"/>
      <c r="AB2247" s="3"/>
      <c r="AC2247" s="3"/>
      <c r="AD2247" s="3"/>
      <c r="AE2247" s="3"/>
      <c r="AF2247" s="3"/>
    </row>
    <row r="2248" spans="1:32" ht="14.25" customHeight="1">
      <c r="A2248" s="3">
        <v>2928</v>
      </c>
      <c r="B2248" s="16">
        <v>1</v>
      </c>
      <c r="C2248" s="3" t="s">
        <v>2026</v>
      </c>
      <c r="D2248" s="3" t="s">
        <v>2027</v>
      </c>
      <c r="E2248" s="3">
        <v>2019</v>
      </c>
      <c r="F2248" s="3" t="s">
        <v>2028</v>
      </c>
      <c r="G2248" s="3" t="s">
        <v>2029</v>
      </c>
      <c r="H2248" s="17" t="str">
        <f>HYPERLINK("https://doi.org/"&amp;G2248)</f>
        <v>https://doi.org/10.1029/2018JG004744</v>
      </c>
      <c r="I2248" s="3" t="s">
        <v>2030</v>
      </c>
      <c r="J2248" s="3" t="s">
        <v>2031</v>
      </c>
      <c r="K2248" s="16">
        <v>7</v>
      </c>
      <c r="L2248" s="16"/>
      <c r="M2248" s="16" t="s">
        <v>1322</v>
      </c>
      <c r="N2248" s="9">
        <f>S2248*Unit_conversion!$C$5</f>
        <v>1.3028062825518181</v>
      </c>
      <c r="O2248" s="16"/>
      <c r="P2248" s="16"/>
      <c r="Q2248" s="16"/>
      <c r="R2248" s="4"/>
      <c r="S2248" s="3">
        <v>37</v>
      </c>
      <c r="T2248" s="3"/>
      <c r="U2248" s="16" t="s">
        <v>234</v>
      </c>
      <c r="V2248" s="3" t="s">
        <v>2034</v>
      </c>
      <c r="W2248" s="3"/>
      <c r="X2248" s="3" t="s">
        <v>1141</v>
      </c>
      <c r="Y2248" s="16" t="s">
        <v>2035</v>
      </c>
      <c r="Z2248" s="3"/>
      <c r="AA2248" s="3"/>
      <c r="AB2248" s="3"/>
      <c r="AC2248" s="3"/>
      <c r="AD2248" s="3"/>
      <c r="AE2248" s="3"/>
      <c r="AF2248" s="3"/>
    </row>
    <row r="2249" spans="1:32" ht="14.25" customHeight="1">
      <c r="A2249" s="3">
        <v>2928</v>
      </c>
      <c r="B2249" s="16">
        <v>1</v>
      </c>
      <c r="C2249" s="3" t="s">
        <v>2026</v>
      </c>
      <c r="D2249" s="3" t="s">
        <v>2027</v>
      </c>
      <c r="E2249" s="3">
        <v>2019</v>
      </c>
      <c r="F2249" s="3" t="s">
        <v>2028</v>
      </c>
      <c r="G2249" s="3" t="s">
        <v>2029</v>
      </c>
      <c r="H2249" s="17" t="str">
        <f>HYPERLINK("https://doi.org/"&amp;G2249)</f>
        <v>https://doi.org/10.1029/2018JG004744</v>
      </c>
      <c r="I2249" s="3" t="s">
        <v>2030</v>
      </c>
      <c r="J2249" s="3" t="s">
        <v>2031</v>
      </c>
      <c r="K2249" s="16">
        <v>1</v>
      </c>
      <c r="L2249" s="16"/>
      <c r="M2249" s="16" t="s">
        <v>2032</v>
      </c>
      <c r="N2249" s="9">
        <f>S2249*Unit_conversion!$C$5</f>
        <v>0.84506353462820638</v>
      </c>
      <c r="O2249" s="16"/>
      <c r="P2249" s="16"/>
      <c r="Q2249" s="16"/>
      <c r="R2249" s="4"/>
      <c r="S2249" s="3">
        <v>24</v>
      </c>
      <c r="T2249" s="3"/>
      <c r="U2249" s="16" t="s">
        <v>234</v>
      </c>
      <c r="V2249" s="3" t="s">
        <v>2036</v>
      </c>
      <c r="W2249" s="3"/>
      <c r="X2249" s="3" t="s">
        <v>1141</v>
      </c>
      <c r="Y2249" s="16" t="s">
        <v>2037</v>
      </c>
      <c r="Z2249" s="3"/>
      <c r="AA2249" s="3"/>
      <c r="AB2249" s="3"/>
      <c r="AC2249" s="3"/>
      <c r="AD2249" s="3"/>
      <c r="AE2249" s="3"/>
      <c r="AF2249" s="3"/>
    </row>
    <row r="2250" spans="1:32" ht="14.25" customHeight="1">
      <c r="A2250" s="3">
        <v>2928</v>
      </c>
      <c r="B2250" s="16">
        <v>1</v>
      </c>
      <c r="C2250" s="3" t="s">
        <v>2026</v>
      </c>
      <c r="D2250" s="3" t="s">
        <v>2027</v>
      </c>
      <c r="E2250" s="3">
        <v>2019</v>
      </c>
      <c r="F2250" s="3" t="s">
        <v>2028</v>
      </c>
      <c r="G2250" s="3" t="s">
        <v>2029</v>
      </c>
      <c r="H2250" s="17" t="str">
        <f>HYPERLINK("https://doi.org/"&amp;G2250)</f>
        <v>https://doi.org/10.1029/2018JG004744</v>
      </c>
      <c r="I2250" s="3" t="s">
        <v>2030</v>
      </c>
      <c r="J2250" s="3" t="s">
        <v>2031</v>
      </c>
      <c r="K2250" s="16">
        <v>1</v>
      </c>
      <c r="L2250" s="16"/>
      <c r="M2250" s="16" t="s">
        <v>1322</v>
      </c>
      <c r="N2250" s="9">
        <f>S2250*Unit_conversion!$C$5</f>
        <v>1.232384321332801</v>
      </c>
      <c r="O2250" s="16"/>
      <c r="P2250" s="16"/>
      <c r="Q2250" s="16"/>
      <c r="R2250" s="4"/>
      <c r="S2250" s="3">
        <v>35</v>
      </c>
      <c r="T2250" s="3"/>
      <c r="U2250" s="16" t="s">
        <v>234</v>
      </c>
      <c r="V2250" s="3" t="s">
        <v>2036</v>
      </c>
      <c r="W2250" s="3"/>
      <c r="X2250" s="3" t="s">
        <v>1141</v>
      </c>
      <c r="Y2250" s="16" t="s">
        <v>2037</v>
      </c>
      <c r="Z2250" s="3"/>
      <c r="AA2250" s="3"/>
      <c r="AB2250" s="3"/>
      <c r="AC2250" s="3"/>
      <c r="AD2250" s="3"/>
      <c r="AE2250" s="3"/>
      <c r="AF2250" s="3"/>
    </row>
    <row r="2251" spans="1:32" ht="14.25" customHeight="1">
      <c r="A2251" s="1">
        <v>2900</v>
      </c>
      <c r="B2251" s="2">
        <v>1</v>
      </c>
      <c r="C2251" s="1" t="s">
        <v>2038</v>
      </c>
      <c r="D2251" s="1" t="s">
        <v>2039</v>
      </c>
      <c r="E2251" s="1">
        <v>2019</v>
      </c>
      <c r="F2251" s="1" t="s">
        <v>2040</v>
      </c>
      <c r="G2251" s="1" t="s">
        <v>2041</v>
      </c>
      <c r="H2251" s="8" t="str">
        <f>HYPERLINK("https://doi.org/"&amp;G2251)</f>
        <v>https://doi.org/10.1029/2018WR023485</v>
      </c>
      <c r="I2251" s="1" t="s">
        <v>2042</v>
      </c>
      <c r="J2251" s="1" t="s">
        <v>55</v>
      </c>
      <c r="K2251" s="1">
        <v>46</v>
      </c>
      <c r="L2251" s="2"/>
      <c r="M2251" s="2" t="s">
        <v>592</v>
      </c>
      <c r="N2251" s="2">
        <v>1.2</v>
      </c>
      <c r="O2251" s="2"/>
      <c r="Q2251" s="2"/>
      <c r="R2251" s="4"/>
      <c r="U2251" s="2" t="s">
        <v>35</v>
      </c>
      <c r="V2251" s="1" t="s">
        <v>32</v>
      </c>
      <c r="X2251" s="1" t="s">
        <v>1141</v>
      </c>
      <c r="Y2251" s="1" t="s">
        <v>2043</v>
      </c>
    </row>
    <row r="2252" spans="1:32" ht="14.25" customHeight="1">
      <c r="A2252" s="1">
        <v>2900</v>
      </c>
      <c r="B2252" s="2">
        <v>1</v>
      </c>
      <c r="C2252" s="1" t="s">
        <v>2038</v>
      </c>
      <c r="D2252" s="1" t="s">
        <v>2039</v>
      </c>
      <c r="E2252" s="1">
        <v>2019</v>
      </c>
      <c r="F2252" s="1" t="s">
        <v>2040</v>
      </c>
      <c r="G2252" s="1" t="s">
        <v>2041</v>
      </c>
      <c r="H2252" s="8" t="str">
        <f>HYPERLINK("https://doi.org/"&amp;G2252)</f>
        <v>https://doi.org/10.1029/2018WR023485</v>
      </c>
      <c r="I2252" s="1" t="s">
        <v>2042</v>
      </c>
      <c r="J2252" s="1" t="s">
        <v>55</v>
      </c>
      <c r="K2252" s="1">
        <v>14</v>
      </c>
      <c r="L2252" s="2"/>
      <c r="M2252" s="2" t="s">
        <v>592</v>
      </c>
      <c r="N2252" s="2">
        <v>1.03</v>
      </c>
      <c r="O2252" s="2"/>
      <c r="Q2252" s="2"/>
      <c r="R2252" s="4"/>
      <c r="U2252" s="2" t="s">
        <v>35</v>
      </c>
      <c r="V2252" s="1" t="s">
        <v>125</v>
      </c>
      <c r="X2252" s="1" t="s">
        <v>1141</v>
      </c>
      <c r="Y2252" s="1" t="s">
        <v>2043</v>
      </c>
    </row>
    <row r="2253" spans="1:32" ht="14.25" customHeight="1">
      <c r="A2253" s="1">
        <v>2900</v>
      </c>
      <c r="B2253" s="2">
        <v>1</v>
      </c>
      <c r="C2253" s="1" t="s">
        <v>2038</v>
      </c>
      <c r="D2253" s="1" t="s">
        <v>2039</v>
      </c>
      <c r="E2253" s="1">
        <v>2019</v>
      </c>
      <c r="F2253" s="1" t="s">
        <v>2040</v>
      </c>
      <c r="G2253" s="1" t="s">
        <v>2041</v>
      </c>
      <c r="H2253" s="8" t="str">
        <f>HYPERLINK("https://doi.org/"&amp;G2253)</f>
        <v>https://doi.org/10.1029/2018WR023485</v>
      </c>
      <c r="I2253" s="1" t="s">
        <v>2042</v>
      </c>
      <c r="J2253" s="1" t="s">
        <v>55</v>
      </c>
      <c r="K2253" s="1">
        <v>1</v>
      </c>
      <c r="L2253" s="2"/>
      <c r="M2253" s="2" t="s">
        <v>592</v>
      </c>
      <c r="N2253" s="2">
        <v>0.62</v>
      </c>
      <c r="O2253" s="2"/>
      <c r="Q2253" s="2"/>
      <c r="R2253" s="4"/>
      <c r="U2253" s="2" t="s">
        <v>35</v>
      </c>
      <c r="V2253" s="1" t="s">
        <v>34</v>
      </c>
      <c r="X2253" s="1" t="s">
        <v>1141</v>
      </c>
      <c r="Y2253" s="1" t="s">
        <v>2043</v>
      </c>
    </row>
    <row r="2254" spans="1:32" ht="14.25" customHeight="1">
      <c r="A2254" s="1">
        <v>2900</v>
      </c>
      <c r="B2254" s="2">
        <v>1</v>
      </c>
      <c r="C2254" s="1" t="s">
        <v>2038</v>
      </c>
      <c r="D2254" s="1" t="s">
        <v>2039</v>
      </c>
      <c r="E2254" s="1">
        <v>2019</v>
      </c>
      <c r="F2254" s="1" t="s">
        <v>2040</v>
      </c>
      <c r="G2254" s="1" t="s">
        <v>2041</v>
      </c>
      <c r="H2254" s="8" t="str">
        <f>HYPERLINK("https://doi.org/"&amp;G2254)</f>
        <v>https://doi.org/10.1029/2018WR023485</v>
      </c>
      <c r="I2254" s="1" t="s">
        <v>2042</v>
      </c>
      <c r="J2254" s="1" t="s">
        <v>55</v>
      </c>
      <c r="K2254" s="1">
        <v>25</v>
      </c>
      <c r="L2254" s="2"/>
      <c r="M2254" s="2" t="s">
        <v>592</v>
      </c>
      <c r="N2254" s="2">
        <v>1.1499999999999999</v>
      </c>
      <c r="O2254" s="2"/>
      <c r="Q2254" s="2"/>
      <c r="R2254" s="4"/>
      <c r="U2254" s="2" t="s">
        <v>35</v>
      </c>
      <c r="V2254" s="1" t="s">
        <v>30</v>
      </c>
      <c r="X2254" s="1" t="s">
        <v>1141</v>
      </c>
      <c r="Y2254" s="1" t="s">
        <v>2043</v>
      </c>
    </row>
    <row r="2255" spans="1:32" ht="14.25" customHeight="1">
      <c r="A2255" s="1">
        <v>2900</v>
      </c>
      <c r="B2255" s="2">
        <v>1</v>
      </c>
      <c r="C2255" s="1" t="s">
        <v>2038</v>
      </c>
      <c r="D2255" s="1" t="s">
        <v>2039</v>
      </c>
      <c r="E2255" s="1">
        <v>2019</v>
      </c>
      <c r="F2255" s="1" t="s">
        <v>2040</v>
      </c>
      <c r="G2255" s="1" t="s">
        <v>2041</v>
      </c>
      <c r="H2255" s="8" t="str">
        <f>HYPERLINK("https://doi.org/"&amp;G2255)</f>
        <v>https://doi.org/10.1029/2018WR023485</v>
      </c>
      <c r="I2255" s="1" t="s">
        <v>2042</v>
      </c>
      <c r="J2255" s="1" t="s">
        <v>55</v>
      </c>
      <c r="K2255" s="1">
        <v>6</v>
      </c>
      <c r="L2255" s="2"/>
      <c r="M2255" s="2" t="s">
        <v>592</v>
      </c>
      <c r="N2255" s="2">
        <v>1.1000000000000001</v>
      </c>
      <c r="O2255" s="2"/>
      <c r="Q2255" s="2"/>
      <c r="R2255" s="4"/>
      <c r="U2255" s="2" t="s">
        <v>35</v>
      </c>
      <c r="V2255" s="1" t="s">
        <v>27</v>
      </c>
      <c r="X2255" s="1" t="s">
        <v>1141</v>
      </c>
      <c r="Y2255" s="1" t="s">
        <v>2043</v>
      </c>
    </row>
    <row r="2256" spans="1:32" ht="14.25" customHeight="1">
      <c r="A2256" s="1">
        <v>2900</v>
      </c>
      <c r="B2256" s="2">
        <v>1</v>
      </c>
      <c r="C2256" s="1" t="s">
        <v>2038</v>
      </c>
      <c r="D2256" s="1" t="s">
        <v>2039</v>
      </c>
      <c r="E2256" s="1">
        <v>2019</v>
      </c>
      <c r="F2256" s="1" t="s">
        <v>2040</v>
      </c>
      <c r="G2256" s="1" t="s">
        <v>2041</v>
      </c>
      <c r="H2256" s="8" t="str">
        <f>HYPERLINK("https://doi.org/"&amp;G2256)</f>
        <v>https://doi.org/10.1029/2018WR023485</v>
      </c>
      <c r="I2256" s="1" t="s">
        <v>2042</v>
      </c>
      <c r="J2256" s="1" t="s">
        <v>55</v>
      </c>
      <c r="K2256" s="1">
        <v>3</v>
      </c>
      <c r="L2256" s="2"/>
      <c r="M2256" s="2" t="s">
        <v>592</v>
      </c>
      <c r="N2256" s="2">
        <v>2.0299999999999998</v>
      </c>
      <c r="O2256" s="2"/>
      <c r="Q2256" s="2"/>
      <c r="R2256" s="4"/>
      <c r="U2256" s="2" t="s">
        <v>35</v>
      </c>
      <c r="V2256" s="1" t="s">
        <v>509</v>
      </c>
      <c r="X2256" s="1" t="s">
        <v>1141</v>
      </c>
      <c r="Y2256" s="1" t="s">
        <v>2043</v>
      </c>
    </row>
    <row r="2257" spans="1:25" ht="14.25" customHeight="1">
      <c r="A2257" s="1">
        <v>2900</v>
      </c>
      <c r="B2257" s="2">
        <v>1</v>
      </c>
      <c r="C2257" s="1" t="s">
        <v>2038</v>
      </c>
      <c r="D2257" s="1" t="s">
        <v>2039</v>
      </c>
      <c r="E2257" s="1">
        <v>2019</v>
      </c>
      <c r="F2257" s="1" t="s">
        <v>2040</v>
      </c>
      <c r="G2257" s="1" t="s">
        <v>2041</v>
      </c>
      <c r="H2257" s="8" t="str">
        <f>HYPERLINK("https://doi.org/"&amp;G2257)</f>
        <v>https://doi.org/10.1029/2018WR023485</v>
      </c>
      <c r="I2257" s="1" t="s">
        <v>2042</v>
      </c>
      <c r="J2257" s="1" t="s">
        <v>55</v>
      </c>
      <c r="K2257" s="1">
        <v>13</v>
      </c>
      <c r="L2257" s="2"/>
      <c r="M2257" s="2" t="s">
        <v>592</v>
      </c>
      <c r="N2257" s="2">
        <v>0.95</v>
      </c>
      <c r="O2257" s="2"/>
      <c r="Q2257" s="2"/>
      <c r="R2257" s="4"/>
      <c r="U2257" s="2" t="s">
        <v>35</v>
      </c>
      <c r="V2257" s="1" t="s">
        <v>1144</v>
      </c>
      <c r="X2257" s="1" t="s">
        <v>1141</v>
      </c>
      <c r="Y2257" s="1" t="s">
        <v>2043</v>
      </c>
    </row>
    <row r="2258" spans="1:25" ht="14.25" customHeight="1">
      <c r="A2258" s="1">
        <v>2900</v>
      </c>
      <c r="B2258" s="2">
        <v>1</v>
      </c>
      <c r="C2258" s="1" t="s">
        <v>2038</v>
      </c>
      <c r="D2258" s="1" t="s">
        <v>2039</v>
      </c>
      <c r="E2258" s="1">
        <v>2019</v>
      </c>
      <c r="F2258" s="1" t="s">
        <v>2040</v>
      </c>
      <c r="G2258" s="1" t="s">
        <v>2041</v>
      </c>
      <c r="H2258" s="8" t="str">
        <f>HYPERLINK("https://doi.org/"&amp;G2258)</f>
        <v>https://doi.org/10.1029/2018WR023485</v>
      </c>
      <c r="I2258" s="1" t="s">
        <v>2042</v>
      </c>
      <c r="J2258" s="1" t="s">
        <v>55</v>
      </c>
      <c r="K2258" s="1">
        <v>6</v>
      </c>
      <c r="L2258" s="2"/>
      <c r="M2258" s="2" t="s">
        <v>592</v>
      </c>
      <c r="N2258" s="2">
        <v>1.08</v>
      </c>
      <c r="O2258" s="2"/>
      <c r="Q2258" s="2"/>
      <c r="R2258" s="4"/>
      <c r="U2258" s="2" t="s">
        <v>35</v>
      </c>
      <c r="V2258" s="1" t="s">
        <v>1146</v>
      </c>
      <c r="X2258" s="1" t="s">
        <v>1141</v>
      </c>
      <c r="Y2258" s="1" t="s">
        <v>2043</v>
      </c>
    </row>
    <row r="2259" spans="1:25" ht="14.25" customHeight="1">
      <c r="A2259" s="1">
        <v>2900</v>
      </c>
      <c r="B2259" s="2">
        <v>1</v>
      </c>
      <c r="C2259" s="1" t="s">
        <v>2038</v>
      </c>
      <c r="D2259" s="1" t="s">
        <v>2039</v>
      </c>
      <c r="E2259" s="1">
        <v>2019</v>
      </c>
      <c r="F2259" s="1" t="s">
        <v>2040</v>
      </c>
      <c r="G2259" s="1" t="s">
        <v>2041</v>
      </c>
      <c r="H2259" s="8" t="str">
        <f>HYPERLINK("https://doi.org/"&amp;G2259)</f>
        <v>https://doi.org/10.1029/2018WR023485</v>
      </c>
      <c r="I2259" s="1" t="s">
        <v>2042</v>
      </c>
      <c r="J2259" s="1" t="s">
        <v>55</v>
      </c>
      <c r="K2259" s="1">
        <v>7</v>
      </c>
      <c r="L2259" s="2"/>
      <c r="M2259" s="2" t="s">
        <v>592</v>
      </c>
      <c r="N2259" s="2">
        <v>1.1100000000000001</v>
      </c>
      <c r="O2259" s="2"/>
      <c r="Q2259" s="2"/>
      <c r="R2259" s="4"/>
      <c r="U2259" s="2" t="s">
        <v>35</v>
      </c>
      <c r="V2259" s="1" t="s">
        <v>123</v>
      </c>
      <c r="X2259" s="1" t="s">
        <v>1141</v>
      </c>
      <c r="Y2259" s="1" t="s">
        <v>2043</v>
      </c>
    </row>
    <row r="2260" spans="1:25" ht="14.25" customHeight="1">
      <c r="A2260" s="1">
        <v>2900</v>
      </c>
      <c r="B2260" s="2">
        <v>1</v>
      </c>
      <c r="C2260" s="1" t="s">
        <v>2038</v>
      </c>
      <c r="D2260" s="1" t="s">
        <v>2039</v>
      </c>
      <c r="E2260" s="1">
        <v>2019</v>
      </c>
      <c r="F2260" s="1" t="s">
        <v>2040</v>
      </c>
      <c r="G2260" s="1" t="s">
        <v>2041</v>
      </c>
      <c r="H2260" s="8" t="str">
        <f>HYPERLINK("https://doi.org/"&amp;G2260)</f>
        <v>https://doi.org/10.1029/2018WR023485</v>
      </c>
      <c r="I2260" s="1" t="s">
        <v>2042</v>
      </c>
      <c r="J2260" s="1" t="s">
        <v>55</v>
      </c>
      <c r="K2260" s="1">
        <v>36</v>
      </c>
      <c r="L2260" s="2"/>
      <c r="M2260" s="2" t="s">
        <v>592</v>
      </c>
      <c r="N2260" s="2">
        <v>0.88</v>
      </c>
      <c r="O2260" s="2"/>
      <c r="Q2260" s="2"/>
      <c r="R2260" s="4"/>
      <c r="U2260" s="2" t="s">
        <v>35</v>
      </c>
      <c r="V2260" s="1" t="s">
        <v>36</v>
      </c>
      <c r="X2260" s="1" t="s">
        <v>1141</v>
      </c>
      <c r="Y2260" s="1" t="s">
        <v>2043</v>
      </c>
    </row>
    <row r="2261" spans="1:25" ht="14.25" customHeight="1">
      <c r="A2261" s="1">
        <v>2900</v>
      </c>
      <c r="B2261" s="2">
        <v>1</v>
      </c>
      <c r="C2261" s="1" t="s">
        <v>2038</v>
      </c>
      <c r="D2261" s="1" t="s">
        <v>2039</v>
      </c>
      <c r="E2261" s="1">
        <v>2019</v>
      </c>
      <c r="F2261" s="1" t="s">
        <v>2040</v>
      </c>
      <c r="G2261" s="1" t="s">
        <v>2041</v>
      </c>
      <c r="H2261" s="8" t="str">
        <f>HYPERLINK("https://doi.org/"&amp;G2261)</f>
        <v>https://doi.org/10.1029/2018WR023485</v>
      </c>
      <c r="I2261" s="1" t="s">
        <v>2042</v>
      </c>
      <c r="J2261" s="1" t="s">
        <v>55</v>
      </c>
      <c r="K2261" s="1">
        <v>18</v>
      </c>
      <c r="L2261" s="2"/>
      <c r="M2261" s="2" t="s">
        <v>592</v>
      </c>
      <c r="N2261" s="2">
        <v>1</v>
      </c>
      <c r="O2261" s="2"/>
      <c r="Q2261" s="2"/>
      <c r="R2261" s="4"/>
      <c r="U2261" s="2" t="s">
        <v>35</v>
      </c>
      <c r="V2261" s="1" t="s">
        <v>29</v>
      </c>
      <c r="X2261" s="1" t="s">
        <v>1141</v>
      </c>
      <c r="Y2261" s="1" t="s">
        <v>2043</v>
      </c>
    </row>
    <row r="2262" spans="1:25" ht="14.25" customHeight="1">
      <c r="A2262" s="1">
        <v>2900</v>
      </c>
      <c r="B2262" s="2">
        <v>1</v>
      </c>
      <c r="C2262" s="1" t="s">
        <v>2038</v>
      </c>
      <c r="D2262" s="1" t="s">
        <v>2039</v>
      </c>
      <c r="E2262" s="1">
        <v>2019</v>
      </c>
      <c r="F2262" s="1" t="s">
        <v>2040</v>
      </c>
      <c r="G2262" s="1" t="s">
        <v>2041</v>
      </c>
      <c r="H2262" s="8" t="str">
        <f>HYPERLINK("https://doi.org/"&amp;G2262)</f>
        <v>https://doi.org/10.1029/2018WR023485</v>
      </c>
      <c r="I2262" s="1" t="s">
        <v>2042</v>
      </c>
      <c r="J2262" s="1" t="s">
        <v>55</v>
      </c>
      <c r="K2262" s="1">
        <v>46</v>
      </c>
      <c r="L2262" s="2"/>
      <c r="M2262" s="2" t="s">
        <v>592</v>
      </c>
      <c r="N2262" s="2">
        <v>0.74</v>
      </c>
      <c r="O2262" s="2"/>
      <c r="Q2262" s="2"/>
      <c r="R2262" s="4"/>
      <c r="U2262" s="2" t="s">
        <v>35</v>
      </c>
      <c r="V2262" s="1" t="s">
        <v>32</v>
      </c>
      <c r="X2262" s="1" t="s">
        <v>1141</v>
      </c>
      <c r="Y2262" s="1" t="s">
        <v>2044</v>
      </c>
    </row>
    <row r="2263" spans="1:25" ht="14.25" customHeight="1">
      <c r="A2263" s="1">
        <v>2900</v>
      </c>
      <c r="B2263" s="2">
        <v>1</v>
      </c>
      <c r="C2263" s="1" t="s">
        <v>2038</v>
      </c>
      <c r="D2263" s="1" t="s">
        <v>2039</v>
      </c>
      <c r="E2263" s="1">
        <v>2019</v>
      </c>
      <c r="F2263" s="1" t="s">
        <v>2040</v>
      </c>
      <c r="G2263" s="1" t="s">
        <v>2041</v>
      </c>
      <c r="H2263" s="8" t="str">
        <f>HYPERLINK("https://doi.org/"&amp;G2263)</f>
        <v>https://doi.org/10.1029/2018WR023485</v>
      </c>
      <c r="I2263" s="1" t="s">
        <v>2042</v>
      </c>
      <c r="J2263" s="1" t="s">
        <v>55</v>
      </c>
      <c r="K2263" s="1">
        <v>14</v>
      </c>
      <c r="L2263" s="2"/>
      <c r="M2263" s="2" t="s">
        <v>592</v>
      </c>
      <c r="N2263" s="2">
        <v>0.79</v>
      </c>
      <c r="O2263" s="2"/>
      <c r="Q2263" s="2"/>
      <c r="R2263" s="4"/>
      <c r="U2263" s="2" t="s">
        <v>35</v>
      </c>
      <c r="V2263" s="1" t="s">
        <v>125</v>
      </c>
      <c r="X2263" s="1" t="s">
        <v>1141</v>
      </c>
      <c r="Y2263" s="1" t="s">
        <v>2044</v>
      </c>
    </row>
    <row r="2264" spans="1:25" ht="14.25" customHeight="1">
      <c r="A2264" s="1">
        <v>2900</v>
      </c>
      <c r="B2264" s="2">
        <v>1</v>
      </c>
      <c r="C2264" s="1" t="s">
        <v>2038</v>
      </c>
      <c r="D2264" s="1" t="s">
        <v>2039</v>
      </c>
      <c r="E2264" s="1">
        <v>2019</v>
      </c>
      <c r="F2264" s="1" t="s">
        <v>2040</v>
      </c>
      <c r="G2264" s="1" t="s">
        <v>2041</v>
      </c>
      <c r="H2264" s="8" t="str">
        <f>HYPERLINK("https://doi.org/"&amp;G2264)</f>
        <v>https://doi.org/10.1029/2018WR023485</v>
      </c>
      <c r="I2264" s="1" t="s">
        <v>2042</v>
      </c>
      <c r="J2264" s="1" t="s">
        <v>55</v>
      </c>
      <c r="K2264" s="1">
        <v>1</v>
      </c>
      <c r="L2264" s="2"/>
      <c r="M2264" s="2" t="s">
        <v>592</v>
      </c>
      <c r="N2264" s="2">
        <v>0.5</v>
      </c>
      <c r="O2264" s="2"/>
      <c r="Q2264" s="2"/>
      <c r="R2264" s="4"/>
      <c r="U2264" s="2" t="s">
        <v>35</v>
      </c>
      <c r="V2264" s="1" t="s">
        <v>34</v>
      </c>
      <c r="X2264" s="1" t="s">
        <v>1141</v>
      </c>
      <c r="Y2264" s="1" t="s">
        <v>2044</v>
      </c>
    </row>
    <row r="2265" spans="1:25" ht="14.25" customHeight="1">
      <c r="A2265" s="1">
        <v>2900</v>
      </c>
      <c r="B2265" s="2">
        <v>1</v>
      </c>
      <c r="C2265" s="1" t="s">
        <v>2038</v>
      </c>
      <c r="D2265" s="1" t="s">
        <v>2039</v>
      </c>
      <c r="E2265" s="1">
        <v>2019</v>
      </c>
      <c r="F2265" s="1" t="s">
        <v>2040</v>
      </c>
      <c r="G2265" s="1" t="s">
        <v>2041</v>
      </c>
      <c r="H2265" s="8" t="str">
        <f>HYPERLINK("https://doi.org/"&amp;G2265)</f>
        <v>https://doi.org/10.1029/2018WR023485</v>
      </c>
      <c r="I2265" s="1" t="s">
        <v>2042</v>
      </c>
      <c r="J2265" s="1" t="s">
        <v>55</v>
      </c>
      <c r="K2265" s="1">
        <v>25</v>
      </c>
      <c r="L2265" s="2"/>
      <c r="M2265" s="2" t="s">
        <v>592</v>
      </c>
      <c r="N2265" s="2">
        <v>0.96</v>
      </c>
      <c r="O2265" s="2"/>
      <c r="Q2265" s="2"/>
      <c r="R2265" s="4"/>
      <c r="U2265" s="2" t="s">
        <v>35</v>
      </c>
      <c r="V2265" s="1" t="s">
        <v>30</v>
      </c>
      <c r="X2265" s="1" t="s">
        <v>1141</v>
      </c>
      <c r="Y2265" s="1" t="s">
        <v>2044</v>
      </c>
    </row>
    <row r="2266" spans="1:25" ht="14.25" customHeight="1">
      <c r="A2266" s="1">
        <v>2900</v>
      </c>
      <c r="B2266" s="2">
        <v>1</v>
      </c>
      <c r="C2266" s="1" t="s">
        <v>2038</v>
      </c>
      <c r="D2266" s="1" t="s">
        <v>2039</v>
      </c>
      <c r="E2266" s="1">
        <v>2019</v>
      </c>
      <c r="F2266" s="1" t="s">
        <v>2040</v>
      </c>
      <c r="G2266" s="1" t="s">
        <v>2041</v>
      </c>
      <c r="H2266" s="8" t="str">
        <f>HYPERLINK("https://doi.org/"&amp;G2266)</f>
        <v>https://doi.org/10.1029/2018WR023485</v>
      </c>
      <c r="I2266" s="1" t="s">
        <v>2042</v>
      </c>
      <c r="J2266" s="1" t="s">
        <v>55</v>
      </c>
      <c r="K2266" s="1">
        <v>6</v>
      </c>
      <c r="L2266" s="2"/>
      <c r="M2266" s="2" t="s">
        <v>592</v>
      </c>
      <c r="N2266" s="2">
        <v>0.6</v>
      </c>
      <c r="O2266" s="2"/>
      <c r="Q2266" s="2"/>
      <c r="R2266" s="4"/>
      <c r="U2266" s="2" t="s">
        <v>35</v>
      </c>
      <c r="V2266" s="1" t="s">
        <v>27</v>
      </c>
      <c r="X2266" s="1" t="s">
        <v>1141</v>
      </c>
      <c r="Y2266" s="1" t="s">
        <v>2044</v>
      </c>
    </row>
    <row r="2267" spans="1:25" ht="14.25" customHeight="1">
      <c r="A2267" s="1">
        <v>2900</v>
      </c>
      <c r="B2267" s="2">
        <v>1</v>
      </c>
      <c r="C2267" s="1" t="s">
        <v>2038</v>
      </c>
      <c r="D2267" s="1" t="s">
        <v>2039</v>
      </c>
      <c r="E2267" s="1">
        <v>2019</v>
      </c>
      <c r="F2267" s="1" t="s">
        <v>2040</v>
      </c>
      <c r="G2267" s="1" t="s">
        <v>2041</v>
      </c>
      <c r="H2267" s="8" t="str">
        <f>HYPERLINK("https://doi.org/"&amp;G2267)</f>
        <v>https://doi.org/10.1029/2018WR023485</v>
      </c>
      <c r="I2267" s="1" t="s">
        <v>2042</v>
      </c>
      <c r="J2267" s="1" t="s">
        <v>55</v>
      </c>
      <c r="K2267" s="1">
        <v>3</v>
      </c>
      <c r="L2267" s="2"/>
      <c r="M2267" s="2" t="s">
        <v>592</v>
      </c>
      <c r="N2267" s="2">
        <v>0.95</v>
      </c>
      <c r="O2267" s="2"/>
      <c r="Q2267" s="2"/>
      <c r="R2267" s="4"/>
      <c r="U2267" s="2" t="s">
        <v>35</v>
      </c>
      <c r="V2267" s="1" t="s">
        <v>509</v>
      </c>
      <c r="X2267" s="1" t="s">
        <v>1141</v>
      </c>
      <c r="Y2267" s="1" t="s">
        <v>2044</v>
      </c>
    </row>
    <row r="2268" spans="1:25" ht="14.25" customHeight="1">
      <c r="A2268" s="1">
        <v>2900</v>
      </c>
      <c r="B2268" s="2">
        <v>1</v>
      </c>
      <c r="C2268" s="1" t="s">
        <v>2038</v>
      </c>
      <c r="D2268" s="1" t="s">
        <v>2039</v>
      </c>
      <c r="E2268" s="1">
        <v>2019</v>
      </c>
      <c r="F2268" s="1" t="s">
        <v>2040</v>
      </c>
      <c r="G2268" s="1" t="s">
        <v>2041</v>
      </c>
      <c r="H2268" s="8" t="str">
        <f>HYPERLINK("https://doi.org/"&amp;G2268)</f>
        <v>https://doi.org/10.1029/2018WR023485</v>
      </c>
      <c r="I2268" s="1" t="s">
        <v>2042</v>
      </c>
      <c r="J2268" s="1" t="s">
        <v>55</v>
      </c>
      <c r="K2268" s="1">
        <v>13</v>
      </c>
      <c r="L2268" s="2"/>
      <c r="M2268" s="2" t="s">
        <v>592</v>
      </c>
      <c r="N2268" s="2">
        <v>0.68</v>
      </c>
      <c r="O2268" s="2"/>
      <c r="Q2268" s="2"/>
      <c r="R2268" s="4"/>
      <c r="U2268" s="2" t="s">
        <v>35</v>
      </c>
      <c r="V2268" s="1" t="s">
        <v>1144</v>
      </c>
      <c r="X2268" s="1" t="s">
        <v>1141</v>
      </c>
      <c r="Y2268" s="1" t="s">
        <v>2044</v>
      </c>
    </row>
    <row r="2269" spans="1:25" ht="14.25" customHeight="1">
      <c r="A2269" s="1">
        <v>2900</v>
      </c>
      <c r="B2269" s="2">
        <v>1</v>
      </c>
      <c r="C2269" s="1" t="s">
        <v>2038</v>
      </c>
      <c r="D2269" s="1" t="s">
        <v>2039</v>
      </c>
      <c r="E2269" s="1">
        <v>2019</v>
      </c>
      <c r="F2269" s="1" t="s">
        <v>2040</v>
      </c>
      <c r="G2269" s="1" t="s">
        <v>2041</v>
      </c>
      <c r="H2269" s="8" t="str">
        <f>HYPERLINK("https://doi.org/"&amp;G2269)</f>
        <v>https://doi.org/10.1029/2018WR023485</v>
      </c>
      <c r="I2269" s="1" t="s">
        <v>2042</v>
      </c>
      <c r="J2269" s="1" t="s">
        <v>55</v>
      </c>
      <c r="K2269" s="1">
        <v>6</v>
      </c>
      <c r="L2269" s="2"/>
      <c r="M2269" s="2" t="s">
        <v>592</v>
      </c>
      <c r="N2269" s="2">
        <v>0.79</v>
      </c>
      <c r="O2269" s="2"/>
      <c r="Q2269" s="2"/>
      <c r="R2269" s="4"/>
      <c r="U2269" s="2" t="s">
        <v>35</v>
      </c>
      <c r="V2269" s="1" t="s">
        <v>1146</v>
      </c>
      <c r="X2269" s="1" t="s">
        <v>1141</v>
      </c>
      <c r="Y2269" s="1" t="s">
        <v>2044</v>
      </c>
    </row>
    <row r="2270" spans="1:25" ht="14.25" customHeight="1">
      <c r="A2270" s="1">
        <v>2900</v>
      </c>
      <c r="B2270" s="2">
        <v>1</v>
      </c>
      <c r="C2270" s="1" t="s">
        <v>2038</v>
      </c>
      <c r="D2270" s="1" t="s">
        <v>2039</v>
      </c>
      <c r="E2270" s="1">
        <v>2019</v>
      </c>
      <c r="F2270" s="1" t="s">
        <v>2040</v>
      </c>
      <c r="G2270" s="1" t="s">
        <v>2041</v>
      </c>
      <c r="H2270" s="8" t="str">
        <f>HYPERLINK("https://doi.org/"&amp;G2270)</f>
        <v>https://doi.org/10.1029/2018WR023485</v>
      </c>
      <c r="I2270" s="1" t="s">
        <v>2042</v>
      </c>
      <c r="J2270" s="1" t="s">
        <v>55</v>
      </c>
      <c r="K2270" s="1">
        <v>7</v>
      </c>
      <c r="L2270" s="2"/>
      <c r="M2270" s="2" t="s">
        <v>592</v>
      </c>
      <c r="N2270" s="2">
        <v>0.83</v>
      </c>
      <c r="O2270" s="2"/>
      <c r="Q2270" s="2"/>
      <c r="R2270" s="4"/>
      <c r="U2270" s="2" t="s">
        <v>35</v>
      </c>
      <c r="V2270" s="1" t="s">
        <v>123</v>
      </c>
      <c r="X2270" s="1" t="s">
        <v>1141</v>
      </c>
      <c r="Y2270" s="1" t="s">
        <v>2044</v>
      </c>
    </row>
    <row r="2271" spans="1:25" ht="14.25" customHeight="1">
      <c r="A2271" s="1">
        <v>2900</v>
      </c>
      <c r="B2271" s="2">
        <v>1</v>
      </c>
      <c r="C2271" s="1" t="s">
        <v>2038</v>
      </c>
      <c r="D2271" s="1" t="s">
        <v>2039</v>
      </c>
      <c r="E2271" s="1">
        <v>2019</v>
      </c>
      <c r="F2271" s="1" t="s">
        <v>2040</v>
      </c>
      <c r="G2271" s="1" t="s">
        <v>2041</v>
      </c>
      <c r="H2271" s="8" t="str">
        <f>HYPERLINK("https://doi.org/"&amp;G2271)</f>
        <v>https://doi.org/10.1029/2018WR023485</v>
      </c>
      <c r="I2271" s="1" t="s">
        <v>2042</v>
      </c>
      <c r="J2271" s="1" t="s">
        <v>55</v>
      </c>
      <c r="K2271" s="1">
        <v>36</v>
      </c>
      <c r="L2271" s="2"/>
      <c r="M2271" s="2" t="s">
        <v>592</v>
      </c>
      <c r="N2271" s="2">
        <v>0.7</v>
      </c>
      <c r="O2271" s="2"/>
      <c r="Q2271" s="2"/>
      <c r="R2271" s="4"/>
      <c r="U2271" s="2" t="s">
        <v>35</v>
      </c>
      <c r="V2271" s="1" t="s">
        <v>36</v>
      </c>
      <c r="X2271" s="1" t="s">
        <v>1141</v>
      </c>
      <c r="Y2271" s="1" t="s">
        <v>2044</v>
      </c>
    </row>
    <row r="2272" spans="1:25" ht="14.25" customHeight="1">
      <c r="A2272" s="1">
        <v>2900</v>
      </c>
      <c r="B2272" s="2">
        <v>1</v>
      </c>
      <c r="C2272" s="1" t="s">
        <v>2038</v>
      </c>
      <c r="D2272" s="1" t="s">
        <v>2039</v>
      </c>
      <c r="E2272" s="1">
        <v>2019</v>
      </c>
      <c r="F2272" s="1" t="s">
        <v>2040</v>
      </c>
      <c r="G2272" s="1" t="s">
        <v>2041</v>
      </c>
      <c r="H2272" s="8" t="str">
        <f>HYPERLINK("https://doi.org/"&amp;G2272)</f>
        <v>https://doi.org/10.1029/2018WR023485</v>
      </c>
      <c r="I2272" s="1" t="s">
        <v>2042</v>
      </c>
      <c r="J2272" s="1" t="s">
        <v>55</v>
      </c>
      <c r="K2272" s="1">
        <v>18</v>
      </c>
      <c r="L2272" s="2"/>
      <c r="M2272" s="2" t="s">
        <v>592</v>
      </c>
      <c r="N2272" s="2">
        <v>0.84</v>
      </c>
      <c r="O2272" s="2"/>
      <c r="Q2272" s="2"/>
      <c r="R2272" s="4"/>
      <c r="U2272" s="2" t="s">
        <v>35</v>
      </c>
      <c r="V2272" s="1" t="s">
        <v>29</v>
      </c>
      <c r="X2272" s="1" t="s">
        <v>1141</v>
      </c>
      <c r="Y2272" s="1" t="s">
        <v>2044</v>
      </c>
    </row>
    <row r="2273" spans="1:27" ht="14.25" customHeight="1">
      <c r="A2273" s="1">
        <v>2665</v>
      </c>
      <c r="B2273" s="2">
        <v>1</v>
      </c>
      <c r="C2273" s="1" t="s">
        <v>2045</v>
      </c>
      <c r="D2273" s="1" t="s">
        <v>2046</v>
      </c>
      <c r="E2273" s="1">
        <v>2019</v>
      </c>
      <c r="F2273" s="1" t="s">
        <v>2047</v>
      </c>
      <c r="G2273" s="1" t="s">
        <v>2048</v>
      </c>
      <c r="H2273" s="8" t="str">
        <f>HYPERLINK("https://doi.org/"&amp;G2273)</f>
        <v>https://doi.org/10.1029/2019EA000869</v>
      </c>
      <c r="I2273" s="1" t="s">
        <v>2049</v>
      </c>
      <c r="J2273" s="1" t="s">
        <v>2050</v>
      </c>
      <c r="K2273" s="2">
        <v>22</v>
      </c>
      <c r="L2273" s="2"/>
      <c r="M2273" s="2" t="s">
        <v>2051</v>
      </c>
      <c r="N2273" s="9">
        <f>S2273*Unit_conversion!$C$5</f>
        <v>2.5668804864331771</v>
      </c>
      <c r="O2273" s="2"/>
      <c r="P2273" s="2"/>
      <c r="Q2273" s="2"/>
      <c r="R2273" s="4"/>
      <c r="S2273" s="1">
        <v>72.900000000000006</v>
      </c>
      <c r="U2273" s="2" t="s">
        <v>26</v>
      </c>
      <c r="X2273" s="1" t="s">
        <v>1141</v>
      </c>
      <c r="Y2273" s="1" t="s">
        <v>2052</v>
      </c>
    </row>
    <row r="2274" spans="1:27" ht="14.25" customHeight="1">
      <c r="A2274" s="1">
        <v>2665</v>
      </c>
      <c r="B2274" s="2">
        <v>1</v>
      </c>
      <c r="C2274" s="1" t="s">
        <v>2045</v>
      </c>
      <c r="D2274" s="1" t="s">
        <v>2046</v>
      </c>
      <c r="E2274" s="1">
        <v>2019</v>
      </c>
      <c r="F2274" s="1" t="s">
        <v>2047</v>
      </c>
      <c r="G2274" s="1" t="s">
        <v>2048</v>
      </c>
      <c r="H2274" s="8" t="str">
        <f>HYPERLINK("https://doi.org/"&amp;G2274)</f>
        <v>https://doi.org/10.1029/2019EA000869</v>
      </c>
      <c r="I2274" s="1" t="s">
        <v>2049</v>
      </c>
      <c r="J2274" s="1" t="s">
        <v>2050</v>
      </c>
      <c r="K2274" s="2">
        <v>22</v>
      </c>
      <c r="L2274" s="2"/>
      <c r="M2274" s="2" t="s">
        <v>2053</v>
      </c>
      <c r="N2274" s="9">
        <f>S2274*Unit_conversion!$C$5</f>
        <v>2.8978637041625577</v>
      </c>
      <c r="O2274" s="2"/>
      <c r="P2274" s="2"/>
      <c r="Q2274" s="2"/>
      <c r="R2274" s="4"/>
      <c r="S2274" s="1">
        <v>82.3</v>
      </c>
      <c r="U2274" s="2" t="s">
        <v>26</v>
      </c>
      <c r="X2274" s="1" t="s">
        <v>1141</v>
      </c>
      <c r="Y2274" s="1" t="s">
        <v>2052</v>
      </c>
    </row>
    <row r="2275" spans="1:27" ht="14.25" customHeight="1">
      <c r="A2275" s="1">
        <v>2665</v>
      </c>
      <c r="B2275" s="2">
        <v>1</v>
      </c>
      <c r="C2275" s="1" t="s">
        <v>2045</v>
      </c>
      <c r="D2275" s="1" t="s">
        <v>2046</v>
      </c>
      <c r="E2275" s="1">
        <v>2019</v>
      </c>
      <c r="F2275" s="1" t="s">
        <v>2047</v>
      </c>
      <c r="G2275" s="1" t="s">
        <v>2048</v>
      </c>
      <c r="H2275" s="8" t="str">
        <f>HYPERLINK("https://doi.org/"&amp;G2275)</f>
        <v>https://doi.org/10.1029/2019EA000869</v>
      </c>
      <c r="I2275" s="1" t="s">
        <v>2049</v>
      </c>
      <c r="J2275" s="1" t="s">
        <v>2050</v>
      </c>
      <c r="K2275" s="2">
        <v>22</v>
      </c>
      <c r="L2275" s="2"/>
      <c r="M2275" s="2" t="s">
        <v>2051</v>
      </c>
      <c r="N2275" s="9">
        <f>S2275*Unit_conversion!$C$5</f>
        <v>2.757019781724523</v>
      </c>
      <c r="O2275" s="2"/>
      <c r="P2275" s="2"/>
      <c r="Q2275" s="2"/>
      <c r="R2275" s="4"/>
      <c r="S2275" s="1">
        <v>78.3</v>
      </c>
      <c r="U2275" s="2" t="s">
        <v>26</v>
      </c>
      <c r="X2275" s="1" t="s">
        <v>1141</v>
      </c>
      <c r="Y2275" s="1" t="s">
        <v>2054</v>
      </c>
    </row>
    <row r="2276" spans="1:27" ht="14.25" customHeight="1">
      <c r="A2276" s="1">
        <v>2665</v>
      </c>
      <c r="B2276" s="2">
        <v>1</v>
      </c>
      <c r="C2276" s="1" t="s">
        <v>2045</v>
      </c>
      <c r="D2276" s="1" t="s">
        <v>2046</v>
      </c>
      <c r="E2276" s="1">
        <v>2019</v>
      </c>
      <c r="F2276" s="1" t="s">
        <v>2047</v>
      </c>
      <c r="G2276" s="1" t="s">
        <v>2048</v>
      </c>
      <c r="H2276" s="8" t="str">
        <f>HYPERLINK("https://doi.org/"&amp;G2276)</f>
        <v>https://doi.org/10.1029/2019EA000869</v>
      </c>
      <c r="I2276" s="1" t="s">
        <v>2049</v>
      </c>
      <c r="J2276" s="1" t="s">
        <v>2050</v>
      </c>
      <c r="K2276" s="2">
        <v>22</v>
      </c>
      <c r="L2276" s="2"/>
      <c r="M2276" s="2" t="s">
        <v>2053</v>
      </c>
      <c r="N2276" s="9">
        <f>S2276*Unit_conversion!$C$5</f>
        <v>3.3872963346347271</v>
      </c>
      <c r="O2276" s="2"/>
      <c r="P2276" s="2"/>
      <c r="Q2276" s="2"/>
      <c r="R2276" s="4"/>
      <c r="S2276" s="1">
        <v>96.2</v>
      </c>
      <c r="U2276" s="2" t="s">
        <v>26</v>
      </c>
      <c r="X2276" s="1" t="s">
        <v>1141</v>
      </c>
      <c r="Y2276" s="1" t="s">
        <v>2054</v>
      </c>
    </row>
    <row r="2277" spans="1:27" ht="14.25" customHeight="1">
      <c r="A2277" s="1">
        <v>2665</v>
      </c>
      <c r="B2277" s="2">
        <v>1</v>
      </c>
      <c r="C2277" s="1" t="s">
        <v>2045</v>
      </c>
      <c r="D2277" s="1" t="s">
        <v>2046</v>
      </c>
      <c r="E2277" s="1">
        <v>2019</v>
      </c>
      <c r="F2277" s="1" t="s">
        <v>2047</v>
      </c>
      <c r="G2277" s="1" t="s">
        <v>2048</v>
      </c>
      <c r="H2277" s="8" t="str">
        <f>HYPERLINK("https://doi.org/"&amp;G2277)</f>
        <v>https://doi.org/10.1029/2019EA000869</v>
      </c>
      <c r="I2277" s="1" t="s">
        <v>2049</v>
      </c>
      <c r="J2277" s="1" t="s">
        <v>2050</v>
      </c>
      <c r="K2277" s="2">
        <v>22</v>
      </c>
      <c r="L2277" s="2"/>
      <c r="M2277" s="2" t="s">
        <v>2051</v>
      </c>
      <c r="N2277" s="9">
        <f>S2277*Unit_conversion!$C$5</f>
        <v>2.6126547612255382</v>
      </c>
      <c r="O2277" s="2"/>
      <c r="P2277" s="2"/>
      <c r="Q2277" s="2"/>
      <c r="R2277" s="4"/>
      <c r="S2277" s="1">
        <v>74.2</v>
      </c>
      <c r="U2277" s="2" t="s">
        <v>26</v>
      </c>
      <c r="X2277" s="1" t="s">
        <v>1141</v>
      </c>
      <c r="Y2277" s="1" t="s">
        <v>2055</v>
      </c>
    </row>
    <row r="2278" spans="1:27" ht="14.25" customHeight="1">
      <c r="A2278" s="1">
        <v>2665</v>
      </c>
      <c r="B2278" s="2">
        <v>1</v>
      </c>
      <c r="C2278" s="1" t="s">
        <v>2045</v>
      </c>
      <c r="D2278" s="1" t="s">
        <v>2046</v>
      </c>
      <c r="E2278" s="1">
        <v>2019</v>
      </c>
      <c r="F2278" s="1" t="s">
        <v>2047</v>
      </c>
      <c r="G2278" s="1" t="s">
        <v>2048</v>
      </c>
      <c r="H2278" s="8" t="str">
        <f>HYPERLINK("https://doi.org/"&amp;G2278)</f>
        <v>https://doi.org/10.1029/2019EA000869</v>
      </c>
      <c r="I2278" s="1" t="s">
        <v>2049</v>
      </c>
      <c r="J2278" s="1" t="s">
        <v>2050</v>
      </c>
      <c r="K2278" s="2">
        <v>22</v>
      </c>
      <c r="L2278" s="2"/>
      <c r="M2278" s="2" t="s">
        <v>2053</v>
      </c>
      <c r="N2278" s="9">
        <f>S2278*Unit_conversion!$C$5</f>
        <v>3.0351865285396413</v>
      </c>
      <c r="O2278" s="2"/>
      <c r="P2278" s="2"/>
      <c r="Q2278" s="2"/>
      <c r="R2278" s="4"/>
      <c r="S2278" s="1">
        <v>86.2</v>
      </c>
      <c r="U2278" s="2" t="s">
        <v>26</v>
      </c>
      <c r="X2278" s="1" t="s">
        <v>1141</v>
      </c>
      <c r="Y2278" s="1" t="s">
        <v>2055</v>
      </c>
    </row>
    <row r="2279" spans="1:27" ht="14.25" customHeight="1">
      <c r="A2279" s="1">
        <v>2665</v>
      </c>
      <c r="B2279" s="2">
        <v>1</v>
      </c>
      <c r="C2279" s="1" t="s">
        <v>2045</v>
      </c>
      <c r="D2279" s="1" t="s">
        <v>2046</v>
      </c>
      <c r="E2279" s="1">
        <v>2019</v>
      </c>
      <c r="F2279" s="1" t="s">
        <v>2047</v>
      </c>
      <c r="G2279" s="1" t="s">
        <v>2048</v>
      </c>
      <c r="H2279" s="8" t="str">
        <f>HYPERLINK("https://doi.org/"&amp;G2279)</f>
        <v>https://doi.org/10.1029/2019EA000869</v>
      </c>
      <c r="I2279" s="1" t="s">
        <v>2049</v>
      </c>
      <c r="J2279" s="1" t="s">
        <v>2050</v>
      </c>
      <c r="K2279" s="2">
        <v>22</v>
      </c>
      <c r="L2279" s="2"/>
      <c r="M2279" s="2" t="s">
        <v>2053</v>
      </c>
      <c r="N2279" s="9">
        <f>S2279*Unit_conversion!$C$5</f>
        <v>2.7922307623340319</v>
      </c>
      <c r="O2279" s="2"/>
      <c r="P2279" s="2"/>
      <c r="Q2279" s="2"/>
      <c r="R2279" s="4"/>
      <c r="S2279" s="1">
        <v>79.3</v>
      </c>
      <c r="U2279" s="2" t="s">
        <v>26</v>
      </c>
      <c r="X2279" s="1" t="s">
        <v>1141</v>
      </c>
      <c r="Z2279" s="1" t="s">
        <v>2056</v>
      </c>
      <c r="AA2279" s="1"/>
    </row>
    <row r="2280" spans="1:27" ht="14.25" customHeight="1">
      <c r="A2280" s="1">
        <v>2665</v>
      </c>
      <c r="B2280" s="2">
        <v>1</v>
      </c>
      <c r="C2280" s="1" t="s">
        <v>2045</v>
      </c>
      <c r="D2280" s="1" t="s">
        <v>2046</v>
      </c>
      <c r="E2280" s="1">
        <v>2019</v>
      </c>
      <c r="F2280" s="1" t="s">
        <v>2047</v>
      </c>
      <c r="G2280" s="1" t="s">
        <v>2048</v>
      </c>
      <c r="H2280" s="8" t="str">
        <f>HYPERLINK("https://doi.org/"&amp;G2280)</f>
        <v>https://doi.org/10.1029/2019EA000869</v>
      </c>
      <c r="I2280" s="1" t="s">
        <v>2049</v>
      </c>
      <c r="J2280" s="1" t="s">
        <v>2050</v>
      </c>
      <c r="K2280" s="2">
        <v>22</v>
      </c>
      <c r="L2280" s="2"/>
      <c r="M2280" s="2" t="s">
        <v>2053</v>
      </c>
      <c r="N2280" s="9">
        <f>S2280*Unit_conversion!$C$5</f>
        <v>2.9964544498691814</v>
      </c>
      <c r="O2280" s="2"/>
      <c r="P2280" s="2"/>
      <c r="Q2280" s="2"/>
      <c r="R2280" s="4"/>
      <c r="S2280" s="1">
        <v>85.1</v>
      </c>
      <c r="U2280" s="2" t="s">
        <v>26</v>
      </c>
      <c r="X2280" s="1" t="s">
        <v>1141</v>
      </c>
      <c r="Z2280" s="1" t="s">
        <v>2056</v>
      </c>
      <c r="AA2280" s="1"/>
    </row>
    <row r="2281" spans="1:27" ht="14.25" customHeight="1">
      <c r="A2281" s="1">
        <v>2665</v>
      </c>
      <c r="B2281" s="2">
        <v>1</v>
      </c>
      <c r="C2281" s="1" t="s">
        <v>2045</v>
      </c>
      <c r="D2281" s="1" t="s">
        <v>2046</v>
      </c>
      <c r="E2281" s="1">
        <v>2019</v>
      </c>
      <c r="F2281" s="1" t="s">
        <v>2047</v>
      </c>
      <c r="G2281" s="1" t="s">
        <v>2048</v>
      </c>
      <c r="H2281" s="8" t="str">
        <f>HYPERLINK("https://doi.org/"&amp;G2281)</f>
        <v>https://doi.org/10.1029/2019EA000869</v>
      </c>
      <c r="I2281" s="1" t="s">
        <v>2049</v>
      </c>
      <c r="J2281" s="1" t="s">
        <v>2050</v>
      </c>
      <c r="K2281" s="2">
        <v>22</v>
      </c>
      <c r="L2281" s="2"/>
      <c r="M2281" s="2" t="s">
        <v>2053</v>
      </c>
      <c r="N2281" s="9">
        <f>S2281*Unit_conversion!$C$5</f>
        <v>3.0351865285396413</v>
      </c>
      <c r="O2281" s="2"/>
      <c r="P2281" s="2"/>
      <c r="Q2281" s="2"/>
      <c r="R2281" s="4"/>
      <c r="S2281" s="1">
        <v>86.2</v>
      </c>
      <c r="U2281" s="2" t="s">
        <v>26</v>
      </c>
      <c r="X2281" s="1" t="s">
        <v>1141</v>
      </c>
      <c r="Z2281" s="1" t="s">
        <v>2056</v>
      </c>
      <c r="AA2281" s="1"/>
    </row>
    <row r="2282" spans="1:27" ht="14.25" customHeight="1">
      <c r="A2282" s="1">
        <v>2665</v>
      </c>
      <c r="B2282" s="2">
        <v>1</v>
      </c>
      <c r="C2282" s="1" t="s">
        <v>2045</v>
      </c>
      <c r="D2282" s="1" t="s">
        <v>2046</v>
      </c>
      <c r="E2282" s="1">
        <v>2019</v>
      </c>
      <c r="F2282" s="1" t="s">
        <v>2047</v>
      </c>
      <c r="G2282" s="1" t="s">
        <v>2048</v>
      </c>
      <c r="H2282" s="8" t="str">
        <f>HYPERLINK("https://doi.org/"&amp;G2282)</f>
        <v>https://doi.org/10.1029/2019EA000869</v>
      </c>
      <c r="I2282" s="1" t="s">
        <v>2049</v>
      </c>
      <c r="J2282" s="1" t="s">
        <v>2050</v>
      </c>
      <c r="K2282" s="2">
        <v>22</v>
      </c>
      <c r="L2282" s="2"/>
      <c r="M2282" s="2" t="s">
        <v>2053</v>
      </c>
      <c r="N2282" s="9">
        <f>S2282*Unit_conversion!$C$5</f>
        <v>3.2288469218919387</v>
      </c>
      <c r="O2282" s="2"/>
      <c r="P2282" s="2"/>
      <c r="Q2282" s="2"/>
      <c r="R2282" s="4"/>
      <c r="S2282" s="1">
        <v>91.7</v>
      </c>
      <c r="U2282" s="2" t="s">
        <v>26</v>
      </c>
      <c r="X2282" s="1" t="s">
        <v>1141</v>
      </c>
      <c r="Z2282" s="1" t="s">
        <v>2056</v>
      </c>
      <c r="AA2282" s="1"/>
    </row>
    <row r="2283" spans="1:27" ht="14.25" customHeight="1">
      <c r="A2283" s="1">
        <v>2665</v>
      </c>
      <c r="B2283" s="2">
        <v>1</v>
      </c>
      <c r="C2283" s="1" t="s">
        <v>2045</v>
      </c>
      <c r="D2283" s="1" t="s">
        <v>2046</v>
      </c>
      <c r="E2283" s="1">
        <v>2019</v>
      </c>
      <c r="F2283" s="1" t="s">
        <v>2047</v>
      </c>
      <c r="G2283" s="1" t="s">
        <v>2048</v>
      </c>
      <c r="H2283" s="8" t="str">
        <f>HYPERLINK("https://doi.org/"&amp;G2283)</f>
        <v>https://doi.org/10.1029/2019EA000869</v>
      </c>
      <c r="I2283" s="1" t="s">
        <v>2049</v>
      </c>
      <c r="J2283" s="1" t="s">
        <v>2050</v>
      </c>
      <c r="K2283" s="2">
        <v>22</v>
      </c>
      <c r="L2283" s="2"/>
      <c r="M2283" s="2" t="s">
        <v>2053</v>
      </c>
      <c r="N2283" s="9">
        <f>S2283*Unit_conversion!$C$5</f>
        <v>3.3943385307566292</v>
      </c>
      <c r="O2283" s="2"/>
      <c r="P2283" s="2"/>
      <c r="Q2283" s="2"/>
      <c r="R2283" s="4"/>
      <c r="S2283" s="1">
        <v>96.4</v>
      </c>
      <c r="U2283" s="2" t="s">
        <v>26</v>
      </c>
      <c r="X2283" s="1" t="s">
        <v>1141</v>
      </c>
      <c r="Z2283" s="1" t="s">
        <v>2056</v>
      </c>
      <c r="AA2283" s="1"/>
    </row>
    <row r="2284" spans="1:27" ht="14.25" customHeight="1">
      <c r="A2284" s="1">
        <v>2665</v>
      </c>
      <c r="B2284" s="2">
        <v>1</v>
      </c>
      <c r="C2284" s="1" t="s">
        <v>2045</v>
      </c>
      <c r="D2284" s="1" t="s">
        <v>2046</v>
      </c>
      <c r="E2284" s="1">
        <v>2019</v>
      </c>
      <c r="F2284" s="1" t="s">
        <v>2047</v>
      </c>
      <c r="G2284" s="1" t="s">
        <v>2048</v>
      </c>
      <c r="H2284" s="8" t="str">
        <f>HYPERLINK("https://doi.org/"&amp;G2284)</f>
        <v>https://doi.org/10.1029/2019EA000869</v>
      </c>
      <c r="I2284" s="1" t="s">
        <v>2049</v>
      </c>
      <c r="J2284" s="1" t="s">
        <v>2050</v>
      </c>
      <c r="K2284" s="2">
        <v>22</v>
      </c>
      <c r="L2284" s="2"/>
      <c r="M2284" s="2" t="s">
        <v>2051</v>
      </c>
      <c r="N2284" s="9">
        <f>S2284*Unit_conversion!$C$5</f>
        <v>2.7499775856026214</v>
      </c>
      <c r="O2284" s="2"/>
      <c r="P2284" s="2"/>
      <c r="Q2284" s="2"/>
      <c r="R2284" s="4"/>
      <c r="S2284" s="1">
        <v>78.099999999999994</v>
      </c>
      <c r="U2284" s="2" t="s">
        <v>26</v>
      </c>
      <c r="X2284" s="1" t="s">
        <v>1141</v>
      </c>
      <c r="Z2284" s="1" t="s">
        <v>2056</v>
      </c>
      <c r="AA2284" s="1"/>
    </row>
    <row r="2285" spans="1:27" ht="14.25" customHeight="1">
      <c r="A2285" s="1">
        <v>2665</v>
      </c>
      <c r="B2285" s="2">
        <v>1</v>
      </c>
      <c r="C2285" s="1" t="s">
        <v>2045</v>
      </c>
      <c r="D2285" s="1" t="s">
        <v>2046</v>
      </c>
      <c r="E2285" s="1">
        <v>2019</v>
      </c>
      <c r="F2285" s="1" t="s">
        <v>2047</v>
      </c>
      <c r="G2285" s="1" t="s">
        <v>2048</v>
      </c>
      <c r="H2285" s="8" t="str">
        <f>HYPERLINK("https://doi.org/"&amp;G2285)</f>
        <v>https://doi.org/10.1029/2019EA000869</v>
      </c>
      <c r="I2285" s="1" t="s">
        <v>2049</v>
      </c>
      <c r="J2285" s="1" t="s">
        <v>2050</v>
      </c>
      <c r="K2285" s="2">
        <v>22</v>
      </c>
      <c r="L2285" s="2"/>
      <c r="M2285" s="2" t="s">
        <v>2051</v>
      </c>
      <c r="N2285" s="9">
        <f>S2285*Unit_conversion!$C$5</f>
        <v>2.8450472332482946</v>
      </c>
      <c r="O2285" s="2"/>
      <c r="P2285" s="2"/>
      <c r="Q2285" s="2"/>
      <c r="R2285" s="4"/>
      <c r="S2285" s="1">
        <v>80.8</v>
      </c>
      <c r="U2285" s="2" t="s">
        <v>26</v>
      </c>
      <c r="X2285" s="1" t="s">
        <v>1141</v>
      </c>
      <c r="Z2285" s="1" t="s">
        <v>2056</v>
      </c>
      <c r="AA2285" s="1"/>
    </row>
    <row r="2286" spans="1:27" ht="14.25" customHeight="1">
      <c r="A2286" s="1">
        <v>2665</v>
      </c>
      <c r="B2286" s="2">
        <v>1</v>
      </c>
      <c r="C2286" s="1" t="s">
        <v>2045</v>
      </c>
      <c r="D2286" s="1" t="s">
        <v>2046</v>
      </c>
      <c r="E2286" s="1">
        <v>2019</v>
      </c>
      <c r="F2286" s="1" t="s">
        <v>2047</v>
      </c>
      <c r="G2286" s="1" t="s">
        <v>2048</v>
      </c>
      <c r="H2286" s="8" t="str">
        <f>HYPERLINK("https://doi.org/"&amp;G2286)</f>
        <v>https://doi.org/10.1029/2019EA000869</v>
      </c>
      <c r="I2286" s="1" t="s">
        <v>2049</v>
      </c>
      <c r="J2286" s="1" t="s">
        <v>2050</v>
      </c>
      <c r="K2286" s="2">
        <v>22</v>
      </c>
      <c r="L2286" s="2"/>
      <c r="M2286" s="2" t="s">
        <v>2051</v>
      </c>
      <c r="N2286" s="9">
        <f>S2286*Unit_conversion!$C$5</f>
        <v>2.6126547612255382</v>
      </c>
      <c r="O2286" s="2"/>
      <c r="P2286" s="2"/>
      <c r="Q2286" s="2"/>
      <c r="R2286" s="4"/>
      <c r="S2286" s="1">
        <v>74.2</v>
      </c>
      <c r="U2286" s="2" t="s">
        <v>26</v>
      </c>
      <c r="X2286" s="1" t="s">
        <v>1141</v>
      </c>
      <c r="Z2286" s="1" t="s">
        <v>2056</v>
      </c>
      <c r="AA2286" s="1"/>
    </row>
    <row r="2287" spans="1:27" ht="14.25" customHeight="1">
      <c r="A2287" s="1">
        <v>2665</v>
      </c>
      <c r="B2287" s="2">
        <v>1</v>
      </c>
      <c r="C2287" s="1" t="s">
        <v>2045</v>
      </c>
      <c r="D2287" s="1" t="s">
        <v>2046</v>
      </c>
      <c r="E2287" s="1">
        <v>2019</v>
      </c>
      <c r="F2287" s="1" t="s">
        <v>2047</v>
      </c>
      <c r="G2287" s="1" t="s">
        <v>2048</v>
      </c>
      <c r="H2287" s="8" t="str">
        <f>HYPERLINK("https://doi.org/"&amp;G2287)</f>
        <v>https://doi.org/10.1029/2019EA000869</v>
      </c>
      <c r="I2287" s="1" t="s">
        <v>2049</v>
      </c>
      <c r="J2287" s="1" t="s">
        <v>2050</v>
      </c>
      <c r="K2287" s="2">
        <v>22</v>
      </c>
      <c r="L2287" s="2"/>
      <c r="M2287" s="2" t="s">
        <v>2051</v>
      </c>
      <c r="N2287" s="9">
        <f>S2287*Unit_conversion!$C$5</f>
        <v>2.7218088011150146</v>
      </c>
      <c r="O2287" s="2"/>
      <c r="P2287" s="2"/>
      <c r="Q2287" s="2"/>
      <c r="R2287" s="4"/>
      <c r="S2287" s="1">
        <v>77.3</v>
      </c>
      <c r="U2287" s="2" t="s">
        <v>26</v>
      </c>
      <c r="X2287" s="1" t="s">
        <v>1141</v>
      </c>
      <c r="Z2287" s="1" t="s">
        <v>2056</v>
      </c>
      <c r="AA2287" s="1"/>
    </row>
    <row r="2288" spans="1:27" ht="14.25" customHeight="1">
      <c r="A2288" s="1">
        <v>2665</v>
      </c>
      <c r="B2288" s="2">
        <v>1</v>
      </c>
      <c r="C2288" s="1" t="s">
        <v>2045</v>
      </c>
      <c r="D2288" s="1" t="s">
        <v>2046</v>
      </c>
      <c r="E2288" s="1">
        <v>2019</v>
      </c>
      <c r="F2288" s="1" t="s">
        <v>2047</v>
      </c>
      <c r="G2288" s="1" t="s">
        <v>2048</v>
      </c>
      <c r="H2288" s="8" t="str">
        <f>HYPERLINK("https://doi.org/"&amp;G2288)</f>
        <v>https://doi.org/10.1029/2019EA000869</v>
      </c>
      <c r="I2288" s="1" t="s">
        <v>2049</v>
      </c>
      <c r="J2288" s="1" t="s">
        <v>2050</v>
      </c>
      <c r="K2288" s="2">
        <v>22</v>
      </c>
      <c r="L2288" s="2"/>
      <c r="M2288" s="2" t="s">
        <v>2051</v>
      </c>
      <c r="N2288" s="9">
        <f>S2288*Unit_conversion!$C$5</f>
        <v>2.9260324886501645</v>
      </c>
      <c r="O2288" s="2"/>
      <c r="P2288" s="2"/>
      <c r="Q2288" s="2"/>
      <c r="R2288" s="4"/>
      <c r="S2288" s="1">
        <v>83.1</v>
      </c>
      <c r="U2288" s="2" t="s">
        <v>26</v>
      </c>
      <c r="X2288" s="1" t="s">
        <v>1141</v>
      </c>
      <c r="Z2288" s="1" t="s">
        <v>2056</v>
      </c>
      <c r="AA2288" s="1"/>
    </row>
    <row r="2289" spans="1:32" ht="14.25" customHeight="1">
      <c r="A2289" s="3">
        <v>2480</v>
      </c>
      <c r="B2289" s="16">
        <v>1</v>
      </c>
      <c r="C2289" s="3" t="s">
        <v>2057</v>
      </c>
      <c r="D2289" s="3" t="s">
        <v>2058</v>
      </c>
      <c r="E2289" s="3">
        <v>2020</v>
      </c>
      <c r="F2289" s="3" t="s">
        <v>2059</v>
      </c>
      <c r="G2289" s="3" t="s">
        <v>2060</v>
      </c>
      <c r="H2289" s="17" t="str">
        <f>HYPERLINK("https://doi.org/"&amp;G2289)</f>
        <v>https://doi.org/10.1029/2019WR026058</v>
      </c>
      <c r="I2289" s="3" t="s">
        <v>2061</v>
      </c>
      <c r="J2289" s="3" t="s">
        <v>55</v>
      </c>
      <c r="K2289" s="16">
        <v>40</v>
      </c>
      <c r="L2289" s="16"/>
      <c r="M2289" s="16" t="s">
        <v>2062</v>
      </c>
      <c r="N2289" s="9">
        <f>S2289*Unit_conversion!$C$5</f>
        <v>1.4542134991727051</v>
      </c>
      <c r="O2289" s="9">
        <f>T2289*Unit_conversion!$C$5</f>
        <v>6.4083984709305648</v>
      </c>
      <c r="P2289" s="16"/>
      <c r="Q2289" s="16"/>
      <c r="R2289" s="50"/>
      <c r="S2289" s="35">
        <v>41.3</v>
      </c>
      <c r="T2289" s="35">
        <v>182</v>
      </c>
      <c r="U2289" s="2" t="s">
        <v>26</v>
      </c>
      <c r="V2289" s="3"/>
      <c r="W2289" s="3"/>
      <c r="X2289" s="3" t="s">
        <v>1141</v>
      </c>
      <c r="Y2289" s="3"/>
      <c r="Z2289" s="16" t="s">
        <v>2063</v>
      </c>
      <c r="AA2289" s="3"/>
      <c r="AB2289" s="3"/>
      <c r="AC2289" s="3"/>
      <c r="AD2289" s="3"/>
      <c r="AE2289" s="3"/>
      <c r="AF2289" s="3"/>
    </row>
    <row r="2290" spans="1:32" ht="14.25" customHeight="1">
      <c r="A2290" s="1">
        <v>2445</v>
      </c>
      <c r="B2290" s="16">
        <v>1</v>
      </c>
      <c r="C2290" s="1" t="s">
        <v>2064</v>
      </c>
      <c r="D2290" s="1" t="s">
        <v>2065</v>
      </c>
      <c r="E2290" s="1">
        <v>2020</v>
      </c>
      <c r="F2290" s="1" t="s">
        <v>2066</v>
      </c>
      <c r="G2290" s="1" t="s">
        <v>2067</v>
      </c>
      <c r="H2290" s="8" t="str">
        <f>HYPERLINK("https://doi.org/"&amp;G2290)</f>
        <v>https://doi.org/10.1029/2019WR026290</v>
      </c>
      <c r="I2290" s="1" t="s">
        <v>2068</v>
      </c>
      <c r="J2290" s="1" t="s">
        <v>55</v>
      </c>
      <c r="K2290" s="2">
        <v>1</v>
      </c>
      <c r="L2290" s="2">
        <v>435</v>
      </c>
      <c r="M2290" s="2" t="s">
        <v>47</v>
      </c>
      <c r="N2290" s="9">
        <f>S2290*Unit_conversion!$C$5</f>
        <v>0.61944847215316778</v>
      </c>
      <c r="O2290" s="16"/>
      <c r="P2290" s="16"/>
      <c r="Q2290" s="16"/>
      <c r="R2290" s="4"/>
      <c r="S2290" s="3">
        <f t="shared" ref="S2290:S2339" si="49">Z2290*11.574</f>
        <v>17.592479999999998</v>
      </c>
      <c r="T2290" s="3"/>
      <c r="U2290" s="16" t="s">
        <v>234</v>
      </c>
      <c r="V2290" s="3"/>
      <c r="W2290" s="3" t="s">
        <v>2069</v>
      </c>
      <c r="X2290" s="3" t="s">
        <v>1141</v>
      </c>
      <c r="Y2290" s="16" t="s">
        <v>2070</v>
      </c>
      <c r="Z2290" s="16">
        <v>1.52</v>
      </c>
    </row>
    <row r="2291" spans="1:32" ht="14.25" customHeight="1">
      <c r="A2291" s="1">
        <v>2445</v>
      </c>
      <c r="B2291" s="16">
        <v>1</v>
      </c>
      <c r="C2291" s="1" t="s">
        <v>2064</v>
      </c>
      <c r="D2291" s="1" t="s">
        <v>2065</v>
      </c>
      <c r="E2291" s="1">
        <v>2020</v>
      </c>
      <c r="F2291" s="1" t="s">
        <v>2066</v>
      </c>
      <c r="G2291" s="1" t="s">
        <v>2067</v>
      </c>
      <c r="H2291" s="8" t="str">
        <f>HYPERLINK("https://doi.org/"&amp;G2291)</f>
        <v>https://doi.org/10.1029/2019WR026290</v>
      </c>
      <c r="I2291" s="1" t="s">
        <v>2068</v>
      </c>
      <c r="J2291" s="1" t="s">
        <v>55</v>
      </c>
      <c r="K2291" s="2">
        <v>1</v>
      </c>
      <c r="L2291" s="2">
        <v>435</v>
      </c>
      <c r="M2291" s="2" t="s">
        <v>47</v>
      </c>
      <c r="N2291" s="9">
        <f>S2291*Unit_conversion!$C$5</f>
        <v>0.56239400761274438</v>
      </c>
      <c r="O2291" s="16"/>
      <c r="P2291" s="16"/>
      <c r="Q2291" s="16"/>
      <c r="R2291" s="4"/>
      <c r="S2291" s="3">
        <f t="shared" si="49"/>
        <v>15.972119999999999</v>
      </c>
      <c r="T2291" s="3"/>
      <c r="U2291" s="16" t="s">
        <v>234</v>
      </c>
      <c r="V2291" s="3"/>
      <c r="W2291" s="3" t="s">
        <v>2071</v>
      </c>
      <c r="X2291" s="3" t="s">
        <v>1141</v>
      </c>
      <c r="Y2291" s="16" t="s">
        <v>2070</v>
      </c>
      <c r="Z2291" s="16">
        <v>1.38</v>
      </c>
    </row>
    <row r="2292" spans="1:32" ht="14.25" customHeight="1">
      <c r="A2292" s="1">
        <v>2445</v>
      </c>
      <c r="B2292" s="16">
        <v>1</v>
      </c>
      <c r="C2292" s="1" t="s">
        <v>2064</v>
      </c>
      <c r="D2292" s="1" t="s">
        <v>2065</v>
      </c>
      <c r="E2292" s="1">
        <v>2020</v>
      </c>
      <c r="F2292" s="1" t="s">
        <v>2066</v>
      </c>
      <c r="G2292" s="1" t="s">
        <v>2067</v>
      </c>
      <c r="H2292" s="8" t="str">
        <f>HYPERLINK("https://doi.org/"&amp;G2292)</f>
        <v>https://doi.org/10.1029/2019WR026290</v>
      </c>
      <c r="I2292" s="1" t="s">
        <v>2068</v>
      </c>
      <c r="J2292" s="1" t="s">
        <v>55</v>
      </c>
      <c r="K2292" s="2">
        <v>1</v>
      </c>
      <c r="L2292" s="2">
        <v>435</v>
      </c>
      <c r="M2292" s="2" t="s">
        <v>47</v>
      </c>
      <c r="N2292" s="9">
        <f>S2292*Unit_conversion!$C$5</f>
        <v>0.6072225154659342</v>
      </c>
      <c r="O2292" s="16"/>
      <c r="P2292" s="16"/>
      <c r="Q2292" s="16"/>
      <c r="R2292" s="4"/>
      <c r="S2292" s="3">
        <f t="shared" si="49"/>
        <v>17.245259999999998</v>
      </c>
      <c r="T2292" s="3"/>
      <c r="U2292" s="16" t="s">
        <v>234</v>
      </c>
      <c r="V2292" s="3"/>
      <c r="W2292" s="3" t="s">
        <v>2072</v>
      </c>
      <c r="X2292" s="3" t="s">
        <v>1141</v>
      </c>
      <c r="Y2292" s="16" t="s">
        <v>2070</v>
      </c>
      <c r="Z2292" s="16">
        <v>1.49</v>
      </c>
    </row>
    <row r="2293" spans="1:32" ht="14.25" customHeight="1">
      <c r="A2293" s="1">
        <v>2445</v>
      </c>
      <c r="B2293" s="16">
        <v>1</v>
      </c>
      <c r="C2293" s="1" t="s">
        <v>2064</v>
      </c>
      <c r="D2293" s="1" t="s">
        <v>2065</v>
      </c>
      <c r="E2293" s="1">
        <v>2020</v>
      </c>
      <c r="F2293" s="1" t="s">
        <v>2066</v>
      </c>
      <c r="G2293" s="1" t="s">
        <v>2067</v>
      </c>
      <c r="H2293" s="8" t="str">
        <f>HYPERLINK("https://doi.org/"&amp;G2293)</f>
        <v>https://doi.org/10.1029/2019WR026290</v>
      </c>
      <c r="I2293" s="1" t="s">
        <v>2068</v>
      </c>
      <c r="J2293" s="1" t="s">
        <v>55</v>
      </c>
      <c r="K2293" s="2">
        <v>1</v>
      </c>
      <c r="L2293" s="2">
        <v>435</v>
      </c>
      <c r="M2293" s="2" t="s">
        <v>47</v>
      </c>
      <c r="N2293" s="9">
        <f>S2293*Unit_conversion!$C$5</f>
        <v>0.6928042122765693</v>
      </c>
      <c r="O2293" s="16"/>
      <c r="P2293" s="16"/>
      <c r="Q2293" s="16"/>
      <c r="R2293" s="4"/>
      <c r="S2293" s="3">
        <f t="shared" si="49"/>
        <v>19.675799999999999</v>
      </c>
      <c r="T2293" s="3"/>
      <c r="U2293" s="16" t="s">
        <v>234</v>
      </c>
      <c r="V2293" s="3"/>
      <c r="W2293" s="3" t="s">
        <v>2073</v>
      </c>
      <c r="X2293" s="3" t="s">
        <v>1141</v>
      </c>
      <c r="Y2293" s="16" t="s">
        <v>2070</v>
      </c>
      <c r="Z2293" s="16">
        <v>1.7</v>
      </c>
    </row>
    <row r="2294" spans="1:32" ht="14.25" customHeight="1">
      <c r="A2294" s="1">
        <v>2445</v>
      </c>
      <c r="B2294" s="16">
        <v>1</v>
      </c>
      <c r="C2294" s="1" t="s">
        <v>2064</v>
      </c>
      <c r="D2294" s="1" t="s">
        <v>2065</v>
      </c>
      <c r="E2294" s="1">
        <v>2020</v>
      </c>
      <c r="F2294" s="1" t="s">
        <v>2066</v>
      </c>
      <c r="G2294" s="1" t="s">
        <v>2067</v>
      </c>
      <c r="H2294" s="8" t="str">
        <f>HYPERLINK("https://doi.org/"&amp;G2294)</f>
        <v>https://doi.org/10.1029/2019WR026290</v>
      </c>
      <c r="I2294" s="1" t="s">
        <v>2068</v>
      </c>
      <c r="J2294" s="1" t="s">
        <v>55</v>
      </c>
      <c r="K2294" s="2">
        <v>1</v>
      </c>
      <c r="L2294" s="2">
        <v>435</v>
      </c>
      <c r="M2294" s="2" t="s">
        <v>47</v>
      </c>
      <c r="N2294" s="9">
        <f>S2294*Unit_conversion!$C$5</f>
        <v>0.55424336982125544</v>
      </c>
      <c r="O2294" s="16"/>
      <c r="P2294" s="16"/>
      <c r="Q2294" s="16"/>
      <c r="R2294" s="4"/>
      <c r="S2294" s="3">
        <f t="shared" si="49"/>
        <v>15.740640000000001</v>
      </c>
      <c r="T2294" s="3"/>
      <c r="U2294" s="16" t="s">
        <v>234</v>
      </c>
      <c r="V2294" s="3"/>
      <c r="W2294" s="3" t="s">
        <v>2074</v>
      </c>
      <c r="X2294" s="3" t="s">
        <v>1141</v>
      </c>
      <c r="Y2294" s="16" t="s">
        <v>2070</v>
      </c>
      <c r="Z2294" s="16">
        <v>1.36</v>
      </c>
    </row>
    <row r="2295" spans="1:32" ht="14.25" customHeight="1">
      <c r="A2295" s="1">
        <v>2445</v>
      </c>
      <c r="B2295" s="16">
        <v>1</v>
      </c>
      <c r="C2295" s="1" t="s">
        <v>2064</v>
      </c>
      <c r="D2295" s="1" t="s">
        <v>2065</v>
      </c>
      <c r="E2295" s="1">
        <v>2020</v>
      </c>
      <c r="F2295" s="1" t="s">
        <v>2066</v>
      </c>
      <c r="G2295" s="1" t="s">
        <v>2067</v>
      </c>
      <c r="H2295" s="8" t="str">
        <f>HYPERLINK("https://doi.org/"&amp;G2295)</f>
        <v>https://doi.org/10.1029/2019WR026290</v>
      </c>
      <c r="I2295" s="1" t="s">
        <v>2068</v>
      </c>
      <c r="J2295" s="1" t="s">
        <v>55</v>
      </c>
      <c r="K2295" s="2">
        <v>1</v>
      </c>
      <c r="L2295" s="2">
        <v>442</v>
      </c>
      <c r="M2295" s="2" t="s">
        <v>47</v>
      </c>
      <c r="N2295" s="9">
        <f>S2295*Unit_conversion!$C$5</f>
        <v>0.66020166111061318</v>
      </c>
      <c r="O2295" s="16"/>
      <c r="P2295" s="16"/>
      <c r="Q2295" s="16"/>
      <c r="R2295" s="4"/>
      <c r="S2295" s="3">
        <f t="shared" si="49"/>
        <v>18.749880000000001</v>
      </c>
      <c r="T2295" s="3"/>
      <c r="U2295" s="16" t="s">
        <v>234</v>
      </c>
      <c r="V2295" s="3"/>
      <c r="W2295" s="3" t="s">
        <v>2075</v>
      </c>
      <c r="X2295" s="3" t="s">
        <v>1141</v>
      </c>
      <c r="Y2295" s="16" t="s">
        <v>2070</v>
      </c>
      <c r="Z2295" s="16">
        <v>1.62</v>
      </c>
    </row>
    <row r="2296" spans="1:32" ht="14.25" customHeight="1">
      <c r="A2296" s="1">
        <v>2445</v>
      </c>
      <c r="B2296" s="16">
        <v>1</v>
      </c>
      <c r="C2296" s="1" t="s">
        <v>2064</v>
      </c>
      <c r="D2296" s="1" t="s">
        <v>2065</v>
      </c>
      <c r="E2296" s="1">
        <v>2020</v>
      </c>
      <c r="F2296" s="1" t="s">
        <v>2066</v>
      </c>
      <c r="G2296" s="1" t="s">
        <v>2067</v>
      </c>
      <c r="H2296" s="8" t="str">
        <f>HYPERLINK("https://doi.org/"&amp;G2296)</f>
        <v>https://doi.org/10.1029/2019WR026290</v>
      </c>
      <c r="I2296" s="1" t="s">
        <v>2068</v>
      </c>
      <c r="J2296" s="1" t="s">
        <v>55</v>
      </c>
      <c r="K2296" s="2">
        <v>1</v>
      </c>
      <c r="L2296" s="2">
        <v>442</v>
      </c>
      <c r="M2296" s="2" t="s">
        <v>47</v>
      </c>
      <c r="N2296" s="9">
        <f>S2296*Unit_conversion!$C$5</f>
        <v>0.57869528319572261</v>
      </c>
      <c r="O2296" s="16"/>
      <c r="P2296" s="16"/>
      <c r="Q2296" s="16"/>
      <c r="R2296" s="4"/>
      <c r="S2296" s="3">
        <f t="shared" si="49"/>
        <v>16.435079999999999</v>
      </c>
      <c r="T2296" s="3"/>
      <c r="U2296" s="16" t="s">
        <v>234</v>
      </c>
      <c r="V2296" s="3"/>
      <c r="W2296" s="3" t="s">
        <v>2076</v>
      </c>
      <c r="X2296" s="3" t="s">
        <v>1141</v>
      </c>
      <c r="Y2296" s="16" t="s">
        <v>2070</v>
      </c>
      <c r="Z2296" s="16">
        <v>1.42</v>
      </c>
    </row>
    <row r="2297" spans="1:32" ht="14.25" customHeight="1">
      <c r="A2297" s="1">
        <v>2445</v>
      </c>
      <c r="B2297" s="16">
        <v>1</v>
      </c>
      <c r="C2297" s="1" t="s">
        <v>2064</v>
      </c>
      <c r="D2297" s="1" t="s">
        <v>2065</v>
      </c>
      <c r="E2297" s="1">
        <v>2020</v>
      </c>
      <c r="F2297" s="1" t="s">
        <v>2066</v>
      </c>
      <c r="G2297" s="1" t="s">
        <v>2067</v>
      </c>
      <c r="H2297" s="8" t="str">
        <f>HYPERLINK("https://doi.org/"&amp;G2297)</f>
        <v>https://doi.org/10.1029/2019WR026290</v>
      </c>
      <c r="I2297" s="1" t="s">
        <v>2068</v>
      </c>
      <c r="J2297" s="1" t="s">
        <v>55</v>
      </c>
      <c r="K2297" s="2">
        <v>1</v>
      </c>
      <c r="L2297" s="2">
        <v>442</v>
      </c>
      <c r="M2297" s="2" t="s">
        <v>47</v>
      </c>
      <c r="N2297" s="9">
        <f>S2297*Unit_conversion!$C$5</f>
        <v>0.65205102331912401</v>
      </c>
      <c r="O2297" s="16"/>
      <c r="P2297" s="16"/>
      <c r="Q2297" s="16"/>
      <c r="R2297" s="4"/>
      <c r="S2297" s="3">
        <f t="shared" si="49"/>
        <v>18.5184</v>
      </c>
      <c r="T2297" s="3"/>
      <c r="U2297" s="16" t="s">
        <v>234</v>
      </c>
      <c r="V2297" s="3"/>
      <c r="W2297" s="3" t="s">
        <v>2077</v>
      </c>
      <c r="X2297" s="3" t="s">
        <v>1141</v>
      </c>
      <c r="Y2297" s="16" t="s">
        <v>2070</v>
      </c>
      <c r="Z2297" s="16">
        <v>1.6</v>
      </c>
    </row>
    <row r="2298" spans="1:32" ht="14.25" customHeight="1">
      <c r="A2298" s="1">
        <v>2445</v>
      </c>
      <c r="B2298" s="16">
        <v>1</v>
      </c>
      <c r="C2298" s="1" t="s">
        <v>2064</v>
      </c>
      <c r="D2298" s="1" t="s">
        <v>2065</v>
      </c>
      <c r="E2298" s="1">
        <v>2020</v>
      </c>
      <c r="F2298" s="1" t="s">
        <v>2066</v>
      </c>
      <c r="G2298" s="1" t="s">
        <v>2067</v>
      </c>
      <c r="H2298" s="8" t="str">
        <f>HYPERLINK("https://doi.org/"&amp;G2298)</f>
        <v>https://doi.org/10.1029/2019WR026290</v>
      </c>
      <c r="I2298" s="1" t="s">
        <v>2068</v>
      </c>
      <c r="J2298" s="1" t="s">
        <v>55</v>
      </c>
      <c r="K2298" s="2">
        <v>1</v>
      </c>
      <c r="L2298" s="2">
        <v>442</v>
      </c>
      <c r="M2298" s="2" t="s">
        <v>47</v>
      </c>
      <c r="N2298" s="9">
        <f>S2298*Unit_conversion!$C$5</f>
        <v>0.68872889338082477</v>
      </c>
      <c r="O2298" s="16"/>
      <c r="P2298" s="16"/>
      <c r="Q2298" s="16"/>
      <c r="R2298" s="4"/>
      <c r="S2298" s="3">
        <f t="shared" si="49"/>
        <v>19.56006</v>
      </c>
      <c r="T2298" s="3"/>
      <c r="U2298" s="16" t="s">
        <v>234</v>
      </c>
      <c r="V2298" s="3"/>
      <c r="W2298" s="3" t="s">
        <v>2078</v>
      </c>
      <c r="X2298" s="3" t="s">
        <v>1141</v>
      </c>
      <c r="Y2298" s="16" t="s">
        <v>2070</v>
      </c>
      <c r="Z2298" s="16">
        <v>1.69</v>
      </c>
    </row>
    <row r="2299" spans="1:32" ht="14.25" customHeight="1">
      <c r="A2299" s="1">
        <v>2445</v>
      </c>
      <c r="B2299" s="16">
        <v>1</v>
      </c>
      <c r="C2299" s="1" t="s">
        <v>2064</v>
      </c>
      <c r="D2299" s="1" t="s">
        <v>2065</v>
      </c>
      <c r="E2299" s="1">
        <v>2020</v>
      </c>
      <c r="F2299" s="1" t="s">
        <v>2066</v>
      </c>
      <c r="G2299" s="1" t="s">
        <v>2067</v>
      </c>
      <c r="H2299" s="8" t="str">
        <f>HYPERLINK("https://doi.org/"&amp;G2299)</f>
        <v>https://doi.org/10.1029/2019WR026290</v>
      </c>
      <c r="I2299" s="1" t="s">
        <v>2068</v>
      </c>
      <c r="J2299" s="1" t="s">
        <v>55</v>
      </c>
      <c r="K2299" s="2">
        <v>1</v>
      </c>
      <c r="L2299" s="2">
        <v>442</v>
      </c>
      <c r="M2299" s="2" t="s">
        <v>47</v>
      </c>
      <c r="N2299" s="9">
        <f>S2299*Unit_conversion!$C$5</f>
        <v>0.61129783436167884</v>
      </c>
      <c r="O2299" s="16"/>
      <c r="P2299" s="16"/>
      <c r="Q2299" s="16"/>
      <c r="R2299" s="4"/>
      <c r="S2299" s="3">
        <f t="shared" si="49"/>
        <v>17.361000000000001</v>
      </c>
      <c r="T2299" s="3"/>
      <c r="U2299" s="16" t="s">
        <v>234</v>
      </c>
      <c r="V2299" s="3"/>
      <c r="W2299" s="3" t="s">
        <v>2079</v>
      </c>
      <c r="X2299" s="3" t="s">
        <v>1141</v>
      </c>
      <c r="Y2299" s="16" t="s">
        <v>2070</v>
      </c>
      <c r="Z2299" s="16">
        <v>1.5</v>
      </c>
    </row>
    <row r="2300" spans="1:32" ht="14.25" customHeight="1">
      <c r="A2300" s="1">
        <v>2445</v>
      </c>
      <c r="B2300" s="16">
        <v>1</v>
      </c>
      <c r="C2300" s="1" t="s">
        <v>2064</v>
      </c>
      <c r="D2300" s="1" t="s">
        <v>2065</v>
      </c>
      <c r="E2300" s="1">
        <v>2020</v>
      </c>
      <c r="F2300" s="1" t="s">
        <v>2066</v>
      </c>
      <c r="G2300" s="1" t="s">
        <v>2067</v>
      </c>
      <c r="H2300" s="8" t="str">
        <f>HYPERLINK("https://doi.org/"&amp;G2300)</f>
        <v>https://doi.org/10.1029/2019WR026290</v>
      </c>
      <c r="I2300" s="1" t="s">
        <v>2068</v>
      </c>
      <c r="J2300" s="1" t="s">
        <v>55</v>
      </c>
      <c r="K2300" s="2">
        <v>1</v>
      </c>
      <c r="L2300" s="2">
        <v>402</v>
      </c>
      <c r="M2300" s="2" t="s">
        <v>47</v>
      </c>
      <c r="N2300" s="9">
        <f>S2300*Unit_conversion!$C$5</f>
        <v>0.63982506663189043</v>
      </c>
      <c r="O2300" s="16"/>
      <c r="P2300" s="16"/>
      <c r="Q2300" s="16"/>
      <c r="R2300" s="4"/>
      <c r="S2300" s="3">
        <f t="shared" si="49"/>
        <v>18.17118</v>
      </c>
      <c r="T2300" s="3"/>
      <c r="U2300" s="16" t="s">
        <v>234</v>
      </c>
      <c r="V2300" s="3"/>
      <c r="W2300" s="3" t="s">
        <v>2080</v>
      </c>
      <c r="X2300" s="3" t="s">
        <v>1141</v>
      </c>
      <c r="Y2300" s="16" t="s">
        <v>2070</v>
      </c>
      <c r="Z2300" s="16">
        <v>1.57</v>
      </c>
    </row>
    <row r="2301" spans="1:32" ht="14.25" customHeight="1">
      <c r="A2301" s="1">
        <v>2445</v>
      </c>
      <c r="B2301" s="16">
        <v>1</v>
      </c>
      <c r="C2301" s="1" t="s">
        <v>2064</v>
      </c>
      <c r="D2301" s="1" t="s">
        <v>2065</v>
      </c>
      <c r="E2301" s="1">
        <v>2020</v>
      </c>
      <c r="F2301" s="1" t="s">
        <v>2066</v>
      </c>
      <c r="G2301" s="1" t="s">
        <v>2067</v>
      </c>
      <c r="H2301" s="8" t="str">
        <f>HYPERLINK("https://doi.org/"&amp;G2301)</f>
        <v>https://doi.org/10.1029/2019WR026290</v>
      </c>
      <c r="I2301" s="1" t="s">
        <v>2068</v>
      </c>
      <c r="J2301" s="1" t="s">
        <v>55</v>
      </c>
      <c r="K2301" s="2">
        <v>1</v>
      </c>
      <c r="L2301" s="2">
        <v>402</v>
      </c>
      <c r="M2301" s="2" t="s">
        <v>47</v>
      </c>
      <c r="N2301" s="9">
        <f>S2301*Unit_conversion!$C$5</f>
        <v>0.56239400761274438</v>
      </c>
      <c r="O2301" s="16"/>
      <c r="P2301" s="16"/>
      <c r="Q2301" s="16"/>
      <c r="R2301" s="4"/>
      <c r="S2301" s="3">
        <f t="shared" si="49"/>
        <v>15.972119999999999</v>
      </c>
      <c r="T2301" s="3"/>
      <c r="U2301" s="16" t="s">
        <v>234</v>
      </c>
      <c r="V2301" s="3"/>
      <c r="W2301" s="3" t="s">
        <v>2081</v>
      </c>
      <c r="X2301" s="3" t="s">
        <v>1141</v>
      </c>
      <c r="Y2301" s="16" t="s">
        <v>2070</v>
      </c>
      <c r="Z2301" s="16">
        <v>1.38</v>
      </c>
    </row>
    <row r="2302" spans="1:32" ht="14.25" customHeight="1">
      <c r="A2302" s="1">
        <v>2445</v>
      </c>
      <c r="B2302" s="16">
        <v>1</v>
      </c>
      <c r="C2302" s="1" t="s">
        <v>2064</v>
      </c>
      <c r="D2302" s="1" t="s">
        <v>2065</v>
      </c>
      <c r="E2302" s="1">
        <v>2020</v>
      </c>
      <c r="F2302" s="1" t="s">
        <v>2066</v>
      </c>
      <c r="G2302" s="1" t="s">
        <v>2067</v>
      </c>
      <c r="H2302" s="8" t="str">
        <f>HYPERLINK("https://doi.org/"&amp;G2302)</f>
        <v>https://doi.org/10.1029/2019WR026290</v>
      </c>
      <c r="I2302" s="1" t="s">
        <v>2068</v>
      </c>
      <c r="J2302" s="1" t="s">
        <v>55</v>
      </c>
      <c r="K2302" s="2">
        <v>1</v>
      </c>
      <c r="L2302" s="2">
        <v>402</v>
      </c>
      <c r="M2302" s="2" t="s">
        <v>47</v>
      </c>
      <c r="N2302" s="9">
        <f>S2302*Unit_conversion!$C$5</f>
        <v>0.61944847215316778</v>
      </c>
      <c r="O2302" s="16"/>
      <c r="P2302" s="16"/>
      <c r="Q2302" s="16"/>
      <c r="R2302" s="4"/>
      <c r="S2302" s="3">
        <f t="shared" si="49"/>
        <v>17.592479999999998</v>
      </c>
      <c r="T2302" s="3"/>
      <c r="U2302" s="16" t="s">
        <v>234</v>
      </c>
      <c r="V2302" s="3"/>
      <c r="W2302" s="3" t="s">
        <v>2082</v>
      </c>
      <c r="X2302" s="3" t="s">
        <v>1141</v>
      </c>
      <c r="Y2302" s="16" t="s">
        <v>2070</v>
      </c>
      <c r="Z2302" s="16">
        <v>1.52</v>
      </c>
    </row>
    <row r="2303" spans="1:32" ht="14.25" customHeight="1">
      <c r="A2303" s="1">
        <v>2445</v>
      </c>
      <c r="B2303" s="16">
        <v>1</v>
      </c>
      <c r="C2303" s="1" t="s">
        <v>2064</v>
      </c>
      <c r="D2303" s="1" t="s">
        <v>2065</v>
      </c>
      <c r="E2303" s="1">
        <v>2020</v>
      </c>
      <c r="F2303" s="1" t="s">
        <v>2066</v>
      </c>
      <c r="G2303" s="1" t="s">
        <v>2067</v>
      </c>
      <c r="H2303" s="8" t="str">
        <f>HYPERLINK("https://doi.org/"&amp;G2303)</f>
        <v>https://doi.org/10.1029/2019WR026290</v>
      </c>
      <c r="I2303" s="1" t="s">
        <v>2068</v>
      </c>
      <c r="J2303" s="1" t="s">
        <v>55</v>
      </c>
      <c r="K2303" s="2">
        <v>1</v>
      </c>
      <c r="L2303" s="2">
        <v>402</v>
      </c>
      <c r="M2303" s="2" t="s">
        <v>47</v>
      </c>
      <c r="N2303" s="9">
        <f>S2303*Unit_conversion!$C$5</f>
        <v>0.60314719657018967</v>
      </c>
      <c r="O2303" s="16"/>
      <c r="P2303" s="16"/>
      <c r="Q2303" s="16"/>
      <c r="R2303" s="4"/>
      <c r="S2303" s="3">
        <f t="shared" si="49"/>
        <v>17.129519999999999</v>
      </c>
      <c r="T2303" s="3"/>
      <c r="U2303" s="16" t="s">
        <v>234</v>
      </c>
      <c r="V2303" s="3"/>
      <c r="W2303" s="3" t="s">
        <v>2083</v>
      </c>
      <c r="X2303" s="3" t="s">
        <v>1141</v>
      </c>
      <c r="Y2303" s="16" t="s">
        <v>2070</v>
      </c>
      <c r="Z2303" s="16">
        <v>1.48</v>
      </c>
    </row>
    <row r="2304" spans="1:32" ht="14.25" customHeight="1">
      <c r="A2304" s="1">
        <v>2445</v>
      </c>
      <c r="B2304" s="16">
        <v>1</v>
      </c>
      <c r="C2304" s="1" t="s">
        <v>2064</v>
      </c>
      <c r="D2304" s="1" t="s">
        <v>2065</v>
      </c>
      <c r="E2304" s="1">
        <v>2020</v>
      </c>
      <c r="F2304" s="1" t="s">
        <v>2066</v>
      </c>
      <c r="G2304" s="1" t="s">
        <v>2067</v>
      </c>
      <c r="H2304" s="8" t="str">
        <f>HYPERLINK("https://doi.org/"&amp;G2304)</f>
        <v>https://doi.org/10.1029/2019WR026290</v>
      </c>
      <c r="I2304" s="1" t="s">
        <v>2068</v>
      </c>
      <c r="J2304" s="1" t="s">
        <v>55</v>
      </c>
      <c r="K2304" s="2">
        <v>1</v>
      </c>
      <c r="L2304" s="2">
        <v>402</v>
      </c>
      <c r="M2304" s="2" t="s">
        <v>47</v>
      </c>
      <c r="N2304" s="9">
        <f>S2304*Unit_conversion!$C$5</f>
        <v>0.52164081865529921</v>
      </c>
      <c r="O2304" s="16"/>
      <c r="P2304" s="16"/>
      <c r="Q2304" s="16"/>
      <c r="R2304" s="4"/>
      <c r="S2304" s="3">
        <f t="shared" si="49"/>
        <v>14.814719999999999</v>
      </c>
      <c r="T2304" s="3"/>
      <c r="U2304" s="16" t="s">
        <v>234</v>
      </c>
      <c r="V2304" s="3"/>
      <c r="W2304" s="3" t="s">
        <v>2084</v>
      </c>
      <c r="X2304" s="3" t="s">
        <v>1141</v>
      </c>
      <c r="Y2304" s="16" t="s">
        <v>2070</v>
      </c>
      <c r="Z2304" s="16">
        <v>1.28</v>
      </c>
    </row>
    <row r="2305" spans="1:26" ht="14.25" customHeight="1">
      <c r="A2305" s="1">
        <v>2445</v>
      </c>
      <c r="B2305" s="16">
        <v>1</v>
      </c>
      <c r="C2305" s="1" t="s">
        <v>2064</v>
      </c>
      <c r="D2305" s="1" t="s">
        <v>2065</v>
      </c>
      <c r="E2305" s="1">
        <v>2020</v>
      </c>
      <c r="F2305" s="1" t="s">
        <v>2066</v>
      </c>
      <c r="G2305" s="1" t="s">
        <v>2067</v>
      </c>
      <c r="H2305" s="8" t="str">
        <f>HYPERLINK("https://doi.org/"&amp;G2305)</f>
        <v>https://doi.org/10.1029/2019WR026290</v>
      </c>
      <c r="I2305" s="1" t="s">
        <v>2068</v>
      </c>
      <c r="J2305" s="1" t="s">
        <v>55</v>
      </c>
      <c r="K2305" s="2">
        <v>1</v>
      </c>
      <c r="L2305" s="2">
        <v>370</v>
      </c>
      <c r="M2305" s="2" t="s">
        <v>47</v>
      </c>
      <c r="N2305" s="9">
        <f>S2305*Unit_conversion!$C$5</f>
        <v>0.70910548785954741</v>
      </c>
      <c r="O2305" s="16"/>
      <c r="P2305" s="16"/>
      <c r="Q2305" s="16"/>
      <c r="R2305" s="4"/>
      <c r="S2305" s="3">
        <f t="shared" si="49"/>
        <v>20.138760000000001</v>
      </c>
      <c r="T2305" s="3"/>
      <c r="U2305" s="16" t="s">
        <v>234</v>
      </c>
      <c r="V2305" s="3"/>
      <c r="W2305" s="3" t="s">
        <v>2085</v>
      </c>
      <c r="X2305" s="3" t="s">
        <v>1141</v>
      </c>
      <c r="Y2305" s="16" t="s">
        <v>2070</v>
      </c>
      <c r="Z2305" s="16">
        <v>1.74</v>
      </c>
    </row>
    <row r="2306" spans="1:26" ht="14.25" customHeight="1">
      <c r="A2306" s="1">
        <v>2445</v>
      </c>
      <c r="B2306" s="16">
        <v>1</v>
      </c>
      <c r="C2306" s="1" t="s">
        <v>2064</v>
      </c>
      <c r="D2306" s="1" t="s">
        <v>2065</v>
      </c>
      <c r="E2306" s="1">
        <v>2020</v>
      </c>
      <c r="F2306" s="1" t="s">
        <v>2066</v>
      </c>
      <c r="G2306" s="1" t="s">
        <v>2067</v>
      </c>
      <c r="H2306" s="8" t="str">
        <f>HYPERLINK("https://doi.org/"&amp;G2306)</f>
        <v>https://doi.org/10.1029/2019WR026290</v>
      </c>
      <c r="I2306" s="1" t="s">
        <v>2068</v>
      </c>
      <c r="J2306" s="1" t="s">
        <v>55</v>
      </c>
      <c r="K2306" s="2">
        <v>1</v>
      </c>
      <c r="L2306" s="2">
        <v>370</v>
      </c>
      <c r="M2306" s="2" t="s">
        <v>47</v>
      </c>
      <c r="N2306" s="9">
        <f>S2306*Unit_conversion!$C$5</f>
        <v>0.75800931460848175</v>
      </c>
      <c r="O2306" s="16"/>
      <c r="P2306" s="16"/>
      <c r="Q2306" s="16"/>
      <c r="R2306" s="4"/>
      <c r="S2306" s="3">
        <f t="shared" si="49"/>
        <v>21.527640000000002</v>
      </c>
      <c r="T2306" s="3"/>
      <c r="U2306" s="16" t="s">
        <v>234</v>
      </c>
      <c r="V2306" s="3"/>
      <c r="W2306" s="3" t="s">
        <v>2086</v>
      </c>
      <c r="X2306" s="3" t="s">
        <v>1141</v>
      </c>
      <c r="Y2306" s="16" t="s">
        <v>2070</v>
      </c>
      <c r="Z2306" s="16">
        <v>1.86</v>
      </c>
    </row>
    <row r="2307" spans="1:26" ht="14.25" customHeight="1">
      <c r="A2307" s="1">
        <v>2445</v>
      </c>
      <c r="B2307" s="16">
        <v>1</v>
      </c>
      <c r="C2307" s="1" t="s">
        <v>2064</v>
      </c>
      <c r="D2307" s="1" t="s">
        <v>2065</v>
      </c>
      <c r="E2307" s="1">
        <v>2020</v>
      </c>
      <c r="F2307" s="1" t="s">
        <v>2066</v>
      </c>
      <c r="G2307" s="1" t="s">
        <v>2067</v>
      </c>
      <c r="H2307" s="8" t="str">
        <f>HYPERLINK("https://doi.org/"&amp;G2307)</f>
        <v>https://doi.org/10.1029/2019WR026290</v>
      </c>
      <c r="I2307" s="1" t="s">
        <v>2068</v>
      </c>
      <c r="J2307" s="1" t="s">
        <v>55</v>
      </c>
      <c r="K2307" s="2">
        <v>1</v>
      </c>
      <c r="L2307" s="2">
        <v>370</v>
      </c>
      <c r="M2307" s="2" t="s">
        <v>47</v>
      </c>
      <c r="N2307" s="9">
        <f>S2307*Unit_conversion!$C$5</f>
        <v>0.72948208233826994</v>
      </c>
      <c r="O2307" s="16"/>
      <c r="P2307" s="16"/>
      <c r="Q2307" s="16"/>
      <c r="R2307" s="4"/>
      <c r="S2307" s="3">
        <f t="shared" si="49"/>
        <v>20.717459999999999</v>
      </c>
      <c r="T2307" s="3"/>
      <c r="U2307" s="16" t="s">
        <v>234</v>
      </c>
      <c r="V2307" s="3"/>
      <c r="W2307" s="3" t="s">
        <v>2087</v>
      </c>
      <c r="X2307" s="3" t="s">
        <v>1141</v>
      </c>
      <c r="Y2307" s="16" t="s">
        <v>2070</v>
      </c>
      <c r="Z2307" s="16">
        <v>1.79</v>
      </c>
    </row>
    <row r="2308" spans="1:26" ht="14.25" customHeight="1">
      <c r="A2308" s="1">
        <v>2445</v>
      </c>
      <c r="B2308" s="16">
        <v>1</v>
      </c>
      <c r="C2308" s="1" t="s">
        <v>2064</v>
      </c>
      <c r="D2308" s="1" t="s">
        <v>2065</v>
      </c>
      <c r="E2308" s="1">
        <v>2020</v>
      </c>
      <c r="F2308" s="1" t="s">
        <v>2066</v>
      </c>
      <c r="G2308" s="1" t="s">
        <v>2067</v>
      </c>
      <c r="H2308" s="8" t="str">
        <f>HYPERLINK("https://doi.org/"&amp;G2308)</f>
        <v>https://doi.org/10.1029/2019WR026290</v>
      </c>
      <c r="I2308" s="1" t="s">
        <v>2068</v>
      </c>
      <c r="J2308" s="1" t="s">
        <v>55</v>
      </c>
      <c r="K2308" s="2">
        <v>1</v>
      </c>
      <c r="L2308" s="2">
        <v>370</v>
      </c>
      <c r="M2308" s="2" t="s">
        <v>47</v>
      </c>
      <c r="N2308" s="9">
        <f>S2308*Unit_conversion!$C$5</f>
        <v>0.89249483816805097</v>
      </c>
      <c r="O2308" s="16"/>
      <c r="P2308" s="16"/>
      <c r="Q2308" s="16"/>
      <c r="R2308" s="4"/>
      <c r="S2308" s="3">
        <f t="shared" si="49"/>
        <v>25.347059999999999</v>
      </c>
      <c r="T2308" s="3"/>
      <c r="U2308" s="16" t="s">
        <v>234</v>
      </c>
      <c r="V2308" s="3"/>
      <c r="W2308" s="3" t="s">
        <v>2088</v>
      </c>
      <c r="X2308" s="3" t="s">
        <v>1141</v>
      </c>
      <c r="Y2308" s="16" t="s">
        <v>2070</v>
      </c>
      <c r="Z2308" s="16">
        <v>2.19</v>
      </c>
    </row>
    <row r="2309" spans="1:26" ht="14.25" customHeight="1">
      <c r="A2309" s="1">
        <v>2445</v>
      </c>
      <c r="B2309" s="16">
        <v>1</v>
      </c>
      <c r="C2309" s="1" t="s">
        <v>2064</v>
      </c>
      <c r="D2309" s="1" t="s">
        <v>2065</v>
      </c>
      <c r="E2309" s="1">
        <v>2020</v>
      </c>
      <c r="F2309" s="1" t="s">
        <v>2066</v>
      </c>
      <c r="G2309" s="1" t="s">
        <v>2067</v>
      </c>
      <c r="H2309" s="8" t="str">
        <f>HYPERLINK("https://doi.org/"&amp;G2309)</f>
        <v>https://doi.org/10.1029/2019WR026290</v>
      </c>
      <c r="I2309" s="1" t="s">
        <v>2068</v>
      </c>
      <c r="J2309" s="1" t="s">
        <v>55</v>
      </c>
      <c r="K2309" s="2">
        <v>1</v>
      </c>
      <c r="L2309" s="2">
        <v>370</v>
      </c>
      <c r="M2309" s="2" t="s">
        <v>47</v>
      </c>
      <c r="N2309" s="9">
        <f>S2309*Unit_conversion!$C$5</f>
        <v>0.71725612565103636</v>
      </c>
      <c r="O2309" s="16"/>
      <c r="P2309" s="16"/>
      <c r="Q2309" s="16"/>
      <c r="R2309" s="4"/>
      <c r="S2309" s="3">
        <f t="shared" si="49"/>
        <v>20.370239999999999</v>
      </c>
      <c r="T2309" s="3"/>
      <c r="U2309" s="16" t="s">
        <v>234</v>
      </c>
      <c r="V2309" s="3"/>
      <c r="W2309" s="3" t="s">
        <v>2089</v>
      </c>
      <c r="X2309" s="3" t="s">
        <v>1141</v>
      </c>
      <c r="Y2309" s="16" t="s">
        <v>2070</v>
      </c>
      <c r="Z2309" s="16">
        <v>1.76</v>
      </c>
    </row>
    <row r="2310" spans="1:26" ht="14.25" customHeight="1">
      <c r="A2310" s="1">
        <v>2445</v>
      </c>
      <c r="B2310" s="16">
        <v>1</v>
      </c>
      <c r="C2310" s="1" t="s">
        <v>2064</v>
      </c>
      <c r="D2310" s="1" t="s">
        <v>2065</v>
      </c>
      <c r="E2310" s="1">
        <v>2020</v>
      </c>
      <c r="F2310" s="1" t="s">
        <v>2066</v>
      </c>
      <c r="G2310" s="1" t="s">
        <v>2067</v>
      </c>
      <c r="H2310" s="8" t="str">
        <f>HYPERLINK("https://doi.org/"&amp;G2310)</f>
        <v>https://doi.org/10.1029/2019WR026290</v>
      </c>
      <c r="I2310" s="1" t="s">
        <v>2068</v>
      </c>
      <c r="J2310" s="1" t="s">
        <v>55</v>
      </c>
      <c r="K2310" s="2">
        <v>1</v>
      </c>
      <c r="L2310" s="2">
        <v>125</v>
      </c>
      <c r="M2310" s="2" t="s">
        <v>47</v>
      </c>
      <c r="N2310" s="9">
        <f>S2310*Unit_conversion!$C$5</f>
        <v>0.68872889338082477</v>
      </c>
      <c r="O2310" s="16"/>
      <c r="P2310" s="16"/>
      <c r="Q2310" s="16"/>
      <c r="R2310" s="4"/>
      <c r="S2310" s="3">
        <f t="shared" si="49"/>
        <v>19.56006</v>
      </c>
      <c r="T2310" s="3"/>
      <c r="U2310" s="16" t="s">
        <v>234</v>
      </c>
      <c r="V2310" s="3"/>
      <c r="W2310" s="3" t="s">
        <v>2090</v>
      </c>
      <c r="X2310" s="3" t="s">
        <v>1141</v>
      </c>
      <c r="Y2310" s="16" t="s">
        <v>2070</v>
      </c>
      <c r="Z2310" s="16">
        <v>1.69</v>
      </c>
    </row>
    <row r="2311" spans="1:26" ht="14.25" customHeight="1">
      <c r="A2311" s="1">
        <v>2445</v>
      </c>
      <c r="B2311" s="16">
        <v>1</v>
      </c>
      <c r="C2311" s="1" t="s">
        <v>2064</v>
      </c>
      <c r="D2311" s="1" t="s">
        <v>2065</v>
      </c>
      <c r="E2311" s="1">
        <v>2020</v>
      </c>
      <c r="F2311" s="1" t="s">
        <v>2066</v>
      </c>
      <c r="G2311" s="1" t="s">
        <v>2067</v>
      </c>
      <c r="H2311" s="8" t="str">
        <f>HYPERLINK("https://doi.org/"&amp;G2311)</f>
        <v>https://doi.org/10.1029/2019WR026290</v>
      </c>
      <c r="I2311" s="1" t="s">
        <v>2068</v>
      </c>
      <c r="J2311" s="1" t="s">
        <v>55</v>
      </c>
      <c r="K2311" s="2">
        <v>1</v>
      </c>
      <c r="L2311" s="2">
        <v>125</v>
      </c>
      <c r="M2311" s="2" t="s">
        <v>47</v>
      </c>
      <c r="N2311" s="9">
        <f>S2311*Unit_conversion!$C$5</f>
        <v>0.721331444546781</v>
      </c>
      <c r="O2311" s="16"/>
      <c r="P2311" s="16"/>
      <c r="Q2311" s="16"/>
      <c r="R2311" s="4"/>
      <c r="S2311" s="3">
        <f t="shared" si="49"/>
        <v>20.485980000000001</v>
      </c>
      <c r="T2311" s="3"/>
      <c r="U2311" s="16" t="s">
        <v>234</v>
      </c>
      <c r="V2311" s="3"/>
      <c r="W2311" s="3" t="s">
        <v>2091</v>
      </c>
      <c r="X2311" s="3" t="s">
        <v>1141</v>
      </c>
      <c r="Y2311" s="16" t="s">
        <v>2070</v>
      </c>
      <c r="Z2311" s="16">
        <v>1.77</v>
      </c>
    </row>
    <row r="2312" spans="1:26" ht="14.25" customHeight="1">
      <c r="A2312" s="1">
        <v>2445</v>
      </c>
      <c r="B2312" s="16">
        <v>1</v>
      </c>
      <c r="C2312" s="1" t="s">
        <v>2064</v>
      </c>
      <c r="D2312" s="1" t="s">
        <v>2065</v>
      </c>
      <c r="E2312" s="1">
        <v>2020</v>
      </c>
      <c r="F2312" s="1" t="s">
        <v>2066</v>
      </c>
      <c r="G2312" s="1" t="s">
        <v>2067</v>
      </c>
      <c r="H2312" s="8" t="str">
        <f>HYPERLINK("https://doi.org/"&amp;G2312)</f>
        <v>https://doi.org/10.1029/2019WR026290</v>
      </c>
      <c r="I2312" s="1" t="s">
        <v>2068</v>
      </c>
      <c r="J2312" s="1" t="s">
        <v>55</v>
      </c>
      <c r="K2312" s="2">
        <v>1</v>
      </c>
      <c r="L2312" s="2">
        <v>125</v>
      </c>
      <c r="M2312" s="2" t="s">
        <v>47</v>
      </c>
      <c r="N2312" s="9">
        <f>S2312*Unit_conversion!$C$5</f>
        <v>0.721331444546781</v>
      </c>
      <c r="O2312" s="16"/>
      <c r="P2312" s="16"/>
      <c r="Q2312" s="16"/>
      <c r="R2312" s="4"/>
      <c r="S2312" s="3">
        <f t="shared" si="49"/>
        <v>20.485980000000001</v>
      </c>
      <c r="T2312" s="3"/>
      <c r="U2312" s="16" t="s">
        <v>234</v>
      </c>
      <c r="V2312" s="3"/>
      <c r="W2312" s="3" t="s">
        <v>2092</v>
      </c>
      <c r="X2312" s="3" t="s">
        <v>1141</v>
      </c>
      <c r="Y2312" s="16" t="s">
        <v>2070</v>
      </c>
      <c r="Z2312" s="16">
        <v>1.77</v>
      </c>
    </row>
    <row r="2313" spans="1:26" ht="14.25" customHeight="1">
      <c r="A2313" s="1">
        <v>2445</v>
      </c>
      <c r="B2313" s="16">
        <v>1</v>
      </c>
      <c r="C2313" s="1" t="s">
        <v>2064</v>
      </c>
      <c r="D2313" s="1" t="s">
        <v>2065</v>
      </c>
      <c r="E2313" s="1">
        <v>2020</v>
      </c>
      <c r="F2313" s="1" t="s">
        <v>2066</v>
      </c>
      <c r="G2313" s="1" t="s">
        <v>2067</v>
      </c>
      <c r="H2313" s="8" t="str">
        <f>HYPERLINK("https://doi.org/"&amp;G2313)</f>
        <v>https://doi.org/10.1029/2019WR026290</v>
      </c>
      <c r="I2313" s="1" t="s">
        <v>2068</v>
      </c>
      <c r="J2313" s="1" t="s">
        <v>55</v>
      </c>
      <c r="K2313" s="2">
        <v>1</v>
      </c>
      <c r="L2313" s="2">
        <v>125</v>
      </c>
      <c r="M2313" s="2" t="s">
        <v>47</v>
      </c>
      <c r="N2313" s="9">
        <f>S2313*Unit_conversion!$C$5</f>
        <v>0.84359101141911663</v>
      </c>
      <c r="O2313" s="16"/>
      <c r="P2313" s="16"/>
      <c r="Q2313" s="16"/>
      <c r="R2313" s="4"/>
      <c r="S2313" s="3">
        <f t="shared" si="49"/>
        <v>23.958179999999999</v>
      </c>
      <c r="T2313" s="3"/>
      <c r="U2313" s="16" t="s">
        <v>234</v>
      </c>
      <c r="V2313" s="3"/>
      <c r="W2313" s="3" t="s">
        <v>2093</v>
      </c>
      <c r="X2313" s="3" t="s">
        <v>1141</v>
      </c>
      <c r="Y2313" s="16" t="s">
        <v>2070</v>
      </c>
      <c r="Z2313" s="16">
        <v>2.0699999999999998</v>
      </c>
    </row>
    <row r="2314" spans="1:26" ht="14.25" customHeight="1">
      <c r="A2314" s="1">
        <v>2445</v>
      </c>
      <c r="B2314" s="16">
        <v>1</v>
      </c>
      <c r="C2314" s="1" t="s">
        <v>2064</v>
      </c>
      <c r="D2314" s="1" t="s">
        <v>2065</v>
      </c>
      <c r="E2314" s="1">
        <v>2020</v>
      </c>
      <c r="F2314" s="1" t="s">
        <v>2066</v>
      </c>
      <c r="G2314" s="1" t="s">
        <v>2067</v>
      </c>
      <c r="H2314" s="8" t="str">
        <f>HYPERLINK("https://doi.org/"&amp;G2314)</f>
        <v>https://doi.org/10.1029/2019WR026290</v>
      </c>
      <c r="I2314" s="1" t="s">
        <v>2068</v>
      </c>
      <c r="J2314" s="1" t="s">
        <v>55</v>
      </c>
      <c r="K2314" s="2">
        <v>1</v>
      </c>
      <c r="L2314" s="2">
        <v>125</v>
      </c>
      <c r="M2314" s="2" t="s">
        <v>47</v>
      </c>
      <c r="N2314" s="9">
        <f>S2314*Unit_conversion!$C$5</f>
        <v>1.0147544050403869</v>
      </c>
      <c r="O2314" s="16"/>
      <c r="P2314" s="16"/>
      <c r="Q2314" s="16"/>
      <c r="R2314" s="4"/>
      <c r="S2314" s="3">
        <f t="shared" si="49"/>
        <v>28.819260000000003</v>
      </c>
      <c r="T2314" s="3"/>
      <c r="U2314" s="16" t="s">
        <v>234</v>
      </c>
      <c r="V2314" s="3"/>
      <c r="W2314" s="3" t="s">
        <v>2094</v>
      </c>
      <c r="X2314" s="3" t="s">
        <v>1141</v>
      </c>
      <c r="Y2314" s="16" t="s">
        <v>2070</v>
      </c>
      <c r="Z2314" s="16">
        <v>2.4900000000000002</v>
      </c>
    </row>
    <row r="2315" spans="1:26" ht="14.25" customHeight="1">
      <c r="A2315" s="1">
        <v>2445</v>
      </c>
      <c r="B2315" s="16">
        <v>1</v>
      </c>
      <c r="C2315" s="1" t="s">
        <v>2064</v>
      </c>
      <c r="D2315" s="1" t="s">
        <v>2065</v>
      </c>
      <c r="E2315" s="1">
        <v>2020</v>
      </c>
      <c r="F2315" s="1" t="s">
        <v>2066</v>
      </c>
      <c r="G2315" s="1" t="s">
        <v>2067</v>
      </c>
      <c r="H2315" s="8" t="str">
        <f>HYPERLINK("https://doi.org/"&amp;G2315)</f>
        <v>https://doi.org/10.1029/2019WR026290</v>
      </c>
      <c r="I2315" s="1" t="s">
        <v>2068</v>
      </c>
      <c r="J2315" s="1" t="s">
        <v>55</v>
      </c>
      <c r="K2315" s="2">
        <v>1</v>
      </c>
      <c r="L2315" s="2">
        <v>240</v>
      </c>
      <c r="M2315" s="2" t="s">
        <v>47</v>
      </c>
      <c r="N2315" s="9">
        <f>S2315*Unit_conversion!$C$5</f>
        <v>0.72948208233826994</v>
      </c>
      <c r="O2315" s="16"/>
      <c r="P2315" s="16"/>
      <c r="Q2315" s="16"/>
      <c r="R2315" s="4"/>
      <c r="S2315" s="3">
        <f t="shared" si="49"/>
        <v>20.717459999999999</v>
      </c>
      <c r="T2315" s="3"/>
      <c r="U2315" s="16" t="s">
        <v>234</v>
      </c>
      <c r="V2315" s="3"/>
      <c r="W2315" s="3" t="s">
        <v>2095</v>
      </c>
      <c r="X2315" s="3" t="s">
        <v>1141</v>
      </c>
      <c r="Y2315" s="16" t="s">
        <v>2070</v>
      </c>
      <c r="Z2315" s="16">
        <v>1.79</v>
      </c>
    </row>
    <row r="2316" spans="1:26" ht="14.25" customHeight="1">
      <c r="A2316" s="1">
        <v>2445</v>
      </c>
      <c r="B2316" s="16">
        <v>1</v>
      </c>
      <c r="C2316" s="1" t="s">
        <v>2064</v>
      </c>
      <c r="D2316" s="1" t="s">
        <v>2065</v>
      </c>
      <c r="E2316" s="1">
        <v>2020</v>
      </c>
      <c r="F2316" s="1" t="s">
        <v>2066</v>
      </c>
      <c r="G2316" s="1" t="s">
        <v>2067</v>
      </c>
      <c r="H2316" s="8" t="str">
        <f>HYPERLINK("https://doi.org/"&amp;G2316)</f>
        <v>https://doi.org/10.1029/2019WR026290</v>
      </c>
      <c r="I2316" s="1" t="s">
        <v>2068</v>
      </c>
      <c r="J2316" s="1" t="s">
        <v>55</v>
      </c>
      <c r="K2316" s="2">
        <v>1</v>
      </c>
      <c r="L2316" s="2">
        <v>240</v>
      </c>
      <c r="M2316" s="2" t="s">
        <v>47</v>
      </c>
      <c r="N2316" s="9">
        <f>S2316*Unit_conversion!$C$5</f>
        <v>0.7661599523999707</v>
      </c>
      <c r="O2316" s="16"/>
      <c r="P2316" s="16"/>
      <c r="Q2316" s="16"/>
      <c r="R2316" s="4"/>
      <c r="S2316" s="3">
        <f t="shared" si="49"/>
        <v>21.759119999999999</v>
      </c>
      <c r="T2316" s="3"/>
      <c r="U2316" s="16" t="s">
        <v>234</v>
      </c>
      <c r="V2316" s="3"/>
      <c r="W2316" s="3" t="s">
        <v>2096</v>
      </c>
      <c r="X2316" s="3" t="s">
        <v>1141</v>
      </c>
      <c r="Y2316" s="16" t="s">
        <v>2070</v>
      </c>
      <c r="Z2316" s="16">
        <v>1.88</v>
      </c>
    </row>
    <row r="2317" spans="1:26" ht="14.25" customHeight="1">
      <c r="A2317" s="1">
        <v>2445</v>
      </c>
      <c r="B2317" s="16">
        <v>1</v>
      </c>
      <c r="C2317" s="1" t="s">
        <v>2064</v>
      </c>
      <c r="D2317" s="1" t="s">
        <v>2065</v>
      </c>
      <c r="E2317" s="1">
        <v>2020</v>
      </c>
      <c r="F2317" s="1" t="s">
        <v>2066</v>
      </c>
      <c r="G2317" s="1" t="s">
        <v>2067</v>
      </c>
      <c r="H2317" s="8" t="str">
        <f>HYPERLINK("https://doi.org/"&amp;G2317)</f>
        <v>https://doi.org/10.1029/2019WR026290</v>
      </c>
      <c r="I2317" s="1" t="s">
        <v>2068</v>
      </c>
      <c r="J2317" s="1" t="s">
        <v>55</v>
      </c>
      <c r="K2317" s="2">
        <v>1</v>
      </c>
      <c r="L2317" s="2">
        <v>240</v>
      </c>
      <c r="M2317" s="2" t="s">
        <v>47</v>
      </c>
      <c r="N2317" s="9">
        <f>S2317*Unit_conversion!$C$5</f>
        <v>0.74578335792124817</v>
      </c>
      <c r="O2317" s="16"/>
      <c r="P2317" s="16"/>
      <c r="Q2317" s="16"/>
      <c r="R2317" s="4"/>
      <c r="S2317" s="3">
        <f t="shared" si="49"/>
        <v>21.180420000000002</v>
      </c>
      <c r="T2317" s="3"/>
      <c r="U2317" s="16" t="s">
        <v>234</v>
      </c>
      <c r="V2317" s="3"/>
      <c r="W2317" s="3" t="s">
        <v>2097</v>
      </c>
      <c r="X2317" s="3" t="s">
        <v>1141</v>
      </c>
      <c r="Y2317" s="16" t="s">
        <v>2070</v>
      </c>
      <c r="Z2317" s="16">
        <v>1.83</v>
      </c>
    </row>
    <row r="2318" spans="1:26" ht="14.25" customHeight="1">
      <c r="A2318" s="1">
        <v>2445</v>
      </c>
      <c r="B2318" s="16">
        <v>1</v>
      </c>
      <c r="C2318" s="1" t="s">
        <v>2064</v>
      </c>
      <c r="D2318" s="1" t="s">
        <v>2065</v>
      </c>
      <c r="E2318" s="1">
        <v>2020</v>
      </c>
      <c r="F2318" s="1" t="s">
        <v>2066</v>
      </c>
      <c r="G2318" s="1" t="s">
        <v>2067</v>
      </c>
      <c r="H2318" s="8" t="str">
        <f>HYPERLINK("https://doi.org/"&amp;G2318)</f>
        <v>https://doi.org/10.1029/2019WR026290</v>
      </c>
      <c r="I2318" s="1" t="s">
        <v>2068</v>
      </c>
      <c r="J2318" s="1" t="s">
        <v>55</v>
      </c>
      <c r="K2318" s="2">
        <v>1</v>
      </c>
      <c r="L2318" s="2">
        <v>240</v>
      </c>
      <c r="M2318" s="2" t="s">
        <v>47</v>
      </c>
      <c r="N2318" s="9">
        <f>S2318*Unit_conversion!$C$5</f>
        <v>1.1940684364531458</v>
      </c>
      <c r="O2318" s="16"/>
      <c r="P2318" s="16"/>
      <c r="Q2318" s="16"/>
      <c r="R2318" s="4"/>
      <c r="S2318" s="3">
        <f t="shared" si="49"/>
        <v>33.911819999999999</v>
      </c>
      <c r="T2318" s="3"/>
      <c r="U2318" s="16" t="s">
        <v>234</v>
      </c>
      <c r="V2318" s="3"/>
      <c r="W2318" s="3" t="s">
        <v>2098</v>
      </c>
      <c r="X2318" s="3" t="s">
        <v>1141</v>
      </c>
      <c r="Y2318" s="16" t="s">
        <v>2070</v>
      </c>
      <c r="Z2318" s="16">
        <v>2.93</v>
      </c>
    </row>
    <row r="2319" spans="1:26" ht="14.25" customHeight="1">
      <c r="A2319" s="1">
        <v>2445</v>
      </c>
      <c r="B2319" s="16">
        <v>1</v>
      </c>
      <c r="C2319" s="1" t="s">
        <v>2064</v>
      </c>
      <c r="D2319" s="1" t="s">
        <v>2065</v>
      </c>
      <c r="E2319" s="1">
        <v>2020</v>
      </c>
      <c r="F2319" s="1" t="s">
        <v>2066</v>
      </c>
      <c r="G2319" s="1" t="s">
        <v>2067</v>
      </c>
      <c r="H2319" s="8" t="str">
        <f>HYPERLINK("https://doi.org/"&amp;G2319)</f>
        <v>https://doi.org/10.1029/2019WR026290</v>
      </c>
      <c r="I2319" s="1" t="s">
        <v>2068</v>
      </c>
      <c r="J2319" s="1" t="s">
        <v>55</v>
      </c>
      <c r="K2319" s="2">
        <v>1</v>
      </c>
      <c r="L2319" s="2">
        <v>240</v>
      </c>
      <c r="M2319" s="2" t="s">
        <v>47</v>
      </c>
      <c r="N2319" s="9">
        <f>S2319*Unit_conversion!$C$5</f>
        <v>0.95769994049996354</v>
      </c>
      <c r="O2319" s="16"/>
      <c r="P2319" s="16"/>
      <c r="Q2319" s="16"/>
      <c r="R2319" s="4"/>
      <c r="S2319" s="3">
        <f t="shared" si="49"/>
        <v>27.198900000000002</v>
      </c>
      <c r="T2319" s="3"/>
      <c r="U2319" s="16" t="s">
        <v>234</v>
      </c>
      <c r="V2319" s="3"/>
      <c r="W2319" s="3" t="s">
        <v>2099</v>
      </c>
      <c r="X2319" s="3" t="s">
        <v>1141</v>
      </c>
      <c r="Y2319" s="16" t="s">
        <v>2070</v>
      </c>
      <c r="Z2319" s="16">
        <v>2.35</v>
      </c>
    </row>
    <row r="2320" spans="1:26" ht="14.25" customHeight="1">
      <c r="A2320" s="1">
        <v>2445</v>
      </c>
      <c r="B2320" s="16">
        <v>1</v>
      </c>
      <c r="C2320" s="1" t="s">
        <v>2064</v>
      </c>
      <c r="D2320" s="1" t="s">
        <v>2065</v>
      </c>
      <c r="E2320" s="1">
        <v>2020</v>
      </c>
      <c r="F2320" s="1" t="s">
        <v>2066</v>
      </c>
      <c r="G2320" s="1" t="s">
        <v>2067</v>
      </c>
      <c r="H2320" s="8" t="str">
        <f>HYPERLINK("https://doi.org/"&amp;G2320)</f>
        <v>https://doi.org/10.1029/2019WR026290</v>
      </c>
      <c r="I2320" s="1" t="s">
        <v>2068</v>
      </c>
      <c r="J2320" s="1" t="s">
        <v>55</v>
      </c>
      <c r="K2320" s="2">
        <v>1</v>
      </c>
      <c r="L2320" s="2">
        <v>230</v>
      </c>
      <c r="M2320" s="2" t="s">
        <v>47</v>
      </c>
      <c r="N2320" s="9">
        <f>S2320*Unit_conversion!$C$5</f>
        <v>0.71725612565103636</v>
      </c>
      <c r="O2320" s="16"/>
      <c r="P2320" s="16"/>
      <c r="Q2320" s="16"/>
      <c r="R2320" s="4"/>
      <c r="S2320" s="3">
        <f t="shared" si="49"/>
        <v>20.370239999999999</v>
      </c>
      <c r="T2320" s="3"/>
      <c r="U2320" s="16" t="s">
        <v>234</v>
      </c>
      <c r="V2320" s="3"/>
      <c r="W2320" s="3" t="s">
        <v>2100</v>
      </c>
      <c r="X2320" s="3" t="s">
        <v>1141</v>
      </c>
      <c r="Y2320" s="16" t="s">
        <v>2070</v>
      </c>
      <c r="Z2320" s="16">
        <v>1.76</v>
      </c>
    </row>
    <row r="2321" spans="1:26" ht="14.25" customHeight="1">
      <c r="A2321" s="1">
        <v>2445</v>
      </c>
      <c r="B2321" s="16">
        <v>1</v>
      </c>
      <c r="C2321" s="1" t="s">
        <v>2064</v>
      </c>
      <c r="D2321" s="1" t="s">
        <v>2065</v>
      </c>
      <c r="E2321" s="1">
        <v>2020</v>
      </c>
      <c r="F2321" s="1" t="s">
        <v>2066</v>
      </c>
      <c r="G2321" s="1" t="s">
        <v>2067</v>
      </c>
      <c r="H2321" s="8" t="str">
        <f>HYPERLINK("https://doi.org/"&amp;G2321)</f>
        <v>https://doi.org/10.1029/2019WR026290</v>
      </c>
      <c r="I2321" s="1" t="s">
        <v>2068</v>
      </c>
      <c r="J2321" s="1" t="s">
        <v>55</v>
      </c>
      <c r="K2321" s="2">
        <v>1</v>
      </c>
      <c r="L2321" s="2">
        <v>230</v>
      </c>
      <c r="M2321" s="2" t="s">
        <v>47</v>
      </c>
      <c r="N2321" s="9">
        <f>S2321*Unit_conversion!$C$5</f>
        <v>0.67242761779784654</v>
      </c>
      <c r="O2321" s="16"/>
      <c r="P2321" s="16"/>
      <c r="Q2321" s="16"/>
      <c r="R2321" s="4"/>
      <c r="S2321" s="3">
        <f t="shared" si="49"/>
        <v>19.097099999999998</v>
      </c>
      <c r="T2321" s="3"/>
      <c r="U2321" s="16" t="s">
        <v>234</v>
      </c>
      <c r="V2321" s="3"/>
      <c r="W2321" s="3" t="s">
        <v>2101</v>
      </c>
      <c r="X2321" s="3" t="s">
        <v>1141</v>
      </c>
      <c r="Y2321" s="16" t="s">
        <v>2070</v>
      </c>
      <c r="Z2321" s="16">
        <v>1.65</v>
      </c>
    </row>
    <row r="2322" spans="1:26" ht="14.25" customHeight="1">
      <c r="A2322" s="1">
        <v>2445</v>
      </c>
      <c r="B2322" s="16">
        <v>1</v>
      </c>
      <c r="C2322" s="1" t="s">
        <v>2064</v>
      </c>
      <c r="D2322" s="1" t="s">
        <v>2065</v>
      </c>
      <c r="E2322" s="1">
        <v>2020</v>
      </c>
      <c r="F2322" s="1" t="s">
        <v>2066</v>
      </c>
      <c r="G2322" s="1" t="s">
        <v>2067</v>
      </c>
      <c r="H2322" s="8" t="str">
        <f>HYPERLINK("https://doi.org/"&amp;G2322)</f>
        <v>https://doi.org/10.1029/2019WR026290</v>
      </c>
      <c r="I2322" s="1" t="s">
        <v>2068</v>
      </c>
      <c r="J2322" s="1" t="s">
        <v>55</v>
      </c>
      <c r="K2322" s="2">
        <v>1</v>
      </c>
      <c r="L2322" s="2">
        <v>230</v>
      </c>
      <c r="M2322" s="2" t="s">
        <v>47</v>
      </c>
      <c r="N2322" s="9">
        <f>S2322*Unit_conversion!$C$5</f>
        <v>0.69687953117231372</v>
      </c>
      <c r="O2322" s="16"/>
      <c r="P2322" s="16"/>
      <c r="Q2322" s="16"/>
      <c r="R2322" s="4"/>
      <c r="S2322" s="3">
        <f t="shared" si="49"/>
        <v>19.791539999999998</v>
      </c>
      <c r="T2322" s="3"/>
      <c r="U2322" s="16" t="s">
        <v>234</v>
      </c>
      <c r="V2322" s="3"/>
      <c r="W2322" s="3" t="s">
        <v>2102</v>
      </c>
      <c r="X2322" s="3" t="s">
        <v>1141</v>
      </c>
      <c r="Y2322" s="16" t="s">
        <v>2070</v>
      </c>
      <c r="Z2322" s="16">
        <v>1.71</v>
      </c>
    </row>
    <row r="2323" spans="1:26" ht="14.25" customHeight="1">
      <c r="A2323" s="1">
        <v>2445</v>
      </c>
      <c r="B2323" s="16">
        <v>1</v>
      </c>
      <c r="C2323" s="1" t="s">
        <v>2064</v>
      </c>
      <c r="D2323" s="1" t="s">
        <v>2065</v>
      </c>
      <c r="E2323" s="1">
        <v>2020</v>
      </c>
      <c r="F2323" s="1" t="s">
        <v>2066</v>
      </c>
      <c r="G2323" s="1" t="s">
        <v>2067</v>
      </c>
      <c r="H2323" s="8" t="str">
        <f>HYPERLINK("https://doi.org/"&amp;G2323)</f>
        <v>https://doi.org/10.1029/2019WR026290</v>
      </c>
      <c r="I2323" s="1" t="s">
        <v>2068</v>
      </c>
      <c r="J2323" s="1" t="s">
        <v>55</v>
      </c>
      <c r="K2323" s="2">
        <v>1</v>
      </c>
      <c r="L2323" s="2">
        <v>230</v>
      </c>
      <c r="M2323" s="2" t="s">
        <v>47</v>
      </c>
      <c r="N2323" s="9">
        <f>S2323*Unit_conversion!$C$5</f>
        <v>0.80691314135741599</v>
      </c>
      <c r="O2323" s="16"/>
      <c r="P2323" s="16"/>
      <c r="Q2323" s="16"/>
      <c r="R2323" s="4"/>
      <c r="S2323" s="3">
        <f t="shared" si="49"/>
        <v>22.916519999999998</v>
      </c>
      <c r="T2323" s="3"/>
      <c r="U2323" s="16" t="s">
        <v>234</v>
      </c>
      <c r="V2323" s="3"/>
      <c r="W2323" s="3" t="s">
        <v>2103</v>
      </c>
      <c r="X2323" s="3" t="s">
        <v>1141</v>
      </c>
      <c r="Y2323" s="16" t="s">
        <v>2070</v>
      </c>
      <c r="Z2323" s="16">
        <v>1.98</v>
      </c>
    </row>
    <row r="2324" spans="1:26" ht="14.25" customHeight="1">
      <c r="A2324" s="1">
        <v>2445</v>
      </c>
      <c r="B2324" s="16">
        <v>1</v>
      </c>
      <c r="C2324" s="1" t="s">
        <v>2064</v>
      </c>
      <c r="D2324" s="1" t="s">
        <v>2065</v>
      </c>
      <c r="E2324" s="1">
        <v>2020</v>
      </c>
      <c r="F2324" s="1" t="s">
        <v>2066</v>
      </c>
      <c r="G2324" s="1" t="s">
        <v>2067</v>
      </c>
      <c r="H2324" s="8" t="str">
        <f>HYPERLINK("https://doi.org/"&amp;G2324)</f>
        <v>https://doi.org/10.1029/2019WR026290</v>
      </c>
      <c r="I2324" s="1" t="s">
        <v>2068</v>
      </c>
      <c r="J2324" s="1" t="s">
        <v>55</v>
      </c>
      <c r="K2324" s="2">
        <v>1</v>
      </c>
      <c r="L2324" s="2">
        <v>230</v>
      </c>
      <c r="M2324" s="2" t="s">
        <v>47</v>
      </c>
      <c r="N2324" s="9">
        <f>S2324*Unit_conversion!$C$5</f>
        <v>0.61129783436167884</v>
      </c>
      <c r="O2324" s="16"/>
      <c r="P2324" s="16"/>
      <c r="Q2324" s="16"/>
      <c r="R2324" s="4"/>
      <c r="S2324" s="3">
        <f t="shared" si="49"/>
        <v>17.361000000000001</v>
      </c>
      <c r="T2324" s="3"/>
      <c r="U2324" s="16" t="s">
        <v>234</v>
      </c>
      <c r="V2324" s="3"/>
      <c r="W2324" s="3" t="s">
        <v>2104</v>
      </c>
      <c r="X2324" s="3" t="s">
        <v>1141</v>
      </c>
      <c r="Y2324" s="16" t="s">
        <v>2070</v>
      </c>
      <c r="Z2324" s="16">
        <v>1.5</v>
      </c>
    </row>
    <row r="2325" spans="1:26" ht="14.25" customHeight="1">
      <c r="A2325" s="1">
        <v>2445</v>
      </c>
      <c r="B2325" s="16">
        <v>1</v>
      </c>
      <c r="C2325" s="1" t="s">
        <v>2064</v>
      </c>
      <c r="D2325" s="1" t="s">
        <v>2065</v>
      </c>
      <c r="E2325" s="1">
        <v>2020</v>
      </c>
      <c r="F2325" s="1" t="s">
        <v>2066</v>
      </c>
      <c r="G2325" s="1" t="s">
        <v>2067</v>
      </c>
      <c r="H2325" s="8" t="str">
        <f>HYPERLINK("https://doi.org/"&amp;G2325)</f>
        <v>https://doi.org/10.1029/2019WR026290</v>
      </c>
      <c r="I2325" s="1" t="s">
        <v>2068</v>
      </c>
      <c r="J2325" s="1" t="s">
        <v>55</v>
      </c>
      <c r="K2325" s="2">
        <v>1</v>
      </c>
      <c r="L2325" s="2">
        <v>128</v>
      </c>
      <c r="M2325" s="2" t="s">
        <v>47</v>
      </c>
      <c r="N2325" s="9">
        <f>S2325*Unit_conversion!$C$5</f>
        <v>0.5909212398829562</v>
      </c>
      <c r="O2325" s="16"/>
      <c r="P2325" s="16"/>
      <c r="Q2325" s="16"/>
      <c r="R2325" s="4"/>
      <c r="S2325" s="3">
        <f t="shared" si="49"/>
        <v>16.782299999999999</v>
      </c>
      <c r="T2325" s="3"/>
      <c r="U2325" s="16" t="s">
        <v>234</v>
      </c>
      <c r="V2325" s="3"/>
      <c r="W2325" s="3" t="s">
        <v>2105</v>
      </c>
      <c r="X2325" s="3" t="s">
        <v>1141</v>
      </c>
      <c r="Y2325" s="16" t="s">
        <v>2070</v>
      </c>
      <c r="Z2325" s="16">
        <v>1.45</v>
      </c>
    </row>
    <row r="2326" spans="1:26" ht="14.25" customHeight="1">
      <c r="A2326" s="1">
        <v>2445</v>
      </c>
      <c r="B2326" s="16">
        <v>1</v>
      </c>
      <c r="C2326" s="1" t="s">
        <v>2064</v>
      </c>
      <c r="D2326" s="1" t="s">
        <v>2065</v>
      </c>
      <c r="E2326" s="1">
        <v>2020</v>
      </c>
      <c r="F2326" s="1" t="s">
        <v>2066</v>
      </c>
      <c r="G2326" s="1" t="s">
        <v>2067</v>
      </c>
      <c r="H2326" s="8" t="str">
        <f>HYPERLINK("https://doi.org/"&amp;G2326)</f>
        <v>https://doi.org/10.1029/2019WR026290</v>
      </c>
      <c r="I2326" s="1" t="s">
        <v>2068</v>
      </c>
      <c r="J2326" s="1" t="s">
        <v>55</v>
      </c>
      <c r="K2326" s="2">
        <v>1</v>
      </c>
      <c r="L2326" s="2">
        <v>128</v>
      </c>
      <c r="M2326" s="2" t="s">
        <v>47</v>
      </c>
      <c r="N2326" s="9">
        <f>S2326*Unit_conversion!$C$5</f>
        <v>0.51756549975955468</v>
      </c>
      <c r="O2326" s="16"/>
      <c r="P2326" s="16"/>
      <c r="Q2326" s="16"/>
      <c r="R2326" s="4"/>
      <c r="S2326" s="3">
        <f t="shared" si="49"/>
        <v>14.698980000000001</v>
      </c>
      <c r="T2326" s="3"/>
      <c r="U2326" s="16" t="s">
        <v>234</v>
      </c>
      <c r="V2326" s="3"/>
      <c r="W2326" s="3" t="s">
        <v>2106</v>
      </c>
      <c r="X2326" s="3" t="s">
        <v>1141</v>
      </c>
      <c r="Y2326" s="16" t="s">
        <v>2070</v>
      </c>
      <c r="Z2326" s="16">
        <v>1.27</v>
      </c>
    </row>
    <row r="2327" spans="1:26" ht="14.25" customHeight="1">
      <c r="A2327" s="1">
        <v>2445</v>
      </c>
      <c r="B2327" s="16">
        <v>1</v>
      </c>
      <c r="C2327" s="1" t="s">
        <v>2064</v>
      </c>
      <c r="D2327" s="1" t="s">
        <v>2065</v>
      </c>
      <c r="E2327" s="1">
        <v>2020</v>
      </c>
      <c r="F2327" s="1" t="s">
        <v>2066</v>
      </c>
      <c r="G2327" s="1" t="s">
        <v>2067</v>
      </c>
      <c r="H2327" s="8" t="str">
        <f>HYPERLINK("https://doi.org/"&amp;G2327)</f>
        <v>https://doi.org/10.1029/2019WR026290</v>
      </c>
      <c r="I2327" s="1" t="s">
        <v>2068</v>
      </c>
      <c r="J2327" s="1" t="s">
        <v>55</v>
      </c>
      <c r="K2327" s="2">
        <v>1</v>
      </c>
      <c r="L2327" s="2">
        <v>128</v>
      </c>
      <c r="M2327" s="2" t="s">
        <v>47</v>
      </c>
      <c r="N2327" s="9">
        <f>S2327*Unit_conversion!$C$5</f>
        <v>0.59907187767444525</v>
      </c>
      <c r="O2327" s="16"/>
      <c r="P2327" s="16"/>
      <c r="Q2327" s="16"/>
      <c r="R2327" s="4"/>
      <c r="S2327" s="3">
        <f t="shared" si="49"/>
        <v>17.013780000000001</v>
      </c>
      <c r="T2327" s="3"/>
      <c r="U2327" s="16" t="s">
        <v>234</v>
      </c>
      <c r="V2327" s="3"/>
      <c r="W2327" s="3" t="s">
        <v>2107</v>
      </c>
      <c r="X2327" s="3" t="s">
        <v>1141</v>
      </c>
      <c r="Y2327" s="16" t="s">
        <v>2070</v>
      </c>
      <c r="Z2327" s="16">
        <v>1.47</v>
      </c>
    </row>
    <row r="2328" spans="1:26" ht="14.25" customHeight="1">
      <c r="A2328" s="1">
        <v>2445</v>
      </c>
      <c r="B2328" s="16">
        <v>1</v>
      </c>
      <c r="C2328" s="1" t="s">
        <v>2064</v>
      </c>
      <c r="D2328" s="1" t="s">
        <v>2065</v>
      </c>
      <c r="E2328" s="1">
        <v>2020</v>
      </c>
      <c r="F2328" s="1" t="s">
        <v>2066</v>
      </c>
      <c r="G2328" s="1" t="s">
        <v>2067</v>
      </c>
      <c r="H2328" s="8" t="str">
        <f>HYPERLINK("https://doi.org/"&amp;G2328)</f>
        <v>https://doi.org/10.1029/2019WR026290</v>
      </c>
      <c r="I2328" s="1" t="s">
        <v>2068</v>
      </c>
      <c r="J2328" s="1" t="s">
        <v>55</v>
      </c>
      <c r="K2328" s="2">
        <v>1</v>
      </c>
      <c r="L2328" s="2">
        <v>128</v>
      </c>
      <c r="M2328" s="2" t="s">
        <v>47</v>
      </c>
      <c r="N2328" s="9">
        <f>S2328*Unit_conversion!$C$5</f>
        <v>0.45643571632338686</v>
      </c>
      <c r="O2328" s="16"/>
      <c r="P2328" s="16"/>
      <c r="Q2328" s="16"/>
      <c r="R2328" s="4"/>
      <c r="S2328" s="3">
        <f t="shared" si="49"/>
        <v>12.96288</v>
      </c>
      <c r="T2328" s="3"/>
      <c r="U2328" s="16" t="s">
        <v>234</v>
      </c>
      <c r="V2328" s="3"/>
      <c r="W2328" s="3" t="s">
        <v>2108</v>
      </c>
      <c r="X2328" s="3" t="s">
        <v>1141</v>
      </c>
      <c r="Y2328" s="16" t="s">
        <v>2070</v>
      </c>
      <c r="Z2328" s="16">
        <v>1.1200000000000001</v>
      </c>
    </row>
    <row r="2329" spans="1:26" ht="14.25" customHeight="1">
      <c r="A2329" s="1">
        <v>2445</v>
      </c>
      <c r="B2329" s="16">
        <v>1</v>
      </c>
      <c r="C2329" s="1" t="s">
        <v>2064</v>
      </c>
      <c r="D2329" s="1" t="s">
        <v>2065</v>
      </c>
      <c r="E2329" s="1">
        <v>2020</v>
      </c>
      <c r="F2329" s="1" t="s">
        <v>2066</v>
      </c>
      <c r="G2329" s="1" t="s">
        <v>2067</v>
      </c>
      <c r="H2329" s="8" t="str">
        <f>HYPERLINK("https://doi.org/"&amp;G2329)</f>
        <v>https://doi.org/10.1029/2019WR026290</v>
      </c>
      <c r="I2329" s="1" t="s">
        <v>2068</v>
      </c>
      <c r="J2329" s="1" t="s">
        <v>55</v>
      </c>
      <c r="K2329" s="2">
        <v>1</v>
      </c>
      <c r="L2329" s="2">
        <v>128</v>
      </c>
      <c r="M2329" s="2" t="s">
        <v>47</v>
      </c>
      <c r="N2329" s="9">
        <f>S2329*Unit_conversion!$C$5</f>
        <v>0.41568252736594158</v>
      </c>
      <c r="O2329" s="16"/>
      <c r="P2329" s="16"/>
      <c r="Q2329" s="16"/>
      <c r="R2329" s="4"/>
      <c r="S2329" s="3">
        <f t="shared" si="49"/>
        <v>11.805479999999999</v>
      </c>
      <c r="T2329" s="3"/>
      <c r="U2329" s="16" t="s">
        <v>234</v>
      </c>
      <c r="V2329" s="3"/>
      <c r="W2329" s="3" t="s">
        <v>2109</v>
      </c>
      <c r="X2329" s="3" t="s">
        <v>1141</v>
      </c>
      <c r="Y2329" s="16" t="s">
        <v>2070</v>
      </c>
      <c r="Z2329" s="16">
        <v>1.02</v>
      </c>
    </row>
    <row r="2330" spans="1:26" ht="14.25" customHeight="1">
      <c r="A2330" s="1">
        <v>2445</v>
      </c>
      <c r="B2330" s="16">
        <v>1</v>
      </c>
      <c r="C2330" s="1" t="s">
        <v>2064</v>
      </c>
      <c r="D2330" s="1" t="s">
        <v>2065</v>
      </c>
      <c r="E2330" s="1">
        <v>2020</v>
      </c>
      <c r="F2330" s="1" t="s">
        <v>2066</v>
      </c>
      <c r="G2330" s="1" t="s">
        <v>2067</v>
      </c>
      <c r="H2330" s="8" t="str">
        <f>HYPERLINK("https://doi.org/"&amp;G2330)</f>
        <v>https://doi.org/10.1029/2019WR026290</v>
      </c>
      <c r="I2330" s="1" t="s">
        <v>2068</v>
      </c>
      <c r="J2330" s="1" t="s">
        <v>55</v>
      </c>
      <c r="K2330" s="2">
        <v>1</v>
      </c>
      <c r="L2330" s="2">
        <v>199</v>
      </c>
      <c r="M2330" s="2" t="s">
        <v>47</v>
      </c>
      <c r="N2330" s="9">
        <f>S2330*Unit_conversion!$C$5</f>
        <v>0.61129783436167884</v>
      </c>
      <c r="O2330" s="16"/>
      <c r="P2330" s="16"/>
      <c r="Q2330" s="16"/>
      <c r="R2330" s="4"/>
      <c r="S2330" s="3">
        <f t="shared" si="49"/>
        <v>17.361000000000001</v>
      </c>
      <c r="T2330" s="3"/>
      <c r="U2330" s="16" t="s">
        <v>234</v>
      </c>
      <c r="V2330" s="3"/>
      <c r="W2330" s="3" t="s">
        <v>2110</v>
      </c>
      <c r="X2330" s="3" t="s">
        <v>1141</v>
      </c>
      <c r="Y2330" s="16" t="s">
        <v>2070</v>
      </c>
      <c r="Z2330" s="16">
        <v>1.5</v>
      </c>
    </row>
    <row r="2331" spans="1:26" ht="14.25" customHeight="1">
      <c r="A2331" s="1">
        <v>2445</v>
      </c>
      <c r="B2331" s="16">
        <v>1</v>
      </c>
      <c r="C2331" s="1" t="s">
        <v>2064</v>
      </c>
      <c r="D2331" s="1" t="s">
        <v>2065</v>
      </c>
      <c r="E2331" s="1">
        <v>2020</v>
      </c>
      <c r="F2331" s="1" t="s">
        <v>2066</v>
      </c>
      <c r="G2331" s="1" t="s">
        <v>2067</v>
      </c>
      <c r="H2331" s="8" t="str">
        <f>HYPERLINK("https://doi.org/"&amp;G2331)</f>
        <v>https://doi.org/10.1029/2019WR026290</v>
      </c>
      <c r="I2331" s="1" t="s">
        <v>2068</v>
      </c>
      <c r="J2331" s="1" t="s">
        <v>55</v>
      </c>
      <c r="K2331" s="2">
        <v>1</v>
      </c>
      <c r="L2331" s="2">
        <v>199</v>
      </c>
      <c r="M2331" s="2" t="s">
        <v>47</v>
      </c>
      <c r="N2331" s="9">
        <f>S2331*Unit_conversion!$C$5</f>
        <v>0.57461996429997808</v>
      </c>
      <c r="O2331" s="16"/>
      <c r="P2331" s="16"/>
      <c r="Q2331" s="16"/>
      <c r="R2331" s="4"/>
      <c r="S2331" s="3">
        <f t="shared" si="49"/>
        <v>16.31934</v>
      </c>
      <c r="T2331" s="3"/>
      <c r="U2331" s="16" t="s">
        <v>234</v>
      </c>
      <c r="V2331" s="3"/>
      <c r="W2331" s="3" t="s">
        <v>2111</v>
      </c>
      <c r="X2331" s="3" t="s">
        <v>1141</v>
      </c>
      <c r="Y2331" s="16" t="s">
        <v>2070</v>
      </c>
      <c r="Z2331" s="16">
        <v>1.41</v>
      </c>
    </row>
    <row r="2332" spans="1:26" ht="14.25" customHeight="1">
      <c r="A2332" s="1">
        <v>2445</v>
      </c>
      <c r="B2332" s="16">
        <v>1</v>
      </c>
      <c r="C2332" s="1" t="s">
        <v>2064</v>
      </c>
      <c r="D2332" s="1" t="s">
        <v>2065</v>
      </c>
      <c r="E2332" s="1">
        <v>2020</v>
      </c>
      <c r="F2332" s="1" t="s">
        <v>2066</v>
      </c>
      <c r="G2332" s="1" t="s">
        <v>2067</v>
      </c>
      <c r="H2332" s="8" t="str">
        <f>HYPERLINK("https://doi.org/"&amp;G2332)</f>
        <v>https://doi.org/10.1029/2019WR026290</v>
      </c>
      <c r="I2332" s="1" t="s">
        <v>2068</v>
      </c>
      <c r="J2332" s="1" t="s">
        <v>55</v>
      </c>
      <c r="K2332" s="2">
        <v>1</v>
      </c>
      <c r="L2332" s="2">
        <v>199</v>
      </c>
      <c r="M2332" s="2" t="s">
        <v>47</v>
      </c>
      <c r="N2332" s="9">
        <f>S2332*Unit_conversion!$C$5</f>
        <v>0.62352379104891242</v>
      </c>
      <c r="O2332" s="16"/>
      <c r="P2332" s="16"/>
      <c r="Q2332" s="16"/>
      <c r="R2332" s="4"/>
      <c r="S2332" s="3">
        <f t="shared" si="49"/>
        <v>17.708220000000001</v>
      </c>
      <c r="T2332" s="3"/>
      <c r="U2332" s="16" t="s">
        <v>234</v>
      </c>
      <c r="V2332" s="3"/>
      <c r="W2332" s="3" t="s">
        <v>2112</v>
      </c>
      <c r="X2332" s="3" t="s">
        <v>1141</v>
      </c>
      <c r="Y2332" s="16" t="s">
        <v>2070</v>
      </c>
      <c r="Z2332" s="16">
        <v>1.53</v>
      </c>
    </row>
    <row r="2333" spans="1:26" ht="14.25" customHeight="1">
      <c r="A2333" s="1">
        <v>2445</v>
      </c>
      <c r="B2333" s="16">
        <v>1</v>
      </c>
      <c r="C2333" s="1" t="s">
        <v>2064</v>
      </c>
      <c r="D2333" s="1" t="s">
        <v>2065</v>
      </c>
      <c r="E2333" s="1">
        <v>2020</v>
      </c>
      <c r="F2333" s="1" t="s">
        <v>2066</v>
      </c>
      <c r="G2333" s="1" t="s">
        <v>2067</v>
      </c>
      <c r="H2333" s="8" t="str">
        <f>HYPERLINK("https://doi.org/"&amp;G2333)</f>
        <v>https://doi.org/10.1029/2019WR026290</v>
      </c>
      <c r="I2333" s="1" t="s">
        <v>2068</v>
      </c>
      <c r="J2333" s="1" t="s">
        <v>55</v>
      </c>
      <c r="K2333" s="2">
        <v>1</v>
      </c>
      <c r="L2333" s="2">
        <v>199</v>
      </c>
      <c r="M2333" s="2" t="s">
        <v>47</v>
      </c>
      <c r="N2333" s="9">
        <f>S2333*Unit_conversion!$C$5</f>
        <v>0.70910548785954741</v>
      </c>
      <c r="O2333" s="16"/>
      <c r="P2333" s="16"/>
      <c r="Q2333" s="16"/>
      <c r="R2333" s="4"/>
      <c r="S2333" s="3">
        <f t="shared" si="49"/>
        <v>20.138760000000001</v>
      </c>
      <c r="T2333" s="3"/>
      <c r="U2333" s="16" t="s">
        <v>234</v>
      </c>
      <c r="V2333" s="3"/>
      <c r="W2333" s="3" t="s">
        <v>2113</v>
      </c>
      <c r="X2333" s="3" t="s">
        <v>1141</v>
      </c>
      <c r="Y2333" s="16" t="s">
        <v>2070</v>
      </c>
      <c r="Z2333" s="16">
        <v>1.74</v>
      </c>
    </row>
    <row r="2334" spans="1:26" ht="14.25" customHeight="1">
      <c r="A2334" s="1">
        <v>2445</v>
      </c>
      <c r="B2334" s="16">
        <v>1</v>
      </c>
      <c r="C2334" s="1" t="s">
        <v>2064</v>
      </c>
      <c r="D2334" s="1" t="s">
        <v>2065</v>
      </c>
      <c r="E2334" s="1">
        <v>2020</v>
      </c>
      <c r="F2334" s="1" t="s">
        <v>2066</v>
      </c>
      <c r="G2334" s="1" t="s">
        <v>2067</v>
      </c>
      <c r="H2334" s="8" t="str">
        <f>HYPERLINK("https://doi.org/"&amp;G2334)</f>
        <v>https://doi.org/10.1029/2019WR026290</v>
      </c>
      <c r="I2334" s="1" t="s">
        <v>2068</v>
      </c>
      <c r="J2334" s="1" t="s">
        <v>55</v>
      </c>
      <c r="K2334" s="2">
        <v>1</v>
      </c>
      <c r="L2334" s="2">
        <v>199</v>
      </c>
      <c r="M2334" s="2" t="s">
        <v>47</v>
      </c>
      <c r="N2334" s="9">
        <f>S2334*Unit_conversion!$C$5</f>
        <v>0.62352379104891242</v>
      </c>
      <c r="O2334" s="16"/>
      <c r="P2334" s="16"/>
      <c r="Q2334" s="16"/>
      <c r="R2334" s="4"/>
      <c r="S2334" s="3">
        <f t="shared" si="49"/>
        <v>17.708220000000001</v>
      </c>
      <c r="T2334" s="3"/>
      <c r="U2334" s="16" t="s">
        <v>234</v>
      </c>
      <c r="V2334" s="3"/>
      <c r="W2334" s="3" t="s">
        <v>2114</v>
      </c>
      <c r="X2334" s="3" t="s">
        <v>1141</v>
      </c>
      <c r="Y2334" s="16" t="s">
        <v>2070</v>
      </c>
      <c r="Z2334" s="16">
        <v>1.53</v>
      </c>
    </row>
    <row r="2335" spans="1:26" ht="14.25" customHeight="1">
      <c r="A2335" s="1">
        <v>2445</v>
      </c>
      <c r="B2335" s="16">
        <v>1</v>
      </c>
      <c r="C2335" s="1" t="s">
        <v>2064</v>
      </c>
      <c r="D2335" s="1" t="s">
        <v>2065</v>
      </c>
      <c r="E2335" s="1">
        <v>2020</v>
      </c>
      <c r="F2335" s="1" t="s">
        <v>2066</v>
      </c>
      <c r="G2335" s="1" t="s">
        <v>2067</v>
      </c>
      <c r="H2335" s="8" t="str">
        <f>HYPERLINK("https://doi.org/"&amp;G2335)</f>
        <v>https://doi.org/10.1029/2019WR026290</v>
      </c>
      <c r="I2335" s="1" t="s">
        <v>2068</v>
      </c>
      <c r="J2335" s="1" t="s">
        <v>55</v>
      </c>
      <c r="K2335" s="2">
        <v>1</v>
      </c>
      <c r="L2335" s="2">
        <v>436</v>
      </c>
      <c r="M2335" s="2" t="s">
        <v>47</v>
      </c>
      <c r="N2335" s="9">
        <f>S2335*Unit_conversion!$C$5</f>
        <v>1.1940684364531458</v>
      </c>
      <c r="O2335" s="16"/>
      <c r="P2335" s="16"/>
      <c r="Q2335" s="16"/>
      <c r="R2335" s="4"/>
      <c r="S2335" s="3">
        <f t="shared" si="49"/>
        <v>33.911819999999999</v>
      </c>
      <c r="T2335" s="3"/>
      <c r="U2335" s="16" t="s">
        <v>234</v>
      </c>
      <c r="V2335" s="3"/>
      <c r="W2335" s="3" t="s">
        <v>2115</v>
      </c>
      <c r="X2335" s="3" t="s">
        <v>1141</v>
      </c>
      <c r="Y2335" s="16" t="s">
        <v>2070</v>
      </c>
      <c r="Z2335" s="16">
        <v>2.93</v>
      </c>
    </row>
    <row r="2336" spans="1:26" ht="14.25" customHeight="1">
      <c r="A2336" s="1">
        <v>2445</v>
      </c>
      <c r="B2336" s="16">
        <v>1</v>
      </c>
      <c r="C2336" s="1" t="s">
        <v>2064</v>
      </c>
      <c r="D2336" s="1" t="s">
        <v>2065</v>
      </c>
      <c r="E2336" s="1">
        <v>2020</v>
      </c>
      <c r="F2336" s="1" t="s">
        <v>2066</v>
      </c>
      <c r="G2336" s="1" t="s">
        <v>2067</v>
      </c>
      <c r="H2336" s="8" t="str">
        <f>HYPERLINK("https://doi.org/"&amp;G2336)</f>
        <v>https://doi.org/10.1029/2019WR026290</v>
      </c>
      <c r="I2336" s="1" t="s">
        <v>2068</v>
      </c>
      <c r="J2336" s="1" t="s">
        <v>55</v>
      </c>
      <c r="K2336" s="2">
        <v>1</v>
      </c>
      <c r="L2336" s="2">
        <v>436</v>
      </c>
      <c r="M2336" s="2" t="s">
        <v>47</v>
      </c>
      <c r="N2336" s="9">
        <f>S2336*Unit_conversion!$C$5</f>
        <v>1.0147544050403869</v>
      </c>
      <c r="O2336" s="16"/>
      <c r="P2336" s="16"/>
      <c r="Q2336" s="16"/>
      <c r="R2336" s="4"/>
      <c r="S2336" s="3">
        <f t="shared" si="49"/>
        <v>28.819260000000003</v>
      </c>
      <c r="T2336" s="3"/>
      <c r="U2336" s="16" t="s">
        <v>234</v>
      </c>
      <c r="V2336" s="3"/>
      <c r="W2336" s="3" t="s">
        <v>2116</v>
      </c>
      <c r="X2336" s="3" t="s">
        <v>1141</v>
      </c>
      <c r="Y2336" s="16" t="s">
        <v>2070</v>
      </c>
      <c r="Z2336" s="16">
        <v>2.4900000000000002</v>
      </c>
    </row>
    <row r="2337" spans="1:32" ht="14.25" customHeight="1">
      <c r="A2337" s="1">
        <v>2445</v>
      </c>
      <c r="B2337" s="16">
        <v>1</v>
      </c>
      <c r="C2337" s="1" t="s">
        <v>2064</v>
      </c>
      <c r="D2337" s="1" t="s">
        <v>2065</v>
      </c>
      <c r="E2337" s="1">
        <v>2020</v>
      </c>
      <c r="F2337" s="1" t="s">
        <v>2066</v>
      </c>
      <c r="G2337" s="1" t="s">
        <v>2067</v>
      </c>
      <c r="H2337" s="8" t="str">
        <f>HYPERLINK("https://doi.org/"&amp;G2337)</f>
        <v>https://doi.org/10.1029/2019WR026290</v>
      </c>
      <c r="I2337" s="1" t="s">
        <v>2068</v>
      </c>
      <c r="J2337" s="1" t="s">
        <v>55</v>
      </c>
      <c r="K2337" s="2">
        <v>1</v>
      </c>
      <c r="L2337" s="2">
        <v>436</v>
      </c>
      <c r="M2337" s="2" t="s">
        <v>47</v>
      </c>
      <c r="N2337" s="9">
        <f>S2337*Unit_conversion!$C$5</f>
        <v>1.234821625410591</v>
      </c>
      <c r="O2337" s="16"/>
      <c r="P2337" s="16"/>
      <c r="Q2337" s="16"/>
      <c r="R2337" s="4"/>
      <c r="S2337" s="3">
        <f t="shared" si="49"/>
        <v>35.069219999999994</v>
      </c>
      <c r="T2337" s="3"/>
      <c r="U2337" s="16" t="s">
        <v>234</v>
      </c>
      <c r="V2337" s="3"/>
      <c r="W2337" s="3" t="s">
        <v>2117</v>
      </c>
      <c r="X2337" s="3" t="s">
        <v>1141</v>
      </c>
      <c r="Y2337" s="16" t="s">
        <v>2070</v>
      </c>
      <c r="Z2337" s="16">
        <v>3.03</v>
      </c>
    </row>
    <row r="2338" spans="1:32" ht="14.25" customHeight="1">
      <c r="A2338" s="1">
        <v>2445</v>
      </c>
      <c r="B2338" s="16">
        <v>1</v>
      </c>
      <c r="C2338" s="1" t="s">
        <v>2064</v>
      </c>
      <c r="D2338" s="1" t="s">
        <v>2065</v>
      </c>
      <c r="E2338" s="1">
        <v>2020</v>
      </c>
      <c r="F2338" s="1" t="s">
        <v>2066</v>
      </c>
      <c r="G2338" s="1" t="s">
        <v>2067</v>
      </c>
      <c r="H2338" s="8" t="str">
        <f>HYPERLINK("https://doi.org/"&amp;G2338)</f>
        <v>https://doi.org/10.1029/2019WR026290</v>
      </c>
      <c r="I2338" s="1" t="s">
        <v>2068</v>
      </c>
      <c r="J2338" s="1" t="s">
        <v>55</v>
      </c>
      <c r="K2338" s="2">
        <v>1</v>
      </c>
      <c r="L2338" s="2">
        <v>436</v>
      </c>
      <c r="M2338" s="2" t="s">
        <v>47</v>
      </c>
      <c r="N2338" s="9">
        <f>S2338*Unit_conversion!$C$5</f>
        <v>0.62759910994465684</v>
      </c>
      <c r="O2338" s="16"/>
      <c r="P2338" s="16"/>
      <c r="Q2338" s="16"/>
      <c r="R2338" s="4"/>
      <c r="S2338" s="3">
        <f t="shared" si="49"/>
        <v>17.82396</v>
      </c>
      <c r="T2338" s="3"/>
      <c r="U2338" s="16" t="s">
        <v>234</v>
      </c>
      <c r="V2338" s="3"/>
      <c r="W2338" s="3" t="s">
        <v>2118</v>
      </c>
      <c r="X2338" s="3" t="s">
        <v>1141</v>
      </c>
      <c r="Y2338" s="16" t="s">
        <v>2070</v>
      </c>
      <c r="Z2338" s="16">
        <v>1.54</v>
      </c>
    </row>
    <row r="2339" spans="1:32" ht="14.25" customHeight="1">
      <c r="A2339" s="1">
        <v>2445</v>
      </c>
      <c r="B2339" s="16">
        <v>1</v>
      </c>
      <c r="C2339" s="1" t="s">
        <v>2064</v>
      </c>
      <c r="D2339" s="1" t="s">
        <v>2065</v>
      </c>
      <c r="E2339" s="1">
        <v>2020</v>
      </c>
      <c r="F2339" s="1" t="s">
        <v>2066</v>
      </c>
      <c r="G2339" s="1" t="s">
        <v>2067</v>
      </c>
      <c r="H2339" s="8" t="str">
        <f>HYPERLINK("https://doi.org/"&amp;G2339)</f>
        <v>https://doi.org/10.1029/2019WR026290</v>
      </c>
      <c r="I2339" s="1" t="s">
        <v>2068</v>
      </c>
      <c r="J2339" s="1" t="s">
        <v>55</v>
      </c>
      <c r="K2339" s="2">
        <v>1</v>
      </c>
      <c r="L2339" s="2">
        <v>436</v>
      </c>
      <c r="M2339" s="2" t="s">
        <v>47</v>
      </c>
      <c r="N2339" s="9">
        <f>S2339*Unit_conversion!$C$5</f>
        <v>0.59499655877870061</v>
      </c>
      <c r="O2339" s="16"/>
      <c r="P2339" s="16"/>
      <c r="Q2339" s="16"/>
      <c r="R2339" s="4"/>
      <c r="S2339" s="3">
        <f t="shared" si="49"/>
        <v>16.898039999999998</v>
      </c>
      <c r="T2339" s="3"/>
      <c r="U2339" s="16" t="s">
        <v>234</v>
      </c>
      <c r="V2339" s="3"/>
      <c r="W2339" s="3" t="s">
        <v>2119</v>
      </c>
      <c r="X2339" s="3" t="s">
        <v>1141</v>
      </c>
      <c r="Y2339" s="16" t="s">
        <v>2070</v>
      </c>
      <c r="Z2339" s="16">
        <v>1.46</v>
      </c>
    </row>
    <row r="2340" spans="1:32" ht="14.25" customHeight="1">
      <c r="A2340" s="1">
        <v>4360</v>
      </c>
      <c r="B2340" s="2">
        <v>1</v>
      </c>
      <c r="C2340" s="1" t="s">
        <v>2120</v>
      </c>
      <c r="D2340" s="1" t="s">
        <v>2121</v>
      </c>
      <c r="E2340" s="1">
        <v>2021</v>
      </c>
      <c r="F2340" s="1" t="s">
        <v>2122</v>
      </c>
      <c r="G2340" s="1" t="s">
        <v>2123</v>
      </c>
      <c r="H2340" s="8" t="str">
        <f>HYPERLINK("https://doi.org/"&amp;G2340)</f>
        <v>https://doi.org/10.1029/2020JD032873</v>
      </c>
      <c r="J2340" s="1" t="s">
        <v>2124</v>
      </c>
      <c r="K2340" s="2">
        <v>238</v>
      </c>
      <c r="L2340" s="2">
        <v>245807</v>
      </c>
      <c r="M2340" s="2" t="s">
        <v>2125</v>
      </c>
      <c r="N2340" s="2">
        <v>1.56</v>
      </c>
      <c r="O2340" s="2"/>
      <c r="Q2340" s="2"/>
      <c r="R2340" s="4"/>
      <c r="U2340" s="2" t="s">
        <v>35</v>
      </c>
      <c r="X2340" s="2" t="s">
        <v>1141</v>
      </c>
    </row>
    <row r="2341" spans="1:32" ht="14.25" customHeight="1">
      <c r="A2341" s="1">
        <v>4360</v>
      </c>
      <c r="B2341" s="2">
        <v>1</v>
      </c>
      <c r="C2341" s="1" t="s">
        <v>2120</v>
      </c>
      <c r="D2341" s="1" t="s">
        <v>2121</v>
      </c>
      <c r="E2341" s="1">
        <v>2021</v>
      </c>
      <c r="F2341" s="1" t="s">
        <v>2122</v>
      </c>
      <c r="G2341" s="1" t="s">
        <v>2123</v>
      </c>
      <c r="H2341" s="8" t="str">
        <f>HYPERLINK("https://doi.org/"&amp;G2341)</f>
        <v>https://doi.org/10.1029/2020JD032873</v>
      </c>
      <c r="J2341" s="1" t="s">
        <v>2124</v>
      </c>
      <c r="K2341" s="2">
        <v>238</v>
      </c>
      <c r="L2341" s="2">
        <v>229686</v>
      </c>
      <c r="M2341" s="2" t="s">
        <v>2126</v>
      </c>
      <c r="N2341" s="2">
        <v>1.55</v>
      </c>
      <c r="O2341" s="2"/>
      <c r="Q2341" s="2"/>
      <c r="R2341" s="4"/>
      <c r="U2341" s="2" t="s">
        <v>35</v>
      </c>
      <c r="X2341" s="2" t="s">
        <v>1141</v>
      </c>
      <c r="Y2341" s="2"/>
    </row>
    <row r="2342" spans="1:32" ht="14.25" customHeight="1">
      <c r="A2342" s="1">
        <v>4360</v>
      </c>
      <c r="B2342" s="2">
        <v>1</v>
      </c>
      <c r="C2342" s="1" t="s">
        <v>2120</v>
      </c>
      <c r="D2342" s="1" t="s">
        <v>2121</v>
      </c>
      <c r="E2342" s="1">
        <v>2021</v>
      </c>
      <c r="F2342" s="1" t="s">
        <v>2122</v>
      </c>
      <c r="G2342" s="1" t="s">
        <v>2123</v>
      </c>
      <c r="H2342" s="8" t="str">
        <f>HYPERLINK("https://doi.org/"&amp;G2342)</f>
        <v>https://doi.org/10.1029/2020JD032873</v>
      </c>
      <c r="J2342" s="1" t="s">
        <v>2124</v>
      </c>
      <c r="K2342" s="2">
        <v>238</v>
      </c>
      <c r="L2342" s="2">
        <v>230974</v>
      </c>
      <c r="M2342" s="2" t="s">
        <v>2127</v>
      </c>
      <c r="N2342" s="2">
        <v>1.66</v>
      </c>
      <c r="O2342" s="2"/>
      <c r="Q2342" s="2"/>
      <c r="R2342" s="4"/>
      <c r="U2342" s="2" t="s">
        <v>35</v>
      </c>
      <c r="X2342" s="2" t="s">
        <v>1141</v>
      </c>
      <c r="Y2342" s="2"/>
    </row>
    <row r="2343" spans="1:32" ht="14.25" customHeight="1">
      <c r="A2343" s="1">
        <v>2667</v>
      </c>
      <c r="B2343" s="2">
        <v>1</v>
      </c>
      <c r="C2343" s="1" t="s">
        <v>2128</v>
      </c>
      <c r="D2343" s="1" t="s">
        <v>2129</v>
      </c>
      <c r="E2343" s="1">
        <v>2019</v>
      </c>
      <c r="F2343" s="1" t="s">
        <v>2130</v>
      </c>
      <c r="G2343" s="1" t="s">
        <v>2131</v>
      </c>
      <c r="H2343" s="8" t="str">
        <f>HYPERLINK("https://doi.org/"&amp;G2343)</f>
        <v>https://doi.org/10.1038/s41598-019-50724-w</v>
      </c>
      <c r="J2343" s="1" t="s">
        <v>2132</v>
      </c>
      <c r="K2343" s="2">
        <v>5</v>
      </c>
      <c r="L2343" s="2"/>
      <c r="M2343" s="2" t="s">
        <v>2133</v>
      </c>
      <c r="N2343" s="9">
        <f>S2343*Unit_conversion!$C$5</f>
        <v>2.039772106708833</v>
      </c>
      <c r="Q2343" s="2"/>
      <c r="R2343" s="10"/>
      <c r="S2343" s="2">
        <v>57.93</v>
      </c>
      <c r="U2343" s="2" t="s">
        <v>26</v>
      </c>
      <c r="X2343" s="2" t="s">
        <v>1141</v>
      </c>
    </row>
    <row r="2344" spans="1:32" ht="14.25" customHeight="1">
      <c r="A2344" s="1">
        <v>2667</v>
      </c>
      <c r="B2344" s="2">
        <v>1</v>
      </c>
      <c r="C2344" s="1" t="s">
        <v>2128</v>
      </c>
      <c r="D2344" s="1" t="s">
        <v>2129</v>
      </c>
      <c r="E2344" s="1">
        <v>2019</v>
      </c>
      <c r="F2344" s="1" t="s">
        <v>2130</v>
      </c>
      <c r="G2344" s="1" t="s">
        <v>2131</v>
      </c>
      <c r="H2344" s="8" t="str">
        <f>HYPERLINK("https://doi.org/"&amp;G2344)</f>
        <v>https://doi.org/10.1038/s41598-019-50724-w</v>
      </c>
      <c r="J2344" s="1" t="s">
        <v>2132</v>
      </c>
      <c r="K2344" s="2">
        <v>5</v>
      </c>
      <c r="L2344" s="2"/>
      <c r="M2344" s="2" t="s">
        <v>2133</v>
      </c>
      <c r="N2344" s="2">
        <f>P2344/R2344</f>
        <v>2.56</v>
      </c>
      <c r="O2344" s="2"/>
      <c r="P2344" s="2">
        <v>0.32</v>
      </c>
      <c r="Q2344" s="2"/>
      <c r="R2344" s="4">
        <f>3/24</f>
        <v>0.125</v>
      </c>
      <c r="U2344" s="2" t="s">
        <v>2134</v>
      </c>
      <c r="V2344" s="2"/>
      <c r="W2344" s="2"/>
      <c r="X2344" s="2" t="s">
        <v>1141</v>
      </c>
      <c r="Y2344" s="2" t="s">
        <v>2135</v>
      </c>
      <c r="AB2344" s="2" t="s">
        <v>37</v>
      </c>
    </row>
    <row r="2345" spans="1:32" ht="14.25" customHeight="1">
      <c r="A2345" s="1">
        <v>2259</v>
      </c>
      <c r="B2345" s="2">
        <v>1</v>
      </c>
      <c r="C2345" s="1" t="s">
        <v>2136</v>
      </c>
      <c r="D2345" s="1" t="s">
        <v>2137</v>
      </c>
      <c r="E2345" s="1">
        <v>2020</v>
      </c>
      <c r="F2345" s="1" t="s">
        <v>2138</v>
      </c>
      <c r="G2345" s="1" t="s">
        <v>2139</v>
      </c>
      <c r="H2345" s="8" t="str">
        <f>HYPERLINK("https://doi.org/"&amp;G2345)</f>
        <v>https://doi.org/10.1061/(ASCE)HE.1943-5584.0002006</v>
      </c>
      <c r="I2345" s="1" t="s">
        <v>2140</v>
      </c>
      <c r="J2345" s="1" t="s">
        <v>2141</v>
      </c>
      <c r="K2345" s="2">
        <v>3</v>
      </c>
      <c r="L2345" s="2">
        <v>27</v>
      </c>
      <c r="M2345" s="2" t="s">
        <v>2142</v>
      </c>
      <c r="N2345" s="16">
        <v>0.46</v>
      </c>
      <c r="O2345" s="2"/>
      <c r="Q2345" s="2"/>
      <c r="R2345" s="4"/>
      <c r="U2345" s="2" t="s">
        <v>35</v>
      </c>
      <c r="V2345" s="2" t="s">
        <v>36</v>
      </c>
      <c r="W2345" s="2" t="s">
        <v>2143</v>
      </c>
      <c r="X2345" s="2" t="s">
        <v>1141</v>
      </c>
      <c r="Y2345" s="2"/>
      <c r="AA2345" s="2"/>
    </row>
    <row r="2346" spans="1:32" ht="14.25" customHeight="1">
      <c r="A2346" s="1">
        <v>2259</v>
      </c>
      <c r="B2346" s="2">
        <v>1</v>
      </c>
      <c r="C2346" s="1" t="s">
        <v>2136</v>
      </c>
      <c r="D2346" s="1" t="s">
        <v>2137</v>
      </c>
      <c r="E2346" s="1">
        <v>2020</v>
      </c>
      <c r="F2346" s="1" t="s">
        <v>2138</v>
      </c>
      <c r="G2346" s="1" t="s">
        <v>2139</v>
      </c>
      <c r="H2346" s="8" t="str">
        <f>HYPERLINK("https://doi.org/"&amp;G2346)</f>
        <v>https://doi.org/10.1061/(ASCE)HE.1943-5584.0002006</v>
      </c>
      <c r="I2346" s="1" t="s">
        <v>2140</v>
      </c>
      <c r="J2346" s="1" t="s">
        <v>2141</v>
      </c>
      <c r="K2346" s="2">
        <v>3</v>
      </c>
      <c r="L2346" s="2">
        <v>27</v>
      </c>
      <c r="M2346" s="2" t="s">
        <v>2144</v>
      </c>
      <c r="N2346" s="16">
        <v>0.5</v>
      </c>
      <c r="O2346" s="2"/>
      <c r="Q2346" s="2"/>
      <c r="R2346" s="4"/>
      <c r="U2346" s="2" t="s">
        <v>35</v>
      </c>
      <c r="V2346" s="2" t="s">
        <v>36</v>
      </c>
      <c r="W2346" s="2" t="s">
        <v>2143</v>
      </c>
      <c r="X2346" s="2" t="s">
        <v>1141</v>
      </c>
      <c r="Y2346" s="2"/>
    </row>
    <row r="2347" spans="1:32" ht="14.25" customHeight="1">
      <c r="A2347" s="1">
        <v>2167</v>
      </c>
      <c r="B2347" s="2">
        <v>1</v>
      </c>
      <c r="C2347" s="1" t="s">
        <v>2145</v>
      </c>
      <c r="D2347" s="1" t="s">
        <v>2146</v>
      </c>
      <c r="E2347" s="1">
        <v>2011</v>
      </c>
      <c r="F2347" s="1" t="s">
        <v>2147</v>
      </c>
      <c r="G2347" s="1" t="s">
        <v>2148</v>
      </c>
      <c r="H2347" s="8" t="str">
        <f>HYPERLINK("https://doi.org/"&amp;G2347)</f>
        <v>https://doi.org/10.1080/01431161.2010.492252</v>
      </c>
      <c r="J2347" s="1" t="s">
        <v>2149</v>
      </c>
      <c r="K2347" s="2">
        <v>1</v>
      </c>
      <c r="L2347" s="2"/>
      <c r="M2347" s="2" t="s">
        <v>2150</v>
      </c>
      <c r="N2347" s="9">
        <f>S2347*Unit_conversion!$C$5</f>
        <v>1.3133695767346707</v>
      </c>
      <c r="O2347" s="2"/>
      <c r="P2347" s="2"/>
      <c r="Q2347" s="2"/>
      <c r="R2347" s="10"/>
      <c r="S2347" s="2">
        <v>37.299999999999997</v>
      </c>
      <c r="U2347" s="2" t="s">
        <v>35</v>
      </c>
      <c r="V2347" s="2" t="s">
        <v>29</v>
      </c>
      <c r="W2347" s="2" t="s">
        <v>2151</v>
      </c>
      <c r="X2347" s="2" t="s">
        <v>1141</v>
      </c>
      <c r="Y2347" s="2" t="s">
        <v>2152</v>
      </c>
      <c r="Z2347" s="2">
        <v>2006</v>
      </c>
    </row>
    <row r="2348" spans="1:32" ht="14.25" customHeight="1">
      <c r="A2348" s="1">
        <v>2167</v>
      </c>
      <c r="B2348" s="2">
        <v>1</v>
      </c>
      <c r="C2348" s="1" t="s">
        <v>2145</v>
      </c>
      <c r="D2348" s="1" t="s">
        <v>2146</v>
      </c>
      <c r="E2348" s="1">
        <v>2011</v>
      </c>
      <c r="F2348" s="1" t="s">
        <v>2147</v>
      </c>
      <c r="G2348" s="1" t="s">
        <v>2148</v>
      </c>
      <c r="H2348" s="8" t="str">
        <f>HYPERLINK("https://doi.org/"&amp;G2348)</f>
        <v>https://doi.org/10.1080/01431161.2010.492252</v>
      </c>
      <c r="J2348" s="1" t="s">
        <v>2149</v>
      </c>
      <c r="K2348" s="2">
        <v>1</v>
      </c>
      <c r="L2348" s="2"/>
      <c r="M2348" s="2" t="s">
        <v>2150</v>
      </c>
      <c r="N2348" s="9">
        <f>S2348*Unit_conversion!$C$5</f>
        <v>1.5739308332450346</v>
      </c>
      <c r="O2348" s="2"/>
      <c r="P2348" s="2"/>
      <c r="Q2348" s="2"/>
      <c r="R2348" s="10"/>
      <c r="S2348" s="2">
        <v>44.7</v>
      </c>
      <c r="U2348" s="2" t="s">
        <v>35</v>
      </c>
      <c r="V2348" s="2" t="s">
        <v>29</v>
      </c>
      <c r="W2348" s="2" t="s">
        <v>2151</v>
      </c>
      <c r="X2348" s="2" t="s">
        <v>1141</v>
      </c>
      <c r="Y2348" s="2" t="s">
        <v>2153</v>
      </c>
      <c r="Z2348" s="2">
        <v>2006</v>
      </c>
    </row>
    <row r="2349" spans="1:32" ht="14.25" customHeight="1">
      <c r="A2349" s="1">
        <v>2167</v>
      </c>
      <c r="B2349" s="2">
        <v>1</v>
      </c>
      <c r="C2349" s="1" t="s">
        <v>2145</v>
      </c>
      <c r="D2349" s="1" t="s">
        <v>2146</v>
      </c>
      <c r="E2349" s="1">
        <v>2011</v>
      </c>
      <c r="F2349" s="1" t="s">
        <v>2147</v>
      </c>
      <c r="G2349" s="1" t="s">
        <v>2148</v>
      </c>
      <c r="H2349" s="8" t="str">
        <f>HYPERLINK("https://doi.org/"&amp;G2349)</f>
        <v>https://doi.org/10.1080/01431161.2010.492252</v>
      </c>
      <c r="J2349" s="1" t="s">
        <v>2149</v>
      </c>
      <c r="K2349" s="2">
        <v>1</v>
      </c>
      <c r="L2349" s="2"/>
      <c r="M2349" s="2" t="s">
        <v>2150</v>
      </c>
      <c r="N2349" s="9">
        <f>S2349*Unit_conversion!$C$5</f>
        <v>1.5387198526355259</v>
      </c>
      <c r="O2349" s="2"/>
      <c r="P2349" s="2"/>
      <c r="Q2349" s="2"/>
      <c r="R2349" s="10"/>
      <c r="S2349" s="2">
        <v>43.7</v>
      </c>
      <c r="U2349" s="2" t="s">
        <v>35</v>
      </c>
      <c r="V2349" s="2" t="s">
        <v>29</v>
      </c>
      <c r="W2349" s="2" t="s">
        <v>2151</v>
      </c>
      <c r="X2349" s="2" t="s">
        <v>1141</v>
      </c>
      <c r="Y2349" s="2" t="s">
        <v>2152</v>
      </c>
      <c r="Z2349" s="2">
        <v>2007</v>
      </c>
    </row>
    <row r="2350" spans="1:32" ht="14.25" customHeight="1">
      <c r="A2350" s="1">
        <v>2167</v>
      </c>
      <c r="B2350" s="2">
        <v>1</v>
      </c>
      <c r="C2350" s="1" t="s">
        <v>2145</v>
      </c>
      <c r="D2350" s="1" t="s">
        <v>2146</v>
      </c>
      <c r="E2350" s="1">
        <v>2011</v>
      </c>
      <c r="F2350" s="1" t="s">
        <v>2147</v>
      </c>
      <c r="G2350" s="1" t="s">
        <v>2148</v>
      </c>
      <c r="H2350" s="8" t="str">
        <f>HYPERLINK("https://doi.org/"&amp;G2350)</f>
        <v>https://doi.org/10.1080/01431161.2010.492252</v>
      </c>
      <c r="J2350" s="1" t="s">
        <v>2149</v>
      </c>
      <c r="K2350" s="2">
        <v>1</v>
      </c>
      <c r="L2350" s="2"/>
      <c r="M2350" s="2" t="s">
        <v>2150</v>
      </c>
      <c r="N2350" s="9">
        <f>S2350*Unit_conversion!$C$5</f>
        <v>2.4225154659341914</v>
      </c>
      <c r="O2350" s="2"/>
      <c r="P2350" s="2"/>
      <c r="Q2350" s="2"/>
      <c r="R2350" s="10"/>
      <c r="S2350" s="2">
        <v>68.8</v>
      </c>
      <c r="U2350" s="2" t="s">
        <v>35</v>
      </c>
      <c r="V2350" s="2" t="s">
        <v>29</v>
      </c>
      <c r="W2350" s="2" t="s">
        <v>2151</v>
      </c>
      <c r="X2350" s="2" t="s">
        <v>1141</v>
      </c>
      <c r="Y2350" s="2" t="s">
        <v>2153</v>
      </c>
      <c r="Z2350" s="2">
        <v>2007</v>
      </c>
    </row>
    <row r="2351" spans="1:32" ht="14.25" customHeight="1">
      <c r="A2351" s="3">
        <v>2094</v>
      </c>
      <c r="B2351" s="2">
        <v>1</v>
      </c>
      <c r="C2351" s="3" t="s">
        <v>2154</v>
      </c>
      <c r="D2351" s="3" t="s">
        <v>2155</v>
      </c>
      <c r="E2351" s="3">
        <v>2011</v>
      </c>
      <c r="F2351" s="3" t="s">
        <v>2156</v>
      </c>
      <c r="G2351" s="3" t="s">
        <v>2157</v>
      </c>
      <c r="H2351" s="17" t="str">
        <f>HYPERLINK("https://doi.org/"&amp;G2351)</f>
        <v>https://doi.org/10.1080/01431161.2011.632655</v>
      </c>
      <c r="I2351" s="3" t="s">
        <v>2158</v>
      </c>
      <c r="J2351" s="3" t="s">
        <v>2159</v>
      </c>
      <c r="K2351" s="16">
        <v>4</v>
      </c>
      <c r="L2351" s="16"/>
      <c r="M2351" s="16" t="s">
        <v>207</v>
      </c>
      <c r="N2351" s="16">
        <v>0.48</v>
      </c>
      <c r="O2351" s="16"/>
      <c r="Q2351" s="16"/>
      <c r="R2351" s="4"/>
      <c r="S2351" s="3"/>
      <c r="T2351" s="3"/>
      <c r="U2351" s="16" t="s">
        <v>35</v>
      </c>
      <c r="V2351" s="3"/>
      <c r="W2351" s="3"/>
      <c r="X2351" s="16" t="s">
        <v>28</v>
      </c>
      <c r="Y2351" s="16"/>
      <c r="Z2351" s="3"/>
      <c r="AA2351" s="16"/>
      <c r="AB2351" s="3"/>
      <c r="AC2351" s="3"/>
      <c r="AD2351" s="3"/>
      <c r="AE2351" s="3"/>
      <c r="AF2351" s="3"/>
    </row>
    <row r="2352" spans="1:32" ht="14.25" customHeight="1">
      <c r="A2352" s="3">
        <v>2094</v>
      </c>
      <c r="B2352" s="12">
        <v>1</v>
      </c>
      <c r="C2352" s="3" t="s">
        <v>2154</v>
      </c>
      <c r="D2352" s="3" t="s">
        <v>2155</v>
      </c>
      <c r="E2352" s="3">
        <v>2011</v>
      </c>
      <c r="F2352" s="3" t="s">
        <v>2156</v>
      </c>
      <c r="G2352" s="3" t="s">
        <v>2157</v>
      </c>
      <c r="H2352" s="17" t="str">
        <f>HYPERLINK("https://doi.org/"&amp;G2352)</f>
        <v>https://doi.org/10.1080/01431161.2011.632655</v>
      </c>
      <c r="I2352" s="3" t="s">
        <v>2158</v>
      </c>
      <c r="J2352" s="3" t="s">
        <v>2159</v>
      </c>
      <c r="K2352" s="16">
        <v>4</v>
      </c>
      <c r="L2352" s="16"/>
      <c r="M2352" s="16" t="s">
        <v>207</v>
      </c>
      <c r="N2352" s="9">
        <f>P2352/R2352</f>
        <v>0.53333333333333333</v>
      </c>
      <c r="O2352" s="16"/>
      <c r="P2352" s="16">
        <v>16</v>
      </c>
      <c r="Q2352" s="16"/>
      <c r="R2352" s="10">
        <v>30</v>
      </c>
      <c r="S2352" s="3"/>
      <c r="T2352" s="3"/>
      <c r="U2352" s="16" t="s">
        <v>45</v>
      </c>
      <c r="V2352" s="3"/>
      <c r="W2352" s="3"/>
      <c r="X2352" s="16" t="s">
        <v>28</v>
      </c>
      <c r="Y2352" s="16"/>
      <c r="Z2352" s="3"/>
      <c r="AA2352" s="3"/>
      <c r="AB2352" s="3"/>
      <c r="AC2352" s="3"/>
      <c r="AD2352" s="3"/>
      <c r="AE2352" s="3"/>
      <c r="AF2352" s="3"/>
    </row>
    <row r="2353" spans="1:32" ht="14.25" customHeight="1">
      <c r="A2353" s="3">
        <v>1787</v>
      </c>
      <c r="B2353" s="16">
        <v>1</v>
      </c>
      <c r="C2353" s="3" t="s">
        <v>2160</v>
      </c>
      <c r="D2353" s="3" t="s">
        <v>2161</v>
      </c>
      <c r="E2353" s="3">
        <v>2013</v>
      </c>
      <c r="F2353" s="3" t="s">
        <v>2162</v>
      </c>
      <c r="G2353" s="3" t="s">
        <v>2163</v>
      </c>
      <c r="H2353" s="17" t="str">
        <f>HYPERLINK("https://doi.org/"&amp;G2353)</f>
        <v>https://doi.org/10.1080/01431161.2012.716529</v>
      </c>
      <c r="I2353" s="3" t="s">
        <v>2164</v>
      </c>
      <c r="J2353" s="3" t="s">
        <v>2165</v>
      </c>
      <c r="K2353" s="16">
        <v>1</v>
      </c>
      <c r="L2353" s="16"/>
      <c r="M2353" s="16" t="s">
        <v>57</v>
      </c>
      <c r="N2353" s="9">
        <f>S2353*Unit_conversion!$C$5</f>
        <v>6.8309302382446679</v>
      </c>
      <c r="O2353" s="16"/>
      <c r="P2353" s="16"/>
      <c r="Q2353" s="16"/>
      <c r="R2353" s="10"/>
      <c r="S2353" s="16">
        <v>194</v>
      </c>
      <c r="T2353" s="16">
        <v>252</v>
      </c>
      <c r="U2353" s="2" t="s">
        <v>26</v>
      </c>
      <c r="V2353" s="16" t="s">
        <v>29</v>
      </c>
      <c r="W2353" s="16" t="s">
        <v>919</v>
      </c>
      <c r="X2353" s="16" t="s">
        <v>28</v>
      </c>
      <c r="Y2353" s="16"/>
      <c r="Z2353" s="3"/>
      <c r="AA2353" s="3"/>
      <c r="AB2353" s="3"/>
      <c r="AC2353" s="3"/>
      <c r="AD2353" s="3"/>
      <c r="AE2353" s="3"/>
      <c r="AF2353" s="3"/>
    </row>
    <row r="2354" spans="1:32" ht="14.25" customHeight="1">
      <c r="A2354" s="3">
        <v>1787</v>
      </c>
      <c r="B2354" s="16">
        <v>1</v>
      </c>
      <c r="C2354" s="3" t="s">
        <v>2160</v>
      </c>
      <c r="D2354" s="3" t="s">
        <v>2161</v>
      </c>
      <c r="E2354" s="3">
        <v>2013</v>
      </c>
      <c r="F2354" s="3" t="s">
        <v>2162</v>
      </c>
      <c r="G2354" s="3" t="s">
        <v>2163</v>
      </c>
      <c r="H2354" s="17" t="str">
        <f>HYPERLINK("https://doi.org/"&amp;G2354)</f>
        <v>https://doi.org/10.1080/01431161.2012.716529</v>
      </c>
      <c r="I2354" s="3" t="s">
        <v>2164</v>
      </c>
      <c r="J2354" s="3" t="s">
        <v>2165</v>
      </c>
      <c r="K2354" s="16">
        <v>1</v>
      </c>
      <c r="L2354" s="16"/>
      <c r="M2354" s="16" t="s">
        <v>57</v>
      </c>
      <c r="N2354" s="9">
        <f>S2354*Unit_conversion!$C$5</f>
        <v>4.6126384598456269</v>
      </c>
      <c r="O2354" s="16"/>
      <c r="P2354" s="16"/>
      <c r="Q2354" s="16"/>
      <c r="R2354" s="10"/>
      <c r="S2354" s="16">
        <v>131</v>
      </c>
      <c r="T2354" s="16">
        <v>333</v>
      </c>
      <c r="U2354" s="2" t="s">
        <v>26</v>
      </c>
      <c r="V2354" s="16" t="s">
        <v>29</v>
      </c>
      <c r="W2354" s="16" t="s">
        <v>2166</v>
      </c>
      <c r="X2354" s="16" t="s">
        <v>28</v>
      </c>
      <c r="Y2354" s="16"/>
      <c r="Z2354" s="3"/>
      <c r="AA2354" s="3"/>
      <c r="AB2354" s="3"/>
      <c r="AC2354" s="3"/>
      <c r="AD2354" s="3"/>
      <c r="AE2354" s="3"/>
      <c r="AF2354" s="3"/>
    </row>
    <row r="2355" spans="1:32" ht="14.25" customHeight="1">
      <c r="A2355" s="3">
        <v>1787</v>
      </c>
      <c r="B2355" s="16">
        <v>1</v>
      </c>
      <c r="C2355" s="3" t="s">
        <v>2160</v>
      </c>
      <c r="D2355" s="3" t="s">
        <v>2161</v>
      </c>
      <c r="E2355" s="3">
        <v>2013</v>
      </c>
      <c r="F2355" s="3" t="s">
        <v>2162</v>
      </c>
      <c r="G2355" s="3" t="s">
        <v>2163</v>
      </c>
      <c r="H2355" s="17" t="str">
        <f>HYPERLINK("https://doi.org/"&amp;G2355)</f>
        <v>https://doi.org/10.1080/01431161.2012.716529</v>
      </c>
      <c r="I2355" s="3" t="s">
        <v>2164</v>
      </c>
      <c r="J2355" s="3" t="s">
        <v>2165</v>
      </c>
      <c r="K2355" s="16">
        <v>1</v>
      </c>
      <c r="L2355" s="16"/>
      <c r="M2355" s="16" t="s">
        <v>57</v>
      </c>
      <c r="N2355" s="9">
        <f>S2355*Unit_conversion!$C$5</f>
        <v>3.6619419833888944</v>
      </c>
      <c r="O2355" s="16"/>
      <c r="P2355" s="16"/>
      <c r="Q2355" s="16"/>
      <c r="R2355" s="10"/>
      <c r="S2355" s="16">
        <v>104</v>
      </c>
      <c r="T2355" s="16">
        <v>366</v>
      </c>
      <c r="U2355" s="2" t="s">
        <v>26</v>
      </c>
      <c r="V2355" s="16" t="s">
        <v>29</v>
      </c>
      <c r="W2355" s="16" t="s">
        <v>2167</v>
      </c>
      <c r="X2355" s="16" t="s">
        <v>28</v>
      </c>
      <c r="Y2355" s="16"/>
      <c r="Z2355" s="3"/>
      <c r="AA2355" s="3"/>
      <c r="AB2355" s="3"/>
      <c r="AC2355" s="3"/>
      <c r="AD2355" s="3"/>
      <c r="AE2355" s="3"/>
      <c r="AF2355" s="3"/>
    </row>
    <row r="2356" spans="1:32" ht="14.25" customHeight="1">
      <c r="A2356" s="3">
        <v>1787</v>
      </c>
      <c r="B2356" s="16">
        <v>1</v>
      </c>
      <c r="C2356" s="3" t="s">
        <v>2160</v>
      </c>
      <c r="D2356" s="3" t="s">
        <v>2161</v>
      </c>
      <c r="E2356" s="3">
        <v>2013</v>
      </c>
      <c r="F2356" s="3" t="s">
        <v>2162</v>
      </c>
      <c r="G2356" s="3" t="s">
        <v>2163</v>
      </c>
      <c r="H2356" s="17" t="str">
        <f>HYPERLINK("https://doi.org/"&amp;G2356)</f>
        <v>https://doi.org/10.1080/01431161.2012.716529</v>
      </c>
      <c r="I2356" s="3" t="s">
        <v>2164</v>
      </c>
      <c r="J2356" s="3" t="s">
        <v>2165</v>
      </c>
      <c r="K2356" s="16">
        <v>1</v>
      </c>
      <c r="L2356" s="16"/>
      <c r="M2356" s="16" t="s">
        <v>2168</v>
      </c>
      <c r="N2356" s="9">
        <f>S2356*Unit_conversion!$C$5</f>
        <v>8.3450024044535382</v>
      </c>
      <c r="O2356" s="16"/>
      <c r="P2356" s="16"/>
      <c r="Q2356" s="16"/>
      <c r="R2356" s="10"/>
      <c r="S2356" s="16">
        <v>237</v>
      </c>
      <c r="T2356" s="16">
        <v>252</v>
      </c>
      <c r="U2356" s="2" t="s">
        <v>26</v>
      </c>
      <c r="V2356" s="16" t="s">
        <v>29</v>
      </c>
      <c r="W2356" s="16" t="s">
        <v>919</v>
      </c>
      <c r="X2356" s="16" t="s">
        <v>28</v>
      </c>
      <c r="Y2356" s="16"/>
      <c r="Z2356" s="3"/>
      <c r="AA2356" s="3"/>
      <c r="AB2356" s="3"/>
      <c r="AC2356" s="3"/>
      <c r="AD2356" s="3"/>
      <c r="AE2356" s="3"/>
      <c r="AF2356" s="3"/>
    </row>
    <row r="2357" spans="1:32" ht="14.25" customHeight="1">
      <c r="A2357" s="3">
        <v>1787</v>
      </c>
      <c r="B2357" s="16">
        <v>1</v>
      </c>
      <c r="C2357" s="3" t="s">
        <v>2160</v>
      </c>
      <c r="D2357" s="3" t="s">
        <v>2161</v>
      </c>
      <c r="E2357" s="3">
        <v>2013</v>
      </c>
      <c r="F2357" s="3" t="s">
        <v>2162</v>
      </c>
      <c r="G2357" s="3" t="s">
        <v>2163</v>
      </c>
      <c r="H2357" s="17" t="str">
        <f>HYPERLINK("https://doi.org/"&amp;G2357)</f>
        <v>https://doi.org/10.1080/01431161.2012.716529</v>
      </c>
      <c r="I2357" s="3" t="s">
        <v>2164</v>
      </c>
      <c r="J2357" s="3" t="s">
        <v>2165</v>
      </c>
      <c r="K2357" s="16">
        <v>1</v>
      </c>
      <c r="L2357" s="16"/>
      <c r="M2357" s="16" t="s">
        <v>2168</v>
      </c>
      <c r="N2357" s="9">
        <f>S2357*Unit_conversion!$C$5</f>
        <v>6.3379765097115479</v>
      </c>
      <c r="O2357" s="16"/>
      <c r="P2357" s="16"/>
      <c r="Q2357" s="16"/>
      <c r="R2357" s="10"/>
      <c r="S2357" s="16">
        <v>180</v>
      </c>
      <c r="T2357" s="16">
        <v>333</v>
      </c>
      <c r="U2357" s="2" t="s">
        <v>26</v>
      </c>
      <c r="V2357" s="16" t="s">
        <v>29</v>
      </c>
      <c r="W2357" s="16" t="s">
        <v>2166</v>
      </c>
      <c r="X2357" s="16" t="s">
        <v>28</v>
      </c>
      <c r="Y2357" s="16"/>
      <c r="Z2357" s="3"/>
      <c r="AA2357" s="3"/>
      <c r="AB2357" s="3"/>
      <c r="AC2357" s="3"/>
      <c r="AD2357" s="3"/>
      <c r="AE2357" s="3"/>
      <c r="AF2357" s="3"/>
    </row>
    <row r="2358" spans="1:32" ht="14.25" customHeight="1">
      <c r="A2358" s="3">
        <v>1787</v>
      </c>
      <c r="B2358" s="16">
        <v>1</v>
      </c>
      <c r="C2358" s="3" t="s">
        <v>2160</v>
      </c>
      <c r="D2358" s="3" t="s">
        <v>2161</v>
      </c>
      <c r="E2358" s="3">
        <v>2013</v>
      </c>
      <c r="F2358" s="3" t="s">
        <v>2162</v>
      </c>
      <c r="G2358" s="3" t="s">
        <v>2163</v>
      </c>
      <c r="H2358" s="17" t="str">
        <f>HYPERLINK("https://doi.org/"&amp;G2358)</f>
        <v>https://doi.org/10.1080/01431161.2012.716529</v>
      </c>
      <c r="I2358" s="3" t="s">
        <v>2164</v>
      </c>
      <c r="J2358" s="3" t="s">
        <v>2165</v>
      </c>
      <c r="K2358" s="16">
        <v>1</v>
      </c>
      <c r="L2358" s="16"/>
      <c r="M2358" s="16" t="s">
        <v>2168</v>
      </c>
      <c r="N2358" s="9">
        <f>S2358*Unit_conversion!$C$5</f>
        <v>5.4929129750833416</v>
      </c>
      <c r="O2358" s="16"/>
      <c r="P2358" s="16"/>
      <c r="Q2358" s="16"/>
      <c r="R2358" s="10"/>
      <c r="S2358" s="16">
        <v>156</v>
      </c>
      <c r="T2358" s="16">
        <v>366</v>
      </c>
      <c r="U2358" s="2" t="s">
        <v>26</v>
      </c>
      <c r="V2358" s="16" t="s">
        <v>29</v>
      </c>
      <c r="W2358" s="16" t="s">
        <v>2167</v>
      </c>
      <c r="X2358" s="16" t="s">
        <v>28</v>
      </c>
      <c r="Y2358" s="16"/>
      <c r="Z2358" s="3"/>
      <c r="AA2358" s="3"/>
      <c r="AB2358" s="3"/>
      <c r="AC2358" s="3"/>
      <c r="AD2358" s="3"/>
      <c r="AE2358" s="3"/>
      <c r="AF2358" s="3"/>
    </row>
    <row r="2359" spans="1:32" ht="14.25" customHeight="1">
      <c r="A2359" s="3">
        <v>1269</v>
      </c>
      <c r="B2359" s="2">
        <v>1</v>
      </c>
      <c r="C2359" s="3" t="s">
        <v>2169</v>
      </c>
      <c r="D2359" s="3" t="s">
        <v>2170</v>
      </c>
      <c r="E2359" s="3">
        <v>2015</v>
      </c>
      <c r="F2359" s="3" t="s">
        <v>2171</v>
      </c>
      <c r="G2359" s="3" t="s">
        <v>2172</v>
      </c>
      <c r="H2359" s="17" t="str">
        <f>HYPERLINK("https://doi.org/"&amp;G2359)</f>
        <v>https://doi.org/10.1080/01431161.2014.990645</v>
      </c>
      <c r="I2359" s="3" t="s">
        <v>2173</v>
      </c>
      <c r="J2359" s="3" t="s">
        <v>2165</v>
      </c>
      <c r="K2359" s="16">
        <v>1</v>
      </c>
      <c r="L2359" s="16"/>
      <c r="M2359" s="16" t="s">
        <v>65</v>
      </c>
      <c r="N2359" s="16">
        <v>0.77</v>
      </c>
      <c r="O2359" s="16"/>
      <c r="Q2359" s="16"/>
      <c r="R2359" s="4"/>
      <c r="S2359" s="3"/>
      <c r="T2359" s="3"/>
      <c r="U2359" s="16" t="s">
        <v>35</v>
      </c>
      <c r="V2359" s="16" t="s">
        <v>29</v>
      </c>
      <c r="W2359" s="16" t="s">
        <v>2174</v>
      </c>
      <c r="X2359" s="16" t="s">
        <v>28</v>
      </c>
      <c r="Y2359" s="16"/>
      <c r="Z2359" s="3"/>
      <c r="AA2359" s="3"/>
      <c r="AB2359" s="3"/>
      <c r="AC2359" s="3"/>
      <c r="AD2359" s="3"/>
      <c r="AE2359" s="3"/>
      <c r="AF2359" s="3"/>
    </row>
    <row r="2360" spans="1:32" ht="14.25" customHeight="1">
      <c r="A2360" s="3">
        <v>1269</v>
      </c>
      <c r="B2360" s="2">
        <v>1</v>
      </c>
      <c r="C2360" s="3" t="s">
        <v>2169</v>
      </c>
      <c r="D2360" s="3" t="s">
        <v>2170</v>
      </c>
      <c r="E2360" s="3">
        <v>2015</v>
      </c>
      <c r="F2360" s="3" t="s">
        <v>2171</v>
      </c>
      <c r="G2360" s="3" t="s">
        <v>2172</v>
      </c>
      <c r="H2360" s="17" t="str">
        <f>HYPERLINK("https://doi.org/"&amp;G2360)</f>
        <v>https://doi.org/10.1080/01431161.2014.990645</v>
      </c>
      <c r="I2360" s="3" t="s">
        <v>2173</v>
      </c>
      <c r="J2360" s="3" t="s">
        <v>2165</v>
      </c>
      <c r="K2360" s="16">
        <v>1</v>
      </c>
      <c r="L2360" s="16"/>
      <c r="M2360" s="16" t="s">
        <v>65</v>
      </c>
      <c r="N2360" s="16">
        <v>0.48</v>
      </c>
      <c r="O2360" s="16"/>
      <c r="Q2360" s="16"/>
      <c r="R2360" s="4"/>
      <c r="S2360" s="3"/>
      <c r="T2360" s="3"/>
      <c r="U2360" s="16" t="s">
        <v>35</v>
      </c>
      <c r="V2360" s="16" t="s">
        <v>29</v>
      </c>
      <c r="W2360" s="16" t="s">
        <v>2175</v>
      </c>
      <c r="X2360" s="16" t="s">
        <v>28</v>
      </c>
      <c r="Y2360" s="16"/>
      <c r="Z2360" s="3"/>
      <c r="AA2360" s="16"/>
      <c r="AB2360" s="3"/>
      <c r="AC2360" s="3"/>
      <c r="AD2360" s="3"/>
      <c r="AE2360" s="3"/>
      <c r="AF2360" s="3"/>
    </row>
    <row r="2361" spans="1:32" ht="14.25" customHeight="1">
      <c r="A2361" s="3">
        <v>1268</v>
      </c>
      <c r="B2361" s="16">
        <v>1</v>
      </c>
      <c r="C2361" s="3" t="s">
        <v>2176</v>
      </c>
      <c r="D2361" s="3" t="s">
        <v>320</v>
      </c>
      <c r="E2361" s="3">
        <v>2015</v>
      </c>
      <c r="F2361" s="3" t="s">
        <v>2177</v>
      </c>
      <c r="G2361" s="3" t="s">
        <v>2178</v>
      </c>
      <c r="H2361" s="17" t="str">
        <f>HYPERLINK("https://doi.org/"&amp;G2361)</f>
        <v>https://doi.org/10.1080/01431161.2014.998349</v>
      </c>
      <c r="I2361" s="3" t="s">
        <v>2179</v>
      </c>
      <c r="J2361" s="3" t="s">
        <v>2165</v>
      </c>
      <c r="K2361" s="16">
        <v>1</v>
      </c>
      <c r="L2361" s="16"/>
      <c r="M2361" s="16" t="s">
        <v>2180</v>
      </c>
      <c r="N2361" s="9">
        <f>S2361*Unit_conversion!$C$5</f>
        <v>2.5288526273749072</v>
      </c>
      <c r="O2361" s="16"/>
      <c r="P2361" s="16"/>
      <c r="Q2361" s="16"/>
      <c r="R2361" s="10"/>
      <c r="S2361" s="16">
        <v>71.819999999999993</v>
      </c>
      <c r="T2361" s="16">
        <v>110.74</v>
      </c>
      <c r="U2361" s="2" t="s">
        <v>26</v>
      </c>
      <c r="V2361" s="16" t="s">
        <v>29</v>
      </c>
      <c r="W2361" s="16" t="s">
        <v>1322</v>
      </c>
      <c r="X2361" s="16" t="s">
        <v>28</v>
      </c>
      <c r="Y2361" s="16"/>
      <c r="Z2361" s="3"/>
      <c r="AA2361" s="3"/>
      <c r="AB2361" s="3"/>
      <c r="AC2361" s="3"/>
      <c r="AD2361" s="3"/>
      <c r="AE2361" s="3"/>
      <c r="AF2361" s="3"/>
    </row>
    <row r="2362" spans="1:32" ht="14.25" customHeight="1">
      <c r="A2362" s="3">
        <v>1268</v>
      </c>
      <c r="B2362" s="16">
        <v>1</v>
      </c>
      <c r="C2362" s="3" t="s">
        <v>2176</v>
      </c>
      <c r="D2362" s="3" t="s">
        <v>320</v>
      </c>
      <c r="E2362" s="3">
        <v>2015</v>
      </c>
      <c r="F2362" s="3" t="s">
        <v>2177</v>
      </c>
      <c r="G2362" s="3" t="s">
        <v>2178</v>
      </c>
      <c r="H2362" s="17" t="str">
        <f>HYPERLINK("https://doi.org/"&amp;G2362)</f>
        <v>https://doi.org/10.1080/01431161.2014.998349</v>
      </c>
      <c r="I2362" s="3" t="s">
        <v>2179</v>
      </c>
      <c r="J2362" s="3" t="s">
        <v>2165</v>
      </c>
      <c r="K2362" s="16">
        <v>1</v>
      </c>
      <c r="L2362" s="16"/>
      <c r="M2362" s="16" t="s">
        <v>2180</v>
      </c>
      <c r="N2362" s="9">
        <f>S2362*Unit_conversion!$C$5</f>
        <v>2.2837842023327277</v>
      </c>
      <c r="O2362" s="16"/>
      <c r="P2362" s="16"/>
      <c r="Q2362" s="16"/>
      <c r="R2362" s="10"/>
      <c r="S2362" s="16">
        <v>64.86</v>
      </c>
      <c r="T2362" s="16">
        <v>142.62</v>
      </c>
      <c r="U2362" s="2" t="s">
        <v>26</v>
      </c>
      <c r="V2362" s="16" t="s">
        <v>29</v>
      </c>
      <c r="W2362" s="16" t="s">
        <v>2181</v>
      </c>
      <c r="X2362" s="16" t="s">
        <v>28</v>
      </c>
      <c r="Y2362" s="16"/>
      <c r="Z2362" s="3"/>
      <c r="AA2362" s="3"/>
      <c r="AB2362" s="3"/>
      <c r="AC2362" s="3"/>
      <c r="AD2362" s="3"/>
      <c r="AE2362" s="3"/>
      <c r="AF2362" s="3"/>
    </row>
    <row r="2363" spans="1:32" ht="14.25" customHeight="1">
      <c r="A2363" s="3">
        <v>1268</v>
      </c>
      <c r="B2363" s="2">
        <v>1</v>
      </c>
      <c r="C2363" s="3" t="s">
        <v>2176</v>
      </c>
      <c r="D2363" s="3" t="s">
        <v>320</v>
      </c>
      <c r="E2363" s="3">
        <v>2015</v>
      </c>
      <c r="F2363" s="3" t="s">
        <v>2177</v>
      </c>
      <c r="G2363" s="3" t="s">
        <v>2178</v>
      </c>
      <c r="H2363" s="17" t="str">
        <f>HYPERLINK("https://doi.org/"&amp;G2363)</f>
        <v>https://doi.org/10.1080/01431161.2014.998349</v>
      </c>
      <c r="I2363" s="3" t="s">
        <v>2179</v>
      </c>
      <c r="J2363" s="3" t="s">
        <v>2165</v>
      </c>
      <c r="K2363" s="16">
        <v>1</v>
      </c>
      <c r="L2363" s="16"/>
      <c r="M2363" s="16" t="s">
        <v>2180</v>
      </c>
      <c r="N2363" s="9">
        <f>S2363*Unit_conversion!$C$5</f>
        <v>1.5911842137436936</v>
      </c>
      <c r="O2363" s="16"/>
      <c r="P2363" s="16"/>
      <c r="Q2363" s="16"/>
      <c r="R2363" s="10"/>
      <c r="S2363" s="16">
        <v>45.19</v>
      </c>
      <c r="T2363" s="16">
        <v>92.17</v>
      </c>
      <c r="U2363" s="16" t="s">
        <v>35</v>
      </c>
      <c r="V2363" s="16" t="s">
        <v>29</v>
      </c>
      <c r="W2363" s="16" t="s">
        <v>1322</v>
      </c>
      <c r="X2363" s="16" t="s">
        <v>28</v>
      </c>
      <c r="Y2363" s="16"/>
      <c r="Z2363" s="3"/>
      <c r="AA2363" s="3"/>
      <c r="AB2363" s="3"/>
      <c r="AC2363" s="3"/>
      <c r="AD2363" s="3"/>
      <c r="AE2363" s="3"/>
      <c r="AF2363" s="3"/>
    </row>
    <row r="2364" spans="1:32" ht="14.25" customHeight="1">
      <c r="A2364" s="3">
        <v>1268</v>
      </c>
      <c r="B2364" s="2">
        <v>1</v>
      </c>
      <c r="C2364" s="3" t="s">
        <v>2176</v>
      </c>
      <c r="D2364" s="3" t="s">
        <v>320</v>
      </c>
      <c r="E2364" s="3">
        <v>2015</v>
      </c>
      <c r="F2364" s="3" t="s">
        <v>2177</v>
      </c>
      <c r="G2364" s="3" t="s">
        <v>2178</v>
      </c>
      <c r="H2364" s="17" t="str">
        <f>HYPERLINK("https://doi.org/"&amp;G2364)</f>
        <v>https://doi.org/10.1080/01431161.2014.998349</v>
      </c>
      <c r="I2364" s="3" t="s">
        <v>2179</v>
      </c>
      <c r="J2364" s="3" t="s">
        <v>2165</v>
      </c>
      <c r="K2364" s="16">
        <v>1</v>
      </c>
      <c r="L2364" s="16"/>
      <c r="M2364" s="16" t="s">
        <v>2180</v>
      </c>
      <c r="N2364" s="9">
        <f>S2364*Unit_conversion!$C$5</f>
        <v>1.6975213751844096</v>
      </c>
      <c r="O2364" s="16"/>
      <c r="P2364" s="16"/>
      <c r="Q2364" s="16"/>
      <c r="R2364" s="10"/>
      <c r="S2364" s="16">
        <v>48.21</v>
      </c>
      <c r="T2364" s="16">
        <v>104.08</v>
      </c>
      <c r="U2364" s="16" t="s">
        <v>35</v>
      </c>
      <c r="V2364" s="16" t="s">
        <v>29</v>
      </c>
      <c r="W2364" s="16" t="s">
        <v>2181</v>
      </c>
      <c r="X2364" s="16" t="s">
        <v>28</v>
      </c>
      <c r="Y2364" s="16"/>
      <c r="Z2364" s="3"/>
      <c r="AA2364" s="3"/>
      <c r="AB2364" s="3"/>
      <c r="AC2364" s="3"/>
      <c r="AD2364" s="3"/>
      <c r="AE2364" s="3"/>
      <c r="AF2364" s="3"/>
    </row>
    <row r="2365" spans="1:32" ht="14.25" customHeight="1">
      <c r="A2365" s="3">
        <v>1268</v>
      </c>
      <c r="B2365" s="16">
        <v>1</v>
      </c>
      <c r="C2365" s="3" t="s">
        <v>2176</v>
      </c>
      <c r="D2365" s="3" t="s">
        <v>320</v>
      </c>
      <c r="E2365" s="3">
        <v>2015</v>
      </c>
      <c r="F2365" s="3" t="s">
        <v>2177</v>
      </c>
      <c r="G2365" s="3" t="s">
        <v>2178</v>
      </c>
      <c r="H2365" s="17" t="str">
        <f>HYPERLINK("https://doi.org/"&amp;G2365)</f>
        <v>https://doi.org/10.1080/01431161.2014.998349</v>
      </c>
      <c r="I2365" s="3" t="s">
        <v>2179</v>
      </c>
      <c r="J2365" s="3" t="s">
        <v>2165</v>
      </c>
      <c r="K2365" s="16">
        <v>1</v>
      </c>
      <c r="L2365" s="16"/>
      <c r="M2365" s="16" t="s">
        <v>2180</v>
      </c>
      <c r="N2365" s="9">
        <f>S2365*Unit_conversion!$C$5</f>
        <v>5.0288322506500176</v>
      </c>
      <c r="O2365" s="16"/>
      <c r="P2365" s="16"/>
      <c r="Q2365" s="16"/>
      <c r="R2365" s="10"/>
      <c r="S2365" s="16">
        <v>142.82</v>
      </c>
      <c r="T2365" s="16">
        <v>76.48</v>
      </c>
      <c r="U2365" s="2" t="s">
        <v>26</v>
      </c>
      <c r="V2365" s="16" t="s">
        <v>27</v>
      </c>
      <c r="W2365" s="16" t="s">
        <v>1322</v>
      </c>
      <c r="X2365" s="16" t="s">
        <v>28</v>
      </c>
      <c r="Y2365" s="16"/>
      <c r="Z2365" s="3"/>
      <c r="AA2365" s="3"/>
      <c r="AB2365" s="3"/>
      <c r="AC2365" s="3"/>
      <c r="AD2365" s="3"/>
      <c r="AE2365" s="3"/>
      <c r="AF2365" s="3"/>
    </row>
    <row r="2366" spans="1:32" ht="14.25" customHeight="1">
      <c r="A2366" s="3">
        <v>1268</v>
      </c>
      <c r="B2366" s="16">
        <v>1</v>
      </c>
      <c r="C2366" s="3" t="s">
        <v>2176</v>
      </c>
      <c r="D2366" s="3" t="s">
        <v>320</v>
      </c>
      <c r="E2366" s="3">
        <v>2015</v>
      </c>
      <c r="F2366" s="3" t="s">
        <v>2177</v>
      </c>
      <c r="G2366" s="3" t="s">
        <v>2178</v>
      </c>
      <c r="H2366" s="17" t="str">
        <f>HYPERLINK("https://doi.org/"&amp;G2366)</f>
        <v>https://doi.org/10.1080/01431161.2014.998349</v>
      </c>
      <c r="I2366" s="3" t="s">
        <v>2179</v>
      </c>
      <c r="J2366" s="3" t="s">
        <v>2165</v>
      </c>
      <c r="K2366" s="16">
        <v>1</v>
      </c>
      <c r="L2366" s="16"/>
      <c r="M2366" s="16" t="s">
        <v>2180</v>
      </c>
      <c r="N2366" s="9">
        <f>S2366*Unit_conversion!$C$5</f>
        <v>6.6471289194630332</v>
      </c>
      <c r="O2366" s="16"/>
      <c r="P2366" s="16"/>
      <c r="Q2366" s="16"/>
      <c r="R2366" s="10"/>
      <c r="S2366" s="16">
        <v>188.78</v>
      </c>
      <c r="T2366" s="16">
        <v>75.73</v>
      </c>
      <c r="U2366" s="2" t="s">
        <v>26</v>
      </c>
      <c r="V2366" s="16" t="s">
        <v>27</v>
      </c>
      <c r="W2366" s="16" t="s">
        <v>2181</v>
      </c>
      <c r="X2366" s="16" t="s">
        <v>28</v>
      </c>
      <c r="Y2366" s="16"/>
      <c r="Z2366" s="3"/>
      <c r="AA2366" s="3"/>
      <c r="AB2366" s="3"/>
      <c r="AC2366" s="3"/>
      <c r="AD2366" s="3"/>
      <c r="AE2366" s="3"/>
      <c r="AF2366" s="3"/>
    </row>
    <row r="2367" spans="1:32" ht="14.25" customHeight="1">
      <c r="A2367" s="3">
        <v>1268</v>
      </c>
      <c r="B2367" s="2">
        <v>1</v>
      </c>
      <c r="C2367" s="3" t="s">
        <v>2176</v>
      </c>
      <c r="D2367" s="3" t="s">
        <v>320</v>
      </c>
      <c r="E2367" s="3">
        <v>2015</v>
      </c>
      <c r="F2367" s="3" t="s">
        <v>2177</v>
      </c>
      <c r="G2367" s="3" t="s">
        <v>2178</v>
      </c>
      <c r="H2367" s="17" t="str">
        <f>HYPERLINK("https://doi.org/"&amp;G2367)</f>
        <v>https://doi.org/10.1080/01431161.2014.998349</v>
      </c>
      <c r="I2367" s="3" t="s">
        <v>2179</v>
      </c>
      <c r="J2367" s="3" t="s">
        <v>2165</v>
      </c>
      <c r="K2367" s="16">
        <v>1</v>
      </c>
      <c r="L2367" s="16"/>
      <c r="M2367" s="16" t="s">
        <v>2180</v>
      </c>
      <c r="N2367" s="9">
        <f>S2367*Unit_conversion!$C$5</f>
        <v>3.9073625182371692</v>
      </c>
      <c r="O2367" s="16"/>
      <c r="P2367" s="16"/>
      <c r="Q2367" s="16"/>
      <c r="R2367" s="10"/>
      <c r="S2367" s="16">
        <v>110.97</v>
      </c>
      <c r="T2367" s="16">
        <v>63.72</v>
      </c>
      <c r="U2367" s="16" t="s">
        <v>35</v>
      </c>
      <c r="V2367" s="16" t="s">
        <v>27</v>
      </c>
      <c r="W2367" s="16" t="s">
        <v>1322</v>
      </c>
      <c r="X2367" s="16" t="s">
        <v>28</v>
      </c>
      <c r="Y2367" s="16"/>
      <c r="Z2367" s="3"/>
      <c r="AA2367" s="3"/>
      <c r="AB2367" s="3"/>
      <c r="AC2367" s="3"/>
      <c r="AD2367" s="3"/>
      <c r="AE2367" s="3"/>
      <c r="AF2367" s="3"/>
    </row>
    <row r="2368" spans="1:32" ht="14.25" customHeight="1">
      <c r="A2368" s="3">
        <v>1268</v>
      </c>
      <c r="B2368" s="2">
        <v>1</v>
      </c>
      <c r="C2368" s="3" t="s">
        <v>2176</v>
      </c>
      <c r="D2368" s="3" t="s">
        <v>320</v>
      </c>
      <c r="E2368" s="3">
        <v>2015</v>
      </c>
      <c r="F2368" s="3" t="s">
        <v>2177</v>
      </c>
      <c r="G2368" s="3" t="s">
        <v>2178</v>
      </c>
      <c r="H2368" s="17" t="str">
        <f>HYPERLINK("https://doi.org/"&amp;G2368)</f>
        <v>https://doi.org/10.1080/01431161.2014.998349</v>
      </c>
      <c r="I2368" s="3" t="s">
        <v>2179</v>
      </c>
      <c r="J2368" s="3" t="s">
        <v>2165</v>
      </c>
      <c r="K2368" s="16">
        <v>1</v>
      </c>
      <c r="L2368" s="16"/>
      <c r="M2368" s="16" t="s">
        <v>2180</v>
      </c>
      <c r="N2368" s="9">
        <f>S2368*Unit_conversion!$C$5</f>
        <v>2.4510363602278935</v>
      </c>
      <c r="O2368" s="16"/>
      <c r="P2368" s="16"/>
      <c r="Q2368" s="16"/>
      <c r="R2368" s="10"/>
      <c r="S2368" s="16">
        <v>69.61</v>
      </c>
      <c r="T2368" s="16">
        <v>64.92</v>
      </c>
      <c r="U2368" s="16" t="s">
        <v>35</v>
      </c>
      <c r="V2368" s="16" t="s">
        <v>27</v>
      </c>
      <c r="W2368" s="16" t="s">
        <v>2181</v>
      </c>
      <c r="X2368" s="16" t="s">
        <v>28</v>
      </c>
      <c r="Y2368" s="16"/>
      <c r="Z2368" s="3"/>
      <c r="AA2368" s="3"/>
      <c r="AB2368" s="3"/>
      <c r="AC2368" s="3"/>
      <c r="AD2368" s="3"/>
      <c r="AE2368" s="3"/>
      <c r="AF2368" s="3"/>
    </row>
    <row r="2369" spans="1:32" ht="14.25" customHeight="1">
      <c r="A2369" s="3">
        <v>1155</v>
      </c>
      <c r="B2369" s="2">
        <v>1</v>
      </c>
      <c r="C2369" s="3" t="s">
        <v>2182</v>
      </c>
      <c r="D2369" s="3" t="s">
        <v>2183</v>
      </c>
      <c r="E2369" s="3">
        <v>2015</v>
      </c>
      <c r="F2369" s="3" t="s">
        <v>2184</v>
      </c>
      <c r="G2369" s="3" t="s">
        <v>2185</v>
      </c>
      <c r="H2369" s="17" t="str">
        <f>HYPERLINK("https://doi.org/"&amp;G2369)</f>
        <v>https://doi.org/10.1080/01431161.2015.1040136</v>
      </c>
      <c r="I2369" s="3" t="s">
        <v>2186</v>
      </c>
      <c r="J2369" s="3" t="s">
        <v>2165</v>
      </c>
      <c r="K2369" s="16">
        <v>9</v>
      </c>
      <c r="L2369" s="16"/>
      <c r="M2369" s="16" t="s">
        <v>44</v>
      </c>
      <c r="N2369" s="16">
        <v>1.1399999999999999</v>
      </c>
      <c r="O2369" s="16"/>
      <c r="Q2369" s="16"/>
      <c r="R2369" s="4"/>
      <c r="S2369" s="3"/>
      <c r="T2369" s="3"/>
      <c r="U2369" s="16" t="s">
        <v>35</v>
      </c>
      <c r="V2369" s="3"/>
      <c r="W2369" s="3"/>
      <c r="X2369" s="16" t="s">
        <v>28</v>
      </c>
      <c r="Y2369" s="16" t="s">
        <v>2187</v>
      </c>
      <c r="Z2369" s="3"/>
      <c r="AA2369" s="3"/>
      <c r="AB2369" s="3"/>
      <c r="AC2369" s="3"/>
      <c r="AD2369" s="3"/>
      <c r="AE2369" s="3"/>
      <c r="AF2369" s="3"/>
    </row>
    <row r="2370" spans="1:32" ht="14.25" customHeight="1">
      <c r="A2370" s="3">
        <v>1155</v>
      </c>
      <c r="B2370" s="2">
        <v>1</v>
      </c>
      <c r="C2370" s="3" t="s">
        <v>2182</v>
      </c>
      <c r="D2370" s="3" t="s">
        <v>2183</v>
      </c>
      <c r="E2370" s="3">
        <v>2015</v>
      </c>
      <c r="F2370" s="3" t="s">
        <v>2184</v>
      </c>
      <c r="G2370" s="3" t="s">
        <v>2185</v>
      </c>
      <c r="H2370" s="17" t="str">
        <f>HYPERLINK("https://doi.org/"&amp;G2370)</f>
        <v>https://doi.org/10.1080/01431161.2015.1040136</v>
      </c>
      <c r="I2370" s="3" t="s">
        <v>2186</v>
      </c>
      <c r="J2370" s="3" t="s">
        <v>2165</v>
      </c>
      <c r="K2370" s="16">
        <v>9</v>
      </c>
      <c r="L2370" s="16"/>
      <c r="M2370" s="16" t="s">
        <v>2188</v>
      </c>
      <c r="N2370" s="16">
        <v>0.97</v>
      </c>
      <c r="O2370" s="16"/>
      <c r="Q2370" s="16"/>
      <c r="R2370" s="4"/>
      <c r="S2370" s="3"/>
      <c r="T2370" s="3"/>
      <c r="U2370" s="16" t="s">
        <v>35</v>
      </c>
      <c r="V2370" s="3"/>
      <c r="W2370" s="3"/>
      <c r="X2370" s="16" t="s">
        <v>28</v>
      </c>
      <c r="Y2370" s="16" t="s">
        <v>2187</v>
      </c>
      <c r="Z2370" s="3"/>
      <c r="AA2370" s="3"/>
      <c r="AB2370" s="3"/>
      <c r="AC2370" s="3"/>
      <c r="AD2370" s="3"/>
      <c r="AE2370" s="3"/>
      <c r="AF2370" s="3"/>
    </row>
    <row r="2371" spans="1:32" ht="14.25" customHeight="1">
      <c r="A2371" s="22">
        <v>3469</v>
      </c>
      <c r="B2371" s="23">
        <v>0</v>
      </c>
      <c r="C2371" s="22" t="s">
        <v>2189</v>
      </c>
      <c r="D2371" s="22" t="s">
        <v>2190</v>
      </c>
      <c r="E2371" s="22">
        <v>2017</v>
      </c>
      <c r="F2371" s="22" t="s">
        <v>2191</v>
      </c>
      <c r="G2371" s="22" t="s">
        <v>2192</v>
      </c>
      <c r="H2371" s="24" t="str">
        <f>HYPERLINK("https://doi.org/"&amp;G2371)</f>
        <v>https://doi.org/10.1080/01431161.2017.1312033</v>
      </c>
      <c r="I2371" s="22" t="s">
        <v>2193</v>
      </c>
      <c r="J2371" s="22" t="s">
        <v>2165</v>
      </c>
      <c r="K2371" s="22"/>
      <c r="L2371" s="23"/>
      <c r="M2371" s="23"/>
      <c r="N2371" s="16"/>
      <c r="O2371" s="23"/>
      <c r="P2371" s="23"/>
      <c r="Q2371" s="23"/>
      <c r="R2371" s="4"/>
      <c r="S2371" s="22"/>
      <c r="T2371" s="22"/>
      <c r="U2371" s="22"/>
      <c r="V2371" s="22"/>
      <c r="W2371" s="22"/>
      <c r="X2371" s="23" t="s">
        <v>28</v>
      </c>
      <c r="Y2371" s="23" t="s">
        <v>2194</v>
      </c>
      <c r="Z2371" s="22"/>
      <c r="AA2371" s="22"/>
      <c r="AB2371" s="22"/>
      <c r="AC2371" s="22"/>
      <c r="AD2371" s="22"/>
      <c r="AE2371" s="22"/>
      <c r="AF2371" s="22"/>
    </row>
    <row r="2372" spans="1:32" ht="14.25" customHeight="1">
      <c r="A2372" s="1">
        <v>3346</v>
      </c>
      <c r="B2372" s="16">
        <v>1</v>
      </c>
      <c r="C2372" s="1" t="s">
        <v>2195</v>
      </c>
      <c r="D2372" s="1" t="s">
        <v>2196</v>
      </c>
      <c r="E2372" s="1">
        <v>2017</v>
      </c>
      <c r="F2372" s="1" t="s">
        <v>2197</v>
      </c>
      <c r="G2372" s="1" t="s">
        <v>2198</v>
      </c>
      <c r="H2372" s="8" t="str">
        <f>HYPERLINK("https://doi.org/"&amp;G2372)</f>
        <v>https://doi.org/10.1080/01431161.2017.1317943</v>
      </c>
      <c r="I2372" s="1" t="s">
        <v>2199</v>
      </c>
      <c r="J2372" s="1" t="s">
        <v>2165</v>
      </c>
      <c r="K2372" s="2">
        <v>1</v>
      </c>
      <c r="L2372" s="2"/>
      <c r="M2372" s="2" t="s">
        <v>2200</v>
      </c>
      <c r="N2372" s="9">
        <f>S2372*Unit_conversion!$C$5</f>
        <v>1.154568054185787</v>
      </c>
      <c r="O2372" s="2"/>
      <c r="P2372" s="2"/>
      <c r="Q2372" s="2"/>
      <c r="R2372" s="10"/>
      <c r="S2372" s="2">
        <v>32.79</v>
      </c>
      <c r="U2372" s="2" t="s">
        <v>26</v>
      </c>
      <c r="V2372" s="2" t="s">
        <v>2201</v>
      </c>
      <c r="X2372" s="2" t="s">
        <v>1141</v>
      </c>
      <c r="Y2372" s="2" t="s">
        <v>2202</v>
      </c>
    </row>
    <row r="2373" spans="1:32" ht="14.25" customHeight="1">
      <c r="A2373" s="1">
        <v>3346</v>
      </c>
      <c r="B2373" s="16">
        <v>1</v>
      </c>
      <c r="C2373" s="1" t="s">
        <v>2195</v>
      </c>
      <c r="D2373" s="1" t="s">
        <v>2196</v>
      </c>
      <c r="E2373" s="1">
        <v>2017</v>
      </c>
      <c r="F2373" s="1" t="s">
        <v>2197</v>
      </c>
      <c r="G2373" s="1" t="s">
        <v>2198</v>
      </c>
      <c r="H2373" s="8" t="str">
        <f>HYPERLINK("https://doi.org/"&amp;G2373)</f>
        <v>https://doi.org/10.1080/01431161.2017.1317943</v>
      </c>
      <c r="I2373" s="1" t="s">
        <v>2199</v>
      </c>
      <c r="J2373" s="1" t="s">
        <v>2165</v>
      </c>
      <c r="K2373" s="2">
        <v>1</v>
      </c>
      <c r="L2373" s="2"/>
      <c r="M2373" s="2" t="s">
        <v>2200</v>
      </c>
      <c r="N2373" s="9">
        <f>S2373*Unit_conversion!$C$5</f>
        <v>2.2225170960721825</v>
      </c>
      <c r="O2373" s="2"/>
      <c r="P2373" s="2"/>
      <c r="Q2373" s="2"/>
      <c r="R2373" s="10"/>
      <c r="S2373" s="2">
        <v>63.12</v>
      </c>
      <c r="U2373" s="2" t="s">
        <v>26</v>
      </c>
      <c r="V2373" s="2" t="s">
        <v>2201</v>
      </c>
      <c r="X2373" s="2" t="s">
        <v>1141</v>
      </c>
      <c r="Y2373" s="2" t="s">
        <v>2203</v>
      </c>
    </row>
    <row r="2374" spans="1:32" ht="14.25" customHeight="1">
      <c r="A2374" s="1">
        <v>3407</v>
      </c>
      <c r="B2374" s="2">
        <v>1</v>
      </c>
      <c r="C2374" s="1" t="s">
        <v>2204</v>
      </c>
      <c r="D2374" s="1" t="s">
        <v>2205</v>
      </c>
      <c r="E2374" s="1">
        <v>2017</v>
      </c>
      <c r="F2374" s="1" t="s">
        <v>2206</v>
      </c>
      <c r="G2374" s="1" t="s">
        <v>2207</v>
      </c>
      <c r="H2374" s="8" t="str">
        <f>HYPERLINK("https://doi.org/"&amp;G2374)</f>
        <v>https://doi.org/10.1080/01431161.2017.1346400</v>
      </c>
      <c r="I2374" s="1" t="s">
        <v>2208</v>
      </c>
      <c r="J2374" s="1" t="s">
        <v>2165</v>
      </c>
      <c r="K2374" s="2">
        <v>1</v>
      </c>
      <c r="L2374" s="2">
        <v>1096</v>
      </c>
      <c r="M2374" s="2" t="s">
        <v>459</v>
      </c>
      <c r="N2374" s="2">
        <v>0.87</v>
      </c>
      <c r="O2374" s="2"/>
      <c r="Q2374" s="2"/>
      <c r="R2374" s="4"/>
      <c r="U2374" s="2" t="s">
        <v>35</v>
      </c>
      <c r="V2374" s="2" t="s">
        <v>27</v>
      </c>
      <c r="W2374" s="2" t="s">
        <v>855</v>
      </c>
      <c r="X2374" s="2" t="s">
        <v>1141</v>
      </c>
    </row>
    <row r="2375" spans="1:32" ht="14.25" customHeight="1">
      <c r="A2375" s="1">
        <v>3407</v>
      </c>
      <c r="B2375" s="2">
        <v>1</v>
      </c>
      <c r="C2375" s="1" t="s">
        <v>2204</v>
      </c>
      <c r="D2375" s="1" t="s">
        <v>2205</v>
      </c>
      <c r="E2375" s="1">
        <v>2017</v>
      </c>
      <c r="F2375" s="1" t="s">
        <v>2206</v>
      </c>
      <c r="G2375" s="1" t="s">
        <v>2207</v>
      </c>
      <c r="H2375" s="8" t="str">
        <f>HYPERLINK("https://doi.org/"&amp;G2375)</f>
        <v>https://doi.org/10.1080/01431161.2017.1346400</v>
      </c>
      <c r="I2375" s="1" t="s">
        <v>2208</v>
      </c>
      <c r="J2375" s="1" t="s">
        <v>2165</v>
      </c>
      <c r="K2375" s="2">
        <v>1</v>
      </c>
      <c r="L2375" s="2">
        <v>1096</v>
      </c>
      <c r="M2375" s="2" t="s">
        <v>459</v>
      </c>
      <c r="N2375" s="2">
        <v>0.98</v>
      </c>
      <c r="O2375" s="2"/>
      <c r="Q2375" s="2"/>
      <c r="R2375" s="4"/>
      <c r="U2375" s="2" t="s">
        <v>35</v>
      </c>
      <c r="V2375" s="2" t="s">
        <v>32</v>
      </c>
      <c r="W2375" s="2" t="s">
        <v>732</v>
      </c>
      <c r="X2375" s="2" t="s">
        <v>1141</v>
      </c>
      <c r="Y2375" s="2"/>
    </row>
    <row r="2376" spans="1:32" ht="14.25" customHeight="1">
      <c r="A2376" s="1">
        <v>3407</v>
      </c>
      <c r="B2376" s="2">
        <v>1</v>
      </c>
      <c r="C2376" s="1" t="s">
        <v>2204</v>
      </c>
      <c r="D2376" s="1" t="s">
        <v>2205</v>
      </c>
      <c r="E2376" s="1">
        <v>2017</v>
      </c>
      <c r="F2376" s="1" t="s">
        <v>2206</v>
      </c>
      <c r="G2376" s="1" t="s">
        <v>2207</v>
      </c>
      <c r="H2376" s="8" t="str">
        <f>HYPERLINK("https://doi.org/"&amp;G2376)</f>
        <v>https://doi.org/10.1080/01431161.2017.1346400</v>
      </c>
      <c r="I2376" s="1" t="s">
        <v>2208</v>
      </c>
      <c r="J2376" s="1" t="s">
        <v>2165</v>
      </c>
      <c r="K2376" s="2">
        <v>1</v>
      </c>
      <c r="L2376" s="2">
        <v>1096</v>
      </c>
      <c r="M2376" s="2" t="s">
        <v>459</v>
      </c>
      <c r="N2376" s="2">
        <v>1.28</v>
      </c>
      <c r="O2376" s="2"/>
      <c r="Q2376" s="2"/>
      <c r="R2376" s="4"/>
      <c r="U2376" s="2" t="s">
        <v>35</v>
      </c>
      <c r="V2376" s="2" t="s">
        <v>125</v>
      </c>
      <c r="W2376" s="2" t="s">
        <v>2001</v>
      </c>
      <c r="X2376" s="2" t="s">
        <v>1141</v>
      </c>
      <c r="Y2376" s="2"/>
    </row>
    <row r="2377" spans="1:32" ht="14.25" customHeight="1">
      <c r="A2377" s="1">
        <v>3407</v>
      </c>
      <c r="B2377" s="2">
        <v>1</v>
      </c>
      <c r="C2377" s="1" t="s">
        <v>2204</v>
      </c>
      <c r="D2377" s="1" t="s">
        <v>2205</v>
      </c>
      <c r="E2377" s="1">
        <v>2017</v>
      </c>
      <c r="F2377" s="1" t="s">
        <v>2206</v>
      </c>
      <c r="G2377" s="1" t="s">
        <v>2207</v>
      </c>
      <c r="H2377" s="8" t="str">
        <f>HYPERLINK("https://doi.org/"&amp;G2377)</f>
        <v>https://doi.org/10.1080/01431161.2017.1346400</v>
      </c>
      <c r="I2377" s="1" t="s">
        <v>2208</v>
      </c>
      <c r="J2377" s="1" t="s">
        <v>2165</v>
      </c>
      <c r="K2377" s="2">
        <v>1</v>
      </c>
      <c r="L2377" s="2">
        <v>1096</v>
      </c>
      <c r="M2377" s="2" t="s">
        <v>459</v>
      </c>
      <c r="N2377" s="2">
        <v>1.1399999999999999</v>
      </c>
      <c r="O2377" s="2"/>
      <c r="Q2377" s="2"/>
      <c r="R2377" s="4"/>
      <c r="U2377" s="2" t="s">
        <v>35</v>
      </c>
      <c r="V2377" s="2" t="s">
        <v>125</v>
      </c>
      <c r="W2377" s="2" t="s">
        <v>733</v>
      </c>
      <c r="X2377" s="2" t="s">
        <v>1141</v>
      </c>
      <c r="Y2377" s="2"/>
    </row>
    <row r="2378" spans="1:32" ht="14.25" customHeight="1">
      <c r="A2378" s="1">
        <v>3407</v>
      </c>
      <c r="B2378" s="2">
        <v>1</v>
      </c>
      <c r="C2378" s="1" t="s">
        <v>2204</v>
      </c>
      <c r="D2378" s="1" t="s">
        <v>2205</v>
      </c>
      <c r="E2378" s="1">
        <v>2017</v>
      </c>
      <c r="F2378" s="1" t="s">
        <v>2206</v>
      </c>
      <c r="G2378" s="1" t="s">
        <v>2207</v>
      </c>
      <c r="H2378" s="8" t="str">
        <f>HYPERLINK("https://doi.org/"&amp;G2378)</f>
        <v>https://doi.org/10.1080/01431161.2017.1346400</v>
      </c>
      <c r="I2378" s="1" t="s">
        <v>2208</v>
      </c>
      <c r="J2378" s="1" t="s">
        <v>2165</v>
      </c>
      <c r="K2378" s="2">
        <v>1</v>
      </c>
      <c r="L2378" s="2">
        <v>1096</v>
      </c>
      <c r="M2378" s="2" t="s">
        <v>459</v>
      </c>
      <c r="N2378" s="2">
        <v>0.74</v>
      </c>
      <c r="O2378" s="2"/>
      <c r="Q2378" s="2"/>
      <c r="R2378" s="4"/>
      <c r="U2378" s="2" t="s">
        <v>35</v>
      </c>
      <c r="V2378" s="2" t="s">
        <v>36</v>
      </c>
      <c r="W2378" s="2" t="s">
        <v>727</v>
      </c>
      <c r="X2378" s="2" t="s">
        <v>1141</v>
      </c>
      <c r="Y2378" s="2"/>
    </row>
    <row r="2379" spans="1:32" ht="14.25" customHeight="1">
      <c r="A2379" s="1">
        <v>3407</v>
      </c>
      <c r="B2379" s="2">
        <v>1</v>
      </c>
      <c r="C2379" s="1" t="s">
        <v>2204</v>
      </c>
      <c r="D2379" s="1" t="s">
        <v>2205</v>
      </c>
      <c r="E2379" s="1">
        <v>2017</v>
      </c>
      <c r="F2379" s="1" t="s">
        <v>2206</v>
      </c>
      <c r="G2379" s="1" t="s">
        <v>2207</v>
      </c>
      <c r="H2379" s="8" t="str">
        <f>HYPERLINK("https://doi.org/"&amp;G2379)</f>
        <v>https://doi.org/10.1080/01431161.2017.1346400</v>
      </c>
      <c r="I2379" s="1" t="s">
        <v>2208</v>
      </c>
      <c r="J2379" s="1" t="s">
        <v>2165</v>
      </c>
      <c r="K2379" s="2">
        <v>1</v>
      </c>
      <c r="L2379" s="2">
        <v>731</v>
      </c>
      <c r="M2379" s="2" t="s">
        <v>459</v>
      </c>
      <c r="N2379" s="2">
        <v>0.72</v>
      </c>
      <c r="O2379" s="2"/>
      <c r="Q2379" s="2"/>
      <c r="R2379" s="4"/>
      <c r="U2379" s="2" t="s">
        <v>35</v>
      </c>
      <c r="V2379" s="2" t="s">
        <v>36</v>
      </c>
      <c r="W2379" s="2" t="s">
        <v>731</v>
      </c>
      <c r="X2379" s="2" t="s">
        <v>1141</v>
      </c>
      <c r="Y2379" s="2"/>
    </row>
    <row r="2380" spans="1:32" ht="14.25" customHeight="1">
      <c r="A2380" s="1">
        <v>3407</v>
      </c>
      <c r="B2380" s="2">
        <v>1</v>
      </c>
      <c r="C2380" s="1" t="s">
        <v>2204</v>
      </c>
      <c r="D2380" s="1" t="s">
        <v>2205</v>
      </c>
      <c r="E2380" s="1">
        <v>2017</v>
      </c>
      <c r="F2380" s="1" t="s">
        <v>2206</v>
      </c>
      <c r="G2380" s="1" t="s">
        <v>2207</v>
      </c>
      <c r="H2380" s="8" t="str">
        <f>HYPERLINK("https://doi.org/"&amp;G2380)</f>
        <v>https://doi.org/10.1080/01431161.2017.1346400</v>
      </c>
      <c r="I2380" s="1" t="s">
        <v>2208</v>
      </c>
      <c r="J2380" s="1" t="s">
        <v>2165</v>
      </c>
      <c r="K2380" s="2">
        <v>1</v>
      </c>
      <c r="L2380" s="2">
        <v>731</v>
      </c>
      <c r="M2380" s="2" t="s">
        <v>459</v>
      </c>
      <c r="N2380" s="2">
        <v>0.81</v>
      </c>
      <c r="O2380" s="2"/>
      <c r="Q2380" s="2"/>
      <c r="R2380" s="4"/>
      <c r="U2380" s="2" t="s">
        <v>35</v>
      </c>
      <c r="V2380" s="2" t="s">
        <v>36</v>
      </c>
      <c r="W2380" s="2" t="s">
        <v>724</v>
      </c>
      <c r="X2380" s="2" t="s">
        <v>1141</v>
      </c>
      <c r="Y2380" s="2"/>
    </row>
    <row r="2381" spans="1:32" ht="14.25" customHeight="1">
      <c r="A2381" s="1">
        <v>3407</v>
      </c>
      <c r="B2381" s="2">
        <v>1</v>
      </c>
      <c r="C2381" s="1" t="s">
        <v>2204</v>
      </c>
      <c r="D2381" s="1" t="s">
        <v>2205</v>
      </c>
      <c r="E2381" s="1">
        <v>2017</v>
      </c>
      <c r="F2381" s="1" t="s">
        <v>2206</v>
      </c>
      <c r="G2381" s="1" t="s">
        <v>2207</v>
      </c>
      <c r="H2381" s="8" t="str">
        <f>HYPERLINK("https://doi.org/"&amp;G2381)</f>
        <v>https://doi.org/10.1080/01431161.2017.1346400</v>
      </c>
      <c r="I2381" s="1" t="s">
        <v>2208</v>
      </c>
      <c r="J2381" s="1" t="s">
        <v>2165</v>
      </c>
      <c r="K2381" s="2">
        <v>1</v>
      </c>
      <c r="L2381" s="2">
        <v>1096</v>
      </c>
      <c r="M2381" s="2" t="s">
        <v>459</v>
      </c>
      <c r="N2381" s="2">
        <v>1.04</v>
      </c>
      <c r="O2381" s="2"/>
      <c r="Q2381" s="2"/>
      <c r="R2381" s="4"/>
      <c r="U2381" s="2" t="s">
        <v>35</v>
      </c>
      <c r="V2381" s="2" t="s">
        <v>29</v>
      </c>
      <c r="W2381" s="2" t="s">
        <v>734</v>
      </c>
      <c r="X2381" s="2" t="s">
        <v>1141</v>
      </c>
      <c r="Y2381" s="2"/>
    </row>
    <row r="2382" spans="1:32" ht="14.25" customHeight="1">
      <c r="A2382" s="22">
        <v>3072</v>
      </c>
      <c r="B2382" s="23">
        <v>0</v>
      </c>
      <c r="C2382" s="22" t="s">
        <v>2209</v>
      </c>
      <c r="D2382" s="22" t="s">
        <v>2210</v>
      </c>
      <c r="E2382" s="22">
        <v>2018</v>
      </c>
      <c r="F2382" s="22" t="s">
        <v>2211</v>
      </c>
      <c r="G2382" s="22" t="s">
        <v>2212</v>
      </c>
      <c r="H2382" s="24" t="str">
        <f>HYPERLINK("https://doi.org/"&amp;G2382)</f>
        <v>https://doi.org/10.1080/01431161.2018.1458348</v>
      </c>
      <c r="I2382" s="22" t="s">
        <v>2213</v>
      </c>
      <c r="J2382" s="22" t="s">
        <v>2165</v>
      </c>
      <c r="K2382" s="22"/>
      <c r="L2382" s="23"/>
      <c r="M2382" s="23"/>
      <c r="N2382" s="16"/>
      <c r="O2382" s="23"/>
      <c r="P2382" s="23"/>
      <c r="Q2382" s="23"/>
      <c r="R2382" s="4"/>
      <c r="S2382" s="22"/>
      <c r="T2382" s="22"/>
      <c r="U2382" s="22"/>
      <c r="V2382" s="22"/>
      <c r="W2382" s="22"/>
      <c r="X2382" s="23" t="s">
        <v>28</v>
      </c>
      <c r="Y2382" s="23" t="s">
        <v>2214</v>
      </c>
      <c r="Z2382" s="22"/>
      <c r="AA2382" s="22"/>
      <c r="AB2382" s="22"/>
      <c r="AC2382" s="22"/>
      <c r="AD2382" s="22"/>
      <c r="AE2382" s="22"/>
      <c r="AF2382" s="22"/>
    </row>
    <row r="2383" spans="1:32" ht="14.25" customHeight="1">
      <c r="A2383" s="1">
        <v>2893</v>
      </c>
      <c r="B2383" s="2">
        <v>1</v>
      </c>
      <c r="C2383" s="1" t="s">
        <v>2215</v>
      </c>
      <c r="D2383" s="1" t="s">
        <v>2216</v>
      </c>
      <c r="E2383" s="1">
        <v>2019</v>
      </c>
      <c r="F2383" s="1" t="s">
        <v>2217</v>
      </c>
      <c r="G2383" s="1" t="s">
        <v>2218</v>
      </c>
      <c r="H2383" s="8" t="str">
        <f>HYPERLINK("https://doi.org/"&amp;G2383)</f>
        <v>https://doi.org/10.1080/01431161.2018.1465615</v>
      </c>
      <c r="I2383" s="1" t="s">
        <v>2219</v>
      </c>
      <c r="J2383" s="1" t="s">
        <v>2165</v>
      </c>
      <c r="K2383" s="2">
        <v>1</v>
      </c>
      <c r="L2383" s="2"/>
      <c r="M2383" s="2" t="s">
        <v>2220</v>
      </c>
      <c r="N2383" s="9">
        <f>S2383*Unit_conversion!$C$5</f>
        <v>0.37323639446079115</v>
      </c>
      <c r="O2383" s="2"/>
      <c r="P2383" s="2"/>
      <c r="Q2383" s="2"/>
      <c r="R2383" s="10"/>
      <c r="S2383" s="2">
        <v>10.6</v>
      </c>
      <c r="U2383" s="2" t="s">
        <v>35</v>
      </c>
      <c r="V2383" s="2" t="s">
        <v>29</v>
      </c>
      <c r="W2383" s="2" t="s">
        <v>1834</v>
      </c>
      <c r="X2383" s="2" t="s">
        <v>1141</v>
      </c>
      <c r="Y2383" s="2" t="s">
        <v>2221</v>
      </c>
      <c r="AA2383" s="2"/>
    </row>
    <row r="2384" spans="1:32" ht="14.25" customHeight="1">
      <c r="A2384" s="1">
        <v>2893</v>
      </c>
      <c r="B2384" s="2">
        <v>1</v>
      </c>
      <c r="C2384" s="1" t="s">
        <v>2215</v>
      </c>
      <c r="D2384" s="1" t="s">
        <v>2216</v>
      </c>
      <c r="E2384" s="1">
        <v>2019</v>
      </c>
      <c r="F2384" s="1" t="s">
        <v>2217</v>
      </c>
      <c r="G2384" s="1" t="s">
        <v>2218</v>
      </c>
      <c r="H2384" s="8" t="str">
        <f>HYPERLINK("https://doi.org/"&amp;G2384)</f>
        <v>https://doi.org/10.1080/01431161.2018.1465615</v>
      </c>
      <c r="I2384" s="1" t="s">
        <v>2219</v>
      </c>
      <c r="J2384" s="1" t="s">
        <v>2165</v>
      </c>
      <c r="K2384" s="2">
        <v>1</v>
      </c>
      <c r="L2384" s="2"/>
      <c r="M2384" s="2" t="s">
        <v>2222</v>
      </c>
      <c r="N2384" s="9">
        <f>S2384*Unit_conversion!$C$5</f>
        <v>0.32394102160747906</v>
      </c>
      <c r="O2384" s="2"/>
      <c r="P2384" s="2"/>
      <c r="Q2384" s="2"/>
      <c r="R2384" s="10"/>
      <c r="S2384" s="2">
        <v>9.1999999999999993</v>
      </c>
      <c r="U2384" s="2" t="s">
        <v>35</v>
      </c>
      <c r="V2384" s="2" t="s">
        <v>29</v>
      </c>
      <c r="W2384" s="2" t="s">
        <v>1834</v>
      </c>
      <c r="X2384" s="2" t="s">
        <v>1141</v>
      </c>
      <c r="Y2384" s="2" t="s">
        <v>2221</v>
      </c>
      <c r="AA2384" s="2"/>
    </row>
    <row r="2385" spans="1:32" ht="14.25" customHeight="1">
      <c r="A2385" s="1">
        <v>2893</v>
      </c>
      <c r="B2385" s="2">
        <v>1</v>
      </c>
      <c r="C2385" s="1" t="s">
        <v>2215</v>
      </c>
      <c r="D2385" s="1" t="s">
        <v>2216</v>
      </c>
      <c r="E2385" s="1">
        <v>2019</v>
      </c>
      <c r="F2385" s="1" t="s">
        <v>2217</v>
      </c>
      <c r="G2385" s="1" t="s">
        <v>2218</v>
      </c>
      <c r="H2385" s="8" t="str">
        <f>HYPERLINK("https://doi.org/"&amp;G2385)</f>
        <v>https://doi.org/10.1080/01431161.2018.1465615</v>
      </c>
      <c r="I2385" s="1" t="s">
        <v>2219</v>
      </c>
      <c r="J2385" s="1" t="s">
        <v>2165</v>
      </c>
      <c r="K2385" s="2">
        <v>1</v>
      </c>
      <c r="L2385" s="2"/>
      <c r="M2385" s="2" t="s">
        <v>2220</v>
      </c>
      <c r="N2385" s="9">
        <f>S2385*Unit_conversion!$C$5</f>
        <v>0.45070055180171009</v>
      </c>
      <c r="O2385" s="2"/>
      <c r="P2385" s="2"/>
      <c r="Q2385" s="2"/>
      <c r="R2385" s="10"/>
      <c r="S2385" s="2">
        <v>12.8</v>
      </c>
      <c r="U2385" s="2" t="s">
        <v>35</v>
      </c>
      <c r="V2385" s="2" t="s">
        <v>29</v>
      </c>
      <c r="W2385" s="2" t="s">
        <v>1834</v>
      </c>
      <c r="X2385" s="2" t="s">
        <v>1141</v>
      </c>
      <c r="Y2385" s="2" t="s">
        <v>2223</v>
      </c>
      <c r="AA2385" s="2"/>
    </row>
    <row r="2386" spans="1:32" ht="14.25" customHeight="1">
      <c r="A2386" s="1">
        <v>2893</v>
      </c>
      <c r="B2386" s="2">
        <v>1</v>
      </c>
      <c r="C2386" s="1" t="s">
        <v>2215</v>
      </c>
      <c r="D2386" s="1" t="s">
        <v>2216</v>
      </c>
      <c r="E2386" s="1">
        <v>2019</v>
      </c>
      <c r="F2386" s="1" t="s">
        <v>2217</v>
      </c>
      <c r="G2386" s="1" t="s">
        <v>2218</v>
      </c>
      <c r="H2386" s="8" t="str">
        <f>HYPERLINK("https://doi.org/"&amp;G2386)</f>
        <v>https://doi.org/10.1080/01431161.2018.1465615</v>
      </c>
      <c r="I2386" s="1" t="s">
        <v>2219</v>
      </c>
      <c r="J2386" s="1" t="s">
        <v>2165</v>
      </c>
      <c r="K2386" s="2">
        <v>1</v>
      </c>
      <c r="L2386" s="2"/>
      <c r="M2386" s="2" t="s">
        <v>2222</v>
      </c>
      <c r="N2386" s="9">
        <f>S2386*Unit_conversion!$C$5</f>
        <v>0.37675749252174201</v>
      </c>
      <c r="O2386" s="2"/>
      <c r="P2386" s="2"/>
      <c r="Q2386" s="2"/>
      <c r="R2386" s="10"/>
      <c r="S2386" s="2">
        <v>10.7</v>
      </c>
      <c r="U2386" s="2" t="s">
        <v>35</v>
      </c>
      <c r="V2386" s="2" t="s">
        <v>29</v>
      </c>
      <c r="W2386" s="2" t="s">
        <v>1834</v>
      </c>
      <c r="X2386" s="2" t="s">
        <v>1141</v>
      </c>
      <c r="Y2386" s="2" t="s">
        <v>2223</v>
      </c>
      <c r="AA2386" s="2"/>
    </row>
    <row r="2387" spans="1:32" ht="14.25" customHeight="1">
      <c r="A2387" s="1">
        <v>2893</v>
      </c>
      <c r="B2387" s="2">
        <v>1</v>
      </c>
      <c r="C2387" s="1" t="s">
        <v>2215</v>
      </c>
      <c r="D2387" s="1" t="s">
        <v>2216</v>
      </c>
      <c r="E2387" s="1">
        <v>2019</v>
      </c>
      <c r="F2387" s="1" t="s">
        <v>2217</v>
      </c>
      <c r="G2387" s="1" t="s">
        <v>2218</v>
      </c>
      <c r="H2387" s="8" t="str">
        <f>HYPERLINK("https://doi.org/"&amp;G2387)</f>
        <v>https://doi.org/10.1080/01431161.2018.1465615</v>
      </c>
      <c r="I2387" s="1" t="s">
        <v>2219</v>
      </c>
      <c r="J2387" s="1" t="s">
        <v>2165</v>
      </c>
      <c r="K2387" s="2">
        <v>1</v>
      </c>
      <c r="L2387" s="2"/>
      <c r="M2387" s="2" t="s">
        <v>2220</v>
      </c>
      <c r="N2387" s="9">
        <f>S2387*Unit_conversion!$C$5</f>
        <v>0.31337772742462655</v>
      </c>
      <c r="O2387" s="2"/>
      <c r="P2387" s="2"/>
      <c r="Q2387" s="2"/>
      <c r="R2387" s="10"/>
      <c r="S2387" s="2">
        <v>8.9</v>
      </c>
      <c r="U2387" s="2" t="s">
        <v>35</v>
      </c>
      <c r="V2387" s="2" t="s">
        <v>29</v>
      </c>
      <c r="W2387" s="2" t="s">
        <v>1834</v>
      </c>
      <c r="X2387" s="2" t="s">
        <v>1141</v>
      </c>
      <c r="Y2387" s="2" t="s">
        <v>2221</v>
      </c>
      <c r="AA2387" s="2"/>
    </row>
    <row r="2388" spans="1:32" ht="14.25" customHeight="1">
      <c r="A2388" s="1">
        <v>2893</v>
      </c>
      <c r="B2388" s="2">
        <v>1</v>
      </c>
      <c r="C2388" s="1" t="s">
        <v>2215</v>
      </c>
      <c r="D2388" s="1" t="s">
        <v>2216</v>
      </c>
      <c r="E2388" s="1">
        <v>2019</v>
      </c>
      <c r="F2388" s="1" t="s">
        <v>2217</v>
      </c>
      <c r="G2388" s="1" t="s">
        <v>2218</v>
      </c>
      <c r="H2388" s="8" t="str">
        <f>HYPERLINK("https://doi.org/"&amp;G2388)</f>
        <v>https://doi.org/10.1080/01431161.2018.1465615</v>
      </c>
      <c r="I2388" s="1" t="s">
        <v>2219</v>
      </c>
      <c r="J2388" s="1" t="s">
        <v>2165</v>
      </c>
      <c r="K2388" s="2">
        <v>1</v>
      </c>
      <c r="L2388" s="2"/>
      <c r="M2388" s="2" t="s">
        <v>2222</v>
      </c>
      <c r="N2388" s="9">
        <f>S2388*Unit_conversion!$C$5</f>
        <v>0.3098566293636757</v>
      </c>
      <c r="O2388" s="2"/>
      <c r="P2388" s="2"/>
      <c r="Q2388" s="2"/>
      <c r="R2388" s="10"/>
      <c r="S2388" s="2">
        <v>8.8000000000000007</v>
      </c>
      <c r="U2388" s="2" t="s">
        <v>35</v>
      </c>
      <c r="V2388" s="2" t="s">
        <v>29</v>
      </c>
      <c r="W2388" s="2" t="s">
        <v>1834</v>
      </c>
      <c r="X2388" s="2" t="s">
        <v>1141</v>
      </c>
      <c r="Y2388" s="2" t="s">
        <v>2221</v>
      </c>
      <c r="AA2388" s="2"/>
    </row>
    <row r="2389" spans="1:32" ht="14.25" customHeight="1">
      <c r="A2389" s="1">
        <v>2893</v>
      </c>
      <c r="B2389" s="2">
        <v>1</v>
      </c>
      <c r="C2389" s="1" t="s">
        <v>2215</v>
      </c>
      <c r="D2389" s="1" t="s">
        <v>2216</v>
      </c>
      <c r="E2389" s="1">
        <v>2019</v>
      </c>
      <c r="F2389" s="1" t="s">
        <v>2217</v>
      </c>
      <c r="G2389" s="1" t="s">
        <v>2218</v>
      </c>
      <c r="H2389" s="8" t="str">
        <f>HYPERLINK("https://doi.org/"&amp;G2389)</f>
        <v>https://doi.org/10.1080/01431161.2018.1465615</v>
      </c>
      <c r="I2389" s="1" t="s">
        <v>2219</v>
      </c>
      <c r="J2389" s="1" t="s">
        <v>2165</v>
      </c>
      <c r="K2389" s="2">
        <v>1</v>
      </c>
      <c r="L2389" s="2"/>
      <c r="M2389" s="2" t="s">
        <v>2220</v>
      </c>
      <c r="N2389" s="9">
        <f>S2389*Unit_conversion!$C$5</f>
        <v>0.27464564875416708</v>
      </c>
      <c r="O2389" s="2"/>
      <c r="P2389" s="2"/>
      <c r="Q2389" s="2"/>
      <c r="R2389" s="10"/>
      <c r="S2389" s="2">
        <v>7.8</v>
      </c>
      <c r="U2389" s="2" t="s">
        <v>35</v>
      </c>
      <c r="V2389" s="2" t="s">
        <v>29</v>
      </c>
      <c r="W2389" s="2" t="s">
        <v>1834</v>
      </c>
      <c r="X2389" s="2" t="s">
        <v>1141</v>
      </c>
      <c r="Y2389" s="2" t="s">
        <v>2223</v>
      </c>
      <c r="AA2389" s="2"/>
    </row>
    <row r="2390" spans="1:32" ht="14.25" customHeight="1">
      <c r="A2390" s="1">
        <v>2893</v>
      </c>
      <c r="B2390" s="2">
        <v>1</v>
      </c>
      <c r="C2390" s="1" t="s">
        <v>2215</v>
      </c>
      <c r="D2390" s="1" t="s">
        <v>2216</v>
      </c>
      <c r="E2390" s="1">
        <v>2019</v>
      </c>
      <c r="F2390" s="1" t="s">
        <v>2217</v>
      </c>
      <c r="G2390" s="1" t="s">
        <v>2218</v>
      </c>
      <c r="H2390" s="8" t="str">
        <f>HYPERLINK("https://doi.org/"&amp;G2390)</f>
        <v>https://doi.org/10.1080/01431161.2018.1465615</v>
      </c>
      <c r="I2390" s="1" t="s">
        <v>2219</v>
      </c>
      <c r="J2390" s="1" t="s">
        <v>2165</v>
      </c>
      <c r="K2390" s="2">
        <v>1</v>
      </c>
      <c r="L2390" s="2"/>
      <c r="M2390" s="2" t="s">
        <v>2222</v>
      </c>
      <c r="N2390" s="9">
        <f>S2390*Unit_conversion!$C$5</f>
        <v>0.20070258947419903</v>
      </c>
      <c r="O2390" s="2"/>
      <c r="P2390" s="2"/>
      <c r="Q2390" s="2"/>
      <c r="R2390" s="10"/>
      <c r="S2390" s="2">
        <v>5.7</v>
      </c>
      <c r="U2390" s="2" t="s">
        <v>35</v>
      </c>
      <c r="V2390" s="2" t="s">
        <v>29</v>
      </c>
      <c r="W2390" s="2" t="s">
        <v>1834</v>
      </c>
      <c r="X2390" s="2" t="s">
        <v>1141</v>
      </c>
      <c r="Y2390" s="2" t="s">
        <v>2223</v>
      </c>
      <c r="AA2390" s="2"/>
    </row>
    <row r="2391" spans="1:32" ht="14.25" customHeight="1">
      <c r="A2391" s="1">
        <v>2893</v>
      </c>
      <c r="B2391" s="2">
        <v>1</v>
      </c>
      <c r="C2391" s="1" t="s">
        <v>2215</v>
      </c>
      <c r="D2391" s="1" t="s">
        <v>2216</v>
      </c>
      <c r="E2391" s="1">
        <v>2019</v>
      </c>
      <c r="F2391" s="1" t="s">
        <v>2217</v>
      </c>
      <c r="G2391" s="1" t="s">
        <v>2218</v>
      </c>
      <c r="H2391" s="8" t="str">
        <f>HYPERLINK("https://doi.org/"&amp;G2391)</f>
        <v>https://doi.org/10.1080/01431161.2018.1465615</v>
      </c>
      <c r="I2391" s="1" t="s">
        <v>2219</v>
      </c>
      <c r="J2391" s="1" t="s">
        <v>2165</v>
      </c>
      <c r="K2391" s="2">
        <v>1</v>
      </c>
      <c r="L2391" s="2"/>
      <c r="M2391" s="2" t="s">
        <v>2224</v>
      </c>
      <c r="N2391" s="9">
        <f>S2391*Unit_conversion!$C$5</f>
        <v>0.97534416288338821</v>
      </c>
      <c r="O2391" s="2"/>
      <c r="P2391" s="2"/>
      <c r="Q2391" s="2"/>
      <c r="R2391" s="10"/>
      <c r="S2391" s="2">
        <v>27.7</v>
      </c>
      <c r="U2391" s="2" t="s">
        <v>35</v>
      </c>
      <c r="V2391" s="2" t="s">
        <v>29</v>
      </c>
      <c r="W2391" s="2" t="s">
        <v>1834</v>
      </c>
      <c r="X2391" s="2" t="s">
        <v>1141</v>
      </c>
    </row>
    <row r="2392" spans="1:32" ht="14.25" customHeight="1">
      <c r="A2392" s="1">
        <v>2893</v>
      </c>
      <c r="B2392" s="2">
        <v>1</v>
      </c>
      <c r="C2392" s="1" t="s">
        <v>2215</v>
      </c>
      <c r="D2392" s="1" t="s">
        <v>2216</v>
      </c>
      <c r="E2392" s="1">
        <v>2019</v>
      </c>
      <c r="F2392" s="1" t="s">
        <v>2217</v>
      </c>
      <c r="G2392" s="1" t="s">
        <v>2218</v>
      </c>
      <c r="H2392" s="8" t="str">
        <f>HYPERLINK("https://doi.org/"&amp;G2392)</f>
        <v>https://doi.org/10.1080/01431161.2018.1465615</v>
      </c>
      <c r="I2392" s="1" t="s">
        <v>2219</v>
      </c>
      <c r="J2392" s="1" t="s">
        <v>2165</v>
      </c>
      <c r="K2392" s="2">
        <v>1</v>
      </c>
      <c r="L2392" s="2"/>
      <c r="M2392" s="2" t="s">
        <v>2224</v>
      </c>
      <c r="N2392" s="9">
        <f>S2392*Unit_conversion!$C$5</f>
        <v>0.95773867257863388</v>
      </c>
      <c r="O2392" s="2"/>
      <c r="P2392" s="2"/>
      <c r="Q2392" s="2"/>
      <c r="R2392" s="10"/>
      <c r="S2392" s="2">
        <v>27.2</v>
      </c>
      <c r="U2392" s="2" t="s">
        <v>35</v>
      </c>
      <c r="V2392" s="2" t="s">
        <v>29</v>
      </c>
      <c r="W2392" s="2" t="s">
        <v>1834</v>
      </c>
      <c r="X2392" s="2" t="s">
        <v>1141</v>
      </c>
    </row>
    <row r="2393" spans="1:32" ht="14.25" customHeight="1">
      <c r="A2393" s="1">
        <v>2892</v>
      </c>
      <c r="B2393" s="16">
        <v>1</v>
      </c>
      <c r="C2393" s="1" t="s">
        <v>2225</v>
      </c>
      <c r="D2393" s="1" t="s">
        <v>2226</v>
      </c>
      <c r="E2393" s="1">
        <v>2019</v>
      </c>
      <c r="F2393" s="1" t="s">
        <v>2227</v>
      </c>
      <c r="G2393" s="1" t="s">
        <v>2228</v>
      </c>
      <c r="H2393" s="8" t="str">
        <f>HYPERLINK("https://doi.org/"&amp;G2393)</f>
        <v>https://doi.org/10.1080/01431161.2018.1482025</v>
      </c>
      <c r="I2393" s="1" t="s">
        <v>2229</v>
      </c>
      <c r="J2393" s="1" t="s">
        <v>2165</v>
      </c>
      <c r="K2393" s="2">
        <v>1</v>
      </c>
      <c r="L2393" s="2"/>
      <c r="M2393" s="2" t="s">
        <v>2230</v>
      </c>
      <c r="N2393" s="9">
        <f>S2393*Unit_conversion!$C$5</f>
        <v>1.3239328709175233</v>
      </c>
      <c r="O2393" s="2"/>
      <c r="P2393" s="2"/>
      <c r="Q2393" s="2"/>
      <c r="R2393" s="10"/>
      <c r="S2393" s="2">
        <v>37.6</v>
      </c>
      <c r="U2393" s="2" t="s">
        <v>26</v>
      </c>
      <c r="V2393" s="2" t="s">
        <v>29</v>
      </c>
      <c r="W2393" s="2" t="s">
        <v>1834</v>
      </c>
      <c r="X2393" s="2" t="s">
        <v>1141</v>
      </c>
      <c r="Y2393" s="2" t="s">
        <v>2231</v>
      </c>
    </row>
    <row r="2394" spans="1:32" ht="14.25" customHeight="1">
      <c r="A2394" s="1">
        <v>2892</v>
      </c>
      <c r="B2394" s="16">
        <v>1</v>
      </c>
      <c r="C2394" s="1" t="s">
        <v>2225</v>
      </c>
      <c r="D2394" s="1" t="s">
        <v>2226</v>
      </c>
      <c r="E2394" s="1">
        <v>2019</v>
      </c>
      <c r="F2394" s="1" t="s">
        <v>2227</v>
      </c>
      <c r="G2394" s="1" t="s">
        <v>2228</v>
      </c>
      <c r="H2394" s="8" t="str">
        <f>HYPERLINK("https://doi.org/"&amp;G2394)</f>
        <v>https://doi.org/10.1080/01431161.2018.1482025</v>
      </c>
      <c r="I2394" s="1" t="s">
        <v>2229</v>
      </c>
      <c r="J2394" s="1" t="s">
        <v>2165</v>
      </c>
      <c r="K2394" s="2">
        <v>1</v>
      </c>
      <c r="L2394" s="2"/>
      <c r="M2394" s="2" t="s">
        <v>2230</v>
      </c>
      <c r="N2394" s="9">
        <f>S2394*Unit_conversion!$C$5</f>
        <v>1.7570279324144791</v>
      </c>
      <c r="O2394" s="2"/>
      <c r="P2394" s="2"/>
      <c r="Q2394" s="2"/>
      <c r="R2394" s="10"/>
      <c r="S2394" s="2">
        <v>49.9</v>
      </c>
      <c r="U2394" s="2" t="s">
        <v>26</v>
      </c>
      <c r="V2394" s="2" t="s">
        <v>29</v>
      </c>
      <c r="W2394" s="2" t="s">
        <v>1834</v>
      </c>
      <c r="X2394" s="2" t="s">
        <v>1141</v>
      </c>
      <c r="Y2394" s="2" t="s">
        <v>2232</v>
      </c>
    </row>
    <row r="2395" spans="1:32" ht="14.25" customHeight="1">
      <c r="A2395" s="1">
        <v>2892</v>
      </c>
      <c r="B2395" s="16">
        <v>1</v>
      </c>
      <c r="C2395" s="1" t="s">
        <v>2225</v>
      </c>
      <c r="D2395" s="1" t="s">
        <v>2226</v>
      </c>
      <c r="E2395" s="1">
        <v>2019</v>
      </c>
      <c r="F2395" s="1" t="s">
        <v>2227</v>
      </c>
      <c r="G2395" s="1" t="s">
        <v>2228</v>
      </c>
      <c r="H2395" s="8" t="str">
        <f>HYPERLINK("https://doi.org/"&amp;G2395)</f>
        <v>https://doi.org/10.1080/01431161.2018.1482025</v>
      </c>
      <c r="I2395" s="1" t="s">
        <v>2229</v>
      </c>
      <c r="J2395" s="1" t="s">
        <v>2165</v>
      </c>
      <c r="K2395" s="2">
        <v>1</v>
      </c>
      <c r="L2395" s="2"/>
      <c r="M2395" s="2" t="s">
        <v>2230</v>
      </c>
      <c r="N2395" s="9">
        <f>S2395*Unit_conversion!$C$5</f>
        <v>1.3239328709175233</v>
      </c>
      <c r="O2395" s="2"/>
      <c r="P2395" s="2"/>
      <c r="Q2395" s="2"/>
      <c r="R2395" s="10"/>
      <c r="S2395" s="2">
        <v>37.6</v>
      </c>
      <c r="U2395" s="2" t="s">
        <v>26</v>
      </c>
      <c r="V2395" s="2" t="s">
        <v>29</v>
      </c>
      <c r="W2395" s="2" t="s">
        <v>1834</v>
      </c>
      <c r="X2395" s="2" t="s">
        <v>1141</v>
      </c>
      <c r="Y2395" s="2" t="s">
        <v>2231</v>
      </c>
    </row>
    <row r="2396" spans="1:32" ht="14.25" customHeight="1">
      <c r="A2396" s="1">
        <v>2892</v>
      </c>
      <c r="B2396" s="16">
        <v>1</v>
      </c>
      <c r="C2396" s="1" t="s">
        <v>2225</v>
      </c>
      <c r="D2396" s="1" t="s">
        <v>2226</v>
      </c>
      <c r="E2396" s="1">
        <v>2019</v>
      </c>
      <c r="F2396" s="1" t="s">
        <v>2227</v>
      </c>
      <c r="G2396" s="1" t="s">
        <v>2228</v>
      </c>
      <c r="H2396" s="8" t="str">
        <f>HYPERLINK("https://doi.org/"&amp;G2396)</f>
        <v>https://doi.org/10.1080/01431161.2018.1482025</v>
      </c>
      <c r="I2396" s="1" t="s">
        <v>2229</v>
      </c>
      <c r="J2396" s="1" t="s">
        <v>2165</v>
      </c>
      <c r="K2396" s="2">
        <v>1</v>
      </c>
      <c r="L2396" s="2"/>
      <c r="M2396" s="2" t="s">
        <v>2230</v>
      </c>
      <c r="N2396" s="9">
        <f>S2396*Unit_conversion!$C$5</f>
        <v>1.4049181263193931</v>
      </c>
      <c r="O2396" s="2"/>
      <c r="P2396" s="2"/>
      <c r="Q2396" s="2"/>
      <c r="R2396" s="10"/>
      <c r="S2396" s="2">
        <v>39.9</v>
      </c>
      <c r="U2396" s="2" t="s">
        <v>26</v>
      </c>
      <c r="V2396" s="2" t="s">
        <v>29</v>
      </c>
      <c r="W2396" s="2" t="s">
        <v>1834</v>
      </c>
      <c r="X2396" s="2" t="s">
        <v>1141</v>
      </c>
      <c r="Y2396" s="2" t="s">
        <v>2232</v>
      </c>
    </row>
    <row r="2397" spans="1:32" ht="14.25" customHeight="1">
      <c r="A2397" s="1">
        <v>2892</v>
      </c>
      <c r="B2397" s="2">
        <v>1</v>
      </c>
      <c r="C2397" s="1" t="s">
        <v>2225</v>
      </c>
      <c r="D2397" s="1" t="s">
        <v>2226</v>
      </c>
      <c r="E2397" s="1">
        <v>2019</v>
      </c>
      <c r="F2397" s="1" t="s">
        <v>2227</v>
      </c>
      <c r="G2397" s="1" t="s">
        <v>2228</v>
      </c>
      <c r="H2397" s="8" t="str">
        <f>HYPERLINK("https://doi.org/"&amp;G2397)</f>
        <v>https://doi.org/10.1080/01431161.2018.1482025</v>
      </c>
      <c r="I2397" s="1" t="s">
        <v>2229</v>
      </c>
      <c r="J2397" s="1" t="s">
        <v>2165</v>
      </c>
      <c r="K2397" s="2">
        <v>1</v>
      </c>
      <c r="L2397" s="2"/>
      <c r="M2397" s="2" t="s">
        <v>2230</v>
      </c>
      <c r="N2397" s="9">
        <f>S2397*Unit_conversion!$C$5</f>
        <v>0.5105592188378747</v>
      </c>
      <c r="O2397" s="2"/>
      <c r="P2397" s="2"/>
      <c r="Q2397" s="2"/>
      <c r="R2397" s="10"/>
      <c r="S2397" s="2">
        <v>14.5</v>
      </c>
      <c r="U2397" s="2" t="s">
        <v>35</v>
      </c>
      <c r="V2397" s="2" t="s">
        <v>29</v>
      </c>
      <c r="W2397" s="2" t="s">
        <v>1834</v>
      </c>
      <c r="X2397" s="2" t="s">
        <v>1141</v>
      </c>
      <c r="Y2397" s="2" t="s">
        <v>2231</v>
      </c>
    </row>
    <row r="2398" spans="1:32" ht="14.25" customHeight="1">
      <c r="A2398" s="1">
        <v>2892</v>
      </c>
      <c r="B2398" s="2">
        <v>1</v>
      </c>
      <c r="C2398" s="1" t="s">
        <v>2225</v>
      </c>
      <c r="D2398" s="1" t="s">
        <v>2226</v>
      </c>
      <c r="E2398" s="1">
        <v>2019</v>
      </c>
      <c r="F2398" s="1" t="s">
        <v>2227</v>
      </c>
      <c r="G2398" s="1" t="s">
        <v>2228</v>
      </c>
      <c r="H2398" s="8" t="str">
        <f>HYPERLINK("https://doi.org/"&amp;G2398)</f>
        <v>https://doi.org/10.1080/01431161.2018.1482025</v>
      </c>
      <c r="I2398" s="1" t="s">
        <v>2229</v>
      </c>
      <c r="J2398" s="1" t="s">
        <v>2165</v>
      </c>
      <c r="K2398" s="2">
        <v>1</v>
      </c>
      <c r="L2398" s="2"/>
      <c r="M2398" s="2" t="s">
        <v>2230</v>
      </c>
      <c r="N2398" s="9">
        <f>S2398*Unit_conversion!$C$5</f>
        <v>0.66548753351971246</v>
      </c>
      <c r="O2398" s="2"/>
      <c r="P2398" s="2"/>
      <c r="Q2398" s="2"/>
      <c r="R2398" s="10"/>
      <c r="S2398" s="2">
        <v>18.899999999999999</v>
      </c>
      <c r="U2398" s="2" t="s">
        <v>35</v>
      </c>
      <c r="V2398" s="2" t="s">
        <v>29</v>
      </c>
      <c r="W2398" s="2" t="s">
        <v>1834</v>
      </c>
      <c r="X2398" s="2" t="s">
        <v>1141</v>
      </c>
      <c r="Y2398" s="2" t="s">
        <v>2232</v>
      </c>
    </row>
    <row r="2399" spans="1:32" ht="14.25" customHeight="1">
      <c r="A2399" s="3">
        <v>2890</v>
      </c>
      <c r="B2399" s="2">
        <v>1</v>
      </c>
      <c r="C2399" s="3" t="s">
        <v>2233</v>
      </c>
      <c r="D2399" s="3" t="s">
        <v>2234</v>
      </c>
      <c r="E2399" s="3">
        <v>2019</v>
      </c>
      <c r="F2399" s="3" t="s">
        <v>2235</v>
      </c>
      <c r="G2399" s="3" t="s">
        <v>2236</v>
      </c>
      <c r="H2399" s="17" t="str">
        <f>HYPERLINK("https://doi.org/"&amp;G2399)</f>
        <v>https://doi.org/10.1080/01431161.2018.1482026</v>
      </c>
      <c r="I2399" s="3" t="s">
        <v>2237</v>
      </c>
      <c r="J2399" s="3" t="s">
        <v>2165</v>
      </c>
      <c r="K2399" s="16">
        <v>22</v>
      </c>
      <c r="L2399" s="16"/>
      <c r="M2399" s="16" t="s">
        <v>2238</v>
      </c>
      <c r="N2399" s="9">
        <f>S2399*Unit_conversion!$C$5</f>
        <v>0.81196521285526824</v>
      </c>
      <c r="O2399" s="16"/>
      <c r="P2399" s="16"/>
      <c r="Q2399" s="16"/>
      <c r="R2399" s="10"/>
      <c r="S2399" s="16">
        <v>23.06</v>
      </c>
      <c r="T2399" s="3"/>
      <c r="U2399" s="16" t="s">
        <v>35</v>
      </c>
      <c r="V2399" s="3"/>
      <c r="W2399" s="3"/>
      <c r="X2399" s="16" t="s">
        <v>28</v>
      </c>
      <c r="Y2399" s="16" t="s">
        <v>2239</v>
      </c>
      <c r="Z2399" s="3"/>
      <c r="AA2399" s="3"/>
      <c r="AB2399" s="3"/>
      <c r="AC2399" s="3"/>
      <c r="AD2399" s="3"/>
      <c r="AE2399" s="3"/>
      <c r="AF2399" s="3"/>
    </row>
    <row r="2400" spans="1:32" ht="14.25" customHeight="1">
      <c r="A2400" s="3">
        <v>2890</v>
      </c>
      <c r="B2400" s="2">
        <v>1</v>
      </c>
      <c r="C2400" s="3" t="s">
        <v>2233</v>
      </c>
      <c r="D2400" s="3" t="s">
        <v>2234</v>
      </c>
      <c r="E2400" s="3">
        <v>2019</v>
      </c>
      <c r="F2400" s="3" t="s">
        <v>2235</v>
      </c>
      <c r="G2400" s="3" t="s">
        <v>2236</v>
      </c>
      <c r="H2400" s="17" t="str">
        <f>HYPERLINK("https://doi.org/"&amp;G2400)</f>
        <v>https://doi.org/10.1080/01431161.2018.1482026</v>
      </c>
      <c r="I2400" s="3" t="s">
        <v>2237</v>
      </c>
      <c r="J2400" s="3" t="s">
        <v>2165</v>
      </c>
      <c r="K2400" s="16">
        <v>22</v>
      </c>
      <c r="L2400" s="16"/>
      <c r="M2400" s="16" t="s">
        <v>2240</v>
      </c>
      <c r="N2400" s="9">
        <f>S2400*Unit_conversion!$C$5</f>
        <v>0.93907685285559439</v>
      </c>
      <c r="O2400" s="16"/>
      <c r="P2400" s="16"/>
      <c r="Q2400" s="16"/>
      <c r="R2400" s="10"/>
      <c r="S2400" s="16">
        <v>26.67</v>
      </c>
      <c r="T2400" s="3"/>
      <c r="U2400" s="16" t="s">
        <v>35</v>
      </c>
      <c r="V2400" s="3"/>
      <c r="W2400" s="3"/>
      <c r="X2400" s="16" t="s">
        <v>28</v>
      </c>
      <c r="Y2400" s="16" t="s">
        <v>2239</v>
      </c>
      <c r="Z2400" s="3"/>
      <c r="AA2400" s="3"/>
      <c r="AB2400" s="3"/>
      <c r="AC2400" s="3"/>
      <c r="AD2400" s="3"/>
      <c r="AE2400" s="3"/>
      <c r="AF2400" s="3"/>
    </row>
    <row r="2401" spans="1:32" ht="14.25" customHeight="1">
      <c r="A2401" s="3">
        <v>2890</v>
      </c>
      <c r="B2401" s="2">
        <v>1</v>
      </c>
      <c r="C2401" s="3" t="s">
        <v>2233</v>
      </c>
      <c r="D2401" s="3" t="s">
        <v>2234</v>
      </c>
      <c r="E2401" s="3">
        <v>2019</v>
      </c>
      <c r="F2401" s="3" t="s">
        <v>2235</v>
      </c>
      <c r="G2401" s="3" t="s">
        <v>2236</v>
      </c>
      <c r="H2401" s="17" t="str">
        <f>HYPERLINK("https://doi.org/"&amp;G2401)</f>
        <v>https://doi.org/10.1080/01431161.2018.1482026</v>
      </c>
      <c r="I2401" s="3" t="s">
        <v>2237</v>
      </c>
      <c r="J2401" s="3" t="s">
        <v>2165</v>
      </c>
      <c r="K2401" s="16">
        <v>22</v>
      </c>
      <c r="L2401" s="16"/>
      <c r="M2401" s="16" t="s">
        <v>2241</v>
      </c>
      <c r="N2401" s="9">
        <f>S2401*Unit_conversion!$C$5</f>
        <v>0.7514023262069135</v>
      </c>
      <c r="O2401" s="16"/>
      <c r="P2401" s="16"/>
      <c r="Q2401" s="16"/>
      <c r="R2401" s="10"/>
      <c r="S2401" s="16">
        <v>21.34</v>
      </c>
      <c r="T2401" s="3"/>
      <c r="U2401" s="16" t="s">
        <v>35</v>
      </c>
      <c r="V2401" s="3"/>
      <c r="W2401" s="3"/>
      <c r="X2401" s="16" t="s">
        <v>28</v>
      </c>
      <c r="Y2401" s="16" t="s">
        <v>2239</v>
      </c>
      <c r="Z2401" s="3"/>
      <c r="AA2401" s="3"/>
      <c r="AB2401" s="3"/>
      <c r="AC2401" s="3"/>
      <c r="AD2401" s="3"/>
      <c r="AE2401" s="3"/>
      <c r="AF2401" s="3"/>
    </row>
    <row r="2402" spans="1:32" ht="14.25" customHeight="1">
      <c r="A2402" s="3">
        <v>2890</v>
      </c>
      <c r="B2402" s="2">
        <v>1</v>
      </c>
      <c r="C2402" s="3" t="s">
        <v>2233</v>
      </c>
      <c r="D2402" s="3" t="s">
        <v>2234</v>
      </c>
      <c r="E2402" s="3">
        <v>2019</v>
      </c>
      <c r="F2402" s="3" t="s">
        <v>2235</v>
      </c>
      <c r="G2402" s="3" t="s">
        <v>2236</v>
      </c>
      <c r="H2402" s="17" t="str">
        <f>HYPERLINK("https://doi.org/"&amp;G2402)</f>
        <v>https://doi.org/10.1080/01431161.2018.1482026</v>
      </c>
      <c r="I2402" s="3" t="s">
        <v>2237</v>
      </c>
      <c r="J2402" s="3" t="s">
        <v>2165</v>
      </c>
      <c r="K2402" s="16">
        <v>22</v>
      </c>
      <c r="L2402" s="16"/>
      <c r="M2402" s="16" t="s">
        <v>2242</v>
      </c>
      <c r="N2402" s="9">
        <f>S2402*Unit_conversion!$C$5</f>
        <v>1.0179494494208936</v>
      </c>
      <c r="O2402" s="16"/>
      <c r="P2402" s="16"/>
      <c r="Q2402" s="16"/>
      <c r="R2402" s="10"/>
      <c r="S2402" s="16">
        <v>28.91</v>
      </c>
      <c r="T2402" s="3"/>
      <c r="U2402" s="16" t="s">
        <v>35</v>
      </c>
      <c r="V2402" s="3"/>
      <c r="W2402" s="3"/>
      <c r="X2402" s="16" t="s">
        <v>28</v>
      </c>
      <c r="Y2402" s="16" t="s">
        <v>2239</v>
      </c>
      <c r="Z2402" s="3"/>
      <c r="AA2402" s="3"/>
      <c r="AB2402" s="3"/>
      <c r="AC2402" s="3"/>
      <c r="AD2402" s="3"/>
      <c r="AE2402" s="3"/>
      <c r="AF2402" s="3"/>
    </row>
    <row r="2403" spans="1:32" ht="14.25" customHeight="1">
      <c r="A2403" s="1">
        <v>2742</v>
      </c>
      <c r="B2403" s="16">
        <v>1</v>
      </c>
      <c r="C2403" s="1" t="s">
        <v>2243</v>
      </c>
      <c r="D2403" s="1" t="s">
        <v>2244</v>
      </c>
      <c r="E2403" s="1">
        <v>2019</v>
      </c>
      <c r="F2403" s="1" t="s">
        <v>2245</v>
      </c>
      <c r="G2403" s="1" t="s">
        <v>2246</v>
      </c>
      <c r="H2403" s="8" t="str">
        <f>HYPERLINK("https://doi.org/"&amp;G2403)</f>
        <v>https://doi.org/10.1080/01431161.2019.1587208</v>
      </c>
      <c r="I2403" s="1" t="s">
        <v>2247</v>
      </c>
      <c r="J2403" s="1" t="s">
        <v>2165</v>
      </c>
      <c r="K2403" s="2">
        <v>1</v>
      </c>
      <c r="L2403" s="2"/>
      <c r="M2403" s="2" t="s">
        <v>1045</v>
      </c>
      <c r="N2403" s="16">
        <v>0.95</v>
      </c>
      <c r="O2403" s="2"/>
      <c r="Q2403" s="2"/>
      <c r="R2403" s="4"/>
      <c r="U2403" s="2" t="s">
        <v>234</v>
      </c>
      <c r="V2403" s="2" t="s">
        <v>36</v>
      </c>
      <c r="W2403" s="51" t="s">
        <v>2248</v>
      </c>
      <c r="X2403" s="2" t="s">
        <v>1141</v>
      </c>
      <c r="Y2403" s="2" t="s">
        <v>563</v>
      </c>
    </row>
    <row r="2404" spans="1:32" ht="14.25" customHeight="1">
      <c r="A2404" s="1">
        <v>2742</v>
      </c>
      <c r="B2404" s="16">
        <v>1</v>
      </c>
      <c r="C2404" s="1" t="s">
        <v>2243</v>
      </c>
      <c r="D2404" s="1" t="s">
        <v>2244</v>
      </c>
      <c r="E2404" s="1">
        <v>2019</v>
      </c>
      <c r="F2404" s="1" t="s">
        <v>2245</v>
      </c>
      <c r="G2404" s="1" t="s">
        <v>2246</v>
      </c>
      <c r="H2404" s="8" t="str">
        <f>HYPERLINK("https://doi.org/"&amp;G2404)</f>
        <v>https://doi.org/10.1080/01431161.2019.1587208</v>
      </c>
      <c r="I2404" s="1" t="s">
        <v>2247</v>
      </c>
      <c r="J2404" s="1" t="s">
        <v>2165</v>
      </c>
      <c r="K2404" s="2">
        <v>1</v>
      </c>
      <c r="L2404" s="2"/>
      <c r="M2404" s="2" t="s">
        <v>1322</v>
      </c>
      <c r="N2404" s="16">
        <v>0.26</v>
      </c>
      <c r="O2404" s="2"/>
      <c r="Q2404" s="2"/>
      <c r="R2404" s="4"/>
      <c r="U2404" s="2" t="s">
        <v>234</v>
      </c>
      <c r="V2404" s="2" t="s">
        <v>36</v>
      </c>
      <c r="W2404" s="51" t="s">
        <v>2248</v>
      </c>
      <c r="X2404" s="2" t="s">
        <v>1141</v>
      </c>
      <c r="Y2404" s="2" t="s">
        <v>563</v>
      </c>
      <c r="AA2404" s="2"/>
    </row>
    <row r="2405" spans="1:32" ht="14.25" customHeight="1">
      <c r="A2405" s="1">
        <v>2742</v>
      </c>
      <c r="B2405" s="16">
        <v>1</v>
      </c>
      <c r="C2405" s="1" t="s">
        <v>2243</v>
      </c>
      <c r="D2405" s="1" t="s">
        <v>2244</v>
      </c>
      <c r="E2405" s="1">
        <v>2019</v>
      </c>
      <c r="F2405" s="1" t="s">
        <v>2245</v>
      </c>
      <c r="G2405" s="1" t="s">
        <v>2246</v>
      </c>
      <c r="H2405" s="8" t="str">
        <f>HYPERLINK("https://doi.org/"&amp;G2405)</f>
        <v>https://doi.org/10.1080/01431161.2019.1587208</v>
      </c>
      <c r="I2405" s="1" t="s">
        <v>2247</v>
      </c>
      <c r="J2405" s="1" t="s">
        <v>2165</v>
      </c>
      <c r="K2405" s="2">
        <v>1</v>
      </c>
      <c r="L2405" s="2"/>
      <c r="M2405" s="2" t="s">
        <v>1045</v>
      </c>
      <c r="N2405" s="16">
        <v>0.82</v>
      </c>
      <c r="O2405" s="2"/>
      <c r="Q2405" s="2"/>
      <c r="R2405" s="4"/>
      <c r="U2405" s="2" t="s">
        <v>234</v>
      </c>
      <c r="V2405" s="2" t="s">
        <v>36</v>
      </c>
      <c r="W2405" s="51" t="s">
        <v>2249</v>
      </c>
      <c r="X2405" s="2" t="s">
        <v>1141</v>
      </c>
      <c r="Y2405" s="2" t="s">
        <v>563</v>
      </c>
    </row>
    <row r="2406" spans="1:32" ht="14.25" customHeight="1">
      <c r="A2406" s="1">
        <v>2742</v>
      </c>
      <c r="B2406" s="16">
        <v>1</v>
      </c>
      <c r="C2406" s="1" t="s">
        <v>2243</v>
      </c>
      <c r="D2406" s="1" t="s">
        <v>2244</v>
      </c>
      <c r="E2406" s="1">
        <v>2019</v>
      </c>
      <c r="F2406" s="1" t="s">
        <v>2245</v>
      </c>
      <c r="G2406" s="1" t="s">
        <v>2246</v>
      </c>
      <c r="H2406" s="8" t="str">
        <f>HYPERLINK("https://doi.org/"&amp;G2406)</f>
        <v>https://doi.org/10.1080/01431161.2019.1587208</v>
      </c>
      <c r="I2406" s="1" t="s">
        <v>2247</v>
      </c>
      <c r="J2406" s="1" t="s">
        <v>2165</v>
      </c>
      <c r="K2406" s="2">
        <v>1</v>
      </c>
      <c r="L2406" s="2"/>
      <c r="M2406" s="2" t="s">
        <v>1322</v>
      </c>
      <c r="N2406" s="16">
        <v>0.37</v>
      </c>
      <c r="O2406" s="2"/>
      <c r="Q2406" s="2"/>
      <c r="R2406" s="4"/>
      <c r="U2406" s="2" t="s">
        <v>234</v>
      </c>
      <c r="V2406" s="2" t="s">
        <v>36</v>
      </c>
      <c r="W2406" s="51" t="s">
        <v>2249</v>
      </c>
      <c r="X2406" s="2" t="s">
        <v>1141</v>
      </c>
      <c r="Y2406" s="2" t="s">
        <v>563</v>
      </c>
      <c r="AA2406" s="2"/>
    </row>
    <row r="2407" spans="1:32" ht="14.25" customHeight="1">
      <c r="A2407" s="1">
        <v>2742</v>
      </c>
      <c r="B2407" s="16">
        <v>1</v>
      </c>
      <c r="C2407" s="1" t="s">
        <v>2243</v>
      </c>
      <c r="D2407" s="1" t="s">
        <v>2244</v>
      </c>
      <c r="E2407" s="1">
        <v>2019</v>
      </c>
      <c r="F2407" s="1" t="s">
        <v>2245</v>
      </c>
      <c r="G2407" s="1" t="s">
        <v>2246</v>
      </c>
      <c r="H2407" s="8" t="str">
        <f>HYPERLINK("https://doi.org/"&amp;G2407)</f>
        <v>https://doi.org/10.1080/01431161.2019.1587208</v>
      </c>
      <c r="I2407" s="1" t="s">
        <v>2247</v>
      </c>
      <c r="J2407" s="1" t="s">
        <v>2165</v>
      </c>
      <c r="K2407" s="2">
        <v>1</v>
      </c>
      <c r="L2407" s="2"/>
      <c r="M2407" s="2" t="s">
        <v>1045</v>
      </c>
      <c r="N2407" s="16">
        <v>1.1499999999999999</v>
      </c>
      <c r="O2407" s="2"/>
      <c r="Q2407" s="2"/>
      <c r="R2407" s="4"/>
      <c r="U2407" s="2" t="s">
        <v>234</v>
      </c>
      <c r="V2407" s="2" t="s">
        <v>36</v>
      </c>
      <c r="W2407" s="51" t="s">
        <v>2250</v>
      </c>
      <c r="X2407" s="2" t="s">
        <v>1141</v>
      </c>
      <c r="Y2407" s="2" t="s">
        <v>563</v>
      </c>
    </row>
    <row r="2408" spans="1:32" ht="14.25" customHeight="1">
      <c r="A2408" s="1">
        <v>2742</v>
      </c>
      <c r="B2408" s="16">
        <v>1</v>
      </c>
      <c r="C2408" s="1" t="s">
        <v>2243</v>
      </c>
      <c r="D2408" s="1" t="s">
        <v>2244</v>
      </c>
      <c r="E2408" s="1">
        <v>2019</v>
      </c>
      <c r="F2408" s="1" t="s">
        <v>2245</v>
      </c>
      <c r="G2408" s="1" t="s">
        <v>2246</v>
      </c>
      <c r="H2408" s="8" t="str">
        <f>HYPERLINK("https://doi.org/"&amp;G2408)</f>
        <v>https://doi.org/10.1080/01431161.2019.1587208</v>
      </c>
      <c r="I2408" s="1" t="s">
        <v>2247</v>
      </c>
      <c r="J2408" s="1" t="s">
        <v>2165</v>
      </c>
      <c r="K2408" s="2">
        <v>1</v>
      </c>
      <c r="L2408" s="2"/>
      <c r="M2408" s="2" t="s">
        <v>1322</v>
      </c>
      <c r="N2408" s="16">
        <v>0.55000000000000004</v>
      </c>
      <c r="O2408" s="2"/>
      <c r="Q2408" s="2"/>
      <c r="R2408" s="4"/>
      <c r="U2408" s="2" t="s">
        <v>234</v>
      </c>
      <c r="V2408" s="2" t="s">
        <v>36</v>
      </c>
      <c r="W2408" s="51" t="s">
        <v>2250</v>
      </c>
      <c r="X2408" s="2" t="s">
        <v>1141</v>
      </c>
      <c r="Y2408" s="2" t="s">
        <v>563</v>
      </c>
    </row>
    <row r="2409" spans="1:32" ht="14.25" customHeight="1">
      <c r="A2409" s="1">
        <v>2742</v>
      </c>
      <c r="B2409" s="16">
        <v>1</v>
      </c>
      <c r="C2409" s="1" t="s">
        <v>2243</v>
      </c>
      <c r="D2409" s="1" t="s">
        <v>2244</v>
      </c>
      <c r="E2409" s="1">
        <v>2019</v>
      </c>
      <c r="F2409" s="1" t="s">
        <v>2245</v>
      </c>
      <c r="G2409" s="1" t="s">
        <v>2246</v>
      </c>
      <c r="H2409" s="8" t="str">
        <f>HYPERLINK("https://doi.org/"&amp;G2409)</f>
        <v>https://doi.org/10.1080/01431161.2019.1587208</v>
      </c>
      <c r="I2409" s="1" t="s">
        <v>2247</v>
      </c>
      <c r="J2409" s="1" t="s">
        <v>2165</v>
      </c>
      <c r="K2409" s="2">
        <v>1</v>
      </c>
      <c r="L2409" s="2"/>
      <c r="M2409" s="2" t="s">
        <v>1045</v>
      </c>
      <c r="N2409" s="16">
        <v>1.1200000000000001</v>
      </c>
      <c r="O2409" s="2"/>
      <c r="Q2409" s="2"/>
      <c r="R2409" s="4"/>
      <c r="U2409" s="2" t="s">
        <v>234</v>
      </c>
      <c r="V2409" s="2" t="s">
        <v>36</v>
      </c>
      <c r="W2409" s="51" t="s">
        <v>2251</v>
      </c>
      <c r="X2409" s="2" t="s">
        <v>1141</v>
      </c>
      <c r="Y2409" s="2" t="s">
        <v>563</v>
      </c>
    </row>
    <row r="2410" spans="1:32" ht="14.25" customHeight="1">
      <c r="A2410" s="1">
        <v>2742</v>
      </c>
      <c r="B2410" s="16">
        <v>1</v>
      </c>
      <c r="C2410" s="1" t="s">
        <v>2243</v>
      </c>
      <c r="D2410" s="1" t="s">
        <v>2244</v>
      </c>
      <c r="E2410" s="1">
        <v>2019</v>
      </c>
      <c r="F2410" s="1" t="s">
        <v>2245</v>
      </c>
      <c r="G2410" s="1" t="s">
        <v>2246</v>
      </c>
      <c r="H2410" s="8" t="str">
        <f>HYPERLINK("https://doi.org/"&amp;G2410)</f>
        <v>https://doi.org/10.1080/01431161.2019.1587208</v>
      </c>
      <c r="I2410" s="1" t="s">
        <v>2247</v>
      </c>
      <c r="J2410" s="1" t="s">
        <v>2165</v>
      </c>
      <c r="K2410" s="2">
        <v>1</v>
      </c>
      <c r="L2410" s="2"/>
      <c r="M2410" s="2" t="s">
        <v>1322</v>
      </c>
      <c r="N2410" s="16">
        <v>0.45</v>
      </c>
      <c r="O2410" s="2"/>
      <c r="Q2410" s="2"/>
      <c r="R2410" s="4"/>
      <c r="U2410" s="2" t="s">
        <v>234</v>
      </c>
      <c r="V2410" s="2" t="s">
        <v>36</v>
      </c>
      <c r="W2410" s="51" t="s">
        <v>2251</v>
      </c>
      <c r="X2410" s="2" t="s">
        <v>1141</v>
      </c>
      <c r="Y2410" s="2" t="s">
        <v>563</v>
      </c>
      <c r="AA2410" s="2"/>
    </row>
    <row r="2411" spans="1:32" ht="14.25" customHeight="1">
      <c r="A2411" s="1">
        <v>2742</v>
      </c>
      <c r="B2411" s="16">
        <v>1</v>
      </c>
      <c r="C2411" s="1" t="s">
        <v>2243</v>
      </c>
      <c r="D2411" s="1" t="s">
        <v>2244</v>
      </c>
      <c r="E2411" s="1">
        <v>2019</v>
      </c>
      <c r="F2411" s="1" t="s">
        <v>2245</v>
      </c>
      <c r="G2411" s="1" t="s">
        <v>2246</v>
      </c>
      <c r="H2411" s="8" t="str">
        <f>HYPERLINK("https://doi.org/"&amp;G2411)</f>
        <v>https://doi.org/10.1080/01431161.2019.1587208</v>
      </c>
      <c r="I2411" s="1" t="s">
        <v>2247</v>
      </c>
      <c r="J2411" s="1" t="s">
        <v>2165</v>
      </c>
      <c r="K2411" s="2">
        <v>1</v>
      </c>
      <c r="L2411" s="2"/>
      <c r="M2411" s="2" t="s">
        <v>1045</v>
      </c>
      <c r="N2411" s="16">
        <v>0.4</v>
      </c>
      <c r="O2411" s="2"/>
      <c r="Q2411" s="2"/>
      <c r="R2411" s="4"/>
      <c r="U2411" s="2" t="s">
        <v>234</v>
      </c>
      <c r="V2411" s="2" t="s">
        <v>36</v>
      </c>
      <c r="W2411" s="51" t="s">
        <v>2252</v>
      </c>
      <c r="X2411" s="2" t="s">
        <v>1141</v>
      </c>
      <c r="Y2411" s="2" t="s">
        <v>563</v>
      </c>
      <c r="AA2411" s="2"/>
    </row>
    <row r="2412" spans="1:32" ht="14.25" customHeight="1">
      <c r="A2412" s="1">
        <v>2742</v>
      </c>
      <c r="B2412" s="16">
        <v>1</v>
      </c>
      <c r="C2412" s="1" t="s">
        <v>2243</v>
      </c>
      <c r="D2412" s="1" t="s">
        <v>2244</v>
      </c>
      <c r="E2412" s="1">
        <v>2019</v>
      </c>
      <c r="F2412" s="1" t="s">
        <v>2245</v>
      </c>
      <c r="G2412" s="1" t="s">
        <v>2246</v>
      </c>
      <c r="H2412" s="8" t="str">
        <f>HYPERLINK("https://doi.org/"&amp;G2412)</f>
        <v>https://doi.org/10.1080/01431161.2019.1587208</v>
      </c>
      <c r="I2412" s="1" t="s">
        <v>2247</v>
      </c>
      <c r="J2412" s="1" t="s">
        <v>2165</v>
      </c>
      <c r="K2412" s="2">
        <v>1</v>
      </c>
      <c r="L2412" s="2"/>
      <c r="M2412" s="2" t="s">
        <v>1322</v>
      </c>
      <c r="N2412" s="16">
        <v>0.25</v>
      </c>
      <c r="O2412" s="2"/>
      <c r="Q2412" s="2"/>
      <c r="R2412" s="4"/>
      <c r="U2412" s="2" t="s">
        <v>234</v>
      </c>
      <c r="V2412" s="2" t="s">
        <v>36</v>
      </c>
      <c r="W2412" s="51" t="s">
        <v>2252</v>
      </c>
      <c r="X2412" s="2" t="s">
        <v>1141</v>
      </c>
      <c r="Y2412" s="2" t="s">
        <v>563</v>
      </c>
      <c r="AA2412" s="2"/>
    </row>
    <row r="2413" spans="1:32" ht="14.25" customHeight="1">
      <c r="A2413" s="1">
        <v>2742</v>
      </c>
      <c r="B2413" s="16">
        <v>1</v>
      </c>
      <c r="C2413" s="1" t="s">
        <v>2243</v>
      </c>
      <c r="D2413" s="1" t="s">
        <v>2244</v>
      </c>
      <c r="E2413" s="1">
        <v>2019</v>
      </c>
      <c r="F2413" s="1" t="s">
        <v>2245</v>
      </c>
      <c r="G2413" s="1" t="s">
        <v>2246</v>
      </c>
      <c r="H2413" s="8" t="str">
        <f>HYPERLINK("https://doi.org/"&amp;G2413)</f>
        <v>https://doi.org/10.1080/01431161.2019.1587208</v>
      </c>
      <c r="I2413" s="1" t="s">
        <v>2247</v>
      </c>
      <c r="J2413" s="1" t="s">
        <v>2165</v>
      </c>
      <c r="K2413" s="2">
        <v>1</v>
      </c>
      <c r="L2413" s="2"/>
      <c r="M2413" s="2" t="s">
        <v>1045</v>
      </c>
      <c r="N2413" s="16">
        <v>0.83</v>
      </c>
      <c r="O2413" s="2"/>
      <c r="Q2413" s="2"/>
      <c r="R2413" s="4"/>
      <c r="U2413" s="2" t="s">
        <v>234</v>
      </c>
      <c r="V2413" s="2" t="s">
        <v>36</v>
      </c>
      <c r="W2413" s="51" t="s">
        <v>2253</v>
      </c>
      <c r="X2413" s="2" t="s">
        <v>1141</v>
      </c>
      <c r="Y2413" s="2" t="s">
        <v>563</v>
      </c>
    </row>
    <row r="2414" spans="1:32" ht="14.25" customHeight="1">
      <c r="A2414" s="1">
        <v>2742</v>
      </c>
      <c r="B2414" s="16">
        <v>1</v>
      </c>
      <c r="C2414" s="1" t="s">
        <v>2243</v>
      </c>
      <c r="D2414" s="1" t="s">
        <v>2244</v>
      </c>
      <c r="E2414" s="1">
        <v>2019</v>
      </c>
      <c r="F2414" s="1" t="s">
        <v>2245</v>
      </c>
      <c r="G2414" s="1" t="s">
        <v>2246</v>
      </c>
      <c r="H2414" s="8" t="str">
        <f>HYPERLINK("https://doi.org/"&amp;G2414)</f>
        <v>https://doi.org/10.1080/01431161.2019.1587208</v>
      </c>
      <c r="I2414" s="1" t="s">
        <v>2247</v>
      </c>
      <c r="J2414" s="1" t="s">
        <v>2165</v>
      </c>
      <c r="K2414" s="2">
        <v>1</v>
      </c>
      <c r="L2414" s="2"/>
      <c r="M2414" s="2" t="s">
        <v>1322</v>
      </c>
      <c r="N2414" s="16">
        <v>0.46</v>
      </c>
      <c r="O2414" s="2"/>
      <c r="Q2414" s="2"/>
      <c r="R2414" s="4"/>
      <c r="U2414" s="2" t="s">
        <v>234</v>
      </c>
      <c r="V2414" s="2" t="s">
        <v>36</v>
      </c>
      <c r="W2414" s="51" t="s">
        <v>2254</v>
      </c>
      <c r="X2414" s="2" t="s">
        <v>1141</v>
      </c>
      <c r="Y2414" s="2" t="s">
        <v>563</v>
      </c>
      <c r="AA2414" s="2"/>
    </row>
    <row r="2415" spans="1:32" ht="14.25" customHeight="1">
      <c r="A2415" s="1">
        <v>2742</v>
      </c>
      <c r="B2415" s="16">
        <v>1</v>
      </c>
      <c r="C2415" s="1" t="s">
        <v>2243</v>
      </c>
      <c r="D2415" s="1" t="s">
        <v>2244</v>
      </c>
      <c r="E2415" s="1">
        <v>2019</v>
      </c>
      <c r="F2415" s="1" t="s">
        <v>2245</v>
      </c>
      <c r="G2415" s="1" t="s">
        <v>2246</v>
      </c>
      <c r="H2415" s="8" t="str">
        <f>HYPERLINK("https://doi.org/"&amp;G2415)</f>
        <v>https://doi.org/10.1080/01431161.2019.1587208</v>
      </c>
      <c r="I2415" s="1" t="s">
        <v>2247</v>
      </c>
      <c r="J2415" s="1" t="s">
        <v>2165</v>
      </c>
      <c r="K2415" s="2">
        <v>1</v>
      </c>
      <c r="L2415" s="2"/>
      <c r="M2415" s="2" t="s">
        <v>1045</v>
      </c>
      <c r="N2415" s="16">
        <v>0.6</v>
      </c>
      <c r="O2415" s="2"/>
      <c r="Q2415" s="2"/>
      <c r="R2415" s="4"/>
      <c r="U2415" s="2" t="s">
        <v>234</v>
      </c>
      <c r="V2415" s="2" t="s">
        <v>36</v>
      </c>
      <c r="W2415" s="51" t="s">
        <v>2255</v>
      </c>
      <c r="X2415" s="2" t="s">
        <v>1141</v>
      </c>
      <c r="Y2415" s="2" t="s">
        <v>563</v>
      </c>
    </row>
    <row r="2416" spans="1:32" ht="14.25" customHeight="1">
      <c r="A2416" s="1">
        <v>2742</v>
      </c>
      <c r="B2416" s="16">
        <v>1</v>
      </c>
      <c r="C2416" s="1" t="s">
        <v>2243</v>
      </c>
      <c r="D2416" s="1" t="s">
        <v>2244</v>
      </c>
      <c r="E2416" s="1">
        <v>2019</v>
      </c>
      <c r="F2416" s="1" t="s">
        <v>2245</v>
      </c>
      <c r="G2416" s="1" t="s">
        <v>2246</v>
      </c>
      <c r="H2416" s="8" t="str">
        <f>HYPERLINK("https://doi.org/"&amp;G2416)</f>
        <v>https://doi.org/10.1080/01431161.2019.1587208</v>
      </c>
      <c r="I2416" s="1" t="s">
        <v>2247</v>
      </c>
      <c r="J2416" s="1" t="s">
        <v>2165</v>
      </c>
      <c r="K2416" s="2">
        <v>1</v>
      </c>
      <c r="L2416" s="2"/>
      <c r="M2416" s="2" t="s">
        <v>1045</v>
      </c>
      <c r="N2416" s="16">
        <v>0.72</v>
      </c>
      <c r="O2416" s="2"/>
      <c r="Q2416" s="2"/>
      <c r="R2416" s="4"/>
      <c r="U2416" s="2" t="s">
        <v>234</v>
      </c>
      <c r="V2416" s="2" t="s">
        <v>36</v>
      </c>
      <c r="W2416" s="51" t="s">
        <v>2256</v>
      </c>
      <c r="X2416" s="2" t="s">
        <v>1141</v>
      </c>
      <c r="Y2416" s="2" t="s">
        <v>563</v>
      </c>
    </row>
    <row r="2417" spans="1:27" ht="14.25" customHeight="1">
      <c r="A2417" s="1">
        <v>2742</v>
      </c>
      <c r="B2417" s="16">
        <v>1</v>
      </c>
      <c r="C2417" s="1" t="s">
        <v>2243</v>
      </c>
      <c r="D2417" s="1" t="s">
        <v>2244</v>
      </c>
      <c r="E2417" s="1">
        <v>2019</v>
      </c>
      <c r="F2417" s="1" t="s">
        <v>2245</v>
      </c>
      <c r="G2417" s="1" t="s">
        <v>2246</v>
      </c>
      <c r="H2417" s="8" t="str">
        <f>HYPERLINK("https://doi.org/"&amp;G2417)</f>
        <v>https://doi.org/10.1080/01431161.2019.1587208</v>
      </c>
      <c r="I2417" s="1" t="s">
        <v>2247</v>
      </c>
      <c r="J2417" s="1" t="s">
        <v>2165</v>
      </c>
      <c r="K2417" s="2">
        <v>1</v>
      </c>
      <c r="L2417" s="2"/>
      <c r="M2417" s="2" t="s">
        <v>1322</v>
      </c>
      <c r="N2417" s="16">
        <v>0.54</v>
      </c>
      <c r="O2417" s="2"/>
      <c r="Q2417" s="2"/>
      <c r="R2417" s="4"/>
      <c r="U2417" s="2" t="s">
        <v>234</v>
      </c>
      <c r="V2417" s="2" t="s">
        <v>36</v>
      </c>
      <c r="W2417" s="51" t="s">
        <v>2257</v>
      </c>
      <c r="X2417" s="2" t="s">
        <v>1141</v>
      </c>
      <c r="Y2417" s="2" t="s">
        <v>563</v>
      </c>
    </row>
    <row r="2418" spans="1:27" ht="14.25" customHeight="1">
      <c r="A2418" s="1">
        <v>2742</v>
      </c>
      <c r="B2418" s="16">
        <v>1</v>
      </c>
      <c r="C2418" s="1" t="s">
        <v>2243</v>
      </c>
      <c r="D2418" s="1" t="s">
        <v>2244</v>
      </c>
      <c r="E2418" s="1">
        <v>2019</v>
      </c>
      <c r="F2418" s="1" t="s">
        <v>2245</v>
      </c>
      <c r="G2418" s="1" t="s">
        <v>2246</v>
      </c>
      <c r="H2418" s="8" t="str">
        <f>HYPERLINK("https://doi.org/"&amp;G2418)</f>
        <v>https://doi.org/10.1080/01431161.2019.1587208</v>
      </c>
      <c r="I2418" s="1" t="s">
        <v>2247</v>
      </c>
      <c r="J2418" s="1" t="s">
        <v>2165</v>
      </c>
      <c r="K2418" s="2">
        <v>1</v>
      </c>
      <c r="L2418" s="2"/>
      <c r="M2418" s="2" t="s">
        <v>1045</v>
      </c>
      <c r="N2418" s="16">
        <v>0.76</v>
      </c>
      <c r="O2418" s="2"/>
      <c r="Q2418" s="2"/>
      <c r="R2418" s="4"/>
      <c r="U2418" s="2" t="s">
        <v>234</v>
      </c>
      <c r="V2418" s="2" t="s">
        <v>36</v>
      </c>
      <c r="W2418" s="51" t="s">
        <v>2258</v>
      </c>
      <c r="X2418" s="2" t="s">
        <v>1141</v>
      </c>
      <c r="Y2418" s="2" t="s">
        <v>563</v>
      </c>
    </row>
    <row r="2419" spans="1:27" ht="14.25" customHeight="1">
      <c r="A2419" s="1">
        <v>2742</v>
      </c>
      <c r="B2419" s="16">
        <v>1</v>
      </c>
      <c r="C2419" s="1" t="s">
        <v>2243</v>
      </c>
      <c r="D2419" s="1" t="s">
        <v>2244</v>
      </c>
      <c r="E2419" s="1">
        <v>2019</v>
      </c>
      <c r="F2419" s="1" t="s">
        <v>2245</v>
      </c>
      <c r="G2419" s="1" t="s">
        <v>2246</v>
      </c>
      <c r="H2419" s="8" t="str">
        <f>HYPERLINK("https://doi.org/"&amp;G2419)</f>
        <v>https://doi.org/10.1080/01431161.2019.1587208</v>
      </c>
      <c r="I2419" s="1" t="s">
        <v>2247</v>
      </c>
      <c r="J2419" s="1" t="s">
        <v>2165</v>
      </c>
      <c r="K2419" s="2">
        <v>1</v>
      </c>
      <c r="L2419" s="2"/>
      <c r="M2419" s="2" t="s">
        <v>1322</v>
      </c>
      <c r="N2419" s="16">
        <v>0.44</v>
      </c>
      <c r="O2419" s="2"/>
      <c r="Q2419" s="2"/>
      <c r="R2419" s="4"/>
      <c r="U2419" s="2" t="s">
        <v>234</v>
      </c>
      <c r="V2419" s="2" t="s">
        <v>36</v>
      </c>
      <c r="W2419" s="51" t="s">
        <v>2258</v>
      </c>
      <c r="X2419" s="2" t="s">
        <v>1141</v>
      </c>
      <c r="Y2419" s="2" t="s">
        <v>563</v>
      </c>
      <c r="AA2419" s="2"/>
    </row>
    <row r="2420" spans="1:27" ht="14.25" customHeight="1">
      <c r="A2420" s="1">
        <v>2742</v>
      </c>
      <c r="B2420" s="16">
        <v>1</v>
      </c>
      <c r="C2420" s="1" t="s">
        <v>2243</v>
      </c>
      <c r="D2420" s="1" t="s">
        <v>2244</v>
      </c>
      <c r="E2420" s="1">
        <v>2019</v>
      </c>
      <c r="F2420" s="1" t="s">
        <v>2245</v>
      </c>
      <c r="G2420" s="1" t="s">
        <v>2246</v>
      </c>
      <c r="H2420" s="8" t="str">
        <f>HYPERLINK("https://doi.org/"&amp;G2420)</f>
        <v>https://doi.org/10.1080/01431161.2019.1587208</v>
      </c>
      <c r="I2420" s="1" t="s">
        <v>2247</v>
      </c>
      <c r="J2420" s="1" t="s">
        <v>2165</v>
      </c>
      <c r="K2420" s="2">
        <v>1</v>
      </c>
      <c r="L2420" s="2"/>
      <c r="M2420" s="2" t="s">
        <v>1045</v>
      </c>
      <c r="N2420" s="16">
        <v>0.47</v>
      </c>
      <c r="O2420" s="2"/>
      <c r="Q2420" s="2"/>
      <c r="R2420" s="4"/>
      <c r="U2420" s="2" t="s">
        <v>234</v>
      </c>
      <c r="V2420" s="2" t="s">
        <v>36</v>
      </c>
      <c r="W2420" s="51" t="s">
        <v>2259</v>
      </c>
      <c r="X2420" s="2" t="s">
        <v>1141</v>
      </c>
      <c r="Y2420" s="2" t="s">
        <v>563</v>
      </c>
      <c r="AA2420" s="2"/>
    </row>
    <row r="2421" spans="1:27" ht="14.25" customHeight="1">
      <c r="A2421" s="1">
        <v>2742</v>
      </c>
      <c r="B2421" s="16">
        <v>1</v>
      </c>
      <c r="C2421" s="1" t="s">
        <v>2243</v>
      </c>
      <c r="D2421" s="1" t="s">
        <v>2244</v>
      </c>
      <c r="E2421" s="1">
        <v>2019</v>
      </c>
      <c r="F2421" s="1" t="s">
        <v>2245</v>
      </c>
      <c r="G2421" s="1" t="s">
        <v>2246</v>
      </c>
      <c r="H2421" s="8" t="str">
        <f>HYPERLINK("https://doi.org/"&amp;G2421)</f>
        <v>https://doi.org/10.1080/01431161.2019.1587208</v>
      </c>
      <c r="I2421" s="1" t="s">
        <v>2247</v>
      </c>
      <c r="J2421" s="1" t="s">
        <v>2165</v>
      </c>
      <c r="K2421" s="2">
        <v>1</v>
      </c>
      <c r="L2421" s="2"/>
      <c r="M2421" s="2" t="s">
        <v>1322</v>
      </c>
      <c r="N2421" s="16">
        <v>0.46</v>
      </c>
      <c r="O2421" s="2"/>
      <c r="Q2421" s="2"/>
      <c r="R2421" s="4"/>
      <c r="U2421" s="2" t="s">
        <v>234</v>
      </c>
      <c r="V2421" s="2" t="s">
        <v>36</v>
      </c>
      <c r="W2421" s="51" t="s">
        <v>2259</v>
      </c>
      <c r="X2421" s="2" t="s">
        <v>1141</v>
      </c>
      <c r="Y2421" s="2" t="s">
        <v>563</v>
      </c>
      <c r="AA2421" s="2"/>
    </row>
    <row r="2422" spans="1:27" ht="14.25" customHeight="1">
      <c r="A2422" s="1">
        <v>2742</v>
      </c>
      <c r="B2422" s="16">
        <v>1</v>
      </c>
      <c r="C2422" s="1" t="s">
        <v>2243</v>
      </c>
      <c r="D2422" s="1" t="s">
        <v>2244</v>
      </c>
      <c r="E2422" s="1">
        <v>2019</v>
      </c>
      <c r="F2422" s="1" t="s">
        <v>2245</v>
      </c>
      <c r="G2422" s="1" t="s">
        <v>2246</v>
      </c>
      <c r="H2422" s="8" t="str">
        <f>HYPERLINK("https://doi.org/"&amp;G2422)</f>
        <v>https://doi.org/10.1080/01431161.2019.1587208</v>
      </c>
      <c r="I2422" s="1" t="s">
        <v>2247</v>
      </c>
      <c r="J2422" s="1" t="s">
        <v>2165</v>
      </c>
      <c r="K2422" s="2">
        <v>1</v>
      </c>
      <c r="L2422" s="2"/>
      <c r="M2422" s="2" t="s">
        <v>1045</v>
      </c>
      <c r="N2422" s="16">
        <v>0.55000000000000004</v>
      </c>
      <c r="O2422" s="2"/>
      <c r="Q2422" s="2"/>
      <c r="R2422" s="4"/>
      <c r="U2422" s="2" t="s">
        <v>234</v>
      </c>
      <c r="V2422" s="2" t="s">
        <v>36</v>
      </c>
      <c r="W2422" s="51" t="s">
        <v>2260</v>
      </c>
      <c r="X2422" s="2" t="s">
        <v>1141</v>
      </c>
      <c r="Y2422" s="2" t="s">
        <v>563</v>
      </c>
    </row>
    <row r="2423" spans="1:27" ht="14.25" customHeight="1">
      <c r="A2423" s="1">
        <v>2742</v>
      </c>
      <c r="B2423" s="16">
        <v>1</v>
      </c>
      <c r="C2423" s="1" t="s">
        <v>2243</v>
      </c>
      <c r="D2423" s="1" t="s">
        <v>2244</v>
      </c>
      <c r="E2423" s="1">
        <v>2019</v>
      </c>
      <c r="F2423" s="1" t="s">
        <v>2245</v>
      </c>
      <c r="G2423" s="1" t="s">
        <v>2246</v>
      </c>
      <c r="H2423" s="8" t="str">
        <f>HYPERLINK("https://doi.org/"&amp;G2423)</f>
        <v>https://doi.org/10.1080/01431161.2019.1587208</v>
      </c>
      <c r="I2423" s="1" t="s">
        <v>2247</v>
      </c>
      <c r="J2423" s="1" t="s">
        <v>2165</v>
      </c>
      <c r="K2423" s="2">
        <v>1</v>
      </c>
      <c r="L2423" s="2"/>
      <c r="M2423" s="2" t="s">
        <v>1322</v>
      </c>
      <c r="N2423" s="16">
        <v>1.66</v>
      </c>
      <c r="O2423" s="2"/>
      <c r="Q2423" s="2"/>
      <c r="R2423" s="4"/>
      <c r="U2423" s="2" t="s">
        <v>234</v>
      </c>
      <c r="V2423" s="2" t="s">
        <v>36</v>
      </c>
      <c r="W2423" s="51" t="s">
        <v>2260</v>
      </c>
      <c r="X2423" s="2" t="s">
        <v>1141</v>
      </c>
      <c r="Y2423" s="2" t="s">
        <v>563</v>
      </c>
    </row>
    <row r="2424" spans="1:27" ht="14.25" customHeight="1">
      <c r="A2424" s="1">
        <v>2742</v>
      </c>
      <c r="B2424" s="16">
        <v>1</v>
      </c>
      <c r="C2424" s="1" t="s">
        <v>2243</v>
      </c>
      <c r="D2424" s="1" t="s">
        <v>2244</v>
      </c>
      <c r="E2424" s="1">
        <v>2019</v>
      </c>
      <c r="F2424" s="1" t="s">
        <v>2245</v>
      </c>
      <c r="G2424" s="1" t="s">
        <v>2246</v>
      </c>
      <c r="H2424" s="8" t="str">
        <f>HYPERLINK("https://doi.org/"&amp;G2424)</f>
        <v>https://doi.org/10.1080/01431161.2019.1587208</v>
      </c>
      <c r="I2424" s="1" t="s">
        <v>2247</v>
      </c>
      <c r="J2424" s="1" t="s">
        <v>2165</v>
      </c>
      <c r="K2424" s="2">
        <v>1</v>
      </c>
      <c r="L2424" s="2"/>
      <c r="M2424" s="2" t="s">
        <v>1045</v>
      </c>
      <c r="N2424" s="16">
        <v>0.76</v>
      </c>
      <c r="O2424" s="2"/>
      <c r="Q2424" s="2"/>
      <c r="R2424" s="4"/>
      <c r="U2424" s="2" t="s">
        <v>234</v>
      </c>
      <c r="V2424" s="2" t="s">
        <v>36</v>
      </c>
      <c r="W2424" s="51" t="s">
        <v>2261</v>
      </c>
      <c r="X2424" s="2" t="s">
        <v>1141</v>
      </c>
      <c r="Y2424" s="2" t="s">
        <v>563</v>
      </c>
    </row>
    <row r="2425" spans="1:27" ht="14.25" customHeight="1">
      <c r="A2425" s="1">
        <v>2742</v>
      </c>
      <c r="B2425" s="16">
        <v>1</v>
      </c>
      <c r="C2425" s="1" t="s">
        <v>2243</v>
      </c>
      <c r="D2425" s="1" t="s">
        <v>2244</v>
      </c>
      <c r="E2425" s="1">
        <v>2019</v>
      </c>
      <c r="F2425" s="1" t="s">
        <v>2245</v>
      </c>
      <c r="G2425" s="1" t="s">
        <v>2246</v>
      </c>
      <c r="H2425" s="8" t="str">
        <f>HYPERLINK("https://doi.org/"&amp;G2425)</f>
        <v>https://doi.org/10.1080/01431161.2019.1587208</v>
      </c>
      <c r="I2425" s="1" t="s">
        <v>2247</v>
      </c>
      <c r="J2425" s="1" t="s">
        <v>2165</v>
      </c>
      <c r="K2425" s="2">
        <v>1</v>
      </c>
      <c r="L2425" s="2"/>
      <c r="M2425" s="2" t="s">
        <v>1322</v>
      </c>
      <c r="N2425" s="16">
        <v>1.28</v>
      </c>
      <c r="O2425" s="2"/>
      <c r="Q2425" s="2"/>
      <c r="R2425" s="4"/>
      <c r="U2425" s="2" t="s">
        <v>234</v>
      </c>
      <c r="V2425" s="2" t="s">
        <v>36</v>
      </c>
      <c r="W2425" s="51" t="s">
        <v>2261</v>
      </c>
      <c r="X2425" s="2" t="s">
        <v>1141</v>
      </c>
      <c r="Y2425" s="2" t="s">
        <v>563</v>
      </c>
    </row>
    <row r="2426" spans="1:27" ht="14.25" customHeight="1">
      <c r="A2426" s="1">
        <v>2574</v>
      </c>
      <c r="B2426" s="16">
        <v>1</v>
      </c>
      <c r="C2426" s="1" t="s">
        <v>2262</v>
      </c>
      <c r="D2426" s="1" t="s">
        <v>2263</v>
      </c>
      <c r="E2426" s="1">
        <v>2020</v>
      </c>
      <c r="F2426" s="1" t="s">
        <v>2264</v>
      </c>
      <c r="G2426" s="1" t="s">
        <v>2265</v>
      </c>
      <c r="H2426" s="8" t="str">
        <f>HYPERLINK("https://doi.org/"&amp;G2426)</f>
        <v>https://doi.org/10.1080/01431161.2019.1646940</v>
      </c>
      <c r="I2426" s="1" t="s">
        <v>2266</v>
      </c>
      <c r="J2426" s="1" t="s">
        <v>2165</v>
      </c>
      <c r="K2426" s="2">
        <v>1</v>
      </c>
      <c r="L2426" s="2"/>
      <c r="M2426" s="2" t="s">
        <v>2267</v>
      </c>
      <c r="N2426" s="9">
        <f>S2426*Unit_conversion!$C$5</f>
        <v>2.6196969573474398</v>
      </c>
      <c r="O2426" s="2"/>
      <c r="P2426" s="2"/>
      <c r="Q2426" s="2"/>
      <c r="R2426" s="10"/>
      <c r="S2426" s="2">
        <v>74.400000000000006</v>
      </c>
      <c r="U2426" s="2" t="s">
        <v>26</v>
      </c>
      <c r="W2426" s="51" t="s">
        <v>2268</v>
      </c>
      <c r="X2426" s="2" t="s">
        <v>1141</v>
      </c>
    </row>
    <row r="2427" spans="1:27" ht="14.25" customHeight="1">
      <c r="A2427" s="1">
        <v>2574</v>
      </c>
      <c r="B2427" s="16">
        <v>1</v>
      </c>
      <c r="C2427" s="1" t="s">
        <v>2262</v>
      </c>
      <c r="D2427" s="1" t="s">
        <v>2263</v>
      </c>
      <c r="E2427" s="1">
        <v>2020</v>
      </c>
      <c r="F2427" s="1" t="s">
        <v>2264</v>
      </c>
      <c r="G2427" s="1" t="s">
        <v>2265</v>
      </c>
      <c r="H2427" s="8" t="str">
        <f>HYPERLINK("https://doi.org/"&amp;G2427)</f>
        <v>https://doi.org/10.1080/01431161.2019.1646940</v>
      </c>
      <c r="I2427" s="1" t="s">
        <v>2266</v>
      </c>
      <c r="J2427" s="1" t="s">
        <v>2165</v>
      </c>
      <c r="K2427" s="2">
        <v>1</v>
      </c>
      <c r="L2427" s="2"/>
      <c r="M2427" s="2" t="s">
        <v>2269</v>
      </c>
      <c r="N2427" s="9">
        <f>S2427*Unit_conversion!$C$5</f>
        <v>1.0771038968448681</v>
      </c>
      <c r="O2427" s="2"/>
      <c r="P2427" s="2"/>
      <c r="Q2427" s="2"/>
      <c r="R2427" s="10"/>
      <c r="S2427" s="2">
        <v>30.59</v>
      </c>
      <c r="U2427" s="2" t="s">
        <v>26</v>
      </c>
      <c r="W2427" s="51" t="s">
        <v>2268</v>
      </c>
      <c r="X2427" s="2" t="s">
        <v>1141</v>
      </c>
    </row>
    <row r="2428" spans="1:27" ht="14.25" customHeight="1">
      <c r="A2428" s="1">
        <v>2574</v>
      </c>
      <c r="B2428" s="2">
        <v>1</v>
      </c>
      <c r="C2428" s="1" t="s">
        <v>2262</v>
      </c>
      <c r="D2428" s="1" t="s">
        <v>2263</v>
      </c>
      <c r="E2428" s="1">
        <v>2020</v>
      </c>
      <c r="F2428" s="1" t="s">
        <v>2264</v>
      </c>
      <c r="G2428" s="1" t="s">
        <v>2265</v>
      </c>
      <c r="H2428" s="8" t="str">
        <f>HYPERLINK("https://doi.org/"&amp;G2428)</f>
        <v>https://doi.org/10.1080/01431161.2019.1646940</v>
      </c>
      <c r="I2428" s="1" t="s">
        <v>2266</v>
      </c>
      <c r="J2428" s="1" t="s">
        <v>2165</v>
      </c>
      <c r="K2428" s="2">
        <v>1</v>
      </c>
      <c r="L2428" s="2">
        <v>215</v>
      </c>
      <c r="M2428" s="2" t="s">
        <v>2267</v>
      </c>
      <c r="N2428" s="2">
        <v>2.57</v>
      </c>
      <c r="O2428" s="2"/>
      <c r="Q2428" s="2"/>
      <c r="R2428" s="4"/>
      <c r="U2428" s="2" t="s">
        <v>35</v>
      </c>
      <c r="W2428" s="51" t="s">
        <v>2270</v>
      </c>
      <c r="X2428" s="2" t="s">
        <v>1141</v>
      </c>
    </row>
    <row r="2429" spans="1:27" ht="14.25" customHeight="1">
      <c r="A2429" s="1">
        <v>2574</v>
      </c>
      <c r="B2429" s="2">
        <v>1</v>
      </c>
      <c r="C2429" s="1" t="s">
        <v>2262</v>
      </c>
      <c r="D2429" s="1" t="s">
        <v>2263</v>
      </c>
      <c r="E2429" s="1">
        <v>2020</v>
      </c>
      <c r="F2429" s="1" t="s">
        <v>2264</v>
      </c>
      <c r="G2429" s="1" t="s">
        <v>2265</v>
      </c>
      <c r="H2429" s="8" t="str">
        <f>HYPERLINK("https://doi.org/"&amp;G2429)</f>
        <v>https://doi.org/10.1080/01431161.2019.1646940</v>
      </c>
      <c r="I2429" s="1" t="s">
        <v>2266</v>
      </c>
      <c r="J2429" s="1" t="s">
        <v>2165</v>
      </c>
      <c r="K2429" s="2">
        <v>1</v>
      </c>
      <c r="L2429" s="2">
        <v>215</v>
      </c>
      <c r="M2429" s="2" t="s">
        <v>2269</v>
      </c>
      <c r="N2429" s="2">
        <v>1.25</v>
      </c>
      <c r="O2429" s="2"/>
      <c r="Q2429" s="2"/>
      <c r="R2429" s="4"/>
      <c r="U2429" s="2" t="s">
        <v>35</v>
      </c>
      <c r="W2429" s="51" t="s">
        <v>2270</v>
      </c>
      <c r="X2429" s="2" t="s">
        <v>1141</v>
      </c>
    </row>
    <row r="2430" spans="1:27" ht="14.25" customHeight="1">
      <c r="A2430" s="1">
        <v>2574</v>
      </c>
      <c r="B2430" s="2">
        <v>1</v>
      </c>
      <c r="C2430" s="1" t="s">
        <v>2262</v>
      </c>
      <c r="D2430" s="1" t="s">
        <v>2263</v>
      </c>
      <c r="E2430" s="1">
        <v>2020</v>
      </c>
      <c r="F2430" s="1" t="s">
        <v>2264</v>
      </c>
      <c r="G2430" s="1" t="s">
        <v>2265</v>
      </c>
      <c r="H2430" s="8" t="str">
        <f>HYPERLINK("https://doi.org/"&amp;G2430)</f>
        <v>https://doi.org/10.1080/01431161.2019.1646940</v>
      </c>
      <c r="I2430" s="1" t="s">
        <v>2266</v>
      </c>
      <c r="J2430" s="1" t="s">
        <v>2165</v>
      </c>
      <c r="K2430" s="2">
        <v>1</v>
      </c>
      <c r="L2430" s="2">
        <v>215</v>
      </c>
      <c r="M2430" s="2" t="s">
        <v>2267</v>
      </c>
      <c r="N2430" s="2">
        <v>1.6</v>
      </c>
      <c r="O2430" s="2"/>
      <c r="Q2430" s="2"/>
      <c r="R2430" s="4"/>
      <c r="U2430" s="2" t="s">
        <v>35</v>
      </c>
      <c r="W2430" s="51" t="s">
        <v>2271</v>
      </c>
      <c r="X2430" s="2" t="s">
        <v>1141</v>
      </c>
    </row>
    <row r="2431" spans="1:27" ht="14.25" customHeight="1">
      <c r="A2431" s="1">
        <v>2574</v>
      </c>
      <c r="B2431" s="2">
        <v>1</v>
      </c>
      <c r="C2431" s="1" t="s">
        <v>2262</v>
      </c>
      <c r="D2431" s="1" t="s">
        <v>2263</v>
      </c>
      <c r="E2431" s="1">
        <v>2020</v>
      </c>
      <c r="F2431" s="1" t="s">
        <v>2264</v>
      </c>
      <c r="G2431" s="1" t="s">
        <v>2265</v>
      </c>
      <c r="H2431" s="8" t="str">
        <f>HYPERLINK("https://doi.org/"&amp;G2431)</f>
        <v>https://doi.org/10.1080/01431161.2019.1646940</v>
      </c>
      <c r="I2431" s="1" t="s">
        <v>2266</v>
      </c>
      <c r="J2431" s="1" t="s">
        <v>2165</v>
      </c>
      <c r="K2431" s="2">
        <v>1</v>
      </c>
      <c r="L2431" s="2">
        <v>215</v>
      </c>
      <c r="M2431" s="2" t="s">
        <v>2269</v>
      </c>
      <c r="N2431" s="2">
        <v>1.4</v>
      </c>
      <c r="O2431" s="2"/>
      <c r="Q2431" s="2"/>
      <c r="R2431" s="4"/>
      <c r="U2431" s="2" t="s">
        <v>35</v>
      </c>
      <c r="W2431" s="51" t="s">
        <v>2271</v>
      </c>
      <c r="X2431" s="2" t="s">
        <v>1141</v>
      </c>
    </row>
    <row r="2432" spans="1:27" ht="14.25" customHeight="1">
      <c r="A2432" s="1">
        <v>2574</v>
      </c>
      <c r="B2432" s="2">
        <v>1</v>
      </c>
      <c r="C2432" s="1" t="s">
        <v>2262</v>
      </c>
      <c r="D2432" s="1" t="s">
        <v>2263</v>
      </c>
      <c r="E2432" s="1">
        <v>2020</v>
      </c>
      <c r="F2432" s="1" t="s">
        <v>2264</v>
      </c>
      <c r="G2432" s="1" t="s">
        <v>2265</v>
      </c>
      <c r="H2432" s="8" t="str">
        <f>HYPERLINK("https://doi.org/"&amp;G2432)</f>
        <v>https://doi.org/10.1080/01431161.2019.1646940</v>
      </c>
      <c r="I2432" s="1" t="s">
        <v>2266</v>
      </c>
      <c r="J2432" s="1" t="s">
        <v>2165</v>
      </c>
      <c r="K2432" s="2">
        <v>1</v>
      </c>
      <c r="L2432" s="2">
        <v>215</v>
      </c>
      <c r="M2432" s="2" t="s">
        <v>2267</v>
      </c>
      <c r="N2432" s="2">
        <v>2.38</v>
      </c>
      <c r="O2432" s="2"/>
      <c r="Q2432" s="2"/>
      <c r="R2432" s="4"/>
      <c r="U2432" s="2" t="s">
        <v>35</v>
      </c>
      <c r="W2432" s="51" t="s">
        <v>2272</v>
      </c>
      <c r="X2432" s="2" t="s">
        <v>1141</v>
      </c>
    </row>
    <row r="2433" spans="1:32" ht="14.25" customHeight="1">
      <c r="A2433" s="1">
        <v>2574</v>
      </c>
      <c r="B2433" s="2">
        <v>1</v>
      </c>
      <c r="C2433" s="1" t="s">
        <v>2262</v>
      </c>
      <c r="D2433" s="1" t="s">
        <v>2263</v>
      </c>
      <c r="E2433" s="1">
        <v>2020</v>
      </c>
      <c r="F2433" s="1" t="s">
        <v>2264</v>
      </c>
      <c r="G2433" s="1" t="s">
        <v>2265</v>
      </c>
      <c r="H2433" s="8" t="str">
        <f>HYPERLINK("https://doi.org/"&amp;G2433)</f>
        <v>https://doi.org/10.1080/01431161.2019.1646940</v>
      </c>
      <c r="I2433" s="1" t="s">
        <v>2266</v>
      </c>
      <c r="J2433" s="1" t="s">
        <v>2165</v>
      </c>
      <c r="K2433" s="2">
        <v>1</v>
      </c>
      <c r="L2433" s="2">
        <v>215</v>
      </c>
      <c r="M2433" s="2" t="s">
        <v>2269</v>
      </c>
      <c r="N2433" s="2">
        <v>1.8</v>
      </c>
      <c r="O2433" s="2"/>
      <c r="Q2433" s="2"/>
      <c r="R2433" s="4"/>
      <c r="U2433" s="2" t="s">
        <v>35</v>
      </c>
      <c r="W2433" s="51" t="s">
        <v>2272</v>
      </c>
      <c r="X2433" s="2" t="s">
        <v>1141</v>
      </c>
    </row>
    <row r="2434" spans="1:32" ht="14.25" customHeight="1">
      <c r="A2434" s="1">
        <v>2574</v>
      </c>
      <c r="B2434" s="2">
        <v>1</v>
      </c>
      <c r="C2434" s="1" t="s">
        <v>2262</v>
      </c>
      <c r="D2434" s="1" t="s">
        <v>2263</v>
      </c>
      <c r="E2434" s="1">
        <v>2020</v>
      </c>
      <c r="F2434" s="1" t="s">
        <v>2264</v>
      </c>
      <c r="G2434" s="1" t="s">
        <v>2265</v>
      </c>
      <c r="H2434" s="8" t="str">
        <f>HYPERLINK("https://doi.org/"&amp;G2434)</f>
        <v>https://doi.org/10.1080/01431161.2019.1646940</v>
      </c>
      <c r="I2434" s="1" t="s">
        <v>2266</v>
      </c>
      <c r="J2434" s="1" t="s">
        <v>2165</v>
      </c>
      <c r="K2434" s="2">
        <v>1</v>
      </c>
      <c r="L2434" s="2">
        <v>26</v>
      </c>
      <c r="M2434" s="2" t="s">
        <v>2267</v>
      </c>
      <c r="N2434" s="2">
        <v>2.77</v>
      </c>
      <c r="O2434" s="2"/>
      <c r="Q2434" s="2"/>
      <c r="R2434" s="4"/>
      <c r="U2434" s="2" t="s">
        <v>35</v>
      </c>
      <c r="W2434" s="51" t="s">
        <v>2273</v>
      </c>
      <c r="X2434" s="2" t="s">
        <v>1141</v>
      </c>
    </row>
    <row r="2435" spans="1:32" ht="14.25" customHeight="1">
      <c r="A2435" s="1">
        <v>2574</v>
      </c>
      <c r="B2435" s="2">
        <v>1</v>
      </c>
      <c r="C2435" s="1" t="s">
        <v>2262</v>
      </c>
      <c r="D2435" s="1" t="s">
        <v>2263</v>
      </c>
      <c r="E2435" s="1">
        <v>2020</v>
      </c>
      <c r="F2435" s="1" t="s">
        <v>2264</v>
      </c>
      <c r="G2435" s="1" t="s">
        <v>2265</v>
      </c>
      <c r="H2435" s="8" t="str">
        <f>HYPERLINK("https://doi.org/"&amp;G2435)</f>
        <v>https://doi.org/10.1080/01431161.2019.1646940</v>
      </c>
      <c r="I2435" s="1" t="s">
        <v>2266</v>
      </c>
      <c r="J2435" s="1" t="s">
        <v>2165</v>
      </c>
      <c r="K2435" s="2">
        <v>1</v>
      </c>
      <c r="L2435" s="2">
        <v>26</v>
      </c>
      <c r="M2435" s="2" t="s">
        <v>2269</v>
      </c>
      <c r="N2435" s="2">
        <v>0.68</v>
      </c>
      <c r="O2435" s="2"/>
      <c r="Q2435" s="2"/>
      <c r="R2435" s="4"/>
      <c r="U2435" s="2" t="s">
        <v>35</v>
      </c>
      <c r="W2435" s="51" t="s">
        <v>2273</v>
      </c>
      <c r="X2435" s="2" t="s">
        <v>1141</v>
      </c>
    </row>
    <row r="2436" spans="1:32" ht="14.25" customHeight="1">
      <c r="A2436" s="1">
        <v>2574</v>
      </c>
      <c r="B2436" s="2">
        <v>1</v>
      </c>
      <c r="C2436" s="1" t="s">
        <v>2262</v>
      </c>
      <c r="D2436" s="1" t="s">
        <v>2263</v>
      </c>
      <c r="E2436" s="1">
        <v>2020</v>
      </c>
      <c r="F2436" s="1" t="s">
        <v>2264</v>
      </c>
      <c r="G2436" s="1" t="s">
        <v>2265</v>
      </c>
      <c r="H2436" s="8" t="str">
        <f>HYPERLINK("https://doi.org/"&amp;G2436)</f>
        <v>https://doi.org/10.1080/01431161.2019.1646940</v>
      </c>
      <c r="I2436" s="1" t="s">
        <v>2266</v>
      </c>
      <c r="J2436" s="1" t="s">
        <v>2165</v>
      </c>
      <c r="K2436" s="2">
        <v>1</v>
      </c>
      <c r="L2436" s="2">
        <v>215</v>
      </c>
      <c r="M2436" s="2" t="s">
        <v>2267</v>
      </c>
      <c r="N2436" s="2">
        <v>1.9</v>
      </c>
      <c r="O2436" s="2"/>
      <c r="Q2436" s="2"/>
      <c r="R2436" s="4"/>
      <c r="U2436" s="2" t="s">
        <v>35</v>
      </c>
      <c r="W2436" s="51" t="s">
        <v>2273</v>
      </c>
      <c r="X2436" s="2" t="s">
        <v>1141</v>
      </c>
    </row>
    <row r="2437" spans="1:32" ht="14.25" customHeight="1">
      <c r="A2437" s="1">
        <v>2574</v>
      </c>
      <c r="B2437" s="2">
        <v>1</v>
      </c>
      <c r="C2437" s="1" t="s">
        <v>2262</v>
      </c>
      <c r="D2437" s="1" t="s">
        <v>2263</v>
      </c>
      <c r="E2437" s="1">
        <v>2020</v>
      </c>
      <c r="F2437" s="1" t="s">
        <v>2264</v>
      </c>
      <c r="G2437" s="1" t="s">
        <v>2265</v>
      </c>
      <c r="H2437" s="8" t="str">
        <f>HYPERLINK("https://doi.org/"&amp;G2437)</f>
        <v>https://doi.org/10.1080/01431161.2019.1646940</v>
      </c>
      <c r="I2437" s="1" t="s">
        <v>2266</v>
      </c>
      <c r="J2437" s="1" t="s">
        <v>2165</v>
      </c>
      <c r="K2437" s="2">
        <v>1</v>
      </c>
      <c r="L2437" s="2">
        <v>215</v>
      </c>
      <c r="M2437" s="2" t="s">
        <v>2269</v>
      </c>
      <c r="N2437" s="2">
        <v>0.9</v>
      </c>
      <c r="O2437" s="2"/>
      <c r="Q2437" s="2"/>
      <c r="R2437" s="4"/>
      <c r="U2437" s="2" t="s">
        <v>35</v>
      </c>
      <c r="W2437" s="51" t="s">
        <v>2273</v>
      </c>
      <c r="X2437" s="2" t="s">
        <v>1141</v>
      </c>
    </row>
    <row r="2438" spans="1:32" ht="14.25" customHeight="1">
      <c r="A2438" s="3">
        <v>2295</v>
      </c>
      <c r="B2438" s="2">
        <v>1</v>
      </c>
      <c r="C2438" s="3" t="s">
        <v>2274</v>
      </c>
      <c r="D2438" s="3" t="s">
        <v>2275</v>
      </c>
      <c r="E2438" s="3">
        <v>2020</v>
      </c>
      <c r="F2438" s="3" t="s">
        <v>2276</v>
      </c>
      <c r="G2438" s="3" t="s">
        <v>2277</v>
      </c>
      <c r="H2438" s="17" t="str">
        <f>HYPERLINK("https://doi.org/"&amp;G2438)</f>
        <v>https://doi.org/10.1080/01431161.2020.1763505</v>
      </c>
      <c r="I2438" s="3" t="s">
        <v>2278</v>
      </c>
      <c r="J2438" s="3" t="s">
        <v>2165</v>
      </c>
      <c r="K2438" s="16">
        <v>1</v>
      </c>
      <c r="L2438" s="16"/>
      <c r="M2438" s="16" t="s">
        <v>2279</v>
      </c>
      <c r="N2438" s="9">
        <f>S2438*Unit_conversion!$C$5</f>
        <v>1.3450594592832286</v>
      </c>
      <c r="O2438" s="16"/>
      <c r="P2438" s="16"/>
      <c r="Q2438" s="16"/>
      <c r="R2438" s="10"/>
      <c r="S2438" s="16">
        <v>38.200000000000003</v>
      </c>
      <c r="T2438" s="3"/>
      <c r="U2438" s="16" t="s">
        <v>35</v>
      </c>
      <c r="V2438" s="16" t="s">
        <v>443</v>
      </c>
      <c r="W2438" s="3"/>
      <c r="X2438" s="16" t="s">
        <v>28</v>
      </c>
      <c r="Y2438" s="16"/>
      <c r="Z2438" s="3"/>
      <c r="AA2438" s="3"/>
      <c r="AB2438" s="3"/>
      <c r="AC2438" s="3"/>
      <c r="AD2438" s="3"/>
      <c r="AE2438" s="3"/>
      <c r="AF2438" s="3"/>
    </row>
    <row r="2439" spans="1:32" ht="14.25" customHeight="1">
      <c r="A2439" s="3">
        <v>2295</v>
      </c>
      <c r="B2439" s="2">
        <v>1</v>
      </c>
      <c r="C2439" s="3" t="s">
        <v>2274</v>
      </c>
      <c r="D2439" s="3" t="s">
        <v>2275</v>
      </c>
      <c r="E2439" s="3">
        <v>2020</v>
      </c>
      <c r="F2439" s="3" t="s">
        <v>2276</v>
      </c>
      <c r="G2439" s="3" t="s">
        <v>2277</v>
      </c>
      <c r="H2439" s="17" t="str">
        <f>HYPERLINK("https://doi.org/"&amp;G2439)</f>
        <v>https://doi.org/10.1080/01431161.2020.1763505</v>
      </c>
      <c r="I2439" s="3" t="s">
        <v>2278</v>
      </c>
      <c r="J2439" s="3" t="s">
        <v>2165</v>
      </c>
      <c r="K2439" s="16">
        <v>1</v>
      </c>
      <c r="L2439" s="16"/>
      <c r="M2439" s="16" t="s">
        <v>2279</v>
      </c>
      <c r="N2439" s="9">
        <f>S2439*Unit_conversion!$C$5</f>
        <v>1.3732282437708354</v>
      </c>
      <c r="O2439" s="16"/>
      <c r="P2439" s="16"/>
      <c r="Q2439" s="16"/>
      <c r="R2439" s="10"/>
      <c r="S2439" s="16">
        <v>39</v>
      </c>
      <c r="T2439" s="3"/>
      <c r="U2439" s="16" t="s">
        <v>35</v>
      </c>
      <c r="V2439" s="16" t="s">
        <v>29</v>
      </c>
      <c r="W2439" s="3"/>
      <c r="X2439" s="16" t="s">
        <v>28</v>
      </c>
      <c r="Y2439" s="16"/>
      <c r="Z2439" s="3"/>
      <c r="AA2439" s="3"/>
      <c r="AB2439" s="3"/>
      <c r="AC2439" s="3"/>
      <c r="AD2439" s="3"/>
      <c r="AE2439" s="3"/>
      <c r="AF2439" s="3"/>
    </row>
    <row r="2440" spans="1:32" ht="14.25" customHeight="1">
      <c r="A2440" s="3">
        <v>2295</v>
      </c>
      <c r="B2440" s="2">
        <v>1</v>
      </c>
      <c r="C2440" s="3" t="s">
        <v>2274</v>
      </c>
      <c r="D2440" s="3" t="s">
        <v>2275</v>
      </c>
      <c r="E2440" s="3">
        <v>2020</v>
      </c>
      <c r="F2440" s="3" t="s">
        <v>2276</v>
      </c>
      <c r="G2440" s="3" t="s">
        <v>2277</v>
      </c>
      <c r="H2440" s="17" t="str">
        <f>HYPERLINK("https://doi.org/"&amp;G2440)</f>
        <v>https://doi.org/10.1080/01431161.2020.1763505</v>
      </c>
      <c r="I2440" s="3" t="s">
        <v>2278</v>
      </c>
      <c r="J2440" s="3" t="s">
        <v>2165</v>
      </c>
      <c r="K2440" s="16">
        <v>1</v>
      </c>
      <c r="L2440" s="16"/>
      <c r="M2440" s="16" t="s">
        <v>2279</v>
      </c>
      <c r="N2440" s="9">
        <f>S2440*Unit_conversion!$C$5</f>
        <v>0.69717741606827033</v>
      </c>
      <c r="O2440" s="16"/>
      <c r="P2440" s="16"/>
      <c r="Q2440" s="16"/>
      <c r="R2440" s="10"/>
      <c r="S2440" s="16">
        <v>19.8</v>
      </c>
      <c r="T2440" s="3"/>
      <c r="U2440" s="16" t="s">
        <v>35</v>
      </c>
      <c r="V2440" s="16" t="s">
        <v>439</v>
      </c>
      <c r="W2440" s="3"/>
      <c r="X2440" s="16" t="s">
        <v>28</v>
      </c>
      <c r="Y2440" s="16"/>
      <c r="Z2440" s="3"/>
      <c r="AA2440" s="3"/>
      <c r="AB2440" s="3"/>
      <c r="AC2440" s="3"/>
      <c r="AD2440" s="3"/>
      <c r="AE2440" s="3"/>
      <c r="AF2440" s="3"/>
    </row>
    <row r="2441" spans="1:32" ht="14.25" customHeight="1">
      <c r="A2441" s="3">
        <v>2295</v>
      </c>
      <c r="B2441" s="2">
        <v>1</v>
      </c>
      <c r="C2441" s="3" t="s">
        <v>2274</v>
      </c>
      <c r="D2441" s="3" t="s">
        <v>2275</v>
      </c>
      <c r="E2441" s="3">
        <v>2020</v>
      </c>
      <c r="F2441" s="3" t="s">
        <v>2276</v>
      </c>
      <c r="G2441" s="3" t="s">
        <v>2277</v>
      </c>
      <c r="H2441" s="17" t="str">
        <f>HYPERLINK("https://doi.org/"&amp;G2441)</f>
        <v>https://doi.org/10.1080/01431161.2020.1763505</v>
      </c>
      <c r="I2441" s="3" t="s">
        <v>2278</v>
      </c>
      <c r="J2441" s="3" t="s">
        <v>2165</v>
      </c>
      <c r="K2441" s="16">
        <v>1</v>
      </c>
      <c r="L2441" s="16"/>
      <c r="M2441" s="16" t="s">
        <v>2279</v>
      </c>
      <c r="N2441" s="9">
        <f>S2441*Unit_conversion!$C$5</f>
        <v>0.74999388698253322</v>
      </c>
      <c r="O2441" s="16"/>
      <c r="P2441" s="16"/>
      <c r="Q2441" s="16"/>
      <c r="R2441" s="10"/>
      <c r="S2441" s="16">
        <v>21.3</v>
      </c>
      <c r="T2441" s="3"/>
      <c r="U2441" s="16" t="s">
        <v>35</v>
      </c>
      <c r="V2441" s="16" t="s">
        <v>439</v>
      </c>
      <c r="W2441" s="3"/>
      <c r="X2441" s="16" t="s">
        <v>28</v>
      </c>
      <c r="Y2441" s="16"/>
      <c r="Z2441" s="3"/>
      <c r="AA2441" s="3"/>
      <c r="AB2441" s="3"/>
      <c r="AC2441" s="3"/>
      <c r="AD2441" s="3"/>
      <c r="AE2441" s="3"/>
      <c r="AF2441" s="3"/>
    </row>
    <row r="2442" spans="1:32" ht="14.25" customHeight="1">
      <c r="A2442" s="3">
        <v>2295</v>
      </c>
      <c r="B2442" s="2">
        <v>1</v>
      </c>
      <c r="C2442" s="3" t="s">
        <v>2274</v>
      </c>
      <c r="D2442" s="3" t="s">
        <v>2275</v>
      </c>
      <c r="E2442" s="3">
        <v>2020</v>
      </c>
      <c r="F2442" s="3" t="s">
        <v>2276</v>
      </c>
      <c r="G2442" s="3" t="s">
        <v>2277</v>
      </c>
      <c r="H2442" s="17" t="str">
        <f>HYPERLINK("https://doi.org/"&amp;G2442)</f>
        <v>https://doi.org/10.1080/01431161.2020.1763505</v>
      </c>
      <c r="I2442" s="3" t="s">
        <v>2278</v>
      </c>
      <c r="J2442" s="3" t="s">
        <v>2165</v>
      </c>
      <c r="K2442" s="16">
        <v>1</v>
      </c>
      <c r="L2442" s="16"/>
      <c r="M2442" s="16" t="s">
        <v>2280</v>
      </c>
      <c r="N2442" s="9">
        <f>S2442*Unit_conversion!$C$5</f>
        <v>6.2393857640049237</v>
      </c>
      <c r="O2442" s="16"/>
      <c r="P2442" s="16"/>
      <c r="Q2442" s="16"/>
      <c r="R2442" s="10"/>
      <c r="S2442" s="16">
        <v>177.2</v>
      </c>
      <c r="T2442" s="3"/>
      <c r="U2442" s="16" t="s">
        <v>35</v>
      </c>
      <c r="V2442" s="16" t="s">
        <v>443</v>
      </c>
      <c r="W2442" s="3"/>
      <c r="X2442" s="16" t="s">
        <v>28</v>
      </c>
      <c r="Y2442" s="16"/>
      <c r="Z2442" s="16" t="s">
        <v>37</v>
      </c>
      <c r="AA2442" s="3"/>
      <c r="AB2442" s="3"/>
      <c r="AC2442" s="3"/>
      <c r="AD2442" s="3"/>
      <c r="AE2442" s="3"/>
      <c r="AF2442" s="3"/>
    </row>
    <row r="2443" spans="1:32" ht="14.25" customHeight="1">
      <c r="A2443" s="3">
        <v>2295</v>
      </c>
      <c r="B2443" s="2">
        <v>1</v>
      </c>
      <c r="C2443" s="3" t="s">
        <v>2274</v>
      </c>
      <c r="D2443" s="3" t="s">
        <v>2275</v>
      </c>
      <c r="E2443" s="3">
        <v>2020</v>
      </c>
      <c r="F2443" s="3" t="s">
        <v>2276</v>
      </c>
      <c r="G2443" s="3" t="s">
        <v>2277</v>
      </c>
      <c r="H2443" s="17" t="str">
        <f>HYPERLINK("https://doi.org/"&amp;G2443)</f>
        <v>https://doi.org/10.1080/01431161.2020.1763505</v>
      </c>
      <c r="I2443" s="3" t="s">
        <v>2278</v>
      </c>
      <c r="J2443" s="3" t="s">
        <v>2165</v>
      </c>
      <c r="K2443" s="16">
        <v>1</v>
      </c>
      <c r="L2443" s="16"/>
      <c r="M2443" s="16" t="s">
        <v>2281</v>
      </c>
      <c r="N2443" s="9">
        <f>S2443*Unit_conversion!$C$5</f>
        <v>6.6548753351971248</v>
      </c>
      <c r="O2443" s="16"/>
      <c r="P2443" s="16"/>
      <c r="Q2443" s="16"/>
      <c r="R2443" s="10"/>
      <c r="S2443" s="16">
        <v>189</v>
      </c>
      <c r="T2443" s="3"/>
      <c r="U2443" s="16" t="s">
        <v>35</v>
      </c>
      <c r="V2443" s="16" t="s">
        <v>29</v>
      </c>
      <c r="W2443" s="3"/>
      <c r="X2443" s="16" t="s">
        <v>28</v>
      </c>
      <c r="Y2443" s="16"/>
      <c r="Z2443" s="16" t="s">
        <v>37</v>
      </c>
      <c r="AA2443" s="3"/>
      <c r="AB2443" s="3"/>
      <c r="AC2443" s="3"/>
      <c r="AD2443" s="3"/>
      <c r="AE2443" s="3"/>
      <c r="AF2443" s="3"/>
    </row>
    <row r="2444" spans="1:32" ht="14.25" customHeight="1">
      <c r="A2444" s="3">
        <v>2295</v>
      </c>
      <c r="B2444" s="2">
        <v>1</v>
      </c>
      <c r="C2444" s="3" t="s">
        <v>2274</v>
      </c>
      <c r="D2444" s="3" t="s">
        <v>2275</v>
      </c>
      <c r="E2444" s="3">
        <v>2020</v>
      </c>
      <c r="F2444" s="3" t="s">
        <v>2276</v>
      </c>
      <c r="G2444" s="3" t="s">
        <v>2277</v>
      </c>
      <c r="H2444" s="17" t="str">
        <f>HYPERLINK("https://doi.org/"&amp;G2444)</f>
        <v>https://doi.org/10.1080/01431161.2020.1763505</v>
      </c>
      <c r="I2444" s="3" t="s">
        <v>2278</v>
      </c>
      <c r="J2444" s="3" t="s">
        <v>2165</v>
      </c>
      <c r="K2444" s="16">
        <v>1</v>
      </c>
      <c r="L2444" s="16"/>
      <c r="M2444" s="16" t="s">
        <v>2282</v>
      </c>
      <c r="N2444" s="9">
        <f>S2444*Unit_conversion!$C$5</f>
        <v>3.8133492000097813</v>
      </c>
      <c r="O2444" s="16"/>
      <c r="P2444" s="16"/>
      <c r="Q2444" s="16"/>
      <c r="R2444" s="10"/>
      <c r="S2444" s="16">
        <v>108.3</v>
      </c>
      <c r="T2444" s="3"/>
      <c r="U2444" s="16" t="s">
        <v>35</v>
      </c>
      <c r="V2444" s="16" t="s">
        <v>439</v>
      </c>
      <c r="W2444" s="3"/>
      <c r="X2444" s="16" t="s">
        <v>28</v>
      </c>
      <c r="Y2444" s="16"/>
      <c r="Z2444" s="3"/>
      <c r="AA2444" s="3"/>
      <c r="AB2444" s="3"/>
      <c r="AC2444" s="3"/>
      <c r="AD2444" s="3"/>
      <c r="AE2444" s="3"/>
      <c r="AF2444" s="3"/>
    </row>
    <row r="2445" spans="1:32" ht="14.25" customHeight="1">
      <c r="A2445" s="3">
        <v>2295</v>
      </c>
      <c r="B2445" s="2">
        <v>1</v>
      </c>
      <c r="C2445" s="3" t="s">
        <v>2274</v>
      </c>
      <c r="D2445" s="3" t="s">
        <v>2275</v>
      </c>
      <c r="E2445" s="3">
        <v>2020</v>
      </c>
      <c r="F2445" s="3" t="s">
        <v>2276</v>
      </c>
      <c r="G2445" s="3" t="s">
        <v>2277</v>
      </c>
      <c r="H2445" s="17" t="str">
        <f>HYPERLINK("https://doi.org/"&amp;G2445)</f>
        <v>https://doi.org/10.1080/01431161.2020.1763505</v>
      </c>
      <c r="I2445" s="3" t="s">
        <v>2278</v>
      </c>
      <c r="J2445" s="3" t="s">
        <v>2165</v>
      </c>
      <c r="K2445" s="16">
        <v>1</v>
      </c>
      <c r="L2445" s="16"/>
      <c r="M2445" s="16" t="s">
        <v>2283</v>
      </c>
      <c r="N2445" s="9">
        <f>S2445*Unit_conversion!$C$5</f>
        <v>1.8732241684258575</v>
      </c>
      <c r="O2445" s="16"/>
      <c r="P2445" s="16"/>
      <c r="Q2445" s="16"/>
      <c r="R2445" s="10"/>
      <c r="S2445" s="16">
        <v>53.2</v>
      </c>
      <c r="T2445" s="3"/>
      <c r="U2445" s="16" t="s">
        <v>35</v>
      </c>
      <c r="V2445" s="16" t="s">
        <v>439</v>
      </c>
      <c r="W2445" s="3"/>
      <c r="X2445" s="16" t="s">
        <v>28</v>
      </c>
      <c r="Y2445" s="16"/>
      <c r="Z2445" s="3"/>
      <c r="AA2445" s="3"/>
      <c r="AB2445" s="3"/>
      <c r="AC2445" s="3"/>
      <c r="AD2445" s="3"/>
      <c r="AE2445" s="3"/>
      <c r="AF2445" s="3"/>
    </row>
    <row r="2446" spans="1:32" ht="14.25" customHeight="1">
      <c r="A2446" s="1">
        <v>4303</v>
      </c>
      <c r="B2446" s="2">
        <v>1</v>
      </c>
      <c r="C2446" s="1" t="s">
        <v>2284</v>
      </c>
      <c r="D2446" s="1" t="s">
        <v>2285</v>
      </c>
      <c r="E2446" s="1">
        <v>2021</v>
      </c>
      <c r="F2446" s="1" t="s">
        <v>2286</v>
      </c>
      <c r="G2446" s="1" t="s">
        <v>2287</v>
      </c>
      <c r="H2446" s="8" t="str">
        <f>HYPERLINK("https://doi.org/"&amp;G2446)</f>
        <v>https://doi.org/10.1080/01431161.2020.1811915</v>
      </c>
      <c r="I2446" s="1" t="s">
        <v>2288</v>
      </c>
      <c r="J2446" s="1" t="s">
        <v>2165</v>
      </c>
      <c r="K2446" s="2">
        <v>1</v>
      </c>
      <c r="L2446" s="2"/>
      <c r="M2446" s="2" t="s">
        <v>2289</v>
      </c>
      <c r="N2446" s="21">
        <f t="shared" ref="N2446:N2448" si="50">P2446/16</f>
        <v>0.68874999999999997</v>
      </c>
      <c r="O2446" s="21"/>
      <c r="P2446" s="2">
        <v>11.02</v>
      </c>
      <c r="Q2446" s="2"/>
      <c r="R2446" s="10">
        <v>16</v>
      </c>
      <c r="U2446" s="2" t="s">
        <v>949</v>
      </c>
      <c r="V2446" s="2" t="s">
        <v>1580</v>
      </c>
      <c r="W2446" s="2" t="s">
        <v>2290</v>
      </c>
      <c r="X2446" s="2" t="s">
        <v>1141</v>
      </c>
      <c r="Y2446" s="2" t="s">
        <v>2291</v>
      </c>
    </row>
    <row r="2447" spans="1:32" ht="14.25" customHeight="1">
      <c r="A2447" s="1">
        <v>4303</v>
      </c>
      <c r="B2447" s="2">
        <v>1</v>
      </c>
      <c r="C2447" s="1" t="s">
        <v>2284</v>
      </c>
      <c r="D2447" s="1" t="s">
        <v>2285</v>
      </c>
      <c r="E2447" s="1">
        <v>2021</v>
      </c>
      <c r="F2447" s="1" t="s">
        <v>2286</v>
      </c>
      <c r="G2447" s="1" t="s">
        <v>2287</v>
      </c>
      <c r="H2447" s="8" t="str">
        <f>HYPERLINK("https://doi.org/"&amp;G2447)</f>
        <v>https://doi.org/10.1080/01431161.2020.1811915</v>
      </c>
      <c r="I2447" s="1" t="s">
        <v>2288</v>
      </c>
      <c r="J2447" s="1" t="s">
        <v>2165</v>
      </c>
      <c r="K2447" s="2">
        <v>1</v>
      </c>
      <c r="L2447" s="2"/>
      <c r="M2447" s="2" t="s">
        <v>2289</v>
      </c>
      <c r="N2447" s="21">
        <f t="shared" si="50"/>
        <v>0.50312500000000004</v>
      </c>
      <c r="O2447" s="21"/>
      <c r="P2447" s="2">
        <v>8.0500000000000007</v>
      </c>
      <c r="Q2447" s="2"/>
      <c r="R2447" s="10">
        <v>16</v>
      </c>
      <c r="S2447" s="2"/>
      <c r="U2447" s="2" t="s">
        <v>949</v>
      </c>
      <c r="V2447" s="2" t="s">
        <v>36</v>
      </c>
      <c r="W2447" s="2" t="s">
        <v>2292</v>
      </c>
      <c r="X2447" s="2" t="s">
        <v>1141</v>
      </c>
      <c r="Y2447" s="2" t="s">
        <v>2291</v>
      </c>
    </row>
    <row r="2448" spans="1:32" ht="14.25" customHeight="1">
      <c r="A2448" s="1">
        <v>4303</v>
      </c>
      <c r="B2448" s="2">
        <v>1</v>
      </c>
      <c r="C2448" s="1" t="s">
        <v>2284</v>
      </c>
      <c r="D2448" s="1" t="s">
        <v>2285</v>
      </c>
      <c r="E2448" s="1">
        <v>2021</v>
      </c>
      <c r="F2448" s="1" t="s">
        <v>2286</v>
      </c>
      <c r="G2448" s="1" t="s">
        <v>2287</v>
      </c>
      <c r="H2448" s="8" t="str">
        <f>HYPERLINK("https://doi.org/"&amp;G2448)</f>
        <v>https://doi.org/10.1080/01431161.2020.1811915</v>
      </c>
      <c r="I2448" s="1" t="s">
        <v>2288</v>
      </c>
      <c r="J2448" s="1" t="s">
        <v>2165</v>
      </c>
      <c r="K2448" s="2">
        <v>2</v>
      </c>
      <c r="L2448" s="2"/>
      <c r="M2448" s="2" t="s">
        <v>2289</v>
      </c>
      <c r="N2448" s="21">
        <f t="shared" si="50"/>
        <v>0.64312499999999995</v>
      </c>
      <c r="O2448" s="21"/>
      <c r="P2448" s="2">
        <v>10.29</v>
      </c>
      <c r="Q2448" s="2"/>
      <c r="R2448" s="10">
        <v>16</v>
      </c>
      <c r="S2448" s="2"/>
      <c r="U2448" s="2" t="s">
        <v>949</v>
      </c>
      <c r="W2448" s="2" t="s">
        <v>2293</v>
      </c>
      <c r="X2448" s="2" t="s">
        <v>1141</v>
      </c>
      <c r="Y2448" s="2" t="s">
        <v>2291</v>
      </c>
    </row>
    <row r="2449" spans="1:27" ht="14.25" customHeight="1">
      <c r="A2449" s="1">
        <v>1678</v>
      </c>
      <c r="B2449" s="2">
        <v>1</v>
      </c>
      <c r="C2449" s="1" t="s">
        <v>2294</v>
      </c>
      <c r="D2449" s="1" t="s">
        <v>2295</v>
      </c>
      <c r="E2449" s="1">
        <v>2013</v>
      </c>
      <c r="F2449" s="1" t="s">
        <v>2296</v>
      </c>
      <c r="G2449" s="1" t="s">
        <v>2297</v>
      </c>
      <c r="H2449" s="8" t="str">
        <f>HYPERLINK("https://doi.org/"&amp;G2449)</f>
        <v>https://doi.org/10.1080/02626667.2013.791026</v>
      </c>
      <c r="I2449" s="1" t="s">
        <v>2298</v>
      </c>
      <c r="J2449" s="1" t="s">
        <v>2299</v>
      </c>
      <c r="K2449" s="2">
        <v>1</v>
      </c>
      <c r="L2449" s="2">
        <v>1</v>
      </c>
      <c r="M2449" s="2" t="s">
        <v>2300</v>
      </c>
      <c r="N2449" s="9">
        <f>S2449*Unit_conversion!$C$5</f>
        <v>2.4218112463220014</v>
      </c>
      <c r="O2449" s="2"/>
      <c r="P2449" s="2"/>
      <c r="Q2449" s="2"/>
      <c r="R2449" s="10"/>
      <c r="S2449" s="2">
        <v>68.78</v>
      </c>
      <c r="U2449" s="2" t="s">
        <v>26</v>
      </c>
      <c r="V2449" s="2" t="s">
        <v>29</v>
      </c>
      <c r="W2449" s="2" t="s">
        <v>2301</v>
      </c>
      <c r="X2449" s="2" t="s">
        <v>1141</v>
      </c>
    </row>
    <row r="2450" spans="1:27" ht="14.25" customHeight="1">
      <c r="A2450" s="1">
        <v>1678</v>
      </c>
      <c r="B2450" s="2">
        <v>1</v>
      </c>
      <c r="C2450" s="1" t="s">
        <v>2294</v>
      </c>
      <c r="D2450" s="1" t="s">
        <v>2295</v>
      </c>
      <c r="E2450" s="1">
        <v>2013</v>
      </c>
      <c r="F2450" s="1" t="s">
        <v>2296</v>
      </c>
      <c r="G2450" s="1" t="s">
        <v>2297</v>
      </c>
      <c r="H2450" s="8" t="str">
        <f>HYPERLINK("https://doi.org/"&amp;G2450)</f>
        <v>https://doi.org/10.1080/02626667.2013.791026</v>
      </c>
      <c r="I2450" s="1" t="s">
        <v>2298</v>
      </c>
      <c r="J2450" s="1" t="s">
        <v>2299</v>
      </c>
      <c r="K2450" s="2">
        <v>1</v>
      </c>
      <c r="L2450" s="2">
        <v>3</v>
      </c>
      <c r="M2450" s="2" t="s">
        <v>2300</v>
      </c>
      <c r="N2450" s="9">
        <f>S2450*Unit_conversion!$C$5</f>
        <v>2.5080781488152977</v>
      </c>
      <c r="O2450" s="2"/>
      <c r="P2450" s="2"/>
      <c r="Q2450" s="2"/>
      <c r="R2450" s="10"/>
      <c r="S2450" s="2">
        <v>71.23</v>
      </c>
      <c r="U2450" s="2" t="s">
        <v>26</v>
      </c>
      <c r="V2450" s="2" t="s">
        <v>29</v>
      </c>
      <c r="W2450" s="2" t="s">
        <v>1834</v>
      </c>
      <c r="X2450" s="2" t="s">
        <v>1141</v>
      </c>
      <c r="Y2450" s="2"/>
    </row>
    <row r="2451" spans="1:27" ht="14.25" customHeight="1">
      <c r="A2451" s="1">
        <v>1678</v>
      </c>
      <c r="B2451" s="2">
        <v>1</v>
      </c>
      <c r="C2451" s="1" t="s">
        <v>2294</v>
      </c>
      <c r="D2451" s="1" t="s">
        <v>2295</v>
      </c>
      <c r="E2451" s="1">
        <v>2013</v>
      </c>
      <c r="F2451" s="1" t="s">
        <v>2296</v>
      </c>
      <c r="G2451" s="1" t="s">
        <v>2297</v>
      </c>
      <c r="H2451" s="8" t="str">
        <f>HYPERLINK("https://doi.org/"&amp;G2451)</f>
        <v>https://doi.org/10.1080/02626667.2013.791026</v>
      </c>
      <c r="I2451" s="1" t="s">
        <v>2298</v>
      </c>
      <c r="J2451" s="1" t="s">
        <v>2299</v>
      </c>
      <c r="K2451" s="2">
        <v>1</v>
      </c>
      <c r="L2451" s="2">
        <v>1</v>
      </c>
      <c r="M2451" s="2" t="s">
        <v>2300</v>
      </c>
      <c r="N2451" s="9">
        <f>S2451*Unit_conversion!$C$5</f>
        <v>1.793295242442273</v>
      </c>
      <c r="O2451" s="2"/>
      <c r="P2451" s="2"/>
      <c r="Q2451" s="2"/>
      <c r="R2451" s="10"/>
      <c r="S2451" s="2">
        <v>50.93</v>
      </c>
      <c r="U2451" s="2" t="s">
        <v>26</v>
      </c>
      <c r="V2451" s="2" t="s">
        <v>36</v>
      </c>
      <c r="W2451" s="2" t="s">
        <v>2020</v>
      </c>
      <c r="X2451" s="2" t="s">
        <v>1141</v>
      </c>
      <c r="Y2451" s="2"/>
    </row>
    <row r="2452" spans="1:27" ht="14.25" customHeight="1">
      <c r="A2452" s="1">
        <v>1678</v>
      </c>
      <c r="B2452" s="2">
        <v>1</v>
      </c>
      <c r="C2452" s="1" t="s">
        <v>2294</v>
      </c>
      <c r="D2452" s="1" t="s">
        <v>2295</v>
      </c>
      <c r="E2452" s="1">
        <v>2013</v>
      </c>
      <c r="F2452" s="1" t="s">
        <v>2296</v>
      </c>
      <c r="G2452" s="1" t="s">
        <v>2297</v>
      </c>
      <c r="H2452" s="8" t="str">
        <f>HYPERLINK("https://doi.org/"&amp;G2452)</f>
        <v>https://doi.org/10.1080/02626667.2013.791026</v>
      </c>
      <c r="I2452" s="1" t="s">
        <v>2298</v>
      </c>
      <c r="J2452" s="1" t="s">
        <v>2299</v>
      </c>
      <c r="K2452" s="2">
        <v>1</v>
      </c>
      <c r="L2452" s="2">
        <v>1</v>
      </c>
      <c r="M2452" s="2" t="s">
        <v>2302</v>
      </c>
      <c r="N2452" s="9">
        <f>S2452*Unit_conversion!$C$5</f>
        <v>1.7450561990072462</v>
      </c>
      <c r="O2452" s="2"/>
      <c r="P2452" s="2"/>
      <c r="Q2452" s="2"/>
      <c r="R2452" s="10"/>
      <c r="S2452" s="2">
        <v>49.56</v>
      </c>
      <c r="U2452" s="2" t="s">
        <v>26</v>
      </c>
      <c r="V2452" s="2" t="s">
        <v>29</v>
      </c>
      <c r="W2452" s="2" t="s">
        <v>2303</v>
      </c>
      <c r="X2452" s="2" t="s">
        <v>1141</v>
      </c>
      <c r="Y2452" s="2"/>
    </row>
    <row r="2453" spans="1:27" ht="14.25" customHeight="1">
      <c r="A2453" s="1">
        <v>1678</v>
      </c>
      <c r="B2453" s="2">
        <v>1</v>
      </c>
      <c r="C2453" s="1" t="s">
        <v>2294</v>
      </c>
      <c r="D2453" s="1" t="s">
        <v>2295</v>
      </c>
      <c r="E2453" s="1">
        <v>2013</v>
      </c>
      <c r="F2453" s="1" t="s">
        <v>2296</v>
      </c>
      <c r="G2453" s="1" t="s">
        <v>2297</v>
      </c>
      <c r="H2453" s="8" t="str">
        <f>HYPERLINK("https://doi.org/"&amp;G2453)</f>
        <v>https://doi.org/10.1080/02626667.2013.791026</v>
      </c>
      <c r="I2453" s="1" t="s">
        <v>2298</v>
      </c>
      <c r="J2453" s="1" t="s">
        <v>2299</v>
      </c>
      <c r="K2453" s="2">
        <v>1</v>
      </c>
      <c r="L2453" s="2">
        <v>3</v>
      </c>
      <c r="M2453" s="2" t="s">
        <v>2302</v>
      </c>
      <c r="N2453" s="9">
        <f>S2453*Unit_conversion!$C$5</f>
        <v>2.181672358565153</v>
      </c>
      <c r="O2453" s="2"/>
      <c r="P2453" s="2"/>
      <c r="Q2453" s="2"/>
      <c r="R2453" s="10"/>
      <c r="S2453" s="2">
        <v>61.96</v>
      </c>
      <c r="U2453" s="2" t="s">
        <v>26</v>
      </c>
      <c r="V2453" s="2" t="s">
        <v>29</v>
      </c>
      <c r="W2453" s="2" t="s">
        <v>2301</v>
      </c>
      <c r="X2453" s="2" t="s">
        <v>1141</v>
      </c>
      <c r="Y2453" s="2"/>
    </row>
    <row r="2454" spans="1:27" ht="14.25" customHeight="1">
      <c r="A2454" s="1">
        <v>1678</v>
      </c>
      <c r="B2454" s="2">
        <v>1</v>
      </c>
      <c r="C2454" s="1" t="s">
        <v>2294</v>
      </c>
      <c r="D2454" s="1" t="s">
        <v>2295</v>
      </c>
      <c r="E2454" s="1">
        <v>2013</v>
      </c>
      <c r="F2454" s="1" t="s">
        <v>2296</v>
      </c>
      <c r="G2454" s="1" t="s">
        <v>2297</v>
      </c>
      <c r="H2454" s="8" t="str">
        <f>HYPERLINK("https://doi.org/"&amp;G2454)</f>
        <v>https://doi.org/10.1080/02626667.2013.791026</v>
      </c>
      <c r="I2454" s="1" t="s">
        <v>2298</v>
      </c>
      <c r="J2454" s="1" t="s">
        <v>2299</v>
      </c>
      <c r="K2454" s="2">
        <v>1</v>
      </c>
      <c r="L2454" s="2"/>
      <c r="M2454" s="2" t="s">
        <v>2302</v>
      </c>
      <c r="N2454" s="9">
        <f>S2454*Unit_conversion!$C$5</f>
        <v>2.8418782449934388</v>
      </c>
      <c r="O2454" s="2"/>
      <c r="P2454" s="2"/>
      <c r="Q2454" s="2"/>
      <c r="R2454" s="10"/>
      <c r="S2454" s="2">
        <v>80.709999999999994</v>
      </c>
      <c r="U2454" s="2" t="s">
        <v>26</v>
      </c>
      <c r="W2454" s="2" t="s">
        <v>1834</v>
      </c>
      <c r="X2454" s="2" t="s">
        <v>1141</v>
      </c>
      <c r="Y2454" s="2"/>
    </row>
    <row r="2455" spans="1:27" ht="14.25" customHeight="1">
      <c r="A2455" s="1">
        <v>1678</v>
      </c>
      <c r="B2455" s="2">
        <v>1</v>
      </c>
      <c r="C2455" s="1" t="s">
        <v>2294</v>
      </c>
      <c r="D2455" s="1" t="s">
        <v>2295</v>
      </c>
      <c r="E2455" s="1">
        <v>2013</v>
      </c>
      <c r="F2455" s="1" t="s">
        <v>2296</v>
      </c>
      <c r="G2455" s="1" t="s">
        <v>2297</v>
      </c>
      <c r="H2455" s="8" t="str">
        <f>HYPERLINK("https://doi.org/"&amp;G2455)</f>
        <v>https://doi.org/10.1080/02626667.2013.791026</v>
      </c>
      <c r="I2455" s="1" t="s">
        <v>2298</v>
      </c>
      <c r="J2455" s="1" t="s">
        <v>2299</v>
      </c>
      <c r="K2455" s="2">
        <v>1</v>
      </c>
      <c r="L2455" s="2"/>
      <c r="M2455" s="2" t="s">
        <v>2302</v>
      </c>
      <c r="N2455" s="9">
        <f>S2455*Unit_conversion!$C$5</f>
        <v>2.3520935047151745</v>
      </c>
      <c r="O2455" s="2"/>
      <c r="P2455" s="2"/>
      <c r="Q2455" s="2"/>
      <c r="R2455" s="10"/>
      <c r="S2455" s="2">
        <v>66.8</v>
      </c>
      <c r="U2455" s="2" t="s">
        <v>26</v>
      </c>
      <c r="W2455" s="2" t="s">
        <v>238</v>
      </c>
      <c r="X2455" s="2" t="s">
        <v>1141</v>
      </c>
      <c r="Y2455" s="2"/>
    </row>
    <row r="2456" spans="1:27" ht="14.25" customHeight="1">
      <c r="A2456" s="1">
        <v>1678</v>
      </c>
      <c r="B2456" s="2">
        <v>1</v>
      </c>
      <c r="C2456" s="1" t="s">
        <v>2294</v>
      </c>
      <c r="D2456" s="1" t="s">
        <v>2295</v>
      </c>
      <c r="E2456" s="1">
        <v>2013</v>
      </c>
      <c r="F2456" s="1" t="s">
        <v>2296</v>
      </c>
      <c r="G2456" s="1" t="s">
        <v>2297</v>
      </c>
      <c r="H2456" s="8" t="str">
        <f>HYPERLINK("https://doi.org/"&amp;G2456)</f>
        <v>https://doi.org/10.1080/02626667.2013.791026</v>
      </c>
      <c r="I2456" s="1" t="s">
        <v>2298</v>
      </c>
      <c r="J2456" s="1" t="s">
        <v>2299</v>
      </c>
      <c r="K2456" s="2">
        <v>1</v>
      </c>
      <c r="L2456" s="2">
        <v>1</v>
      </c>
      <c r="M2456" s="2" t="s">
        <v>2302</v>
      </c>
      <c r="N2456" s="9">
        <f>S2456*Unit_conversion!$C$5</f>
        <v>2.7059638598407356</v>
      </c>
      <c r="O2456" s="2"/>
      <c r="P2456" s="2"/>
      <c r="Q2456" s="2"/>
      <c r="R2456" s="10"/>
      <c r="S2456" s="2">
        <v>76.849999999999994</v>
      </c>
      <c r="U2456" s="2" t="s">
        <v>26</v>
      </c>
      <c r="V2456" s="2" t="s">
        <v>36</v>
      </c>
      <c r="W2456" s="2" t="s">
        <v>2020</v>
      </c>
      <c r="X2456" s="2" t="s">
        <v>1141</v>
      </c>
      <c r="Y2456" s="2"/>
    </row>
    <row r="2457" spans="1:27" ht="14.25" customHeight="1">
      <c r="A2457" s="1">
        <v>1603</v>
      </c>
      <c r="B2457" s="16">
        <v>1</v>
      </c>
      <c r="C2457" s="1" t="s">
        <v>2304</v>
      </c>
      <c r="D2457" s="1" t="s">
        <v>2305</v>
      </c>
      <c r="E2457" s="1">
        <v>2013</v>
      </c>
      <c r="F2457" s="1" t="s">
        <v>2306</v>
      </c>
      <c r="G2457" s="1" t="s">
        <v>2307</v>
      </c>
      <c r="H2457" s="8" t="str">
        <f>HYPERLINK("https://doi.org/"&amp;G2457)</f>
        <v>https://doi.org/10.1080/02626667.2013.837578</v>
      </c>
      <c r="I2457" s="1" t="s">
        <v>2308</v>
      </c>
      <c r="J2457" s="1" t="s">
        <v>2299</v>
      </c>
      <c r="K2457" s="2">
        <v>1</v>
      </c>
      <c r="L2457" s="2"/>
      <c r="M2457" s="2" t="s">
        <v>58</v>
      </c>
      <c r="N2457" s="2">
        <v>0.78</v>
      </c>
      <c r="O2457" s="2"/>
      <c r="Q2457" s="2"/>
      <c r="R2457" s="4"/>
      <c r="U2457" s="2" t="s">
        <v>234</v>
      </c>
      <c r="W2457" s="2" t="s">
        <v>2309</v>
      </c>
      <c r="X2457" s="2" t="s">
        <v>1141</v>
      </c>
      <c r="Y2457" s="2" t="s">
        <v>563</v>
      </c>
    </row>
    <row r="2458" spans="1:27" ht="14.25" customHeight="1">
      <c r="A2458" s="1">
        <v>1603</v>
      </c>
      <c r="B2458" s="16">
        <v>1</v>
      </c>
      <c r="C2458" s="1" t="s">
        <v>2304</v>
      </c>
      <c r="D2458" s="1" t="s">
        <v>2305</v>
      </c>
      <c r="E2458" s="1">
        <v>2013</v>
      </c>
      <c r="F2458" s="1" t="s">
        <v>2306</v>
      </c>
      <c r="G2458" s="1" t="s">
        <v>2307</v>
      </c>
      <c r="H2458" s="8" t="str">
        <f>HYPERLINK("https://doi.org/"&amp;G2458)</f>
        <v>https://doi.org/10.1080/02626667.2013.837578</v>
      </c>
      <c r="I2458" s="1" t="s">
        <v>2308</v>
      </c>
      <c r="J2458" s="1" t="s">
        <v>2299</v>
      </c>
      <c r="K2458" s="2">
        <v>1</v>
      </c>
      <c r="L2458" s="2"/>
      <c r="M2458" s="2" t="s">
        <v>2310</v>
      </c>
      <c r="N2458" s="2">
        <v>0.6</v>
      </c>
      <c r="O2458" s="2"/>
      <c r="Q2458" s="2"/>
      <c r="R2458" s="4"/>
      <c r="U2458" s="2" t="s">
        <v>234</v>
      </c>
      <c r="W2458" s="2" t="s">
        <v>2309</v>
      </c>
      <c r="X2458" s="2" t="s">
        <v>1141</v>
      </c>
      <c r="Y2458" s="2" t="s">
        <v>563</v>
      </c>
    </row>
    <row r="2459" spans="1:27" ht="14.25" customHeight="1">
      <c r="A2459" s="1">
        <v>1603</v>
      </c>
      <c r="B2459" s="16">
        <v>1</v>
      </c>
      <c r="C2459" s="1" t="s">
        <v>2304</v>
      </c>
      <c r="D2459" s="1" t="s">
        <v>2305</v>
      </c>
      <c r="E2459" s="1">
        <v>2013</v>
      </c>
      <c r="F2459" s="1" t="s">
        <v>2306</v>
      </c>
      <c r="G2459" s="1" t="s">
        <v>2307</v>
      </c>
      <c r="H2459" s="8" t="str">
        <f>HYPERLINK("https://doi.org/"&amp;G2459)</f>
        <v>https://doi.org/10.1080/02626667.2013.837578</v>
      </c>
      <c r="I2459" s="1" t="s">
        <v>2308</v>
      </c>
      <c r="J2459" s="1" t="s">
        <v>2299</v>
      </c>
      <c r="K2459" s="2">
        <v>1</v>
      </c>
      <c r="L2459" s="2"/>
      <c r="M2459" s="2" t="s">
        <v>58</v>
      </c>
      <c r="N2459" s="2">
        <v>0.46</v>
      </c>
      <c r="O2459" s="2"/>
      <c r="Q2459" s="2"/>
      <c r="R2459" s="4"/>
      <c r="U2459" s="2" t="s">
        <v>234</v>
      </c>
      <c r="W2459" s="2" t="s">
        <v>2311</v>
      </c>
      <c r="X2459" s="2" t="s">
        <v>1141</v>
      </c>
      <c r="Y2459" s="2" t="s">
        <v>563</v>
      </c>
      <c r="AA2459" s="2"/>
    </row>
    <row r="2460" spans="1:27" ht="14.25" customHeight="1">
      <c r="A2460" s="1">
        <v>1603</v>
      </c>
      <c r="B2460" s="16">
        <v>1</v>
      </c>
      <c r="C2460" s="1" t="s">
        <v>2304</v>
      </c>
      <c r="D2460" s="1" t="s">
        <v>2305</v>
      </c>
      <c r="E2460" s="1">
        <v>2013</v>
      </c>
      <c r="F2460" s="1" t="s">
        <v>2306</v>
      </c>
      <c r="G2460" s="1" t="s">
        <v>2307</v>
      </c>
      <c r="H2460" s="8" t="str">
        <f>HYPERLINK("https://doi.org/"&amp;G2460)</f>
        <v>https://doi.org/10.1080/02626667.2013.837578</v>
      </c>
      <c r="I2460" s="1" t="s">
        <v>2308</v>
      </c>
      <c r="J2460" s="1" t="s">
        <v>2299</v>
      </c>
      <c r="K2460" s="2">
        <v>1</v>
      </c>
      <c r="L2460" s="2"/>
      <c r="M2460" s="2" t="s">
        <v>2310</v>
      </c>
      <c r="N2460" s="2">
        <v>0.25</v>
      </c>
      <c r="O2460" s="2"/>
      <c r="Q2460" s="2"/>
      <c r="R2460" s="4"/>
      <c r="U2460" s="2" t="s">
        <v>234</v>
      </c>
      <c r="W2460" s="2" t="s">
        <v>2311</v>
      </c>
      <c r="X2460" s="2" t="s">
        <v>1141</v>
      </c>
      <c r="Y2460" s="2" t="s">
        <v>563</v>
      </c>
      <c r="AA2460" s="2"/>
    </row>
    <row r="2461" spans="1:27" ht="14.25" customHeight="1">
      <c r="A2461" s="1">
        <v>1129</v>
      </c>
      <c r="B2461" s="2">
        <v>1</v>
      </c>
      <c r="C2461" s="1" t="s">
        <v>2312</v>
      </c>
      <c r="D2461" s="1" t="s">
        <v>2313</v>
      </c>
      <c r="E2461" s="1">
        <v>2015</v>
      </c>
      <c r="F2461" s="1" t="s">
        <v>2314</v>
      </c>
      <c r="G2461" s="1" t="s">
        <v>2315</v>
      </c>
      <c r="H2461" s="8" t="str">
        <f>HYPERLINK("https://doi.org/"&amp;G2461)</f>
        <v>https://doi.org/10.1080/02626667.2014.950579</v>
      </c>
      <c r="I2461" s="1" t="s">
        <v>2316</v>
      </c>
      <c r="J2461" s="1" t="s">
        <v>2299</v>
      </c>
      <c r="K2461" s="2">
        <v>1</v>
      </c>
      <c r="M2461" s="2" t="s">
        <v>2317</v>
      </c>
      <c r="N2461" s="2">
        <v>1.03</v>
      </c>
      <c r="O2461" s="2"/>
      <c r="R2461" s="4"/>
      <c r="U2461" s="2" t="s">
        <v>35</v>
      </c>
      <c r="V2461" s="2" t="s">
        <v>29</v>
      </c>
      <c r="W2461" s="2" t="s">
        <v>2318</v>
      </c>
      <c r="X2461" s="2" t="s">
        <v>1141</v>
      </c>
    </row>
    <row r="2462" spans="1:27" ht="14.25" customHeight="1">
      <c r="A2462" s="1">
        <v>1129</v>
      </c>
      <c r="B2462" s="2">
        <v>1</v>
      </c>
      <c r="C2462" s="1" t="s">
        <v>2312</v>
      </c>
      <c r="D2462" s="1" t="s">
        <v>2313</v>
      </c>
      <c r="E2462" s="1">
        <v>2015</v>
      </c>
      <c r="F2462" s="1" t="s">
        <v>2314</v>
      </c>
      <c r="G2462" s="1" t="s">
        <v>2315</v>
      </c>
      <c r="H2462" s="8" t="str">
        <f>HYPERLINK("https://doi.org/"&amp;G2462)</f>
        <v>https://doi.org/10.1080/02626667.2014.950579</v>
      </c>
      <c r="I2462" s="1" t="s">
        <v>2316</v>
      </c>
      <c r="J2462" s="1" t="s">
        <v>2299</v>
      </c>
      <c r="K2462" s="2">
        <v>1</v>
      </c>
      <c r="L2462" s="2"/>
      <c r="M2462" s="2" t="s">
        <v>2317</v>
      </c>
      <c r="N2462" s="2">
        <v>0.79</v>
      </c>
      <c r="O2462" s="2"/>
      <c r="Q2462" s="2"/>
      <c r="R2462" s="4"/>
      <c r="U2462" s="2" t="s">
        <v>35</v>
      </c>
      <c r="V2462" s="2" t="s">
        <v>29</v>
      </c>
      <c r="W2462" s="2" t="s">
        <v>2301</v>
      </c>
      <c r="X2462" s="2" t="s">
        <v>1141</v>
      </c>
      <c r="Y2462" s="2"/>
    </row>
    <row r="2463" spans="1:27" ht="14.25" customHeight="1">
      <c r="A2463" s="1">
        <v>1129</v>
      </c>
      <c r="B2463" s="2">
        <v>1</v>
      </c>
      <c r="C2463" s="1" t="s">
        <v>2312</v>
      </c>
      <c r="D2463" s="1" t="s">
        <v>2313</v>
      </c>
      <c r="E2463" s="1">
        <v>2015</v>
      </c>
      <c r="F2463" s="1" t="s">
        <v>2314</v>
      </c>
      <c r="G2463" s="1" t="s">
        <v>2315</v>
      </c>
      <c r="H2463" s="8" t="str">
        <f>HYPERLINK("https://doi.org/"&amp;G2463)</f>
        <v>https://doi.org/10.1080/02626667.2014.950579</v>
      </c>
      <c r="I2463" s="1" t="s">
        <v>2316</v>
      </c>
      <c r="J2463" s="1" t="s">
        <v>2299</v>
      </c>
      <c r="K2463" s="2">
        <v>1</v>
      </c>
      <c r="L2463" s="2"/>
      <c r="M2463" s="2" t="s">
        <v>2317</v>
      </c>
      <c r="N2463" s="2">
        <v>0.7</v>
      </c>
      <c r="O2463" s="2"/>
      <c r="Q2463" s="2"/>
      <c r="R2463" s="4"/>
      <c r="U2463" s="2" t="s">
        <v>35</v>
      </c>
      <c r="V2463" s="2" t="s">
        <v>36</v>
      </c>
      <c r="W2463" s="2" t="s">
        <v>2319</v>
      </c>
      <c r="X2463" s="2" t="s">
        <v>1141</v>
      </c>
      <c r="Y2463" s="2"/>
    </row>
    <row r="2464" spans="1:27" ht="14.25" customHeight="1">
      <c r="A2464" s="1">
        <v>1316</v>
      </c>
      <c r="B2464" s="2">
        <v>1</v>
      </c>
      <c r="C2464" s="1" t="s">
        <v>2320</v>
      </c>
      <c r="D2464" s="1" t="s">
        <v>2321</v>
      </c>
      <c r="E2464" s="1">
        <v>2015</v>
      </c>
      <c r="F2464" s="1" t="s">
        <v>2322</v>
      </c>
      <c r="G2464" s="1" t="s">
        <v>2323</v>
      </c>
      <c r="H2464" s="8" t="str">
        <f>HYPERLINK("https://doi.org/"&amp;G2464)</f>
        <v>https://doi.org/10.1080/15481603.2015.1056288</v>
      </c>
      <c r="I2464" s="1" t="s">
        <v>2324</v>
      </c>
      <c r="J2464" s="1" t="s">
        <v>2325</v>
      </c>
      <c r="K2464" s="2">
        <v>1</v>
      </c>
      <c r="L2464" s="2">
        <v>142</v>
      </c>
      <c r="M2464" s="2" t="s">
        <v>2326</v>
      </c>
      <c r="N2464" s="2">
        <v>1.42</v>
      </c>
      <c r="O2464" s="2">
        <v>2.2599999999999998</v>
      </c>
      <c r="R2464" s="4"/>
      <c r="U2464" s="2" t="s">
        <v>35</v>
      </c>
      <c r="V2464" s="2" t="s">
        <v>27</v>
      </c>
      <c r="W2464" s="2" t="s">
        <v>326</v>
      </c>
      <c r="X2464" s="2" t="s">
        <v>1141</v>
      </c>
      <c r="Y2464" s="2"/>
    </row>
    <row r="2465" spans="1:27" ht="14.25" customHeight="1">
      <c r="A2465" s="1">
        <v>1316</v>
      </c>
      <c r="B2465" s="2">
        <v>1</v>
      </c>
      <c r="C2465" s="1" t="s">
        <v>2320</v>
      </c>
      <c r="D2465" s="1" t="s">
        <v>2321</v>
      </c>
      <c r="E2465" s="1">
        <v>2015</v>
      </c>
      <c r="F2465" s="1" t="s">
        <v>2322</v>
      </c>
      <c r="G2465" s="1" t="s">
        <v>2323</v>
      </c>
      <c r="H2465" s="8" t="str">
        <f>HYPERLINK("https://doi.org/"&amp;G2465)</f>
        <v>https://doi.org/10.1080/15481603.2015.1056288</v>
      </c>
      <c r="I2465" s="1" t="s">
        <v>2324</v>
      </c>
      <c r="J2465" s="1" t="s">
        <v>2325</v>
      </c>
      <c r="K2465" s="2">
        <v>1</v>
      </c>
      <c r="L2465" s="2">
        <v>142</v>
      </c>
      <c r="M2465" s="2" t="s">
        <v>2326</v>
      </c>
      <c r="N2465" s="2">
        <v>0.9</v>
      </c>
      <c r="O2465" s="2">
        <v>4.42</v>
      </c>
      <c r="R2465" s="4"/>
      <c r="U2465" s="2" t="s">
        <v>35</v>
      </c>
      <c r="V2465" s="2" t="s">
        <v>27</v>
      </c>
      <c r="W2465" s="2" t="s">
        <v>2327</v>
      </c>
      <c r="X2465" s="2" t="s">
        <v>1141</v>
      </c>
      <c r="Y2465" s="2"/>
    </row>
    <row r="2466" spans="1:27" ht="14.25" customHeight="1">
      <c r="A2466" s="1">
        <v>1316</v>
      </c>
      <c r="B2466" s="2">
        <v>1</v>
      </c>
      <c r="C2466" s="1" t="s">
        <v>2320</v>
      </c>
      <c r="D2466" s="1" t="s">
        <v>2321</v>
      </c>
      <c r="E2466" s="1">
        <v>2015</v>
      </c>
      <c r="F2466" s="1" t="s">
        <v>2322</v>
      </c>
      <c r="G2466" s="1" t="s">
        <v>2323</v>
      </c>
      <c r="H2466" s="8" t="str">
        <f>HYPERLINK("https://doi.org/"&amp;G2466)</f>
        <v>https://doi.org/10.1080/15481603.2015.1056288</v>
      </c>
      <c r="I2466" s="1" t="s">
        <v>2324</v>
      </c>
      <c r="J2466" s="1" t="s">
        <v>2325</v>
      </c>
      <c r="K2466" s="2">
        <v>1</v>
      </c>
      <c r="L2466" s="2">
        <v>128</v>
      </c>
      <c r="M2466" s="2" t="s">
        <v>2326</v>
      </c>
      <c r="N2466" s="2">
        <v>1.26</v>
      </c>
      <c r="O2466" s="2">
        <v>4.6900000000000004</v>
      </c>
      <c r="R2466" s="4"/>
      <c r="U2466" s="2" t="s">
        <v>35</v>
      </c>
      <c r="V2466" s="2" t="s">
        <v>29</v>
      </c>
      <c r="W2466" s="2" t="s">
        <v>325</v>
      </c>
      <c r="X2466" s="2" t="s">
        <v>1141</v>
      </c>
      <c r="Y2466" s="2"/>
    </row>
    <row r="2467" spans="1:27" ht="14.25" customHeight="1">
      <c r="A2467" s="1">
        <v>1316</v>
      </c>
      <c r="B2467" s="2">
        <v>1</v>
      </c>
      <c r="C2467" s="1" t="s">
        <v>2320</v>
      </c>
      <c r="D2467" s="1" t="s">
        <v>2321</v>
      </c>
      <c r="E2467" s="1">
        <v>2015</v>
      </c>
      <c r="F2467" s="1" t="s">
        <v>2322</v>
      </c>
      <c r="G2467" s="1" t="s">
        <v>2323</v>
      </c>
      <c r="H2467" s="8" t="str">
        <f>HYPERLINK("https://doi.org/"&amp;G2467)</f>
        <v>https://doi.org/10.1080/15481603.2015.1056288</v>
      </c>
      <c r="I2467" s="1" t="s">
        <v>2324</v>
      </c>
      <c r="J2467" s="1" t="s">
        <v>2325</v>
      </c>
      <c r="K2467" s="2">
        <v>1</v>
      </c>
      <c r="L2467" s="2">
        <v>128</v>
      </c>
      <c r="M2467" s="2" t="s">
        <v>2326</v>
      </c>
      <c r="N2467" s="2">
        <v>1.24</v>
      </c>
      <c r="O2467" s="2">
        <v>4.9400000000000004</v>
      </c>
      <c r="R2467" s="4"/>
      <c r="U2467" s="2" t="s">
        <v>35</v>
      </c>
      <c r="V2467" s="2" t="s">
        <v>29</v>
      </c>
      <c r="W2467" s="2" t="s">
        <v>2328</v>
      </c>
      <c r="X2467" s="2" t="s">
        <v>1141</v>
      </c>
      <c r="Y2467" s="2"/>
    </row>
    <row r="2468" spans="1:27" ht="14.25" customHeight="1">
      <c r="A2468" s="1">
        <v>2679</v>
      </c>
      <c r="B2468" s="2">
        <v>1</v>
      </c>
      <c r="C2468" s="1" t="s">
        <v>2329</v>
      </c>
      <c r="D2468" s="1" t="s">
        <v>2330</v>
      </c>
      <c r="E2468" s="1">
        <v>2019</v>
      </c>
      <c r="F2468" s="1" t="s">
        <v>2331</v>
      </c>
      <c r="G2468" s="1" t="s">
        <v>2332</v>
      </c>
      <c r="H2468" s="8" t="str">
        <f>HYPERLINK("https://doi.org/"&amp;G2468)</f>
        <v>https://doi.org/10.1080/15481603.2019.1643531</v>
      </c>
      <c r="I2468" s="1" t="s">
        <v>2333</v>
      </c>
      <c r="J2468" s="1" t="s">
        <v>2325</v>
      </c>
      <c r="K2468" s="2">
        <v>1</v>
      </c>
      <c r="L2468" s="2"/>
      <c r="M2468" s="2" t="s">
        <v>207</v>
      </c>
      <c r="N2468" s="9">
        <f>S2468*Unit_conversion!$C$5</f>
        <v>0.40105306914230299</v>
      </c>
      <c r="O2468" s="2"/>
      <c r="P2468" s="2"/>
      <c r="Q2468" s="2"/>
      <c r="R2468" s="10"/>
      <c r="S2468" s="2">
        <v>11.39</v>
      </c>
      <c r="U2468" s="2" t="s">
        <v>35</v>
      </c>
      <c r="V2468" s="2" t="s">
        <v>36</v>
      </c>
      <c r="W2468" s="2" t="s">
        <v>2334</v>
      </c>
      <c r="X2468" s="2" t="s">
        <v>1141</v>
      </c>
      <c r="AA2468" s="2"/>
    </row>
    <row r="2469" spans="1:27" ht="14.25" customHeight="1">
      <c r="A2469" s="1">
        <v>2679</v>
      </c>
      <c r="B2469" s="2">
        <v>1</v>
      </c>
      <c r="C2469" s="1" t="s">
        <v>2329</v>
      </c>
      <c r="D2469" s="1" t="s">
        <v>2330</v>
      </c>
      <c r="E2469" s="1">
        <v>2019</v>
      </c>
      <c r="F2469" s="1" t="s">
        <v>2331</v>
      </c>
      <c r="G2469" s="1" t="s">
        <v>2332</v>
      </c>
      <c r="H2469" s="8" t="str">
        <f>HYPERLINK("https://doi.org/"&amp;G2469)</f>
        <v>https://doi.org/10.1080/15481603.2019.1643531</v>
      </c>
      <c r="I2469" s="1" t="s">
        <v>2333</v>
      </c>
      <c r="J2469" s="1" t="s">
        <v>2325</v>
      </c>
      <c r="K2469" s="2">
        <v>1</v>
      </c>
      <c r="L2469" s="2"/>
      <c r="M2469" s="2" t="s">
        <v>2335</v>
      </c>
      <c r="N2469" s="9">
        <f>S2469*Unit_conversion!$C$5</f>
        <v>0.32922266869890537</v>
      </c>
      <c r="O2469" s="2"/>
      <c r="P2469" s="2"/>
      <c r="Q2469" s="2"/>
      <c r="R2469" s="10"/>
      <c r="S2469" s="2">
        <v>9.35</v>
      </c>
      <c r="U2469" s="2" t="s">
        <v>35</v>
      </c>
      <c r="V2469" s="2" t="s">
        <v>36</v>
      </c>
      <c r="W2469" s="2" t="s">
        <v>2334</v>
      </c>
      <c r="X2469" s="2" t="s">
        <v>1141</v>
      </c>
      <c r="Y2469" s="2"/>
      <c r="AA2469" s="2"/>
    </row>
    <row r="2470" spans="1:27" ht="14.25" customHeight="1">
      <c r="A2470" s="1">
        <v>4331</v>
      </c>
      <c r="B2470" s="2">
        <v>1</v>
      </c>
      <c r="C2470" s="1" t="s">
        <v>2336</v>
      </c>
      <c r="D2470" s="1" t="s">
        <v>737</v>
      </c>
      <c r="E2470" s="1">
        <v>2021</v>
      </c>
      <c r="F2470" s="1" t="s">
        <v>2337</v>
      </c>
      <c r="G2470" s="1" t="s">
        <v>2338</v>
      </c>
      <c r="H2470" s="8" t="str">
        <f>HYPERLINK("https://doi.org/"&amp;G2470)</f>
        <v>https://doi.org/10.1080/15481603.2020.1857625</v>
      </c>
      <c r="I2470" s="1" t="s">
        <v>2339</v>
      </c>
      <c r="J2470" s="1" t="s">
        <v>2325</v>
      </c>
      <c r="K2470" s="2">
        <v>1</v>
      </c>
      <c r="L2470" s="2"/>
      <c r="M2470" s="2" t="s">
        <v>2340</v>
      </c>
      <c r="N2470" s="9">
        <f>S2470*Unit_conversion!$C$5</f>
        <v>4.7464401861617596</v>
      </c>
      <c r="O2470" s="2"/>
      <c r="P2470" s="2"/>
      <c r="Q2470" s="2"/>
      <c r="R2470" s="52"/>
      <c r="S2470" s="53">
        <v>134.80000000000001</v>
      </c>
      <c r="T2470" s="53">
        <v>246.66</v>
      </c>
      <c r="U2470" s="2" t="s">
        <v>35</v>
      </c>
      <c r="V2470" s="2" t="s">
        <v>27</v>
      </c>
      <c r="W2470" s="54" t="s">
        <v>326</v>
      </c>
      <c r="X2470" s="2" t="s">
        <v>1141</v>
      </c>
    </row>
    <row r="2471" spans="1:27" ht="14.25" customHeight="1">
      <c r="A2471" s="1">
        <v>4331</v>
      </c>
      <c r="B2471" s="2">
        <v>1</v>
      </c>
      <c r="C2471" s="1" t="s">
        <v>2336</v>
      </c>
      <c r="D2471" s="1" t="s">
        <v>737</v>
      </c>
      <c r="E2471" s="1">
        <v>2021</v>
      </c>
      <c r="F2471" s="1" t="s">
        <v>2337</v>
      </c>
      <c r="G2471" s="1" t="s">
        <v>2338</v>
      </c>
      <c r="H2471" s="8" t="str">
        <f>HYPERLINK("https://doi.org/"&amp;G2471)</f>
        <v>https://doi.org/10.1080/15481603.2020.1857625</v>
      </c>
      <c r="I2471" s="1" t="s">
        <v>2339</v>
      </c>
      <c r="J2471" s="1" t="s">
        <v>2325</v>
      </c>
      <c r="K2471" s="2">
        <v>1</v>
      </c>
      <c r="L2471" s="2"/>
      <c r="M2471" s="2" t="s">
        <v>2340</v>
      </c>
      <c r="N2471" s="9">
        <f>S2471*Unit_conversion!$C$5</f>
        <v>2.6640627929154204</v>
      </c>
      <c r="O2471" s="2"/>
      <c r="P2471" s="2"/>
      <c r="Q2471" s="2"/>
      <c r="R2471" s="52"/>
      <c r="S2471" s="53">
        <v>75.66</v>
      </c>
      <c r="T2471" s="53">
        <v>161.16</v>
      </c>
      <c r="U2471" s="2" t="s">
        <v>35</v>
      </c>
      <c r="V2471" s="2" t="s">
        <v>27</v>
      </c>
      <c r="W2471" s="54" t="s">
        <v>2341</v>
      </c>
      <c r="X2471" s="2" t="s">
        <v>1141</v>
      </c>
      <c r="Y2471" s="2"/>
    </row>
    <row r="2472" spans="1:27" ht="14.25" customHeight="1">
      <c r="A2472" s="1">
        <v>4331</v>
      </c>
      <c r="B2472" s="2">
        <v>1</v>
      </c>
      <c r="C2472" s="1" t="s">
        <v>2336</v>
      </c>
      <c r="D2472" s="1" t="s">
        <v>737</v>
      </c>
      <c r="E2472" s="1">
        <v>2021</v>
      </c>
      <c r="F2472" s="1" t="s">
        <v>2337</v>
      </c>
      <c r="G2472" s="1" t="s">
        <v>2338</v>
      </c>
      <c r="H2472" s="8" t="str">
        <f>HYPERLINK("https://doi.org/"&amp;G2472)</f>
        <v>https://doi.org/10.1080/15481603.2020.1857625</v>
      </c>
      <c r="I2472" s="1" t="s">
        <v>2339</v>
      </c>
      <c r="J2472" s="1" t="s">
        <v>2325</v>
      </c>
      <c r="K2472" s="2">
        <v>1</v>
      </c>
      <c r="L2472" s="2"/>
      <c r="M2472" s="2" t="s">
        <v>2340</v>
      </c>
      <c r="N2472" s="9">
        <f>S2472*Unit_conversion!$C$5</f>
        <v>2.3249810496458529</v>
      </c>
      <c r="O2472" s="2"/>
      <c r="P2472" s="2"/>
      <c r="Q2472" s="2"/>
      <c r="R2472" s="52"/>
      <c r="S2472" s="53">
        <v>66.03</v>
      </c>
      <c r="T2472" s="53">
        <v>85.08</v>
      </c>
      <c r="U2472" s="2" t="s">
        <v>35</v>
      </c>
      <c r="V2472" s="2" t="s">
        <v>36</v>
      </c>
      <c r="W2472" s="54" t="s">
        <v>1763</v>
      </c>
      <c r="X2472" s="2" t="s">
        <v>1141</v>
      </c>
      <c r="Y2472" s="2"/>
    </row>
    <row r="2473" spans="1:27" ht="14.25" customHeight="1">
      <c r="A2473" s="1">
        <v>4331</v>
      </c>
      <c r="B2473" s="2">
        <v>1</v>
      </c>
      <c r="C2473" s="1" t="s">
        <v>2336</v>
      </c>
      <c r="D2473" s="1" t="s">
        <v>737</v>
      </c>
      <c r="E2473" s="1">
        <v>2021</v>
      </c>
      <c r="F2473" s="1" t="s">
        <v>2337</v>
      </c>
      <c r="G2473" s="1" t="s">
        <v>2338</v>
      </c>
      <c r="H2473" s="8" t="str">
        <f>HYPERLINK("https://doi.org/"&amp;G2473)</f>
        <v>https://doi.org/10.1080/15481603.2020.1857625</v>
      </c>
      <c r="I2473" s="1" t="s">
        <v>2339</v>
      </c>
      <c r="J2473" s="1" t="s">
        <v>2325</v>
      </c>
      <c r="K2473" s="2">
        <v>1</v>
      </c>
      <c r="L2473" s="2"/>
      <c r="M2473" s="2" t="s">
        <v>2340</v>
      </c>
      <c r="N2473" s="9">
        <f>S2473*Unit_conversion!$C$5</f>
        <v>4.3214436502049907</v>
      </c>
      <c r="O2473" s="2"/>
      <c r="P2473" s="2"/>
      <c r="Q2473" s="2"/>
      <c r="R2473" s="52"/>
      <c r="S2473" s="53">
        <v>122.73</v>
      </c>
      <c r="T2473" s="53">
        <v>274.08999999999997</v>
      </c>
      <c r="U2473" s="2" t="s">
        <v>35</v>
      </c>
      <c r="V2473" s="2" t="s">
        <v>36</v>
      </c>
      <c r="W2473" s="54" t="s">
        <v>2342</v>
      </c>
      <c r="X2473" s="2" t="s">
        <v>1141</v>
      </c>
      <c r="Y2473" s="2"/>
    </row>
    <row r="2474" spans="1:27" ht="14.25" customHeight="1">
      <c r="A2474" s="1">
        <v>4331</v>
      </c>
      <c r="B2474" s="2">
        <v>1</v>
      </c>
      <c r="C2474" s="1" t="s">
        <v>2336</v>
      </c>
      <c r="D2474" s="1" t="s">
        <v>737</v>
      </c>
      <c r="E2474" s="1">
        <v>2021</v>
      </c>
      <c r="F2474" s="1" t="s">
        <v>2337</v>
      </c>
      <c r="G2474" s="1" t="s">
        <v>2338</v>
      </c>
      <c r="H2474" s="8" t="str">
        <f>HYPERLINK("https://doi.org/"&amp;G2474)</f>
        <v>https://doi.org/10.1080/15481603.2020.1857625</v>
      </c>
      <c r="I2474" s="1" t="s">
        <v>2339</v>
      </c>
      <c r="J2474" s="1" t="s">
        <v>2325</v>
      </c>
      <c r="K2474" s="2">
        <v>1</v>
      </c>
      <c r="L2474" s="2"/>
      <c r="M2474" s="2" t="s">
        <v>2340</v>
      </c>
      <c r="N2474" s="9">
        <f>S2474*Unit_conversion!$C$5</f>
        <v>2.7105412873199719</v>
      </c>
      <c r="O2474" s="2"/>
      <c r="P2474" s="2"/>
      <c r="Q2474" s="2"/>
      <c r="R2474" s="52"/>
      <c r="S2474" s="53">
        <v>76.98</v>
      </c>
      <c r="T2474" s="53">
        <v>219.3</v>
      </c>
      <c r="U2474" s="2" t="s">
        <v>35</v>
      </c>
      <c r="V2474" s="2" t="s">
        <v>29</v>
      </c>
      <c r="W2474" s="54" t="s">
        <v>379</v>
      </c>
      <c r="X2474" s="2" t="s">
        <v>1141</v>
      </c>
      <c r="Y2474" s="2"/>
    </row>
    <row r="2475" spans="1:27" ht="14.25" customHeight="1">
      <c r="A2475" s="1">
        <v>4331</v>
      </c>
      <c r="B2475" s="2">
        <v>1</v>
      </c>
      <c r="C2475" s="1" t="s">
        <v>2336</v>
      </c>
      <c r="D2475" s="1" t="s">
        <v>737</v>
      </c>
      <c r="E2475" s="1">
        <v>2021</v>
      </c>
      <c r="F2475" s="1" t="s">
        <v>2337</v>
      </c>
      <c r="G2475" s="1" t="s">
        <v>2338</v>
      </c>
      <c r="H2475" s="8" t="str">
        <f>HYPERLINK("https://doi.org/"&amp;G2475)</f>
        <v>https://doi.org/10.1080/15481603.2020.1857625</v>
      </c>
      <c r="I2475" s="1" t="s">
        <v>2339</v>
      </c>
      <c r="J2475" s="1" t="s">
        <v>2325</v>
      </c>
      <c r="K2475" s="2">
        <v>1</v>
      </c>
      <c r="L2475" s="2"/>
      <c r="M2475" s="2" t="s">
        <v>2340</v>
      </c>
      <c r="N2475" s="9">
        <f>S2475*Unit_conversion!$C$5</f>
        <v>3.1721572431106297</v>
      </c>
      <c r="O2475" s="2"/>
      <c r="P2475" s="2"/>
      <c r="Q2475" s="2"/>
      <c r="R2475" s="52"/>
      <c r="S2475" s="53">
        <v>90.09</v>
      </c>
      <c r="T2475" s="53">
        <v>133.86000000000001</v>
      </c>
      <c r="U2475" s="2" t="s">
        <v>35</v>
      </c>
      <c r="V2475" s="2" t="s">
        <v>29</v>
      </c>
      <c r="W2475" s="54" t="s">
        <v>1758</v>
      </c>
      <c r="X2475" s="2" t="s">
        <v>1141</v>
      </c>
      <c r="Y2475" s="2"/>
    </row>
    <row r="2476" spans="1:27" ht="14.25" customHeight="1">
      <c r="A2476" s="1">
        <v>4331</v>
      </c>
      <c r="B2476" s="2">
        <v>1</v>
      </c>
      <c r="C2476" s="1" t="s">
        <v>2336</v>
      </c>
      <c r="D2476" s="1" t="s">
        <v>737</v>
      </c>
      <c r="E2476" s="1">
        <v>2021</v>
      </c>
      <c r="F2476" s="1" t="s">
        <v>2337</v>
      </c>
      <c r="G2476" s="1" t="s">
        <v>2338</v>
      </c>
      <c r="H2476" s="8" t="str">
        <f>HYPERLINK("https://doi.org/"&amp;G2476)</f>
        <v>https://doi.org/10.1080/15481603.2020.1857625</v>
      </c>
      <c r="I2476" s="1" t="s">
        <v>2339</v>
      </c>
      <c r="J2476" s="1" t="s">
        <v>2325</v>
      </c>
      <c r="K2476" s="2">
        <v>1</v>
      </c>
      <c r="L2476" s="2"/>
      <c r="M2476" s="2" t="s">
        <v>189</v>
      </c>
      <c r="N2476" s="9">
        <f>S2476*Unit_conversion!$C$5</f>
        <v>5.3823504959694848</v>
      </c>
      <c r="O2476" s="2"/>
      <c r="P2476" s="2"/>
      <c r="Q2476" s="2"/>
      <c r="R2476" s="52"/>
      <c r="S2476" s="53">
        <v>152.86000000000001</v>
      </c>
      <c r="T2476" s="53">
        <v>246.66</v>
      </c>
      <c r="U2476" s="2" t="s">
        <v>35</v>
      </c>
      <c r="V2476" s="2" t="s">
        <v>27</v>
      </c>
      <c r="W2476" s="54" t="s">
        <v>326</v>
      </c>
      <c r="X2476" s="2" t="s">
        <v>1141</v>
      </c>
      <c r="Y2476" s="2"/>
      <c r="AA2476" s="2"/>
    </row>
    <row r="2477" spans="1:27" ht="14.25" customHeight="1">
      <c r="A2477" s="1">
        <v>4331</v>
      </c>
      <c r="B2477" s="2">
        <v>1</v>
      </c>
      <c r="C2477" s="1" t="s">
        <v>2336</v>
      </c>
      <c r="D2477" s="1" t="s">
        <v>737</v>
      </c>
      <c r="E2477" s="1">
        <v>2021</v>
      </c>
      <c r="F2477" s="1" t="s">
        <v>2337</v>
      </c>
      <c r="G2477" s="1" t="s">
        <v>2338</v>
      </c>
      <c r="H2477" s="8" t="str">
        <f>HYPERLINK("https://doi.org/"&amp;G2477)</f>
        <v>https://doi.org/10.1080/15481603.2020.1857625</v>
      </c>
      <c r="I2477" s="1" t="s">
        <v>2339</v>
      </c>
      <c r="J2477" s="1" t="s">
        <v>2325</v>
      </c>
      <c r="K2477" s="2">
        <v>1</v>
      </c>
      <c r="L2477" s="2"/>
      <c r="M2477" s="2" t="s">
        <v>189</v>
      </c>
      <c r="N2477" s="9">
        <f>S2477*Unit_conversion!$C$5</f>
        <v>2.8545541980128619</v>
      </c>
      <c r="O2477" s="2"/>
      <c r="P2477" s="2"/>
      <c r="Q2477" s="2"/>
      <c r="R2477" s="52"/>
      <c r="S2477" s="53">
        <v>81.069999999999993</v>
      </c>
      <c r="T2477" s="53">
        <v>161.16</v>
      </c>
      <c r="U2477" s="2" t="s">
        <v>35</v>
      </c>
      <c r="V2477" s="2" t="s">
        <v>27</v>
      </c>
      <c r="W2477" s="54" t="s">
        <v>2341</v>
      </c>
      <c r="X2477" s="2" t="s">
        <v>1141</v>
      </c>
      <c r="Y2477" s="2"/>
    </row>
    <row r="2478" spans="1:27" ht="14.25" customHeight="1">
      <c r="A2478" s="1">
        <v>4331</v>
      </c>
      <c r="B2478" s="2">
        <v>1</v>
      </c>
      <c r="C2478" s="1" t="s">
        <v>2336</v>
      </c>
      <c r="D2478" s="1" t="s">
        <v>737</v>
      </c>
      <c r="E2478" s="1">
        <v>2021</v>
      </c>
      <c r="F2478" s="1" t="s">
        <v>2337</v>
      </c>
      <c r="G2478" s="1" t="s">
        <v>2338</v>
      </c>
      <c r="H2478" s="8" t="str">
        <f>HYPERLINK("https://doi.org/"&amp;G2478)</f>
        <v>https://doi.org/10.1080/15481603.2020.1857625</v>
      </c>
      <c r="I2478" s="1" t="s">
        <v>2339</v>
      </c>
      <c r="J2478" s="1" t="s">
        <v>2325</v>
      </c>
      <c r="K2478" s="2">
        <v>1</v>
      </c>
      <c r="L2478" s="2"/>
      <c r="M2478" s="2" t="s">
        <v>189</v>
      </c>
      <c r="N2478" s="9">
        <f>S2478*Unit_conversion!$C$5</f>
        <v>2.6837809420567456</v>
      </c>
      <c r="O2478" s="2"/>
      <c r="P2478" s="2"/>
      <c r="Q2478" s="2"/>
      <c r="R2478" s="52"/>
      <c r="S2478" s="53">
        <v>76.22</v>
      </c>
      <c r="T2478" s="53">
        <v>85.08</v>
      </c>
      <c r="U2478" s="2" t="s">
        <v>35</v>
      </c>
      <c r="V2478" s="2" t="s">
        <v>36</v>
      </c>
      <c r="W2478" s="54" t="s">
        <v>1763</v>
      </c>
      <c r="X2478" s="2" t="s">
        <v>1141</v>
      </c>
      <c r="Y2478" s="2"/>
    </row>
    <row r="2479" spans="1:27" ht="14.25" customHeight="1">
      <c r="A2479" s="1">
        <v>4331</v>
      </c>
      <c r="B2479" s="2">
        <v>1</v>
      </c>
      <c r="C2479" s="1" t="s">
        <v>2336</v>
      </c>
      <c r="D2479" s="1" t="s">
        <v>737</v>
      </c>
      <c r="E2479" s="1">
        <v>2021</v>
      </c>
      <c r="F2479" s="1" t="s">
        <v>2337</v>
      </c>
      <c r="G2479" s="1" t="s">
        <v>2338</v>
      </c>
      <c r="H2479" s="8" t="str">
        <f>HYPERLINK("https://doi.org/"&amp;G2479)</f>
        <v>https://doi.org/10.1080/15481603.2020.1857625</v>
      </c>
      <c r="I2479" s="1" t="s">
        <v>2339</v>
      </c>
      <c r="J2479" s="1" t="s">
        <v>2325</v>
      </c>
      <c r="K2479" s="2">
        <v>1</v>
      </c>
      <c r="L2479" s="2"/>
      <c r="M2479" s="2" t="s">
        <v>189</v>
      </c>
      <c r="N2479" s="9">
        <f>S2479*Unit_conversion!$C$5</f>
        <v>4.864749081009708</v>
      </c>
      <c r="O2479" s="2"/>
      <c r="P2479" s="2"/>
      <c r="Q2479" s="2"/>
      <c r="R2479" s="52"/>
      <c r="S2479" s="53">
        <v>138.16</v>
      </c>
      <c r="T2479" s="53">
        <v>274.08999999999997</v>
      </c>
      <c r="U2479" s="2" t="s">
        <v>35</v>
      </c>
      <c r="V2479" s="2" t="s">
        <v>36</v>
      </c>
      <c r="W2479" s="54" t="s">
        <v>2342</v>
      </c>
      <c r="X2479" s="2" t="s">
        <v>1141</v>
      </c>
      <c r="Y2479" s="2"/>
    </row>
    <row r="2480" spans="1:27" ht="14.25" customHeight="1">
      <c r="A2480" s="1">
        <v>4331</v>
      </c>
      <c r="B2480" s="2">
        <v>1</v>
      </c>
      <c r="C2480" s="1" t="s">
        <v>2336</v>
      </c>
      <c r="D2480" s="1" t="s">
        <v>737</v>
      </c>
      <c r="E2480" s="1">
        <v>2021</v>
      </c>
      <c r="F2480" s="1" t="s">
        <v>2337</v>
      </c>
      <c r="G2480" s="1" t="s">
        <v>2338</v>
      </c>
      <c r="H2480" s="8" t="str">
        <f>HYPERLINK("https://doi.org/"&amp;G2480)</f>
        <v>https://doi.org/10.1080/15481603.2020.1857625</v>
      </c>
      <c r="I2480" s="1" t="s">
        <v>2339</v>
      </c>
      <c r="J2480" s="1" t="s">
        <v>2325</v>
      </c>
      <c r="K2480" s="2">
        <v>1</v>
      </c>
      <c r="L2480" s="2"/>
      <c r="M2480" s="2" t="s">
        <v>189</v>
      </c>
      <c r="N2480" s="9">
        <f>S2480*Unit_conversion!$C$5</f>
        <v>2.9594829202291977</v>
      </c>
      <c r="O2480" s="2"/>
      <c r="P2480" s="2"/>
      <c r="Q2480" s="2"/>
      <c r="R2480" s="52"/>
      <c r="S2480" s="53">
        <v>84.05</v>
      </c>
      <c r="T2480" s="53">
        <v>219.3</v>
      </c>
      <c r="U2480" s="2" t="s">
        <v>35</v>
      </c>
      <c r="V2480" s="2" t="s">
        <v>29</v>
      </c>
      <c r="W2480" s="54" t="s">
        <v>379</v>
      </c>
      <c r="X2480" s="2" t="s">
        <v>1141</v>
      </c>
      <c r="Y2480" s="2"/>
    </row>
    <row r="2481" spans="1:27" ht="14.25" customHeight="1">
      <c r="A2481" s="1">
        <v>4331</v>
      </c>
      <c r="B2481" s="2">
        <v>1</v>
      </c>
      <c r="C2481" s="1" t="s">
        <v>2336</v>
      </c>
      <c r="D2481" s="1" t="s">
        <v>737</v>
      </c>
      <c r="E2481" s="1">
        <v>2021</v>
      </c>
      <c r="F2481" s="1" t="s">
        <v>2337</v>
      </c>
      <c r="G2481" s="1" t="s">
        <v>2338</v>
      </c>
      <c r="H2481" s="8" t="str">
        <f>HYPERLINK("https://doi.org/"&amp;G2481)</f>
        <v>https://doi.org/10.1080/15481603.2020.1857625</v>
      </c>
      <c r="I2481" s="1" t="s">
        <v>2339</v>
      </c>
      <c r="J2481" s="1" t="s">
        <v>2325</v>
      </c>
      <c r="K2481" s="2">
        <v>1</v>
      </c>
      <c r="L2481" s="2"/>
      <c r="M2481" s="2" t="s">
        <v>189</v>
      </c>
      <c r="N2481" s="9">
        <f>S2481*Unit_conversion!$C$5</f>
        <v>4.5679205144715498</v>
      </c>
      <c r="O2481" s="2"/>
      <c r="P2481" s="2"/>
      <c r="Q2481" s="2"/>
      <c r="R2481" s="52"/>
      <c r="S2481" s="53">
        <v>129.72999999999999</v>
      </c>
      <c r="T2481" s="53">
        <v>133.86000000000001</v>
      </c>
      <c r="U2481" s="2" t="s">
        <v>35</v>
      </c>
      <c r="V2481" s="2" t="s">
        <v>29</v>
      </c>
      <c r="W2481" s="54" t="s">
        <v>1758</v>
      </c>
      <c r="X2481" s="2" t="s">
        <v>1141</v>
      </c>
      <c r="Y2481" s="2"/>
    </row>
    <row r="2482" spans="1:27" ht="14.25" customHeight="1">
      <c r="A2482" s="1">
        <v>2256</v>
      </c>
      <c r="B2482" s="2">
        <v>1</v>
      </c>
      <c r="C2482" s="1" t="s">
        <v>2343</v>
      </c>
      <c r="D2482" s="1" t="s">
        <v>2344</v>
      </c>
      <c r="E2482" s="1">
        <v>2020</v>
      </c>
      <c r="F2482" s="1" t="s">
        <v>2345</v>
      </c>
      <c r="G2482" s="1" t="s">
        <v>2346</v>
      </c>
      <c r="H2482" s="8" t="str">
        <f>HYPERLINK("https://doi.org/"&amp;G2482)</f>
        <v>https://doi.org/10.1080/16742834.2020.1824984</v>
      </c>
      <c r="I2482" s="1" t="s">
        <v>2347</v>
      </c>
      <c r="J2482" s="1" t="s">
        <v>2348</v>
      </c>
      <c r="K2482" s="2">
        <v>1</v>
      </c>
      <c r="L2482" s="2">
        <v>6</v>
      </c>
      <c r="M2482" s="2" t="s">
        <v>65</v>
      </c>
      <c r="N2482" s="1">
        <f>P2482*24</f>
        <v>1.44</v>
      </c>
      <c r="P2482" s="2">
        <v>0.06</v>
      </c>
      <c r="Q2482" s="2"/>
      <c r="R2482" s="4"/>
      <c r="U2482" s="2" t="s">
        <v>1295</v>
      </c>
      <c r="W2482" s="2" t="s">
        <v>2349</v>
      </c>
      <c r="X2482" s="2" t="s">
        <v>1141</v>
      </c>
      <c r="Y2482" s="2" t="s">
        <v>1938</v>
      </c>
    </row>
    <row r="2483" spans="1:27" ht="14.25" customHeight="1">
      <c r="A2483" s="1">
        <v>2256</v>
      </c>
      <c r="B2483" s="2">
        <v>1</v>
      </c>
      <c r="C2483" s="1" t="s">
        <v>2343</v>
      </c>
      <c r="D2483" s="1" t="s">
        <v>2344</v>
      </c>
      <c r="E2483" s="1">
        <v>2020</v>
      </c>
      <c r="F2483" s="1" t="s">
        <v>2345</v>
      </c>
      <c r="G2483" s="1" t="s">
        <v>2346</v>
      </c>
      <c r="H2483" s="8" t="str">
        <f>HYPERLINK("https://doi.org/"&amp;G2483)</f>
        <v>https://doi.org/10.1080/16742834.2020.1824984</v>
      </c>
      <c r="I2483" s="1" t="s">
        <v>2347</v>
      </c>
      <c r="J2483" s="1" t="s">
        <v>2348</v>
      </c>
      <c r="K2483" s="2">
        <v>1</v>
      </c>
      <c r="L2483" s="2">
        <v>6</v>
      </c>
      <c r="M2483" s="2" t="s">
        <v>65</v>
      </c>
      <c r="N2483" s="2">
        <v>1.24</v>
      </c>
      <c r="O2483" s="2"/>
      <c r="Q2483" s="2"/>
      <c r="R2483" s="4"/>
      <c r="U2483" s="2" t="s">
        <v>35</v>
      </c>
      <c r="W2483" s="2" t="s">
        <v>2349</v>
      </c>
      <c r="X2483" s="2" t="s">
        <v>1141</v>
      </c>
      <c r="Y2483" s="2"/>
    </row>
    <row r="2484" spans="1:27" ht="14.25" customHeight="1">
      <c r="A2484" s="1">
        <v>1949</v>
      </c>
      <c r="B2484" s="2">
        <v>1</v>
      </c>
      <c r="C2484" s="1" t="s">
        <v>2350</v>
      </c>
      <c r="D2484" s="1" t="s">
        <v>2351</v>
      </c>
      <c r="E2484" s="1">
        <v>2012</v>
      </c>
      <c r="F2484" s="1" t="s">
        <v>2352</v>
      </c>
      <c r="G2484" s="1" t="s">
        <v>2353</v>
      </c>
      <c r="H2484" s="8" t="str">
        <f>HYPERLINK("https://doi.org/"&amp;G2484)</f>
        <v>https://doi.org/10.1080/17538947.2011.598953</v>
      </c>
      <c r="I2484" s="1" t="s">
        <v>2354</v>
      </c>
      <c r="J2484" s="1" t="s">
        <v>2355</v>
      </c>
      <c r="K2484" s="2">
        <v>1</v>
      </c>
      <c r="L2484" s="2"/>
      <c r="M2484" s="2" t="s">
        <v>2356</v>
      </c>
      <c r="N2484" s="9">
        <f>S2484*Unit_conversion!$C$5</f>
        <v>0.69752952587436534</v>
      </c>
      <c r="O2484" s="2"/>
      <c r="P2484" s="2"/>
      <c r="Q2484" s="2"/>
      <c r="R2484" s="10"/>
      <c r="S2484" s="2">
        <v>19.809999999999999</v>
      </c>
      <c r="U2484" s="2" t="s">
        <v>35</v>
      </c>
      <c r="V2484" s="54" t="s">
        <v>1760</v>
      </c>
      <c r="W2484" s="2" t="s">
        <v>2357</v>
      </c>
      <c r="X2484" s="2" t="s">
        <v>1141</v>
      </c>
      <c r="Y2484" s="16" t="s">
        <v>2358</v>
      </c>
    </row>
    <row r="2485" spans="1:27" ht="14.25" customHeight="1">
      <c r="A2485" s="1">
        <v>1949</v>
      </c>
      <c r="B2485" s="2">
        <v>1</v>
      </c>
      <c r="C2485" s="1" t="s">
        <v>2350</v>
      </c>
      <c r="D2485" s="1" t="s">
        <v>2351</v>
      </c>
      <c r="E2485" s="1">
        <v>2012</v>
      </c>
      <c r="F2485" s="1" t="s">
        <v>2352</v>
      </c>
      <c r="G2485" s="1" t="s">
        <v>2353</v>
      </c>
      <c r="H2485" s="8" t="str">
        <f>HYPERLINK("https://doi.org/"&amp;G2485)</f>
        <v>https://doi.org/10.1080/17538947.2011.598953</v>
      </c>
      <c r="I2485" s="1" t="s">
        <v>2354</v>
      </c>
      <c r="J2485" s="1" t="s">
        <v>2355</v>
      </c>
      <c r="K2485" s="2">
        <v>1</v>
      </c>
      <c r="L2485" s="2"/>
      <c r="M2485" s="2" t="s">
        <v>2356</v>
      </c>
      <c r="N2485" s="9">
        <f>S2485*Unit_conversion!$C$5</f>
        <v>0.73978270260577572</v>
      </c>
      <c r="O2485" s="2"/>
      <c r="P2485" s="2"/>
      <c r="Q2485" s="2"/>
      <c r="R2485" s="10"/>
      <c r="S2485" s="2">
        <v>21.01</v>
      </c>
      <c r="U2485" s="2" t="s">
        <v>35</v>
      </c>
      <c r="V2485" s="54" t="s">
        <v>2359</v>
      </c>
      <c r="W2485" s="2" t="s">
        <v>2360</v>
      </c>
      <c r="X2485" s="2" t="s">
        <v>1141</v>
      </c>
      <c r="Y2485" s="2"/>
    </row>
    <row r="2486" spans="1:27" ht="14.25" customHeight="1">
      <c r="A2486" s="1">
        <v>1949</v>
      </c>
      <c r="B2486" s="2">
        <v>1</v>
      </c>
      <c r="C2486" s="1" t="s">
        <v>2350</v>
      </c>
      <c r="D2486" s="1" t="s">
        <v>2351</v>
      </c>
      <c r="E2486" s="1">
        <v>2012</v>
      </c>
      <c r="F2486" s="1" t="s">
        <v>2352</v>
      </c>
      <c r="G2486" s="1" t="s">
        <v>2353</v>
      </c>
      <c r="H2486" s="8" t="str">
        <f>HYPERLINK("https://doi.org/"&amp;G2486)</f>
        <v>https://doi.org/10.1080/17538947.2011.598953</v>
      </c>
      <c r="I2486" s="1" t="s">
        <v>2354</v>
      </c>
      <c r="J2486" s="1" t="s">
        <v>2355</v>
      </c>
      <c r="K2486" s="2">
        <v>1</v>
      </c>
      <c r="L2486" s="2"/>
      <c r="M2486" s="2" t="s">
        <v>2356</v>
      </c>
      <c r="N2486" s="9">
        <f>S2486*Unit_conversion!$C$5</f>
        <v>0.79259917352003861</v>
      </c>
      <c r="O2486" s="2"/>
      <c r="P2486" s="2"/>
      <c r="Q2486" s="2"/>
      <c r="R2486" s="10"/>
      <c r="S2486" s="2">
        <v>22.51</v>
      </c>
      <c r="U2486" s="2" t="s">
        <v>35</v>
      </c>
      <c r="V2486" s="54" t="s">
        <v>2361</v>
      </c>
      <c r="W2486" s="2" t="s">
        <v>2362</v>
      </c>
      <c r="X2486" s="2" t="s">
        <v>1141</v>
      </c>
      <c r="Y2486" s="2"/>
    </row>
    <row r="2487" spans="1:27" ht="14.25" customHeight="1">
      <c r="A2487" s="1">
        <v>1949</v>
      </c>
      <c r="B2487" s="2">
        <v>1</v>
      </c>
      <c r="C2487" s="1" t="s">
        <v>2350</v>
      </c>
      <c r="D2487" s="1" t="s">
        <v>2351</v>
      </c>
      <c r="E2487" s="1">
        <v>2012</v>
      </c>
      <c r="F2487" s="1" t="s">
        <v>2352</v>
      </c>
      <c r="G2487" s="1" t="s">
        <v>2353</v>
      </c>
      <c r="H2487" s="8" t="str">
        <f>HYPERLINK("https://doi.org/"&amp;G2487)</f>
        <v>https://doi.org/10.1080/17538947.2011.598953</v>
      </c>
      <c r="I2487" s="1" t="s">
        <v>2354</v>
      </c>
      <c r="J2487" s="1" t="s">
        <v>2355</v>
      </c>
      <c r="K2487" s="2">
        <v>1</v>
      </c>
      <c r="L2487" s="2"/>
      <c r="M2487" s="2" t="s">
        <v>2356</v>
      </c>
      <c r="N2487" s="9">
        <f>S2487*Unit_conversion!$C$5</f>
        <v>0.85316206016839335</v>
      </c>
      <c r="O2487" s="2"/>
      <c r="P2487" s="2"/>
      <c r="Q2487" s="2"/>
      <c r="R2487" s="10"/>
      <c r="S2487" s="2">
        <v>24.23</v>
      </c>
      <c r="U2487" s="2" t="s">
        <v>35</v>
      </c>
      <c r="V2487" s="54" t="s">
        <v>2363</v>
      </c>
      <c r="W2487" s="2" t="s">
        <v>2364</v>
      </c>
      <c r="X2487" s="2" t="s">
        <v>1141</v>
      </c>
      <c r="Y2487" s="2"/>
    </row>
    <row r="2488" spans="1:27" ht="14.25" customHeight="1">
      <c r="A2488" s="1">
        <v>1949</v>
      </c>
      <c r="B2488" s="2">
        <v>1</v>
      </c>
      <c r="C2488" s="1" t="s">
        <v>2350</v>
      </c>
      <c r="D2488" s="1" t="s">
        <v>2351</v>
      </c>
      <c r="E2488" s="1">
        <v>2012</v>
      </c>
      <c r="F2488" s="1" t="s">
        <v>2352</v>
      </c>
      <c r="G2488" s="1" t="s">
        <v>2353</v>
      </c>
      <c r="H2488" s="8" t="str">
        <f>HYPERLINK("https://doi.org/"&amp;G2488)</f>
        <v>https://doi.org/10.1080/17538947.2011.598953</v>
      </c>
      <c r="I2488" s="1" t="s">
        <v>2354</v>
      </c>
      <c r="J2488" s="1" t="s">
        <v>2355</v>
      </c>
      <c r="K2488" s="2">
        <v>1</v>
      </c>
      <c r="L2488" s="2"/>
      <c r="M2488" s="2" t="s">
        <v>2356</v>
      </c>
      <c r="N2488" s="9">
        <f>S2488*Unit_conversion!$C$5</f>
        <v>0.6556284589490502</v>
      </c>
      <c r="O2488" s="2"/>
      <c r="P2488" s="2"/>
      <c r="Q2488" s="2"/>
      <c r="R2488" s="10"/>
      <c r="S2488" s="2">
        <v>18.62</v>
      </c>
      <c r="U2488" s="2" t="s">
        <v>35</v>
      </c>
      <c r="V2488" s="54" t="s">
        <v>2365</v>
      </c>
      <c r="W2488" s="2" t="s">
        <v>2366</v>
      </c>
      <c r="X2488" s="2" t="s">
        <v>1141</v>
      </c>
      <c r="Y2488" s="2"/>
    </row>
    <row r="2489" spans="1:27" ht="14.25" customHeight="1">
      <c r="A2489" s="1">
        <v>1949</v>
      </c>
      <c r="B2489" s="2">
        <v>1</v>
      </c>
      <c r="C2489" s="1" t="s">
        <v>2350</v>
      </c>
      <c r="D2489" s="1" t="s">
        <v>2351</v>
      </c>
      <c r="E2489" s="1">
        <v>2012</v>
      </c>
      <c r="F2489" s="1" t="s">
        <v>2352</v>
      </c>
      <c r="G2489" s="1" t="s">
        <v>2353</v>
      </c>
      <c r="H2489" s="8" t="str">
        <f>HYPERLINK("https://doi.org/"&amp;G2489)</f>
        <v>https://doi.org/10.1080/17538947.2011.598953</v>
      </c>
      <c r="I2489" s="1" t="s">
        <v>2354</v>
      </c>
      <c r="J2489" s="1" t="s">
        <v>2355</v>
      </c>
      <c r="K2489" s="2">
        <v>1</v>
      </c>
      <c r="L2489" s="2"/>
      <c r="M2489" s="2" t="s">
        <v>2356</v>
      </c>
      <c r="N2489" s="9">
        <f>S2489*Unit_conversion!$C$5</f>
        <v>0.61020629396278392</v>
      </c>
      <c r="O2489" s="2"/>
      <c r="P2489" s="2"/>
      <c r="Q2489" s="2"/>
      <c r="R2489" s="10"/>
      <c r="S2489" s="2">
        <v>17.329999999999998</v>
      </c>
      <c r="U2489" s="2" t="s">
        <v>35</v>
      </c>
      <c r="V2489" s="54" t="s">
        <v>2367</v>
      </c>
      <c r="W2489" s="2" t="s">
        <v>2368</v>
      </c>
      <c r="X2489" s="2" t="s">
        <v>1141</v>
      </c>
      <c r="Y2489" s="2"/>
    </row>
    <row r="2490" spans="1:27" ht="14.25" customHeight="1">
      <c r="A2490" s="1">
        <v>1949</v>
      </c>
      <c r="B2490" s="2">
        <v>1</v>
      </c>
      <c r="C2490" s="1" t="s">
        <v>2350</v>
      </c>
      <c r="D2490" s="1" t="s">
        <v>2351</v>
      </c>
      <c r="E2490" s="1">
        <v>2012</v>
      </c>
      <c r="F2490" s="1" t="s">
        <v>2352</v>
      </c>
      <c r="G2490" s="1" t="s">
        <v>2353</v>
      </c>
      <c r="H2490" s="8" t="str">
        <f>HYPERLINK("https://doi.org/"&amp;G2490)</f>
        <v>https://doi.org/10.1080/17538947.2011.598953</v>
      </c>
      <c r="I2490" s="1" t="s">
        <v>2354</v>
      </c>
      <c r="J2490" s="1" t="s">
        <v>2355</v>
      </c>
      <c r="K2490" s="2">
        <v>1</v>
      </c>
      <c r="L2490" s="2"/>
      <c r="M2490" s="2" t="s">
        <v>2356</v>
      </c>
      <c r="N2490" s="9">
        <f>S2490*Unit_conversion!$C$5</f>
        <v>0.73555738493263467</v>
      </c>
      <c r="O2490" s="2"/>
      <c r="P2490" s="2"/>
      <c r="Q2490" s="2"/>
      <c r="R2490" s="10"/>
      <c r="S2490" s="2">
        <v>20.89</v>
      </c>
      <c r="U2490" s="2" t="s">
        <v>35</v>
      </c>
      <c r="V2490" s="54" t="s">
        <v>2369</v>
      </c>
      <c r="W2490" s="2" t="s">
        <v>2370</v>
      </c>
      <c r="X2490" s="2" t="s">
        <v>1141</v>
      </c>
      <c r="Y2490" s="2"/>
    </row>
    <row r="2491" spans="1:27" ht="14.25" customHeight="1">
      <c r="A2491" s="1">
        <v>1949</v>
      </c>
      <c r="B2491" s="2">
        <v>1</v>
      </c>
      <c r="C2491" s="1" t="s">
        <v>2350</v>
      </c>
      <c r="D2491" s="1" t="s">
        <v>2351</v>
      </c>
      <c r="E2491" s="1">
        <v>2012</v>
      </c>
      <c r="F2491" s="1" t="s">
        <v>2352</v>
      </c>
      <c r="G2491" s="1" t="s">
        <v>2353</v>
      </c>
      <c r="H2491" s="8" t="str">
        <f>HYPERLINK("https://doi.org/"&amp;G2491)</f>
        <v>https://doi.org/10.1080/17538947.2011.598953</v>
      </c>
      <c r="I2491" s="1" t="s">
        <v>2354</v>
      </c>
      <c r="J2491" s="1" t="s">
        <v>2355</v>
      </c>
      <c r="K2491" s="2">
        <v>1</v>
      </c>
      <c r="L2491" s="2"/>
      <c r="M2491" s="2" t="s">
        <v>2356</v>
      </c>
      <c r="N2491" s="9">
        <f>S2491*Unit_conversion!$C$5</f>
        <v>0.7496417771764381</v>
      </c>
      <c r="O2491" s="2"/>
      <c r="P2491" s="2"/>
      <c r="Q2491" s="2"/>
      <c r="R2491" s="10"/>
      <c r="S2491" s="2">
        <v>21.29</v>
      </c>
      <c r="U2491" s="2" t="s">
        <v>35</v>
      </c>
      <c r="V2491" s="54" t="s">
        <v>2371</v>
      </c>
      <c r="W2491" s="2" t="s">
        <v>2372</v>
      </c>
      <c r="X2491" s="2" t="s">
        <v>1141</v>
      </c>
      <c r="Y2491" s="2"/>
    </row>
    <row r="2492" spans="1:27" ht="14.25" customHeight="1">
      <c r="A2492" s="1">
        <v>1949</v>
      </c>
      <c r="B2492" s="2">
        <v>1</v>
      </c>
      <c r="C2492" s="1" t="s">
        <v>2350</v>
      </c>
      <c r="D2492" s="1" t="s">
        <v>2351</v>
      </c>
      <c r="E2492" s="1">
        <v>2012</v>
      </c>
      <c r="F2492" s="1" t="s">
        <v>2352</v>
      </c>
      <c r="G2492" s="1" t="s">
        <v>2353</v>
      </c>
      <c r="H2492" s="8" t="str">
        <f>HYPERLINK("https://doi.org/"&amp;G2492)</f>
        <v>https://doi.org/10.1080/17538947.2011.598953</v>
      </c>
      <c r="I2492" s="1" t="s">
        <v>2354</v>
      </c>
      <c r="J2492" s="1" t="s">
        <v>2355</v>
      </c>
      <c r="K2492" s="2">
        <v>1</v>
      </c>
      <c r="L2492" s="2"/>
      <c r="M2492" s="2" t="s">
        <v>2356</v>
      </c>
      <c r="N2492" s="9">
        <f>S2492*Unit_conversion!$C$5</f>
        <v>0.5788685212203214</v>
      </c>
      <c r="O2492" s="2"/>
      <c r="P2492" s="2"/>
      <c r="Q2492" s="2"/>
      <c r="R2492" s="10"/>
      <c r="S2492" s="2">
        <v>16.440000000000001</v>
      </c>
      <c r="U2492" s="2" t="s">
        <v>35</v>
      </c>
      <c r="V2492" s="54" t="s">
        <v>2373</v>
      </c>
      <c r="W2492" s="2" t="s">
        <v>2374</v>
      </c>
      <c r="X2492" s="2" t="s">
        <v>1141</v>
      </c>
      <c r="Y2492" s="2"/>
    </row>
    <row r="2493" spans="1:27" ht="14.25" customHeight="1">
      <c r="A2493" s="1">
        <v>1949</v>
      </c>
      <c r="B2493" s="2">
        <v>1</v>
      </c>
      <c r="C2493" s="1" t="s">
        <v>2350</v>
      </c>
      <c r="D2493" s="1" t="s">
        <v>2351</v>
      </c>
      <c r="E2493" s="1">
        <v>2012</v>
      </c>
      <c r="F2493" s="1" t="s">
        <v>2352</v>
      </c>
      <c r="G2493" s="1" t="s">
        <v>2353</v>
      </c>
      <c r="H2493" s="8" t="str">
        <f>HYPERLINK("https://doi.org/"&amp;G2493)</f>
        <v>https://doi.org/10.1080/17538947.2011.598953</v>
      </c>
      <c r="I2493" s="1" t="s">
        <v>2354</v>
      </c>
      <c r="J2493" s="1" t="s">
        <v>2355</v>
      </c>
      <c r="K2493" s="2">
        <v>1</v>
      </c>
      <c r="L2493" s="2"/>
      <c r="M2493" s="2" t="s">
        <v>2356</v>
      </c>
      <c r="N2493" s="9">
        <f>S2493*Unit_conversion!$C$5</f>
        <v>0.50950288941958943</v>
      </c>
      <c r="O2493" s="2"/>
      <c r="P2493" s="2"/>
      <c r="Q2493" s="2"/>
      <c r="R2493" s="10"/>
      <c r="S2493" s="2">
        <v>14.47</v>
      </c>
      <c r="U2493" s="2" t="s">
        <v>35</v>
      </c>
      <c r="V2493" s="54" t="s">
        <v>2375</v>
      </c>
      <c r="W2493" s="2" t="s">
        <v>712</v>
      </c>
      <c r="X2493" s="2" t="s">
        <v>1141</v>
      </c>
      <c r="Y2493" s="2"/>
    </row>
    <row r="2494" spans="1:27" ht="14.25" customHeight="1">
      <c r="A2494" s="1">
        <v>1949</v>
      </c>
      <c r="B2494" s="2">
        <v>1</v>
      </c>
      <c r="C2494" s="1" t="s">
        <v>2350</v>
      </c>
      <c r="D2494" s="1" t="s">
        <v>2351</v>
      </c>
      <c r="E2494" s="1">
        <v>2012</v>
      </c>
      <c r="F2494" s="1" t="s">
        <v>2352</v>
      </c>
      <c r="G2494" s="1" t="s">
        <v>2353</v>
      </c>
      <c r="H2494" s="8" t="str">
        <f>HYPERLINK("https://doi.org/"&amp;G2494)</f>
        <v>https://doi.org/10.1080/17538947.2011.598953</v>
      </c>
      <c r="I2494" s="1" t="s">
        <v>2354</v>
      </c>
      <c r="J2494" s="1" t="s">
        <v>2355</v>
      </c>
      <c r="K2494" s="2">
        <v>1</v>
      </c>
      <c r="L2494" s="2"/>
      <c r="M2494" s="2" t="s">
        <v>2356</v>
      </c>
      <c r="N2494" s="9">
        <f>S2494*Unit_conversion!$C$5</f>
        <v>0.48731997163559898</v>
      </c>
      <c r="O2494" s="2"/>
      <c r="P2494" s="2"/>
      <c r="Q2494" s="2"/>
      <c r="R2494" s="10"/>
      <c r="S2494" s="2">
        <v>13.84</v>
      </c>
      <c r="U2494" s="2" t="s">
        <v>35</v>
      </c>
      <c r="V2494" s="54" t="s">
        <v>2367</v>
      </c>
      <c r="W2494" s="2" t="s">
        <v>2376</v>
      </c>
      <c r="X2494" s="2" t="s">
        <v>1141</v>
      </c>
      <c r="Y2494" s="2"/>
      <c r="AA2494" s="2"/>
    </row>
    <row r="2495" spans="1:27" ht="14.25" customHeight="1">
      <c r="A2495" s="1">
        <v>1949</v>
      </c>
      <c r="B2495" s="2">
        <v>1</v>
      </c>
      <c r="C2495" s="1" t="s">
        <v>2350</v>
      </c>
      <c r="D2495" s="1" t="s">
        <v>2351</v>
      </c>
      <c r="E2495" s="1">
        <v>2012</v>
      </c>
      <c r="F2495" s="1" t="s">
        <v>2352</v>
      </c>
      <c r="G2495" s="1" t="s">
        <v>2353</v>
      </c>
      <c r="H2495" s="8" t="str">
        <f>HYPERLINK("https://doi.org/"&amp;G2495)</f>
        <v>https://doi.org/10.1080/17538947.2011.598953</v>
      </c>
      <c r="I2495" s="1" t="s">
        <v>2354</v>
      </c>
      <c r="J2495" s="1" t="s">
        <v>2355</v>
      </c>
      <c r="K2495" s="2">
        <v>1</v>
      </c>
      <c r="L2495" s="2"/>
      <c r="M2495" s="2" t="s">
        <v>2356</v>
      </c>
      <c r="N2495" s="9">
        <f>S2495*Unit_conversion!$C$5</f>
        <v>0.73907848299358547</v>
      </c>
      <c r="O2495" s="2"/>
      <c r="P2495" s="2"/>
      <c r="Q2495" s="2"/>
      <c r="R2495" s="10"/>
      <c r="S2495" s="2">
        <v>20.99</v>
      </c>
      <c r="U2495" s="2" t="s">
        <v>35</v>
      </c>
      <c r="V2495" s="54" t="s">
        <v>2377</v>
      </c>
      <c r="W2495" s="2" t="s">
        <v>2378</v>
      </c>
      <c r="X2495" s="2" t="s">
        <v>1141</v>
      </c>
      <c r="Y2495" s="2"/>
    </row>
    <row r="2496" spans="1:27" ht="14.25" customHeight="1">
      <c r="A2496" s="1">
        <v>1949</v>
      </c>
      <c r="B2496" s="2">
        <v>1</v>
      </c>
      <c r="C2496" s="1" t="s">
        <v>2350</v>
      </c>
      <c r="D2496" s="1" t="s">
        <v>2351</v>
      </c>
      <c r="E2496" s="1">
        <v>2012</v>
      </c>
      <c r="F2496" s="1" t="s">
        <v>2352</v>
      </c>
      <c r="G2496" s="1" t="s">
        <v>2353</v>
      </c>
      <c r="H2496" s="8" t="str">
        <f>HYPERLINK("https://doi.org/"&amp;G2496)</f>
        <v>https://doi.org/10.1080/17538947.2011.598953</v>
      </c>
      <c r="I2496" s="1" t="s">
        <v>2354</v>
      </c>
      <c r="J2496" s="1" t="s">
        <v>2355</v>
      </c>
      <c r="K2496" s="2">
        <v>1</v>
      </c>
      <c r="L2496" s="2"/>
      <c r="M2496" s="2" t="s">
        <v>2356</v>
      </c>
      <c r="N2496" s="9">
        <f>S2496*Unit_conversion!$C$5</f>
        <v>0.96442875889444057</v>
      </c>
      <c r="O2496" s="2"/>
      <c r="P2496" s="2"/>
      <c r="Q2496" s="2"/>
      <c r="R2496" s="10"/>
      <c r="S2496" s="2">
        <v>27.39</v>
      </c>
      <c r="U2496" s="2" t="s">
        <v>35</v>
      </c>
      <c r="V2496" s="54" t="s">
        <v>2379</v>
      </c>
      <c r="W2496" s="2" t="s">
        <v>2380</v>
      </c>
      <c r="X2496" s="2" t="s">
        <v>1141</v>
      </c>
      <c r="Y2496" s="2"/>
    </row>
    <row r="2497" spans="1:32" ht="14.25" customHeight="1">
      <c r="A2497" s="1">
        <v>1949</v>
      </c>
      <c r="B2497" s="2">
        <v>1</v>
      </c>
      <c r="C2497" s="1" t="s">
        <v>2350</v>
      </c>
      <c r="D2497" s="1" t="s">
        <v>2351</v>
      </c>
      <c r="E2497" s="1">
        <v>2012</v>
      </c>
      <c r="F2497" s="1" t="s">
        <v>2352</v>
      </c>
      <c r="G2497" s="1" t="s">
        <v>2353</v>
      </c>
      <c r="H2497" s="8" t="str">
        <f>HYPERLINK("https://doi.org/"&amp;G2497)</f>
        <v>https://doi.org/10.1080/17538947.2011.598953</v>
      </c>
      <c r="I2497" s="1" t="s">
        <v>2354</v>
      </c>
      <c r="J2497" s="1" t="s">
        <v>2355</v>
      </c>
      <c r="K2497" s="2">
        <v>1</v>
      </c>
      <c r="L2497" s="2"/>
      <c r="M2497" s="2" t="s">
        <v>2356</v>
      </c>
      <c r="N2497" s="9">
        <f>S2497*Unit_conversion!$C$5</f>
        <v>0.95527390393596823</v>
      </c>
      <c r="O2497" s="2"/>
      <c r="P2497" s="2"/>
      <c r="Q2497" s="2"/>
      <c r="R2497" s="10"/>
      <c r="S2497" s="2">
        <v>27.13</v>
      </c>
      <c r="U2497" s="2" t="s">
        <v>35</v>
      </c>
      <c r="V2497" s="54" t="s">
        <v>2381</v>
      </c>
      <c r="W2497" s="2" t="s">
        <v>2382</v>
      </c>
      <c r="X2497" s="2" t="s">
        <v>1141</v>
      </c>
      <c r="Y2497" s="2"/>
    </row>
    <row r="2498" spans="1:32" ht="14.25" customHeight="1">
      <c r="A2498" s="1">
        <v>1949</v>
      </c>
      <c r="B2498" s="2">
        <v>1</v>
      </c>
      <c r="C2498" s="1" t="s">
        <v>2350</v>
      </c>
      <c r="D2498" s="1" t="s">
        <v>2351</v>
      </c>
      <c r="E2498" s="1">
        <v>2012</v>
      </c>
      <c r="F2498" s="1" t="s">
        <v>2352</v>
      </c>
      <c r="G2498" s="1" t="s">
        <v>2353</v>
      </c>
      <c r="H2498" s="8" t="str">
        <f>HYPERLINK("https://doi.org/"&amp;G2498)</f>
        <v>https://doi.org/10.1080/17538947.2011.598953</v>
      </c>
      <c r="I2498" s="1" t="s">
        <v>2354</v>
      </c>
      <c r="J2498" s="1" t="s">
        <v>2355</v>
      </c>
      <c r="K2498" s="2">
        <v>1</v>
      </c>
      <c r="L2498" s="2"/>
      <c r="M2498" s="2" t="s">
        <v>2356</v>
      </c>
      <c r="N2498" s="9">
        <f>S2498*Unit_conversion!$C$5</f>
        <v>0.50879866980739918</v>
      </c>
      <c r="O2498" s="2"/>
      <c r="P2498" s="2"/>
      <c r="Q2498" s="2"/>
      <c r="R2498" s="10"/>
      <c r="S2498" s="2">
        <v>14.45</v>
      </c>
      <c r="U2498" s="2" t="s">
        <v>35</v>
      </c>
      <c r="V2498" s="54" t="s">
        <v>2383</v>
      </c>
      <c r="W2498" s="2" t="s">
        <v>2384</v>
      </c>
      <c r="X2498" s="2" t="s">
        <v>1141</v>
      </c>
      <c r="Y2498" s="2"/>
    </row>
    <row r="2499" spans="1:32" ht="14.25" customHeight="1">
      <c r="A2499" s="1">
        <v>1949</v>
      </c>
      <c r="B2499" s="2">
        <v>1</v>
      </c>
      <c r="C2499" s="1" t="s">
        <v>2350</v>
      </c>
      <c r="D2499" s="1" t="s">
        <v>2351</v>
      </c>
      <c r="E2499" s="1">
        <v>2012</v>
      </c>
      <c r="F2499" s="1" t="s">
        <v>2352</v>
      </c>
      <c r="G2499" s="1" t="s">
        <v>2353</v>
      </c>
      <c r="H2499" s="8" t="str">
        <f>HYPERLINK("https://doi.org/"&amp;G2499)</f>
        <v>https://doi.org/10.1080/17538947.2011.598953</v>
      </c>
      <c r="I2499" s="1" t="s">
        <v>2354</v>
      </c>
      <c r="J2499" s="1" t="s">
        <v>2355</v>
      </c>
      <c r="K2499" s="2">
        <v>1</v>
      </c>
      <c r="L2499" s="2"/>
      <c r="M2499" s="2" t="s">
        <v>2356</v>
      </c>
      <c r="N2499" s="9">
        <f>S2499*Unit_conversion!$C$5</f>
        <v>0.81196521285526824</v>
      </c>
      <c r="O2499" s="2"/>
      <c r="P2499" s="2"/>
      <c r="Q2499" s="2"/>
      <c r="R2499" s="10"/>
      <c r="S2499" s="2">
        <v>23.06</v>
      </c>
      <c r="U2499" s="2" t="s">
        <v>35</v>
      </c>
      <c r="V2499" s="54" t="s">
        <v>2385</v>
      </c>
      <c r="W2499" s="2" t="s">
        <v>2386</v>
      </c>
      <c r="X2499" s="2" t="s">
        <v>1141</v>
      </c>
      <c r="Y2499" s="2"/>
    </row>
    <row r="2500" spans="1:32" ht="14.25" customHeight="1">
      <c r="A2500" s="1">
        <v>1949</v>
      </c>
      <c r="B2500" s="2">
        <v>1</v>
      </c>
      <c r="C2500" s="1" t="s">
        <v>2350</v>
      </c>
      <c r="D2500" s="1" t="s">
        <v>2351</v>
      </c>
      <c r="E2500" s="1">
        <v>2012</v>
      </c>
      <c r="F2500" s="1" t="s">
        <v>2352</v>
      </c>
      <c r="G2500" s="1" t="s">
        <v>2353</v>
      </c>
      <c r="H2500" s="8" t="str">
        <f>HYPERLINK("https://doi.org/"&amp;G2500)</f>
        <v>https://doi.org/10.1080/17538947.2011.598953</v>
      </c>
      <c r="I2500" s="1" t="s">
        <v>2354</v>
      </c>
      <c r="J2500" s="1" t="s">
        <v>2355</v>
      </c>
      <c r="K2500" s="2">
        <v>1</v>
      </c>
      <c r="L2500" s="2"/>
      <c r="M2500" s="2" t="s">
        <v>2356</v>
      </c>
      <c r="N2500" s="9">
        <f>S2500*Unit_conversion!$C$5</f>
        <v>0.91231650759236782</v>
      </c>
      <c r="O2500" s="2"/>
      <c r="P2500" s="2"/>
      <c r="Q2500" s="2"/>
      <c r="R2500" s="10"/>
      <c r="S2500" s="2">
        <v>25.91</v>
      </c>
      <c r="U2500" s="2" t="s">
        <v>35</v>
      </c>
      <c r="V2500" s="54" t="s">
        <v>2387</v>
      </c>
      <c r="W2500" s="2" t="s">
        <v>2388</v>
      </c>
      <c r="X2500" s="2" t="s">
        <v>1141</v>
      </c>
      <c r="Y2500" s="2"/>
    </row>
    <row r="2501" spans="1:32" ht="14.25" customHeight="1">
      <c r="A2501" s="1">
        <v>1949</v>
      </c>
      <c r="B2501" s="2">
        <v>1</v>
      </c>
      <c r="C2501" s="1" t="s">
        <v>2350</v>
      </c>
      <c r="D2501" s="1" t="s">
        <v>2351</v>
      </c>
      <c r="E2501" s="1">
        <v>2012</v>
      </c>
      <c r="F2501" s="1" t="s">
        <v>2352</v>
      </c>
      <c r="G2501" s="1" t="s">
        <v>2353</v>
      </c>
      <c r="H2501" s="8" t="str">
        <f>HYPERLINK("https://doi.org/"&amp;G2501)</f>
        <v>https://doi.org/10.1080/17538947.2011.598953</v>
      </c>
      <c r="I2501" s="1" t="s">
        <v>2354</v>
      </c>
      <c r="J2501" s="1" t="s">
        <v>2355</v>
      </c>
      <c r="K2501" s="2">
        <v>1</v>
      </c>
      <c r="L2501" s="2"/>
      <c r="M2501" s="2" t="s">
        <v>2356</v>
      </c>
      <c r="N2501" s="9">
        <f>S2501*Unit_conversion!$C$5</f>
        <v>0.73767004376920509</v>
      </c>
      <c r="O2501" s="2"/>
      <c r="P2501" s="2"/>
      <c r="Q2501" s="2"/>
      <c r="R2501" s="10"/>
      <c r="S2501" s="2">
        <v>20.95</v>
      </c>
      <c r="U2501" s="2" t="s">
        <v>35</v>
      </c>
      <c r="V2501" s="54" t="s">
        <v>2389</v>
      </c>
      <c r="W2501" s="2" t="s">
        <v>2390</v>
      </c>
      <c r="X2501" s="2" t="s">
        <v>1141</v>
      </c>
      <c r="Y2501" s="2"/>
    </row>
    <row r="2502" spans="1:32" ht="14.25" customHeight="1">
      <c r="A2502" s="1">
        <v>1949</v>
      </c>
      <c r="B2502" s="2">
        <v>1</v>
      </c>
      <c r="C2502" s="1" t="s">
        <v>2350</v>
      </c>
      <c r="D2502" s="1" t="s">
        <v>2351</v>
      </c>
      <c r="E2502" s="1">
        <v>2012</v>
      </c>
      <c r="F2502" s="1" t="s">
        <v>2352</v>
      </c>
      <c r="G2502" s="1" t="s">
        <v>2353</v>
      </c>
      <c r="H2502" s="8" t="str">
        <f>HYPERLINK("https://doi.org/"&amp;G2502)</f>
        <v>https://doi.org/10.1080/17538947.2011.598953</v>
      </c>
      <c r="I2502" s="1" t="s">
        <v>2354</v>
      </c>
      <c r="J2502" s="1" t="s">
        <v>2355</v>
      </c>
      <c r="K2502" s="2">
        <v>1</v>
      </c>
      <c r="L2502" s="2"/>
      <c r="M2502" s="2" t="s">
        <v>2356</v>
      </c>
      <c r="N2502" s="9">
        <f>S2502*Unit_conversion!$C$5</f>
        <v>0.69929007490484074</v>
      </c>
      <c r="O2502" s="2"/>
      <c r="P2502" s="2"/>
      <c r="Q2502" s="2"/>
      <c r="R2502" s="10"/>
      <c r="S2502" s="2">
        <v>19.86</v>
      </c>
      <c r="U2502" s="2" t="s">
        <v>35</v>
      </c>
      <c r="V2502" s="54" t="s">
        <v>2391</v>
      </c>
      <c r="W2502" s="2" t="s">
        <v>2392</v>
      </c>
      <c r="X2502" s="2" t="s">
        <v>1141</v>
      </c>
      <c r="Y2502" s="2"/>
    </row>
    <row r="2503" spans="1:32" ht="14.25" customHeight="1">
      <c r="A2503" s="1">
        <v>1949</v>
      </c>
      <c r="B2503" s="2">
        <v>1</v>
      </c>
      <c r="C2503" s="1" t="s">
        <v>2350</v>
      </c>
      <c r="D2503" s="1" t="s">
        <v>2351</v>
      </c>
      <c r="E2503" s="1">
        <v>2012</v>
      </c>
      <c r="F2503" s="1" t="s">
        <v>2352</v>
      </c>
      <c r="G2503" s="1" t="s">
        <v>2353</v>
      </c>
      <c r="H2503" s="8" t="str">
        <f>HYPERLINK("https://doi.org/"&amp;G2503)</f>
        <v>https://doi.org/10.1080/17538947.2011.598953</v>
      </c>
      <c r="I2503" s="1" t="s">
        <v>2354</v>
      </c>
      <c r="J2503" s="1" t="s">
        <v>2355</v>
      </c>
      <c r="K2503" s="2">
        <v>1</v>
      </c>
      <c r="L2503" s="2"/>
      <c r="M2503" s="2" t="s">
        <v>2356</v>
      </c>
      <c r="N2503" s="9">
        <f>S2503*Unit_conversion!$C$5</f>
        <v>0.80457090692727151</v>
      </c>
      <c r="O2503" s="2"/>
      <c r="P2503" s="2"/>
      <c r="Q2503" s="2"/>
      <c r="R2503" s="10"/>
      <c r="S2503" s="2">
        <v>22.85</v>
      </c>
      <c r="U2503" s="2" t="s">
        <v>35</v>
      </c>
      <c r="V2503" s="54" t="s">
        <v>2381</v>
      </c>
      <c r="W2503" s="2" t="s">
        <v>2393</v>
      </c>
      <c r="X2503" s="2" t="s">
        <v>1141</v>
      </c>
      <c r="Y2503" s="2"/>
    </row>
    <row r="2504" spans="1:32" ht="14.25" customHeight="1">
      <c r="A2504" s="3">
        <v>1489</v>
      </c>
      <c r="B2504" s="16">
        <v>1</v>
      </c>
      <c r="C2504" s="3" t="s">
        <v>2394</v>
      </c>
      <c r="D2504" s="3" t="s">
        <v>2395</v>
      </c>
      <c r="E2504" s="3">
        <v>2014</v>
      </c>
      <c r="F2504" s="3" t="s">
        <v>2396</v>
      </c>
      <c r="G2504" s="3" t="s">
        <v>2397</v>
      </c>
      <c r="H2504" s="17" t="str">
        <f>HYPERLINK("https://doi.org/"&amp;G2504)</f>
        <v>https://doi.org/10.1080/2150704X.2014.984083</v>
      </c>
      <c r="I2504" s="3" t="s">
        <v>2398</v>
      </c>
      <c r="J2504" s="3" t="s">
        <v>2159</v>
      </c>
      <c r="K2504" s="16">
        <v>1</v>
      </c>
      <c r="L2504" s="16" t="s">
        <v>2399</v>
      </c>
      <c r="M2504" s="16" t="s">
        <v>2400</v>
      </c>
      <c r="N2504" s="9">
        <f>S2504*Unit_conversion!$C$5</f>
        <v>2.2792067748534919</v>
      </c>
      <c r="O2504" s="16"/>
      <c r="P2504" s="16"/>
      <c r="Q2504" s="16"/>
      <c r="R2504" s="10"/>
      <c r="S2504" s="16">
        <v>64.73</v>
      </c>
      <c r="T2504" s="3"/>
      <c r="U2504" s="2" t="s">
        <v>26</v>
      </c>
      <c r="V2504" s="16" t="s">
        <v>30</v>
      </c>
      <c r="W2504" s="3"/>
      <c r="X2504" s="16" t="s">
        <v>28</v>
      </c>
      <c r="Y2504" s="16"/>
      <c r="Z2504" s="3"/>
      <c r="AA2504" s="3"/>
      <c r="AB2504" s="3"/>
      <c r="AC2504" s="3"/>
      <c r="AD2504" s="3"/>
      <c r="AE2504" s="3"/>
      <c r="AF2504" s="3"/>
    </row>
    <row r="2505" spans="1:32" ht="14.25" customHeight="1">
      <c r="A2505" s="1">
        <v>1330</v>
      </c>
      <c r="B2505" s="2">
        <v>1</v>
      </c>
      <c r="C2505" s="1" t="s">
        <v>2401</v>
      </c>
      <c r="D2505" s="1" t="s">
        <v>2402</v>
      </c>
      <c r="E2505" s="1">
        <v>2015</v>
      </c>
      <c r="F2505" s="1" t="s">
        <v>2403</v>
      </c>
      <c r="G2505" s="1" t="s">
        <v>2404</v>
      </c>
      <c r="H2505" s="8" t="str">
        <f>HYPERLINK("https://doi.org/"&amp;G2505)</f>
        <v>https://doi.org/10.1080/2150704X.2015.1041169</v>
      </c>
      <c r="I2505" s="1" t="s">
        <v>2405</v>
      </c>
      <c r="J2505" s="1" t="s">
        <v>2159</v>
      </c>
      <c r="K2505" s="2">
        <v>1</v>
      </c>
      <c r="L2505" s="2"/>
      <c r="M2505" s="2" t="s">
        <v>1322</v>
      </c>
      <c r="N2505" s="25">
        <v>0.65</v>
      </c>
      <c r="O2505" s="21"/>
      <c r="Q2505" s="2"/>
      <c r="R2505" s="4"/>
      <c r="U2505" s="2" t="s">
        <v>35</v>
      </c>
      <c r="W2505" s="2" t="s">
        <v>2406</v>
      </c>
      <c r="X2505" s="2" t="s">
        <v>1141</v>
      </c>
    </row>
    <row r="2506" spans="1:32" ht="14.25" customHeight="1">
      <c r="A2506" s="1">
        <v>1330</v>
      </c>
      <c r="B2506" s="2">
        <v>1</v>
      </c>
      <c r="C2506" s="1" t="s">
        <v>2401</v>
      </c>
      <c r="D2506" s="1" t="s">
        <v>2402</v>
      </c>
      <c r="E2506" s="1">
        <v>2015</v>
      </c>
      <c r="F2506" s="1" t="s">
        <v>2403</v>
      </c>
      <c r="G2506" s="1" t="s">
        <v>2404</v>
      </c>
      <c r="H2506" s="8" t="str">
        <f>HYPERLINK("https://doi.org/"&amp;G2506)</f>
        <v>https://doi.org/10.1080/2150704X.2015.1041169</v>
      </c>
      <c r="I2506" s="1" t="s">
        <v>2405</v>
      </c>
      <c r="J2506" s="1" t="s">
        <v>2159</v>
      </c>
      <c r="K2506" s="2">
        <v>1</v>
      </c>
      <c r="L2506" s="2"/>
      <c r="M2506" s="2" t="s">
        <v>1322</v>
      </c>
      <c r="N2506" s="25">
        <v>1.827</v>
      </c>
      <c r="O2506" s="21"/>
      <c r="Q2506" s="2"/>
      <c r="R2506" s="4"/>
      <c r="U2506" s="2" t="s">
        <v>35</v>
      </c>
      <c r="W2506" s="2" t="s">
        <v>2407</v>
      </c>
      <c r="X2506" s="2" t="s">
        <v>1141</v>
      </c>
      <c r="Y2506" s="2"/>
    </row>
    <row r="2507" spans="1:32" ht="14.25" customHeight="1">
      <c r="A2507" s="1">
        <v>1330</v>
      </c>
      <c r="B2507" s="2">
        <v>1</v>
      </c>
      <c r="C2507" s="1" t="s">
        <v>2401</v>
      </c>
      <c r="D2507" s="1" t="s">
        <v>2402</v>
      </c>
      <c r="E2507" s="1">
        <v>2015</v>
      </c>
      <c r="F2507" s="1" t="s">
        <v>2403</v>
      </c>
      <c r="G2507" s="1" t="s">
        <v>2404</v>
      </c>
      <c r="H2507" s="8" t="str">
        <f>HYPERLINK("https://doi.org/"&amp;G2507)</f>
        <v>https://doi.org/10.1080/2150704X.2015.1041169</v>
      </c>
      <c r="I2507" s="1" t="s">
        <v>2405</v>
      </c>
      <c r="J2507" s="1" t="s">
        <v>2159</v>
      </c>
      <c r="K2507" s="2">
        <v>1</v>
      </c>
      <c r="L2507" s="2"/>
      <c r="M2507" s="2" t="s">
        <v>2408</v>
      </c>
      <c r="N2507" s="25">
        <v>0.35499999999999998</v>
      </c>
      <c r="O2507" s="21"/>
      <c r="Q2507" s="2"/>
      <c r="R2507" s="4"/>
      <c r="U2507" s="2" t="s">
        <v>35</v>
      </c>
      <c r="W2507" s="2" t="s">
        <v>2406</v>
      </c>
      <c r="X2507" s="2" t="s">
        <v>1141</v>
      </c>
      <c r="Y2507" s="2"/>
      <c r="AA2507" s="2"/>
    </row>
    <row r="2508" spans="1:32" ht="14.25" customHeight="1">
      <c r="A2508" s="1">
        <v>1330</v>
      </c>
      <c r="B2508" s="2">
        <v>1</v>
      </c>
      <c r="C2508" s="1" t="s">
        <v>2401</v>
      </c>
      <c r="D2508" s="1" t="s">
        <v>2402</v>
      </c>
      <c r="E2508" s="1">
        <v>2015</v>
      </c>
      <c r="F2508" s="1" t="s">
        <v>2403</v>
      </c>
      <c r="G2508" s="1" t="s">
        <v>2404</v>
      </c>
      <c r="H2508" s="8" t="str">
        <f>HYPERLINK("https://doi.org/"&amp;G2508)</f>
        <v>https://doi.org/10.1080/2150704X.2015.1041169</v>
      </c>
      <c r="I2508" s="1" t="s">
        <v>2405</v>
      </c>
      <c r="J2508" s="1" t="s">
        <v>2159</v>
      </c>
      <c r="K2508" s="2">
        <v>1</v>
      </c>
      <c r="L2508" s="2"/>
      <c r="M2508" s="2" t="s">
        <v>2408</v>
      </c>
      <c r="N2508" s="25">
        <v>0.93700000000000006</v>
      </c>
      <c r="O2508" s="21"/>
      <c r="Q2508" s="2"/>
      <c r="R2508" s="4"/>
      <c r="U2508" s="2" t="s">
        <v>35</v>
      </c>
      <c r="W2508" s="2" t="s">
        <v>2407</v>
      </c>
      <c r="X2508" s="2" t="s">
        <v>1141</v>
      </c>
      <c r="Y2508" s="2"/>
    </row>
    <row r="2509" spans="1:32" ht="14.25" customHeight="1">
      <c r="A2509" s="1">
        <v>1330</v>
      </c>
      <c r="B2509" s="2">
        <v>1</v>
      </c>
      <c r="C2509" s="1" t="s">
        <v>2401</v>
      </c>
      <c r="D2509" s="1" t="s">
        <v>2402</v>
      </c>
      <c r="E2509" s="1">
        <v>2015</v>
      </c>
      <c r="F2509" s="1" t="s">
        <v>2403</v>
      </c>
      <c r="G2509" s="1" t="s">
        <v>2404</v>
      </c>
      <c r="H2509" s="8" t="str">
        <f>HYPERLINK("https://doi.org/"&amp;G2509)</f>
        <v>https://doi.org/10.1080/2150704X.2015.1041169</v>
      </c>
      <c r="I2509" s="1" t="s">
        <v>2405</v>
      </c>
      <c r="J2509" s="1" t="s">
        <v>2159</v>
      </c>
      <c r="K2509" s="2">
        <v>1</v>
      </c>
      <c r="L2509" s="2"/>
      <c r="M2509" s="2" t="s">
        <v>2400</v>
      </c>
      <c r="N2509" s="25">
        <v>2.92</v>
      </c>
      <c r="O2509" s="21"/>
      <c r="Q2509" s="2"/>
      <c r="R2509" s="4"/>
      <c r="U2509" s="2" t="s">
        <v>35</v>
      </c>
      <c r="W2509" s="2" t="s">
        <v>2406</v>
      </c>
      <c r="X2509" s="2" t="s">
        <v>1141</v>
      </c>
      <c r="Y2509" s="2"/>
    </row>
    <row r="2510" spans="1:32" ht="14.25" customHeight="1">
      <c r="A2510" s="1">
        <v>1330</v>
      </c>
      <c r="B2510" s="2">
        <v>1</v>
      </c>
      <c r="C2510" s="1" t="s">
        <v>2401</v>
      </c>
      <c r="D2510" s="1" t="s">
        <v>2402</v>
      </c>
      <c r="E2510" s="1">
        <v>2015</v>
      </c>
      <c r="F2510" s="1" t="s">
        <v>2403</v>
      </c>
      <c r="G2510" s="1" t="s">
        <v>2404</v>
      </c>
      <c r="H2510" s="8" t="str">
        <f>HYPERLINK("https://doi.org/"&amp;G2510)</f>
        <v>https://doi.org/10.1080/2150704X.2015.1041169</v>
      </c>
      <c r="I2510" s="1" t="s">
        <v>2405</v>
      </c>
      <c r="J2510" s="1" t="s">
        <v>2159</v>
      </c>
      <c r="K2510" s="2">
        <v>1</v>
      </c>
      <c r="L2510" s="2"/>
      <c r="M2510" s="2" t="s">
        <v>2400</v>
      </c>
      <c r="N2510" s="25">
        <v>2.2519999999999998</v>
      </c>
      <c r="O2510" s="21"/>
      <c r="Q2510" s="2"/>
      <c r="R2510" s="4"/>
      <c r="U2510" s="2" t="s">
        <v>35</v>
      </c>
      <c r="W2510" s="2" t="s">
        <v>2407</v>
      </c>
      <c r="X2510" s="2" t="s">
        <v>1141</v>
      </c>
      <c r="Y2510" s="2"/>
    </row>
    <row r="2511" spans="1:32" ht="14.25" customHeight="1">
      <c r="A2511" s="3">
        <v>1217</v>
      </c>
      <c r="B2511" s="2">
        <v>1</v>
      </c>
      <c r="C2511" s="3" t="s">
        <v>2409</v>
      </c>
      <c r="D2511" s="3" t="s">
        <v>2410</v>
      </c>
      <c r="E2511" s="3">
        <v>2015</v>
      </c>
      <c r="F2511" s="3" t="s">
        <v>2411</v>
      </c>
      <c r="G2511" s="3" t="s">
        <v>2412</v>
      </c>
      <c r="H2511" s="17" t="str">
        <f>HYPERLINK("https://doi.org/"&amp;G2511)</f>
        <v>https://doi.org/10.1109/JSEN.2015.2390031</v>
      </c>
      <c r="I2511" s="3" t="s">
        <v>2413</v>
      </c>
      <c r="J2511" s="3" t="s">
        <v>2414</v>
      </c>
      <c r="K2511" s="16">
        <v>1</v>
      </c>
      <c r="L2511" s="16"/>
      <c r="M2511" s="16" t="s">
        <v>2415</v>
      </c>
      <c r="N2511" s="25">
        <f t="shared" ref="N2511:N2517" si="51">P2511*24</f>
        <v>0.98399999999999999</v>
      </c>
      <c r="O2511" s="25"/>
      <c r="P2511" s="25">
        <v>4.1000000000000002E-2</v>
      </c>
      <c r="Q2511" s="16"/>
      <c r="R2511" s="4">
        <f t="shared" ref="R2511:R2517" si="52">1/24</f>
        <v>4.1666666666666664E-2</v>
      </c>
      <c r="S2511" s="3"/>
      <c r="T2511" s="3"/>
      <c r="U2511" s="16" t="s">
        <v>175</v>
      </c>
      <c r="V2511" s="16" t="s">
        <v>29</v>
      </c>
      <c r="W2511" s="3"/>
      <c r="X2511" s="16" t="s">
        <v>28</v>
      </c>
      <c r="Y2511" s="16" t="s">
        <v>1938</v>
      </c>
      <c r="AA2511" s="3"/>
      <c r="AB2511" s="3"/>
      <c r="AC2511" s="3"/>
      <c r="AD2511" s="3"/>
      <c r="AE2511" s="3"/>
      <c r="AF2511" s="3"/>
    </row>
    <row r="2512" spans="1:32" ht="14.25" customHeight="1">
      <c r="A2512" s="3">
        <v>1217</v>
      </c>
      <c r="B2512" s="2">
        <v>1</v>
      </c>
      <c r="C2512" s="3" t="s">
        <v>2409</v>
      </c>
      <c r="D2512" s="3" t="s">
        <v>2410</v>
      </c>
      <c r="E2512" s="3">
        <v>2015</v>
      </c>
      <c r="F2512" s="3" t="s">
        <v>2411</v>
      </c>
      <c r="G2512" s="3" t="s">
        <v>2412</v>
      </c>
      <c r="H2512" s="17" t="str">
        <f>HYPERLINK("https://doi.org/"&amp;G2512)</f>
        <v>https://doi.org/10.1109/JSEN.2015.2390031</v>
      </c>
      <c r="I2512" s="3" t="s">
        <v>2413</v>
      </c>
      <c r="J2512" s="3" t="s">
        <v>2414</v>
      </c>
      <c r="K2512" s="16">
        <v>1</v>
      </c>
      <c r="L2512" s="16"/>
      <c r="M2512" s="16" t="s">
        <v>2415</v>
      </c>
      <c r="N2512" s="25">
        <f t="shared" si="51"/>
        <v>1.2000000000000002</v>
      </c>
      <c r="O2512" s="25"/>
      <c r="P2512" s="25">
        <v>0.05</v>
      </c>
      <c r="Q2512" s="16"/>
      <c r="R2512" s="4">
        <f t="shared" si="52"/>
        <v>4.1666666666666664E-2</v>
      </c>
      <c r="S2512" s="3"/>
      <c r="T2512" s="3"/>
      <c r="U2512" s="16" t="s">
        <v>175</v>
      </c>
      <c r="V2512" s="16" t="s">
        <v>1144</v>
      </c>
      <c r="W2512" s="3"/>
      <c r="X2512" s="16" t="s">
        <v>28</v>
      </c>
      <c r="Y2512" s="16" t="s">
        <v>1938</v>
      </c>
      <c r="AA2512" s="3"/>
      <c r="AB2512" s="3"/>
      <c r="AC2512" s="3"/>
      <c r="AD2512" s="3"/>
      <c r="AE2512" s="3"/>
      <c r="AF2512" s="3"/>
    </row>
    <row r="2513" spans="1:32" ht="14.25" customHeight="1">
      <c r="A2513" s="3">
        <v>1217</v>
      </c>
      <c r="B2513" s="2">
        <v>1</v>
      </c>
      <c r="C2513" s="3" t="s">
        <v>2409</v>
      </c>
      <c r="D2513" s="3" t="s">
        <v>2410</v>
      </c>
      <c r="E2513" s="3">
        <v>2015</v>
      </c>
      <c r="F2513" s="3" t="s">
        <v>2411</v>
      </c>
      <c r="G2513" s="3" t="s">
        <v>2412</v>
      </c>
      <c r="H2513" s="17" t="str">
        <f>HYPERLINK("https://doi.org/"&amp;G2513)</f>
        <v>https://doi.org/10.1109/JSEN.2015.2390031</v>
      </c>
      <c r="I2513" s="3" t="s">
        <v>2413</v>
      </c>
      <c r="J2513" s="3" t="s">
        <v>2414</v>
      </c>
      <c r="K2513" s="16">
        <v>1</v>
      </c>
      <c r="L2513" s="16"/>
      <c r="M2513" s="16" t="s">
        <v>2415</v>
      </c>
      <c r="N2513" s="25">
        <f t="shared" si="51"/>
        <v>1.7279999999999998</v>
      </c>
      <c r="O2513" s="25"/>
      <c r="P2513" s="25">
        <v>7.1999999999999995E-2</v>
      </c>
      <c r="Q2513" s="16"/>
      <c r="R2513" s="4">
        <f t="shared" si="52"/>
        <v>4.1666666666666664E-2</v>
      </c>
      <c r="S2513" s="3"/>
      <c r="T2513" s="3"/>
      <c r="U2513" s="16" t="s">
        <v>175</v>
      </c>
      <c r="V2513" s="16" t="s">
        <v>36</v>
      </c>
      <c r="W2513" s="3"/>
      <c r="X2513" s="16" t="s">
        <v>28</v>
      </c>
      <c r="Y2513" s="16" t="s">
        <v>1938</v>
      </c>
      <c r="AA2513" s="3"/>
      <c r="AB2513" s="3"/>
      <c r="AC2513" s="3"/>
      <c r="AD2513" s="3"/>
      <c r="AE2513" s="3"/>
      <c r="AF2513" s="3"/>
    </row>
    <row r="2514" spans="1:32" ht="14.25" customHeight="1">
      <c r="A2514" s="3">
        <v>1217</v>
      </c>
      <c r="B2514" s="2">
        <v>1</v>
      </c>
      <c r="C2514" s="3" t="s">
        <v>2409</v>
      </c>
      <c r="D2514" s="3" t="s">
        <v>2410</v>
      </c>
      <c r="E2514" s="3">
        <v>2015</v>
      </c>
      <c r="F2514" s="3" t="s">
        <v>2411</v>
      </c>
      <c r="G2514" s="3" t="s">
        <v>2412</v>
      </c>
      <c r="H2514" s="17" t="str">
        <f>HYPERLINK("https://doi.org/"&amp;G2514)</f>
        <v>https://doi.org/10.1109/JSEN.2015.2390031</v>
      </c>
      <c r="I2514" s="3" t="s">
        <v>2413</v>
      </c>
      <c r="J2514" s="3" t="s">
        <v>2414</v>
      </c>
      <c r="K2514" s="16">
        <v>1</v>
      </c>
      <c r="L2514" s="16"/>
      <c r="M2514" s="16" t="s">
        <v>2415</v>
      </c>
      <c r="N2514" s="25">
        <f t="shared" si="51"/>
        <v>2.16</v>
      </c>
      <c r="O2514" s="25"/>
      <c r="P2514" s="25">
        <v>0.09</v>
      </c>
      <c r="Q2514" s="16"/>
      <c r="R2514" s="4">
        <f t="shared" si="52"/>
        <v>4.1666666666666664E-2</v>
      </c>
      <c r="S2514" s="3"/>
      <c r="T2514" s="3"/>
      <c r="U2514" s="16" t="s">
        <v>175</v>
      </c>
      <c r="V2514" s="16" t="s">
        <v>29</v>
      </c>
      <c r="W2514" s="3"/>
      <c r="X2514" s="16" t="s">
        <v>28</v>
      </c>
      <c r="Y2514" s="16" t="s">
        <v>1938</v>
      </c>
      <c r="AA2514" s="3"/>
      <c r="AB2514" s="3"/>
      <c r="AC2514" s="3"/>
      <c r="AD2514" s="3"/>
      <c r="AE2514" s="3"/>
      <c r="AF2514" s="3"/>
    </row>
    <row r="2515" spans="1:32" ht="14.25" customHeight="1">
      <c r="A2515" s="3">
        <v>1217</v>
      </c>
      <c r="B2515" s="2">
        <v>1</v>
      </c>
      <c r="C2515" s="3" t="s">
        <v>2409</v>
      </c>
      <c r="D2515" s="3" t="s">
        <v>2410</v>
      </c>
      <c r="E2515" s="3">
        <v>2015</v>
      </c>
      <c r="F2515" s="3" t="s">
        <v>2411</v>
      </c>
      <c r="G2515" s="3" t="s">
        <v>2412</v>
      </c>
      <c r="H2515" s="17" t="str">
        <f>HYPERLINK("https://doi.org/"&amp;G2515)</f>
        <v>https://doi.org/10.1109/JSEN.2015.2390031</v>
      </c>
      <c r="I2515" s="3" t="s">
        <v>2413</v>
      </c>
      <c r="J2515" s="3" t="s">
        <v>2414</v>
      </c>
      <c r="K2515" s="16">
        <v>1</v>
      </c>
      <c r="L2515" s="16"/>
      <c r="M2515" s="16" t="s">
        <v>2415</v>
      </c>
      <c r="N2515" s="25">
        <f t="shared" si="51"/>
        <v>4.1280000000000001</v>
      </c>
      <c r="O2515" s="25"/>
      <c r="P2515" s="25">
        <v>0.17199999999999999</v>
      </c>
      <c r="Q2515" s="16"/>
      <c r="R2515" s="4">
        <f t="shared" si="52"/>
        <v>4.1666666666666664E-2</v>
      </c>
      <c r="S2515" s="3"/>
      <c r="T2515" s="3"/>
      <c r="U2515" s="16" t="s">
        <v>175</v>
      </c>
      <c r="V2515" s="16" t="s">
        <v>30</v>
      </c>
      <c r="W2515" s="3"/>
      <c r="X2515" s="16" t="s">
        <v>28</v>
      </c>
      <c r="Y2515" s="16" t="s">
        <v>1938</v>
      </c>
      <c r="AA2515" s="3"/>
      <c r="AB2515" s="3"/>
      <c r="AC2515" s="3"/>
      <c r="AD2515" s="3"/>
      <c r="AE2515" s="3"/>
      <c r="AF2515" s="3"/>
    </row>
    <row r="2516" spans="1:32" ht="14.25" customHeight="1">
      <c r="A2516" s="3">
        <v>1217</v>
      </c>
      <c r="B2516" s="2">
        <v>1</v>
      </c>
      <c r="C2516" s="3" t="s">
        <v>2409</v>
      </c>
      <c r="D2516" s="3" t="s">
        <v>2410</v>
      </c>
      <c r="E2516" s="3">
        <v>2015</v>
      </c>
      <c r="F2516" s="3" t="s">
        <v>2411</v>
      </c>
      <c r="G2516" s="3" t="s">
        <v>2412</v>
      </c>
      <c r="H2516" s="17" t="str">
        <f>HYPERLINK("https://doi.org/"&amp;G2516)</f>
        <v>https://doi.org/10.1109/JSEN.2015.2390031</v>
      </c>
      <c r="I2516" s="3" t="s">
        <v>2413</v>
      </c>
      <c r="J2516" s="3" t="s">
        <v>2414</v>
      </c>
      <c r="K2516" s="16">
        <v>1</v>
      </c>
      <c r="L2516" s="16"/>
      <c r="M2516" s="16" t="s">
        <v>2415</v>
      </c>
      <c r="N2516" s="25">
        <f t="shared" si="51"/>
        <v>3.6479999999999997</v>
      </c>
      <c r="O2516" s="25"/>
      <c r="P2516" s="25">
        <v>0.152</v>
      </c>
      <c r="Q2516" s="16"/>
      <c r="R2516" s="4">
        <f t="shared" si="52"/>
        <v>4.1666666666666664E-2</v>
      </c>
      <c r="S2516" s="3"/>
      <c r="T2516" s="3"/>
      <c r="U2516" s="16" t="s">
        <v>175</v>
      </c>
      <c r="V2516" s="16" t="s">
        <v>34</v>
      </c>
      <c r="W2516" s="3"/>
      <c r="X2516" s="16" t="s">
        <v>28</v>
      </c>
      <c r="Y2516" s="16" t="s">
        <v>1938</v>
      </c>
      <c r="AA2516" s="3"/>
      <c r="AB2516" s="3"/>
      <c r="AC2516" s="3"/>
      <c r="AD2516" s="3"/>
      <c r="AE2516" s="3"/>
      <c r="AF2516" s="3"/>
    </row>
    <row r="2517" spans="1:32" ht="14.25" customHeight="1">
      <c r="A2517" s="3">
        <v>1217</v>
      </c>
      <c r="B2517" s="2">
        <v>1</v>
      </c>
      <c r="C2517" s="3" t="s">
        <v>2409</v>
      </c>
      <c r="D2517" s="3" t="s">
        <v>2410</v>
      </c>
      <c r="E2517" s="3">
        <v>2015</v>
      </c>
      <c r="F2517" s="3" t="s">
        <v>2411</v>
      </c>
      <c r="G2517" s="3" t="s">
        <v>2412</v>
      </c>
      <c r="H2517" s="17" t="str">
        <f>HYPERLINK("https://doi.org/"&amp;G2517)</f>
        <v>https://doi.org/10.1109/JSEN.2015.2390031</v>
      </c>
      <c r="I2517" s="3" t="s">
        <v>2413</v>
      </c>
      <c r="J2517" s="3" t="s">
        <v>2414</v>
      </c>
      <c r="K2517" s="16">
        <v>6</v>
      </c>
      <c r="L2517" s="16"/>
      <c r="M2517" s="16" t="s">
        <v>2415</v>
      </c>
      <c r="N2517" s="25">
        <f t="shared" si="51"/>
        <v>2.5680000000000001</v>
      </c>
      <c r="O2517" s="25"/>
      <c r="P2517" s="25">
        <v>0.107</v>
      </c>
      <c r="Q2517" s="16"/>
      <c r="R2517" s="4">
        <f t="shared" si="52"/>
        <v>4.1666666666666664E-2</v>
      </c>
      <c r="S2517" s="3"/>
      <c r="T2517" s="3"/>
      <c r="U2517" s="16" t="s">
        <v>175</v>
      </c>
      <c r="V2517" s="3"/>
      <c r="W2517" s="3"/>
      <c r="X2517" s="16" t="s">
        <v>28</v>
      </c>
      <c r="Y2517" s="16" t="s">
        <v>1938</v>
      </c>
      <c r="AA2517" s="3"/>
      <c r="AB2517" s="3"/>
      <c r="AC2517" s="3"/>
      <c r="AD2517" s="3"/>
      <c r="AE2517" s="3"/>
      <c r="AF2517" s="3"/>
    </row>
    <row r="2518" spans="1:32" ht="14.25" customHeight="1">
      <c r="A2518" s="3">
        <v>1228</v>
      </c>
      <c r="B2518" s="16">
        <v>1</v>
      </c>
      <c r="C2518" s="3" t="s">
        <v>2416</v>
      </c>
      <c r="D2518" s="3" t="s">
        <v>2417</v>
      </c>
      <c r="E2518" s="3">
        <v>2015</v>
      </c>
      <c r="F2518" s="3" t="s">
        <v>2418</v>
      </c>
      <c r="G2518" s="3" t="s">
        <v>2419</v>
      </c>
      <c r="H2518" s="17" t="str">
        <f>HYPERLINK("https://doi.org/"&amp;G2518)</f>
        <v>https://doi.org/10.1109/JSTARS.2015.2420105</v>
      </c>
      <c r="I2518" s="3" t="s">
        <v>2420</v>
      </c>
      <c r="J2518" s="3" t="s">
        <v>2421</v>
      </c>
      <c r="K2518" s="16">
        <v>1</v>
      </c>
      <c r="L2518" s="16"/>
      <c r="M2518" s="16" t="s">
        <v>58</v>
      </c>
      <c r="N2518" s="25">
        <f t="shared" ref="N2518:N2530" si="53">P2518/8</f>
        <v>1.2</v>
      </c>
      <c r="O2518" s="25"/>
      <c r="P2518" s="25">
        <v>9.6</v>
      </c>
      <c r="Q2518" s="16"/>
      <c r="R2518" s="10">
        <v>8</v>
      </c>
      <c r="S2518" s="3"/>
      <c r="T2518" s="3"/>
      <c r="U2518" s="16" t="s">
        <v>234</v>
      </c>
      <c r="V2518" s="16" t="s">
        <v>29</v>
      </c>
      <c r="W2518" s="16" t="s">
        <v>2422</v>
      </c>
      <c r="X2518" s="16" t="s">
        <v>28</v>
      </c>
      <c r="Y2518" s="16" t="s">
        <v>458</v>
      </c>
      <c r="AA2518" s="3"/>
      <c r="AB2518" s="3"/>
      <c r="AC2518" s="3"/>
      <c r="AD2518" s="3"/>
      <c r="AE2518" s="3"/>
      <c r="AF2518" s="3"/>
    </row>
    <row r="2519" spans="1:32" ht="14.25" customHeight="1">
      <c r="A2519" s="3">
        <v>1228</v>
      </c>
      <c r="B2519" s="16">
        <v>1</v>
      </c>
      <c r="C2519" s="3" t="s">
        <v>2416</v>
      </c>
      <c r="D2519" s="3" t="s">
        <v>2417</v>
      </c>
      <c r="E2519" s="3">
        <v>2015</v>
      </c>
      <c r="F2519" s="3" t="s">
        <v>2418</v>
      </c>
      <c r="G2519" s="3" t="s">
        <v>2419</v>
      </c>
      <c r="H2519" s="17" t="str">
        <f>HYPERLINK("https://doi.org/"&amp;G2519)</f>
        <v>https://doi.org/10.1109/JSTARS.2015.2420105</v>
      </c>
      <c r="I2519" s="3" t="s">
        <v>2420</v>
      </c>
      <c r="J2519" s="3" t="s">
        <v>2421</v>
      </c>
      <c r="K2519" s="16">
        <v>1</v>
      </c>
      <c r="L2519" s="16"/>
      <c r="M2519" s="16" t="s">
        <v>58</v>
      </c>
      <c r="N2519" s="25">
        <f t="shared" si="53"/>
        <v>1.25</v>
      </c>
      <c r="O2519" s="25"/>
      <c r="P2519" s="25">
        <v>10</v>
      </c>
      <c r="Q2519" s="16"/>
      <c r="R2519" s="10">
        <v>8</v>
      </c>
      <c r="S2519" s="3"/>
      <c r="T2519" s="3"/>
      <c r="U2519" s="16" t="s">
        <v>234</v>
      </c>
      <c r="V2519" s="16" t="s">
        <v>29</v>
      </c>
      <c r="W2519" s="16" t="s">
        <v>2422</v>
      </c>
      <c r="X2519" s="16" t="s">
        <v>28</v>
      </c>
      <c r="Y2519" s="16" t="s">
        <v>458</v>
      </c>
      <c r="AA2519" s="3"/>
      <c r="AB2519" s="3"/>
      <c r="AC2519" s="3"/>
      <c r="AD2519" s="3"/>
      <c r="AE2519" s="3"/>
      <c r="AF2519" s="3"/>
    </row>
    <row r="2520" spans="1:32" ht="14.25" customHeight="1">
      <c r="A2520" s="3">
        <v>1228</v>
      </c>
      <c r="B2520" s="16">
        <v>1</v>
      </c>
      <c r="C2520" s="3" t="s">
        <v>2416</v>
      </c>
      <c r="D2520" s="3" t="s">
        <v>2417</v>
      </c>
      <c r="E2520" s="3">
        <v>2015</v>
      </c>
      <c r="F2520" s="3" t="s">
        <v>2418</v>
      </c>
      <c r="G2520" s="3" t="s">
        <v>2419</v>
      </c>
      <c r="H2520" s="17" t="str">
        <f>HYPERLINK("https://doi.org/"&amp;G2520)</f>
        <v>https://doi.org/10.1109/JSTARS.2015.2420105</v>
      </c>
      <c r="I2520" s="3" t="s">
        <v>2420</v>
      </c>
      <c r="J2520" s="3" t="s">
        <v>2421</v>
      </c>
      <c r="K2520" s="16">
        <v>1</v>
      </c>
      <c r="L2520" s="16"/>
      <c r="M2520" s="16" t="s">
        <v>58</v>
      </c>
      <c r="N2520" s="25">
        <f t="shared" si="53"/>
        <v>1.25</v>
      </c>
      <c r="O2520" s="25"/>
      <c r="P2520" s="25">
        <v>10</v>
      </c>
      <c r="Q2520" s="16"/>
      <c r="R2520" s="10">
        <v>8</v>
      </c>
      <c r="S2520" s="3"/>
      <c r="T2520" s="3"/>
      <c r="U2520" s="16" t="s">
        <v>234</v>
      </c>
      <c r="V2520" s="16" t="s">
        <v>29</v>
      </c>
      <c r="W2520" s="16" t="s">
        <v>2422</v>
      </c>
      <c r="X2520" s="16" t="s">
        <v>28</v>
      </c>
      <c r="Y2520" s="16" t="s">
        <v>458</v>
      </c>
      <c r="AA2520" s="3"/>
      <c r="AB2520" s="3"/>
      <c r="AC2520" s="3"/>
      <c r="AD2520" s="3"/>
      <c r="AE2520" s="3"/>
      <c r="AF2520" s="3"/>
    </row>
    <row r="2521" spans="1:32" ht="14.25" customHeight="1">
      <c r="A2521" s="3">
        <v>1228</v>
      </c>
      <c r="B2521" s="16">
        <v>1</v>
      </c>
      <c r="C2521" s="3" t="s">
        <v>2416</v>
      </c>
      <c r="D2521" s="3" t="s">
        <v>2417</v>
      </c>
      <c r="E2521" s="3">
        <v>2015</v>
      </c>
      <c r="F2521" s="3" t="s">
        <v>2418</v>
      </c>
      <c r="G2521" s="3" t="s">
        <v>2419</v>
      </c>
      <c r="H2521" s="17" t="str">
        <f>HYPERLINK("https://doi.org/"&amp;G2521)</f>
        <v>https://doi.org/10.1109/JSTARS.2015.2420105</v>
      </c>
      <c r="I2521" s="3" t="s">
        <v>2420</v>
      </c>
      <c r="J2521" s="3" t="s">
        <v>2421</v>
      </c>
      <c r="K2521" s="16">
        <v>1</v>
      </c>
      <c r="L2521" s="16"/>
      <c r="M2521" s="16" t="s">
        <v>58</v>
      </c>
      <c r="N2521" s="25">
        <f t="shared" si="53"/>
        <v>0.5</v>
      </c>
      <c r="O2521" s="25"/>
      <c r="P2521" s="25">
        <v>4</v>
      </c>
      <c r="Q2521" s="16"/>
      <c r="R2521" s="10">
        <v>8</v>
      </c>
      <c r="S2521" s="3"/>
      <c r="T2521" s="3"/>
      <c r="U2521" s="16" t="s">
        <v>234</v>
      </c>
      <c r="V2521" s="16" t="s">
        <v>29</v>
      </c>
      <c r="W2521" s="16" t="s">
        <v>2422</v>
      </c>
      <c r="X2521" s="16" t="s">
        <v>28</v>
      </c>
      <c r="Y2521" s="16" t="s">
        <v>458</v>
      </c>
      <c r="AA2521" s="3"/>
      <c r="AB2521" s="3"/>
      <c r="AC2521" s="3"/>
      <c r="AD2521" s="3"/>
      <c r="AE2521" s="3"/>
      <c r="AF2521" s="3"/>
    </row>
    <row r="2522" spans="1:32" ht="14.25" customHeight="1">
      <c r="A2522" s="3">
        <v>1228</v>
      </c>
      <c r="B2522" s="16">
        <v>1</v>
      </c>
      <c r="C2522" s="3" t="s">
        <v>2416</v>
      </c>
      <c r="D2522" s="3" t="s">
        <v>2417</v>
      </c>
      <c r="E2522" s="3">
        <v>2015</v>
      </c>
      <c r="F2522" s="3" t="s">
        <v>2418</v>
      </c>
      <c r="G2522" s="3" t="s">
        <v>2419</v>
      </c>
      <c r="H2522" s="17" t="str">
        <f>HYPERLINK("https://doi.org/"&amp;G2522)</f>
        <v>https://doi.org/10.1109/JSTARS.2015.2420105</v>
      </c>
      <c r="I2522" s="3" t="s">
        <v>2420</v>
      </c>
      <c r="J2522" s="3" t="s">
        <v>2421</v>
      </c>
      <c r="K2522" s="16">
        <v>1</v>
      </c>
      <c r="L2522" s="16"/>
      <c r="M2522" s="16" t="s">
        <v>58</v>
      </c>
      <c r="N2522" s="25">
        <f t="shared" si="53"/>
        <v>0.75</v>
      </c>
      <c r="O2522" s="25"/>
      <c r="P2522" s="25">
        <v>6</v>
      </c>
      <c r="Q2522" s="16"/>
      <c r="R2522" s="10">
        <v>8</v>
      </c>
      <c r="S2522" s="3"/>
      <c r="T2522" s="3"/>
      <c r="U2522" s="16" t="s">
        <v>234</v>
      </c>
      <c r="V2522" s="16" t="s">
        <v>36</v>
      </c>
      <c r="W2522" s="16" t="s">
        <v>2422</v>
      </c>
      <c r="X2522" s="16" t="s">
        <v>28</v>
      </c>
      <c r="Y2522" s="16" t="s">
        <v>458</v>
      </c>
      <c r="AA2522" s="3"/>
      <c r="AB2522" s="3"/>
      <c r="AC2522" s="3"/>
      <c r="AD2522" s="3"/>
      <c r="AE2522" s="3"/>
      <c r="AF2522" s="3"/>
    </row>
    <row r="2523" spans="1:32" ht="14.25" customHeight="1">
      <c r="A2523" s="3">
        <v>1228</v>
      </c>
      <c r="B2523" s="16">
        <v>1</v>
      </c>
      <c r="C2523" s="3" t="s">
        <v>2416</v>
      </c>
      <c r="D2523" s="3" t="s">
        <v>2417</v>
      </c>
      <c r="E2523" s="3">
        <v>2015</v>
      </c>
      <c r="F2523" s="3" t="s">
        <v>2418</v>
      </c>
      <c r="G2523" s="3" t="s">
        <v>2419</v>
      </c>
      <c r="H2523" s="17" t="str">
        <f>HYPERLINK("https://doi.org/"&amp;G2523)</f>
        <v>https://doi.org/10.1109/JSTARS.2015.2420105</v>
      </c>
      <c r="I2523" s="3" t="s">
        <v>2420</v>
      </c>
      <c r="J2523" s="3" t="s">
        <v>2421</v>
      </c>
      <c r="K2523" s="16">
        <v>1</v>
      </c>
      <c r="L2523" s="16"/>
      <c r="M2523" s="16" t="s">
        <v>58</v>
      </c>
      <c r="N2523" s="25">
        <f t="shared" si="53"/>
        <v>0.8</v>
      </c>
      <c r="O2523" s="25"/>
      <c r="P2523" s="25">
        <v>6.4</v>
      </c>
      <c r="Q2523" s="16"/>
      <c r="R2523" s="10">
        <v>8</v>
      </c>
      <c r="S2523" s="3"/>
      <c r="T2523" s="3"/>
      <c r="U2523" s="16" t="s">
        <v>234</v>
      </c>
      <c r="V2523" s="16" t="s">
        <v>27</v>
      </c>
      <c r="W2523" s="16" t="s">
        <v>2422</v>
      </c>
      <c r="X2523" s="16" t="s">
        <v>28</v>
      </c>
      <c r="Y2523" s="16" t="s">
        <v>458</v>
      </c>
      <c r="AA2523" s="3"/>
      <c r="AB2523" s="3"/>
      <c r="AC2523" s="3"/>
      <c r="AD2523" s="3"/>
      <c r="AE2523" s="3"/>
      <c r="AF2523" s="3"/>
    </row>
    <row r="2524" spans="1:32" ht="14.25" customHeight="1">
      <c r="A2524" s="3">
        <v>1228</v>
      </c>
      <c r="B2524" s="16">
        <v>1</v>
      </c>
      <c r="C2524" s="3" t="s">
        <v>2416</v>
      </c>
      <c r="D2524" s="3" t="s">
        <v>2417</v>
      </c>
      <c r="E2524" s="3">
        <v>2015</v>
      </c>
      <c r="F2524" s="3" t="s">
        <v>2418</v>
      </c>
      <c r="G2524" s="3" t="s">
        <v>2419</v>
      </c>
      <c r="H2524" s="17" t="str">
        <f>HYPERLINK("https://doi.org/"&amp;G2524)</f>
        <v>https://doi.org/10.1109/JSTARS.2015.2420105</v>
      </c>
      <c r="I2524" s="3" t="s">
        <v>2420</v>
      </c>
      <c r="J2524" s="3" t="s">
        <v>2421</v>
      </c>
      <c r="K2524" s="16">
        <v>1</v>
      </c>
      <c r="L2524" s="16"/>
      <c r="M2524" s="16" t="s">
        <v>58</v>
      </c>
      <c r="N2524" s="25">
        <f t="shared" si="53"/>
        <v>1.4624999999999999</v>
      </c>
      <c r="O2524" s="25"/>
      <c r="P2524" s="25">
        <v>11.7</v>
      </c>
      <c r="Q2524" s="16"/>
      <c r="R2524" s="10">
        <v>8</v>
      </c>
      <c r="S2524" s="3"/>
      <c r="T2524" s="3"/>
      <c r="U2524" s="16" t="s">
        <v>234</v>
      </c>
      <c r="V2524" s="16" t="s">
        <v>29</v>
      </c>
      <c r="W2524" s="16" t="s">
        <v>2422</v>
      </c>
      <c r="X2524" s="16" t="s">
        <v>28</v>
      </c>
      <c r="Y2524" s="16" t="s">
        <v>458</v>
      </c>
      <c r="AA2524" s="3"/>
      <c r="AB2524" s="3"/>
      <c r="AC2524" s="3"/>
      <c r="AD2524" s="3"/>
      <c r="AE2524" s="3"/>
      <c r="AF2524" s="3"/>
    </row>
    <row r="2525" spans="1:32" ht="14.25" customHeight="1">
      <c r="A2525" s="3">
        <v>1228</v>
      </c>
      <c r="B2525" s="16">
        <v>1</v>
      </c>
      <c r="C2525" s="3" t="s">
        <v>2416</v>
      </c>
      <c r="D2525" s="3" t="s">
        <v>2417</v>
      </c>
      <c r="E2525" s="3">
        <v>2015</v>
      </c>
      <c r="F2525" s="3" t="s">
        <v>2418</v>
      </c>
      <c r="G2525" s="3" t="s">
        <v>2419</v>
      </c>
      <c r="H2525" s="17" t="str">
        <f>HYPERLINK("https://doi.org/"&amp;G2525)</f>
        <v>https://doi.org/10.1109/JSTARS.2015.2420105</v>
      </c>
      <c r="I2525" s="3" t="s">
        <v>2420</v>
      </c>
      <c r="J2525" s="3" t="s">
        <v>2421</v>
      </c>
      <c r="K2525" s="16">
        <v>1</v>
      </c>
      <c r="L2525" s="16"/>
      <c r="M2525" s="16" t="s">
        <v>58</v>
      </c>
      <c r="N2525" s="25">
        <f t="shared" si="53"/>
        <v>1.0874999999999999</v>
      </c>
      <c r="O2525" s="25"/>
      <c r="P2525" s="25">
        <v>8.6999999999999993</v>
      </c>
      <c r="Q2525" s="16"/>
      <c r="R2525" s="10">
        <v>8</v>
      </c>
      <c r="S2525" s="3"/>
      <c r="T2525" s="3"/>
      <c r="U2525" s="16" t="s">
        <v>234</v>
      </c>
      <c r="V2525" s="16" t="s">
        <v>29</v>
      </c>
      <c r="W2525" s="16" t="s">
        <v>2423</v>
      </c>
      <c r="X2525" s="16" t="s">
        <v>28</v>
      </c>
      <c r="Y2525" s="16" t="s">
        <v>458</v>
      </c>
      <c r="AA2525" s="3"/>
      <c r="AB2525" s="3"/>
      <c r="AC2525" s="3"/>
      <c r="AD2525" s="3"/>
      <c r="AE2525" s="3"/>
      <c r="AF2525" s="3"/>
    </row>
    <row r="2526" spans="1:32" ht="14.25" customHeight="1">
      <c r="A2526" s="3">
        <v>1228</v>
      </c>
      <c r="B2526" s="16">
        <v>1</v>
      </c>
      <c r="C2526" s="3" t="s">
        <v>2416</v>
      </c>
      <c r="D2526" s="3" t="s">
        <v>2417</v>
      </c>
      <c r="E2526" s="3">
        <v>2015</v>
      </c>
      <c r="F2526" s="3" t="s">
        <v>2418</v>
      </c>
      <c r="G2526" s="3" t="s">
        <v>2419</v>
      </c>
      <c r="H2526" s="17" t="str">
        <f>HYPERLINK("https://doi.org/"&amp;G2526)</f>
        <v>https://doi.org/10.1109/JSTARS.2015.2420105</v>
      </c>
      <c r="I2526" s="3" t="s">
        <v>2420</v>
      </c>
      <c r="J2526" s="3" t="s">
        <v>2421</v>
      </c>
      <c r="K2526" s="16">
        <v>1</v>
      </c>
      <c r="L2526" s="16"/>
      <c r="M2526" s="16" t="s">
        <v>58</v>
      </c>
      <c r="N2526" s="25">
        <f t="shared" si="53"/>
        <v>1.1000000000000001</v>
      </c>
      <c r="O2526" s="25"/>
      <c r="P2526" s="25">
        <v>8.8000000000000007</v>
      </c>
      <c r="Q2526" s="16"/>
      <c r="R2526" s="10">
        <v>8</v>
      </c>
      <c r="S2526" s="3"/>
      <c r="T2526" s="3"/>
      <c r="U2526" s="16" t="s">
        <v>234</v>
      </c>
      <c r="V2526" s="16" t="s">
        <v>29</v>
      </c>
      <c r="W2526" s="16" t="s">
        <v>2423</v>
      </c>
      <c r="X2526" s="16" t="s">
        <v>28</v>
      </c>
      <c r="Y2526" s="16" t="s">
        <v>458</v>
      </c>
      <c r="AA2526" s="3"/>
      <c r="AB2526" s="3"/>
      <c r="AC2526" s="3"/>
      <c r="AD2526" s="3"/>
      <c r="AE2526" s="3"/>
      <c r="AF2526" s="3"/>
    </row>
    <row r="2527" spans="1:32" ht="14.25" customHeight="1">
      <c r="A2527" s="3">
        <v>1228</v>
      </c>
      <c r="B2527" s="16">
        <v>1</v>
      </c>
      <c r="C2527" s="3" t="s">
        <v>2416</v>
      </c>
      <c r="D2527" s="3" t="s">
        <v>2417</v>
      </c>
      <c r="E2527" s="3">
        <v>2015</v>
      </c>
      <c r="F2527" s="3" t="s">
        <v>2418</v>
      </c>
      <c r="G2527" s="3" t="s">
        <v>2419</v>
      </c>
      <c r="H2527" s="17" t="str">
        <f>HYPERLINK("https://doi.org/"&amp;G2527)</f>
        <v>https://doi.org/10.1109/JSTARS.2015.2420105</v>
      </c>
      <c r="I2527" s="3" t="s">
        <v>2420</v>
      </c>
      <c r="J2527" s="3" t="s">
        <v>2421</v>
      </c>
      <c r="K2527" s="16">
        <v>1</v>
      </c>
      <c r="L2527" s="16"/>
      <c r="M2527" s="16" t="s">
        <v>58</v>
      </c>
      <c r="N2527" s="25">
        <f t="shared" si="53"/>
        <v>1.1499999999999999</v>
      </c>
      <c r="O2527" s="25"/>
      <c r="P2527" s="16">
        <v>9.1999999999999993</v>
      </c>
      <c r="Q2527" s="16"/>
      <c r="R2527" s="10">
        <v>8</v>
      </c>
      <c r="S2527" s="3"/>
      <c r="T2527" s="3"/>
      <c r="U2527" s="16" t="s">
        <v>234</v>
      </c>
      <c r="V2527" s="16" t="s">
        <v>29</v>
      </c>
      <c r="W2527" s="16" t="s">
        <v>2423</v>
      </c>
      <c r="X2527" s="16" t="s">
        <v>28</v>
      </c>
      <c r="Y2527" s="16" t="s">
        <v>458</v>
      </c>
      <c r="AA2527" s="3"/>
      <c r="AB2527" s="3"/>
      <c r="AC2527" s="3"/>
      <c r="AD2527" s="3"/>
      <c r="AE2527" s="3"/>
      <c r="AF2527" s="3"/>
    </row>
    <row r="2528" spans="1:32" ht="14.25" customHeight="1">
      <c r="A2528" s="3">
        <v>1228</v>
      </c>
      <c r="B2528" s="16">
        <v>1</v>
      </c>
      <c r="C2528" s="3" t="s">
        <v>2416</v>
      </c>
      <c r="D2528" s="3" t="s">
        <v>2417</v>
      </c>
      <c r="E2528" s="3">
        <v>2015</v>
      </c>
      <c r="F2528" s="3" t="s">
        <v>2418</v>
      </c>
      <c r="G2528" s="3" t="s">
        <v>2419</v>
      </c>
      <c r="H2528" s="17" t="str">
        <f>HYPERLINK("https://doi.org/"&amp;G2528)</f>
        <v>https://doi.org/10.1109/JSTARS.2015.2420105</v>
      </c>
      <c r="I2528" s="3" t="s">
        <v>2420</v>
      </c>
      <c r="J2528" s="3" t="s">
        <v>2421</v>
      </c>
      <c r="K2528" s="16">
        <v>1</v>
      </c>
      <c r="L2528" s="16"/>
      <c r="M2528" s="16" t="s">
        <v>58</v>
      </c>
      <c r="N2528" s="25">
        <f t="shared" si="53"/>
        <v>0.5</v>
      </c>
      <c r="O2528" s="25"/>
      <c r="P2528" s="16">
        <v>4</v>
      </c>
      <c r="Q2528" s="16"/>
      <c r="R2528" s="10">
        <v>8</v>
      </c>
      <c r="S2528" s="3"/>
      <c r="T2528" s="3"/>
      <c r="U2528" s="16" t="s">
        <v>234</v>
      </c>
      <c r="V2528" s="16" t="s">
        <v>29</v>
      </c>
      <c r="W2528" s="16" t="s">
        <v>2423</v>
      </c>
      <c r="X2528" s="16" t="s">
        <v>28</v>
      </c>
      <c r="Y2528" s="16" t="s">
        <v>458</v>
      </c>
      <c r="AA2528" s="3"/>
      <c r="AB2528" s="3"/>
      <c r="AC2528" s="3"/>
      <c r="AD2528" s="3"/>
      <c r="AE2528" s="3"/>
      <c r="AF2528" s="3"/>
    </row>
    <row r="2529" spans="1:32" ht="14.25" customHeight="1">
      <c r="A2529" s="3">
        <v>1228</v>
      </c>
      <c r="B2529" s="16">
        <v>1</v>
      </c>
      <c r="C2529" s="3" t="s">
        <v>2416</v>
      </c>
      <c r="D2529" s="3" t="s">
        <v>2417</v>
      </c>
      <c r="E2529" s="3">
        <v>2015</v>
      </c>
      <c r="F2529" s="3" t="s">
        <v>2418</v>
      </c>
      <c r="G2529" s="3" t="s">
        <v>2419</v>
      </c>
      <c r="H2529" s="17" t="str">
        <f>HYPERLINK("https://doi.org/"&amp;G2529)</f>
        <v>https://doi.org/10.1109/JSTARS.2015.2420105</v>
      </c>
      <c r="I2529" s="3" t="s">
        <v>2420</v>
      </c>
      <c r="J2529" s="3" t="s">
        <v>2421</v>
      </c>
      <c r="K2529" s="16">
        <v>1</v>
      </c>
      <c r="L2529" s="16"/>
      <c r="M2529" s="16" t="s">
        <v>58</v>
      </c>
      <c r="N2529" s="25">
        <f t="shared" si="53"/>
        <v>0.58750000000000002</v>
      </c>
      <c r="O2529" s="25"/>
      <c r="P2529" s="16">
        <v>4.7</v>
      </c>
      <c r="Q2529" s="16"/>
      <c r="R2529" s="10">
        <v>8</v>
      </c>
      <c r="S2529" s="3"/>
      <c r="T2529" s="3"/>
      <c r="U2529" s="16" t="s">
        <v>234</v>
      </c>
      <c r="V2529" s="16" t="s">
        <v>27</v>
      </c>
      <c r="W2529" s="16" t="s">
        <v>2423</v>
      </c>
      <c r="X2529" s="16" t="s">
        <v>28</v>
      </c>
      <c r="Y2529" s="16" t="s">
        <v>458</v>
      </c>
      <c r="AA2529" s="3"/>
      <c r="AB2529" s="3"/>
      <c r="AC2529" s="3"/>
      <c r="AD2529" s="3"/>
      <c r="AE2529" s="3"/>
      <c r="AF2529" s="3"/>
    </row>
    <row r="2530" spans="1:32" ht="14.25" customHeight="1">
      <c r="A2530" s="3">
        <v>1228</v>
      </c>
      <c r="B2530" s="16">
        <v>1</v>
      </c>
      <c r="C2530" s="3" t="s">
        <v>2416</v>
      </c>
      <c r="D2530" s="3" t="s">
        <v>2417</v>
      </c>
      <c r="E2530" s="3">
        <v>2015</v>
      </c>
      <c r="F2530" s="3" t="s">
        <v>2418</v>
      </c>
      <c r="G2530" s="3" t="s">
        <v>2419</v>
      </c>
      <c r="H2530" s="17" t="str">
        <f>HYPERLINK("https://doi.org/"&amp;G2530)</f>
        <v>https://doi.org/10.1109/JSTARS.2015.2420105</v>
      </c>
      <c r="I2530" s="3" t="s">
        <v>2420</v>
      </c>
      <c r="J2530" s="3" t="s">
        <v>2421</v>
      </c>
      <c r="K2530" s="16">
        <v>1</v>
      </c>
      <c r="L2530" s="16"/>
      <c r="M2530" s="16" t="s">
        <v>58</v>
      </c>
      <c r="N2530" s="25">
        <f t="shared" si="53"/>
        <v>1.5375000000000001</v>
      </c>
      <c r="O2530" s="25"/>
      <c r="P2530" s="16">
        <v>12.3</v>
      </c>
      <c r="Q2530" s="16"/>
      <c r="R2530" s="10">
        <v>8</v>
      </c>
      <c r="S2530" s="3"/>
      <c r="T2530" s="3"/>
      <c r="U2530" s="16" t="s">
        <v>234</v>
      </c>
      <c r="V2530" s="16" t="s">
        <v>29</v>
      </c>
      <c r="W2530" s="16" t="s">
        <v>2423</v>
      </c>
      <c r="X2530" s="16" t="s">
        <v>28</v>
      </c>
      <c r="Y2530" s="16" t="s">
        <v>458</v>
      </c>
      <c r="AA2530" s="3"/>
      <c r="AB2530" s="3"/>
      <c r="AC2530" s="3"/>
      <c r="AD2530" s="3"/>
      <c r="AE2530" s="3"/>
      <c r="AF2530" s="3"/>
    </row>
    <row r="2531" spans="1:32" ht="14.25" customHeight="1">
      <c r="A2531" s="1">
        <v>3493</v>
      </c>
      <c r="B2531" s="16">
        <v>1</v>
      </c>
      <c r="C2531" s="1" t="s">
        <v>2424</v>
      </c>
      <c r="D2531" s="1" t="s">
        <v>2425</v>
      </c>
      <c r="E2531" s="1">
        <v>2017</v>
      </c>
      <c r="F2531" s="1" t="s">
        <v>2426</v>
      </c>
      <c r="G2531" s="1" t="s">
        <v>2427</v>
      </c>
      <c r="H2531" s="8" t="str">
        <f>HYPERLINK("https://doi.org/"&amp;G2531)</f>
        <v>https://doi.org/10.1109/JSTARS.2017.2707586</v>
      </c>
      <c r="I2531" s="1" t="s">
        <v>2428</v>
      </c>
      <c r="J2531" s="1" t="s">
        <v>2421</v>
      </c>
      <c r="K2531" s="2">
        <v>1</v>
      </c>
      <c r="L2531" s="2"/>
      <c r="M2531" s="2" t="s">
        <v>2429</v>
      </c>
      <c r="N2531" s="9">
        <f>S2531*Unit_conversion!$C$5</f>
        <v>4.9647482659407123</v>
      </c>
      <c r="O2531" s="2"/>
      <c r="P2531" s="2"/>
      <c r="Q2531" s="2"/>
      <c r="R2531" s="10"/>
      <c r="S2531" s="2">
        <v>141</v>
      </c>
      <c r="U2531" s="2" t="s">
        <v>26</v>
      </c>
      <c r="V2531" s="2" t="s">
        <v>443</v>
      </c>
      <c r="W2531" s="2" t="s">
        <v>2430</v>
      </c>
      <c r="X2531" s="2" t="s">
        <v>1141</v>
      </c>
    </row>
    <row r="2532" spans="1:32" ht="14.25" customHeight="1">
      <c r="A2532" s="1">
        <v>3493</v>
      </c>
      <c r="B2532" s="16">
        <v>1</v>
      </c>
      <c r="C2532" s="1" t="s">
        <v>2424</v>
      </c>
      <c r="D2532" s="1" t="s">
        <v>2425</v>
      </c>
      <c r="E2532" s="1">
        <v>2017</v>
      </c>
      <c r="F2532" s="1" t="s">
        <v>2426</v>
      </c>
      <c r="G2532" s="1" t="s">
        <v>2427</v>
      </c>
      <c r="H2532" s="8" t="str">
        <f>HYPERLINK("https://doi.org/"&amp;G2532)</f>
        <v>https://doi.org/10.1109/JSTARS.2017.2707586</v>
      </c>
      <c r="I2532" s="1" t="s">
        <v>2428</v>
      </c>
      <c r="J2532" s="1" t="s">
        <v>2421</v>
      </c>
      <c r="K2532" s="2">
        <v>1</v>
      </c>
      <c r="L2532" s="2"/>
      <c r="M2532" s="2" t="s">
        <v>2429</v>
      </c>
      <c r="N2532" s="9">
        <f>S2532*Unit_conversion!$C$5</f>
        <v>5.2112251302072723</v>
      </c>
      <c r="O2532" s="2"/>
      <c r="P2532" s="2"/>
      <c r="Q2532" s="2"/>
      <c r="R2532" s="10"/>
      <c r="S2532" s="2">
        <v>148</v>
      </c>
      <c r="U2532" s="2" t="s">
        <v>26</v>
      </c>
      <c r="V2532" s="2" t="s">
        <v>29</v>
      </c>
      <c r="W2532" s="2" t="s">
        <v>1927</v>
      </c>
      <c r="X2532" s="2" t="s">
        <v>1141</v>
      </c>
      <c r="Y2532" s="2"/>
    </row>
    <row r="2533" spans="1:32" ht="14.25" customHeight="1">
      <c r="A2533" s="1">
        <v>3493</v>
      </c>
      <c r="B2533" s="16">
        <v>1</v>
      </c>
      <c r="C2533" s="1" t="s">
        <v>2424</v>
      </c>
      <c r="D2533" s="1" t="s">
        <v>2425</v>
      </c>
      <c r="E2533" s="1">
        <v>2017</v>
      </c>
      <c r="F2533" s="1" t="s">
        <v>2426</v>
      </c>
      <c r="G2533" s="1" t="s">
        <v>2427</v>
      </c>
      <c r="H2533" s="8" t="str">
        <f>HYPERLINK("https://doi.org/"&amp;G2533)</f>
        <v>https://doi.org/10.1109/JSTARS.2017.2707586</v>
      </c>
      <c r="I2533" s="1" t="s">
        <v>2428</v>
      </c>
      <c r="J2533" s="1" t="s">
        <v>2421</v>
      </c>
      <c r="K2533" s="2">
        <v>1</v>
      </c>
      <c r="L2533" s="2"/>
      <c r="M2533" s="2" t="s">
        <v>2429</v>
      </c>
      <c r="N2533" s="9">
        <f>S2533*Unit_conversion!$C$5</f>
        <v>5.2816470914262901</v>
      </c>
      <c r="O2533" s="2"/>
      <c r="P2533" s="2"/>
      <c r="Q2533" s="2"/>
      <c r="R2533" s="10"/>
      <c r="S2533" s="2">
        <v>150</v>
      </c>
      <c r="U2533" s="2" t="s">
        <v>26</v>
      </c>
      <c r="V2533" s="2" t="s">
        <v>29</v>
      </c>
      <c r="W2533" s="2" t="s">
        <v>1929</v>
      </c>
      <c r="X2533" s="2" t="s">
        <v>1141</v>
      </c>
      <c r="Y2533" s="2"/>
    </row>
    <row r="2534" spans="1:32" ht="14.25" customHeight="1">
      <c r="A2534" s="1">
        <v>3493</v>
      </c>
      <c r="B2534" s="16">
        <v>1</v>
      </c>
      <c r="C2534" s="1" t="s">
        <v>2424</v>
      </c>
      <c r="D2534" s="1" t="s">
        <v>2425</v>
      </c>
      <c r="E2534" s="1">
        <v>2017</v>
      </c>
      <c r="F2534" s="1" t="s">
        <v>2426</v>
      </c>
      <c r="G2534" s="1" t="s">
        <v>2427</v>
      </c>
      <c r="H2534" s="8" t="str">
        <f>HYPERLINK("https://doi.org/"&amp;G2534)</f>
        <v>https://doi.org/10.1109/JSTARS.2017.2707586</v>
      </c>
      <c r="I2534" s="1" t="s">
        <v>2428</v>
      </c>
      <c r="J2534" s="1" t="s">
        <v>2421</v>
      </c>
      <c r="K2534" s="2">
        <v>1</v>
      </c>
      <c r="L2534" s="2"/>
      <c r="M2534" s="2" t="s">
        <v>2429</v>
      </c>
      <c r="N2534" s="9">
        <f>S2534*Unit_conversion!$C$5</f>
        <v>4.3309506149695576</v>
      </c>
      <c r="O2534" s="2"/>
      <c r="P2534" s="2"/>
      <c r="Q2534" s="2"/>
      <c r="R2534" s="10"/>
      <c r="S2534" s="2">
        <v>123</v>
      </c>
      <c r="U2534" s="2" t="s">
        <v>26</v>
      </c>
      <c r="V2534" s="2" t="s">
        <v>436</v>
      </c>
      <c r="W2534" s="2" t="s">
        <v>1928</v>
      </c>
      <c r="X2534" s="2" t="s">
        <v>1141</v>
      </c>
      <c r="Y2534" s="2"/>
    </row>
    <row r="2535" spans="1:32" ht="14.25" customHeight="1">
      <c r="A2535" s="1">
        <v>3493</v>
      </c>
      <c r="B2535" s="16">
        <v>1</v>
      </c>
      <c r="C2535" s="1" t="s">
        <v>2424</v>
      </c>
      <c r="D2535" s="1" t="s">
        <v>2425</v>
      </c>
      <c r="E2535" s="1">
        <v>2017</v>
      </c>
      <c r="F2535" s="1" t="s">
        <v>2426</v>
      </c>
      <c r="G2535" s="1" t="s">
        <v>2427</v>
      </c>
      <c r="H2535" s="8" t="str">
        <f>HYPERLINK("https://doi.org/"&amp;G2535)</f>
        <v>https://doi.org/10.1109/JSTARS.2017.2707586</v>
      </c>
      <c r="I2535" s="1" t="s">
        <v>2428</v>
      </c>
      <c r="J2535" s="1" t="s">
        <v>2421</v>
      </c>
      <c r="K2535" s="2">
        <v>1</v>
      </c>
      <c r="L2535" s="2"/>
      <c r="M2535" s="2" t="s">
        <v>2429</v>
      </c>
      <c r="N2535" s="9">
        <f>S2535*Unit_conversion!$C$5</f>
        <v>3.8379968864364371</v>
      </c>
      <c r="O2535" s="2"/>
      <c r="P2535" s="2"/>
      <c r="Q2535" s="2"/>
      <c r="R2535" s="10"/>
      <c r="S2535" s="2">
        <v>109</v>
      </c>
      <c r="U2535" s="2" t="s">
        <v>26</v>
      </c>
      <c r="W2535" s="2" t="s">
        <v>865</v>
      </c>
      <c r="X2535" s="2" t="s">
        <v>1141</v>
      </c>
      <c r="Y2535" s="2"/>
    </row>
    <row r="2536" spans="1:32" ht="14.25" customHeight="1">
      <c r="A2536" s="1">
        <v>3493</v>
      </c>
      <c r="B2536" s="16">
        <v>1</v>
      </c>
      <c r="C2536" s="1" t="s">
        <v>2424</v>
      </c>
      <c r="D2536" s="1" t="s">
        <v>2425</v>
      </c>
      <c r="E2536" s="1">
        <v>2017</v>
      </c>
      <c r="F2536" s="1" t="s">
        <v>2426</v>
      </c>
      <c r="G2536" s="1" t="s">
        <v>2427</v>
      </c>
      <c r="H2536" s="8" t="str">
        <f>HYPERLINK("https://doi.org/"&amp;G2536)</f>
        <v>https://doi.org/10.1109/JSTARS.2017.2707586</v>
      </c>
      <c r="I2536" s="1" t="s">
        <v>2428</v>
      </c>
      <c r="J2536" s="1" t="s">
        <v>2421</v>
      </c>
      <c r="K2536" s="2">
        <v>1</v>
      </c>
      <c r="L2536" s="2"/>
      <c r="M2536" s="2" t="s">
        <v>2429</v>
      </c>
      <c r="N2536" s="9">
        <f>S2536*Unit_conversion!$C$5</f>
        <v>3.3450431579033171</v>
      </c>
      <c r="O2536" s="2"/>
      <c r="P2536" s="2"/>
      <c r="Q2536" s="2"/>
      <c r="R2536" s="10"/>
      <c r="S2536" s="2">
        <v>95</v>
      </c>
      <c r="U2536" s="2" t="s">
        <v>26</v>
      </c>
      <c r="W2536" s="2" t="s">
        <v>2431</v>
      </c>
      <c r="X2536" s="2" t="s">
        <v>1141</v>
      </c>
      <c r="Y2536" s="2"/>
    </row>
    <row r="2537" spans="1:32" ht="14.25" customHeight="1">
      <c r="A2537" s="1">
        <v>3493</v>
      </c>
      <c r="B2537" s="16">
        <v>1</v>
      </c>
      <c r="C2537" s="1" t="s">
        <v>2424</v>
      </c>
      <c r="D2537" s="1" t="s">
        <v>2425</v>
      </c>
      <c r="E2537" s="1">
        <v>2017</v>
      </c>
      <c r="F2537" s="1" t="s">
        <v>2426</v>
      </c>
      <c r="G2537" s="1" t="s">
        <v>2427</v>
      </c>
      <c r="H2537" s="8" t="str">
        <f>HYPERLINK("https://doi.org/"&amp;G2537)</f>
        <v>https://doi.org/10.1109/JSTARS.2017.2707586</v>
      </c>
      <c r="I2537" s="1" t="s">
        <v>2428</v>
      </c>
      <c r="J2537" s="1" t="s">
        <v>2421</v>
      </c>
      <c r="K2537" s="2">
        <v>1</v>
      </c>
      <c r="L2537" s="2"/>
      <c r="M2537" s="2" t="s">
        <v>2429</v>
      </c>
      <c r="N2537" s="9">
        <f>S2537*Unit_conversion!$C$5</f>
        <v>4.6830604210646438</v>
      </c>
      <c r="O2537" s="2"/>
      <c r="P2537" s="2"/>
      <c r="Q2537" s="2"/>
      <c r="R2537" s="10"/>
      <c r="S2537" s="2">
        <v>133</v>
      </c>
      <c r="U2537" s="2" t="s">
        <v>26</v>
      </c>
      <c r="W2537" s="2" t="s">
        <v>2432</v>
      </c>
      <c r="X2537" s="2" t="s">
        <v>1141</v>
      </c>
      <c r="Y2537" s="2"/>
    </row>
    <row r="2538" spans="1:32" ht="14.25" customHeight="1">
      <c r="A2538" s="1">
        <v>3493</v>
      </c>
      <c r="B2538" s="16">
        <v>1</v>
      </c>
      <c r="C2538" s="1" t="s">
        <v>2424</v>
      </c>
      <c r="D2538" s="1" t="s">
        <v>2425</v>
      </c>
      <c r="E2538" s="1">
        <v>2017</v>
      </c>
      <c r="F2538" s="1" t="s">
        <v>2426</v>
      </c>
      <c r="G2538" s="1" t="s">
        <v>2427</v>
      </c>
      <c r="H2538" s="8" t="str">
        <f>HYPERLINK("https://doi.org/"&amp;G2538)</f>
        <v>https://doi.org/10.1109/JSTARS.2017.2707586</v>
      </c>
      <c r="I2538" s="1" t="s">
        <v>2428</v>
      </c>
      <c r="J2538" s="1" t="s">
        <v>2421</v>
      </c>
      <c r="K2538" s="2">
        <v>1</v>
      </c>
      <c r="L2538" s="2"/>
      <c r="M2538" s="2" t="s">
        <v>2429</v>
      </c>
      <c r="N2538" s="9">
        <f>S2538*Unit_conversion!$C$5</f>
        <v>3.8027859058269287</v>
      </c>
      <c r="O2538" s="2"/>
      <c r="P2538" s="2"/>
      <c r="Q2538" s="2"/>
      <c r="R2538" s="10"/>
      <c r="S2538" s="2">
        <v>108</v>
      </c>
      <c r="U2538" s="2" t="s">
        <v>26</v>
      </c>
      <c r="W2538" s="2" t="s">
        <v>2430</v>
      </c>
      <c r="X2538" s="2" t="s">
        <v>1141</v>
      </c>
      <c r="Y2538" s="2" t="s">
        <v>2433</v>
      </c>
    </row>
    <row r="2539" spans="1:32" ht="14.25" customHeight="1">
      <c r="A2539" s="1">
        <v>3493</v>
      </c>
      <c r="B2539" s="16">
        <v>1</v>
      </c>
      <c r="C2539" s="1" t="s">
        <v>2424</v>
      </c>
      <c r="D2539" s="1" t="s">
        <v>2425</v>
      </c>
      <c r="E2539" s="1">
        <v>2017</v>
      </c>
      <c r="F2539" s="1" t="s">
        <v>2426</v>
      </c>
      <c r="G2539" s="1" t="s">
        <v>2427</v>
      </c>
      <c r="H2539" s="8" t="str">
        <f>HYPERLINK("https://doi.org/"&amp;G2539)</f>
        <v>https://doi.org/10.1109/JSTARS.2017.2707586</v>
      </c>
      <c r="I2539" s="1" t="s">
        <v>2428</v>
      </c>
      <c r="J2539" s="1" t="s">
        <v>2421</v>
      </c>
      <c r="K2539" s="2">
        <v>1</v>
      </c>
      <c r="L2539" s="2"/>
      <c r="M2539" s="2" t="s">
        <v>2429</v>
      </c>
      <c r="N2539" s="9">
        <f>S2539*Unit_conversion!$C$5</f>
        <v>4.3309506149695576</v>
      </c>
      <c r="O2539" s="2"/>
      <c r="P2539" s="2"/>
      <c r="Q2539" s="2"/>
      <c r="R2539" s="10"/>
      <c r="S2539" s="2">
        <v>123</v>
      </c>
      <c r="U2539" s="2" t="s">
        <v>26</v>
      </c>
      <c r="W2539" s="2" t="s">
        <v>1927</v>
      </c>
      <c r="X2539" s="2" t="s">
        <v>1141</v>
      </c>
      <c r="Y2539" s="2" t="s">
        <v>2433</v>
      </c>
    </row>
    <row r="2540" spans="1:32" ht="14.25" customHeight="1">
      <c r="A2540" s="1">
        <v>3493</v>
      </c>
      <c r="B2540" s="16">
        <v>1</v>
      </c>
      <c r="C2540" s="1" t="s">
        <v>2424</v>
      </c>
      <c r="D2540" s="1" t="s">
        <v>2425</v>
      </c>
      <c r="E2540" s="1">
        <v>2017</v>
      </c>
      <c r="F2540" s="1" t="s">
        <v>2426</v>
      </c>
      <c r="G2540" s="1" t="s">
        <v>2427</v>
      </c>
      <c r="H2540" s="8" t="str">
        <f>HYPERLINK("https://doi.org/"&amp;G2540)</f>
        <v>https://doi.org/10.1109/JSTARS.2017.2707586</v>
      </c>
      <c r="I2540" s="1" t="s">
        <v>2428</v>
      </c>
      <c r="J2540" s="1" t="s">
        <v>2421</v>
      </c>
      <c r="K2540" s="2">
        <v>1</v>
      </c>
      <c r="L2540" s="2"/>
      <c r="M2540" s="2" t="s">
        <v>2429</v>
      </c>
      <c r="N2540" s="9">
        <f>S2540*Unit_conversion!$C$5</f>
        <v>7.0069851412922111</v>
      </c>
      <c r="O2540" s="2"/>
      <c r="P2540" s="2"/>
      <c r="Q2540" s="2"/>
      <c r="R2540" s="10"/>
      <c r="S2540" s="2">
        <v>199</v>
      </c>
      <c r="U2540" s="2" t="s">
        <v>26</v>
      </c>
      <c r="W2540" s="2" t="s">
        <v>1929</v>
      </c>
      <c r="X2540" s="2" t="s">
        <v>1141</v>
      </c>
      <c r="Y2540" s="2" t="s">
        <v>2433</v>
      </c>
    </row>
    <row r="2541" spans="1:32" ht="14.25" customHeight="1">
      <c r="A2541" s="1">
        <v>3493</v>
      </c>
      <c r="B2541" s="16">
        <v>1</v>
      </c>
      <c r="C2541" s="1" t="s">
        <v>2424</v>
      </c>
      <c r="D2541" s="1" t="s">
        <v>2425</v>
      </c>
      <c r="E2541" s="1">
        <v>2017</v>
      </c>
      <c r="F2541" s="1" t="s">
        <v>2426</v>
      </c>
      <c r="G2541" s="1" t="s">
        <v>2427</v>
      </c>
      <c r="H2541" s="8" t="str">
        <f>HYPERLINK("https://doi.org/"&amp;G2541)</f>
        <v>https://doi.org/10.1109/JSTARS.2017.2707586</v>
      </c>
      <c r="I2541" s="1" t="s">
        <v>2428</v>
      </c>
      <c r="J2541" s="1" t="s">
        <v>2421</v>
      </c>
      <c r="K2541" s="2">
        <v>1</v>
      </c>
      <c r="L2541" s="2"/>
      <c r="M2541" s="2" t="s">
        <v>2429</v>
      </c>
      <c r="N2541" s="9">
        <f>S2541*Unit_conversion!$C$5</f>
        <v>4.2957396343600491</v>
      </c>
      <c r="O2541" s="2"/>
      <c r="P2541" s="2"/>
      <c r="Q2541" s="2"/>
      <c r="R2541" s="10"/>
      <c r="S2541" s="2">
        <v>122</v>
      </c>
      <c r="U2541" s="2" t="s">
        <v>26</v>
      </c>
      <c r="W2541" s="2" t="s">
        <v>1928</v>
      </c>
      <c r="X2541" s="2" t="s">
        <v>1141</v>
      </c>
      <c r="Y2541" s="2" t="s">
        <v>2433</v>
      </c>
    </row>
    <row r="2542" spans="1:32" ht="14.25" customHeight="1">
      <c r="A2542" s="1">
        <v>3493</v>
      </c>
      <c r="B2542" s="16">
        <v>1</v>
      </c>
      <c r="C2542" s="1" t="s">
        <v>2424</v>
      </c>
      <c r="D2542" s="1" t="s">
        <v>2425</v>
      </c>
      <c r="E2542" s="1">
        <v>2017</v>
      </c>
      <c r="F2542" s="1" t="s">
        <v>2426</v>
      </c>
      <c r="G2542" s="1" t="s">
        <v>2427</v>
      </c>
      <c r="H2542" s="8" t="str">
        <f>HYPERLINK("https://doi.org/"&amp;G2542)</f>
        <v>https://doi.org/10.1109/JSTARS.2017.2707586</v>
      </c>
      <c r="I2542" s="1" t="s">
        <v>2428</v>
      </c>
      <c r="J2542" s="1" t="s">
        <v>2421</v>
      </c>
      <c r="K2542" s="2">
        <v>1</v>
      </c>
      <c r="L2542" s="2"/>
      <c r="M2542" s="2" t="s">
        <v>2429</v>
      </c>
      <c r="N2542" s="9">
        <f>S2542*Unit_conversion!$C$5</f>
        <v>3.7323639446079113</v>
      </c>
      <c r="O2542" s="2"/>
      <c r="P2542" s="2"/>
      <c r="Q2542" s="2"/>
      <c r="R2542" s="10"/>
      <c r="S2542" s="2">
        <v>106</v>
      </c>
      <c r="U2542" s="2" t="s">
        <v>26</v>
      </c>
      <c r="W2542" s="2" t="s">
        <v>865</v>
      </c>
      <c r="X2542" s="2" t="s">
        <v>1141</v>
      </c>
      <c r="Y2542" s="2" t="s">
        <v>2433</v>
      </c>
    </row>
    <row r="2543" spans="1:32" ht="14.25" customHeight="1">
      <c r="A2543" s="1">
        <v>3493</v>
      </c>
      <c r="B2543" s="16">
        <v>1</v>
      </c>
      <c r="C2543" s="1" t="s">
        <v>2424</v>
      </c>
      <c r="D2543" s="1" t="s">
        <v>2425</v>
      </c>
      <c r="E2543" s="1">
        <v>2017</v>
      </c>
      <c r="F2543" s="1" t="s">
        <v>2426</v>
      </c>
      <c r="G2543" s="1" t="s">
        <v>2427</v>
      </c>
      <c r="H2543" s="8" t="str">
        <f>HYPERLINK("https://doi.org/"&amp;G2543)</f>
        <v>https://doi.org/10.1109/JSTARS.2017.2707586</v>
      </c>
      <c r="I2543" s="1" t="s">
        <v>2428</v>
      </c>
      <c r="J2543" s="1" t="s">
        <v>2421</v>
      </c>
      <c r="K2543" s="2">
        <v>1</v>
      </c>
      <c r="L2543" s="2"/>
      <c r="M2543" s="2" t="s">
        <v>2429</v>
      </c>
      <c r="N2543" s="9">
        <f>S2543*Unit_conversion!$C$5</f>
        <v>3.0281443324177397</v>
      </c>
      <c r="O2543" s="2"/>
      <c r="P2543" s="2"/>
      <c r="Q2543" s="2"/>
      <c r="R2543" s="10"/>
      <c r="S2543" s="2">
        <v>86</v>
      </c>
      <c r="U2543" s="2" t="s">
        <v>26</v>
      </c>
      <c r="W2543" s="2" t="s">
        <v>2431</v>
      </c>
      <c r="X2543" s="2" t="s">
        <v>1141</v>
      </c>
      <c r="Y2543" s="2" t="s">
        <v>2433</v>
      </c>
    </row>
    <row r="2544" spans="1:32" ht="14.25" customHeight="1">
      <c r="A2544" s="1">
        <v>3493</v>
      </c>
      <c r="B2544" s="16">
        <v>1</v>
      </c>
      <c r="C2544" s="1" t="s">
        <v>2424</v>
      </c>
      <c r="D2544" s="1" t="s">
        <v>2425</v>
      </c>
      <c r="E2544" s="1">
        <v>2017</v>
      </c>
      <c r="F2544" s="1" t="s">
        <v>2426</v>
      </c>
      <c r="G2544" s="1" t="s">
        <v>2427</v>
      </c>
      <c r="H2544" s="8" t="str">
        <f>HYPERLINK("https://doi.org/"&amp;G2544)</f>
        <v>https://doi.org/10.1109/JSTARS.2017.2707586</v>
      </c>
      <c r="I2544" s="1" t="s">
        <v>2428</v>
      </c>
      <c r="J2544" s="1" t="s">
        <v>2421</v>
      </c>
      <c r="K2544" s="2">
        <v>1</v>
      </c>
      <c r="L2544" s="2"/>
      <c r="M2544" s="2" t="s">
        <v>2434</v>
      </c>
      <c r="N2544" s="9">
        <f>S2544*Unit_conversion!$C$5</f>
        <v>2.7816674681511793</v>
      </c>
      <c r="O2544" s="2"/>
      <c r="P2544" s="2"/>
      <c r="Q2544" s="2"/>
      <c r="R2544" s="10"/>
      <c r="S2544" s="2">
        <v>79</v>
      </c>
      <c r="U2544" s="2" t="s">
        <v>26</v>
      </c>
      <c r="W2544" s="2" t="s">
        <v>2430</v>
      </c>
      <c r="X2544" s="2" t="s">
        <v>1141</v>
      </c>
      <c r="Y2544" s="2" t="s">
        <v>2435</v>
      </c>
    </row>
    <row r="2545" spans="1:32" ht="14.25" customHeight="1">
      <c r="A2545" s="1">
        <v>3493</v>
      </c>
      <c r="B2545" s="16">
        <v>1</v>
      </c>
      <c r="C2545" s="1" t="s">
        <v>2424</v>
      </c>
      <c r="D2545" s="1" t="s">
        <v>2425</v>
      </c>
      <c r="E2545" s="1">
        <v>2017</v>
      </c>
      <c r="F2545" s="1" t="s">
        <v>2426</v>
      </c>
      <c r="G2545" s="1" t="s">
        <v>2427</v>
      </c>
      <c r="H2545" s="8" t="str">
        <f>HYPERLINK("https://doi.org/"&amp;G2545)</f>
        <v>https://doi.org/10.1109/JSTARS.2017.2707586</v>
      </c>
      <c r="I2545" s="1" t="s">
        <v>2428</v>
      </c>
      <c r="J2545" s="1" t="s">
        <v>2421</v>
      </c>
      <c r="K2545" s="2">
        <v>1</v>
      </c>
      <c r="L2545" s="2"/>
      <c r="M2545" s="2" t="s">
        <v>2434</v>
      </c>
      <c r="N2545" s="9">
        <f>S2545*Unit_conversion!$C$5</f>
        <v>2.8520894293701966</v>
      </c>
      <c r="O2545" s="2"/>
      <c r="P2545" s="2"/>
      <c r="Q2545" s="2"/>
      <c r="R2545" s="10"/>
      <c r="S2545" s="2">
        <v>81</v>
      </c>
      <c r="U2545" s="2" t="s">
        <v>26</v>
      </c>
      <c r="W2545" s="2" t="s">
        <v>1927</v>
      </c>
      <c r="X2545" s="2" t="s">
        <v>1141</v>
      </c>
      <c r="Y2545" s="2" t="s">
        <v>2435</v>
      </c>
    </row>
    <row r="2546" spans="1:32" ht="14.25" customHeight="1">
      <c r="A2546" s="1">
        <v>3493</v>
      </c>
      <c r="B2546" s="16">
        <v>1</v>
      </c>
      <c r="C2546" s="1" t="s">
        <v>2424</v>
      </c>
      <c r="D2546" s="1" t="s">
        <v>2425</v>
      </c>
      <c r="E2546" s="1">
        <v>2017</v>
      </c>
      <c r="F2546" s="1" t="s">
        <v>2426</v>
      </c>
      <c r="G2546" s="1" t="s">
        <v>2427</v>
      </c>
      <c r="H2546" s="8" t="str">
        <f>HYPERLINK("https://doi.org/"&amp;G2546)</f>
        <v>https://doi.org/10.1109/JSTARS.2017.2707586</v>
      </c>
      <c r="I2546" s="1" t="s">
        <v>2428</v>
      </c>
      <c r="J2546" s="1" t="s">
        <v>2421</v>
      </c>
      <c r="K2546" s="2">
        <v>1</v>
      </c>
      <c r="L2546" s="2"/>
      <c r="M2546" s="2" t="s">
        <v>2434</v>
      </c>
      <c r="N2546" s="9">
        <f>S2546*Unit_conversion!$C$5</f>
        <v>8.6266902493296076</v>
      </c>
      <c r="O2546" s="2"/>
      <c r="P2546" s="2"/>
      <c r="Q2546" s="2"/>
      <c r="R2546" s="10"/>
      <c r="S2546" s="2">
        <v>245</v>
      </c>
      <c r="U2546" s="2" t="s">
        <v>26</v>
      </c>
      <c r="W2546" s="2" t="s">
        <v>1929</v>
      </c>
      <c r="X2546" s="2" t="s">
        <v>1141</v>
      </c>
      <c r="Y2546" s="2" t="s">
        <v>2435</v>
      </c>
    </row>
    <row r="2547" spans="1:32" ht="14.25" customHeight="1">
      <c r="A2547" s="1">
        <v>3493</v>
      </c>
      <c r="B2547" s="16">
        <v>1</v>
      </c>
      <c r="C2547" s="1" t="s">
        <v>2424</v>
      </c>
      <c r="D2547" s="1" t="s">
        <v>2425</v>
      </c>
      <c r="E2547" s="1">
        <v>2017</v>
      </c>
      <c r="F2547" s="1" t="s">
        <v>2426</v>
      </c>
      <c r="G2547" s="1" t="s">
        <v>2427</v>
      </c>
      <c r="H2547" s="8" t="str">
        <f>HYPERLINK("https://doi.org/"&amp;G2547)</f>
        <v>https://doi.org/10.1109/JSTARS.2017.2707586</v>
      </c>
      <c r="I2547" s="1" t="s">
        <v>2428</v>
      </c>
      <c r="J2547" s="1" t="s">
        <v>2421</v>
      </c>
      <c r="K2547" s="2">
        <v>1</v>
      </c>
      <c r="L2547" s="2"/>
      <c r="M2547" s="2" t="s">
        <v>2434</v>
      </c>
      <c r="N2547" s="9">
        <f>S2547*Unit_conversion!$C$5</f>
        <v>5.5633349363023585</v>
      </c>
      <c r="O2547" s="2"/>
      <c r="P2547" s="2"/>
      <c r="Q2547" s="2"/>
      <c r="R2547" s="10"/>
      <c r="S2547" s="2">
        <v>158</v>
      </c>
      <c r="U2547" s="2" t="s">
        <v>26</v>
      </c>
      <c r="W2547" s="2" t="s">
        <v>1928</v>
      </c>
      <c r="X2547" s="2" t="s">
        <v>1141</v>
      </c>
      <c r="Y2547" s="2" t="s">
        <v>2435</v>
      </c>
    </row>
    <row r="2548" spans="1:32" ht="14.25" customHeight="1">
      <c r="A2548" s="1">
        <v>3493</v>
      </c>
      <c r="B2548" s="16">
        <v>1</v>
      </c>
      <c r="C2548" s="1" t="s">
        <v>2424</v>
      </c>
      <c r="D2548" s="1" t="s">
        <v>2425</v>
      </c>
      <c r="E2548" s="1">
        <v>2017</v>
      </c>
      <c r="F2548" s="1" t="s">
        <v>2426</v>
      </c>
      <c r="G2548" s="1" t="s">
        <v>2427</v>
      </c>
      <c r="H2548" s="8" t="str">
        <f>HYPERLINK("https://doi.org/"&amp;G2548)</f>
        <v>https://doi.org/10.1109/JSTARS.2017.2707586</v>
      </c>
      <c r="I2548" s="1" t="s">
        <v>2428</v>
      </c>
      <c r="J2548" s="1" t="s">
        <v>2421</v>
      </c>
      <c r="K2548" s="2">
        <v>1</v>
      </c>
      <c r="L2548" s="2"/>
      <c r="M2548" s="2" t="s">
        <v>2434</v>
      </c>
      <c r="N2548" s="9">
        <f>S2548*Unit_conversion!$C$5</f>
        <v>4.0844737507029976</v>
      </c>
      <c r="O2548" s="2"/>
      <c r="P2548" s="2"/>
      <c r="Q2548" s="2"/>
      <c r="R2548" s="10"/>
      <c r="S2548" s="2">
        <v>116</v>
      </c>
      <c r="U2548" s="2" t="s">
        <v>26</v>
      </c>
      <c r="W2548" s="2" t="s">
        <v>865</v>
      </c>
      <c r="X2548" s="2" t="s">
        <v>1141</v>
      </c>
      <c r="Y2548" s="2" t="s">
        <v>2435</v>
      </c>
    </row>
    <row r="2549" spans="1:32" ht="14.25" customHeight="1">
      <c r="A2549" s="1">
        <v>3493</v>
      </c>
      <c r="B2549" s="16">
        <v>1</v>
      </c>
      <c r="C2549" s="1" t="s">
        <v>2424</v>
      </c>
      <c r="D2549" s="1" t="s">
        <v>2425</v>
      </c>
      <c r="E2549" s="1">
        <v>2017</v>
      </c>
      <c r="F2549" s="1" t="s">
        <v>2426</v>
      </c>
      <c r="G2549" s="1" t="s">
        <v>2427</v>
      </c>
      <c r="H2549" s="8" t="str">
        <f>HYPERLINK("https://doi.org/"&amp;G2549)</f>
        <v>https://doi.org/10.1109/JSTARS.2017.2707586</v>
      </c>
      <c r="I2549" s="1" t="s">
        <v>2428</v>
      </c>
      <c r="J2549" s="1" t="s">
        <v>2421</v>
      </c>
      <c r="K2549" s="2">
        <v>1</v>
      </c>
      <c r="L2549" s="2"/>
      <c r="M2549" s="2" t="s">
        <v>2434</v>
      </c>
      <c r="N2549" s="9">
        <f>S2549*Unit_conversion!$C$5</f>
        <v>4.2253176731410322</v>
      </c>
      <c r="O2549" s="2"/>
      <c r="P2549" s="2"/>
      <c r="Q2549" s="2"/>
      <c r="R2549" s="10"/>
      <c r="S2549" s="2">
        <v>120</v>
      </c>
      <c r="U2549" s="2" t="s">
        <v>26</v>
      </c>
      <c r="W2549" s="2" t="s">
        <v>2431</v>
      </c>
      <c r="X2549" s="2" t="s">
        <v>1141</v>
      </c>
      <c r="Y2549" s="2" t="s">
        <v>2435</v>
      </c>
    </row>
    <row r="2550" spans="1:32" ht="14.25" customHeight="1">
      <c r="A2550" s="3">
        <v>3490</v>
      </c>
      <c r="B2550" s="16">
        <v>1</v>
      </c>
      <c r="C2550" s="3" t="s">
        <v>2436</v>
      </c>
      <c r="D2550" s="3" t="s">
        <v>2437</v>
      </c>
      <c r="E2550" s="3">
        <v>2017</v>
      </c>
      <c r="F2550" s="3" t="s">
        <v>2438</v>
      </c>
      <c r="G2550" s="3" t="s">
        <v>2439</v>
      </c>
      <c r="H2550" s="17" t="str">
        <f>HYPERLINK("https://doi.org/"&amp;G2550)</f>
        <v>https://doi.org/10.1109/JSTARS.2017.2711198</v>
      </c>
      <c r="I2550" s="3" t="s">
        <v>2440</v>
      </c>
      <c r="J2550" s="3" t="s">
        <v>2421</v>
      </c>
      <c r="K2550" s="16">
        <v>20</v>
      </c>
      <c r="L2550" s="16"/>
      <c r="M2550" s="16" t="s">
        <v>2441</v>
      </c>
      <c r="N2550" s="9">
        <f>S2550*Unit_conversion!$C$5</f>
        <v>4.1548957119220145</v>
      </c>
      <c r="O2550" s="16"/>
      <c r="P2550" s="16"/>
      <c r="Q2550" s="16"/>
      <c r="R2550" s="10"/>
      <c r="S2550" s="16">
        <v>118</v>
      </c>
      <c r="T2550" s="3"/>
      <c r="U2550" s="2" t="s">
        <v>26</v>
      </c>
      <c r="V2550" s="3"/>
      <c r="W2550" s="16" t="s">
        <v>2442</v>
      </c>
      <c r="X2550" s="16" t="s">
        <v>28</v>
      </c>
      <c r="Y2550" s="16"/>
      <c r="Z2550" s="3"/>
      <c r="AA2550" s="3"/>
      <c r="AB2550" s="3"/>
      <c r="AC2550" s="3"/>
      <c r="AD2550" s="3"/>
      <c r="AE2550" s="3"/>
      <c r="AF2550" s="3"/>
    </row>
    <row r="2551" spans="1:32" ht="14.25" customHeight="1">
      <c r="A2551" s="3">
        <v>3490</v>
      </c>
      <c r="B2551" s="16">
        <v>1</v>
      </c>
      <c r="C2551" s="3" t="s">
        <v>2436</v>
      </c>
      <c r="D2551" s="3" t="s">
        <v>2437</v>
      </c>
      <c r="E2551" s="3">
        <v>2017</v>
      </c>
      <c r="F2551" s="3" t="s">
        <v>2438</v>
      </c>
      <c r="G2551" s="3" t="s">
        <v>2439</v>
      </c>
      <c r="H2551" s="17" t="str">
        <f>HYPERLINK("https://doi.org/"&amp;G2551)</f>
        <v>https://doi.org/10.1109/JSTARS.2017.2711198</v>
      </c>
      <c r="I2551" s="3" t="s">
        <v>2440</v>
      </c>
      <c r="J2551" s="3" t="s">
        <v>2421</v>
      </c>
      <c r="K2551" s="16">
        <v>20</v>
      </c>
      <c r="L2551" s="16"/>
      <c r="M2551" s="16" t="s">
        <v>2443</v>
      </c>
      <c r="N2551" s="9">
        <f>S2551*Unit_conversion!$C$5</f>
        <v>3.9084188476554544</v>
      </c>
      <c r="O2551" s="16"/>
      <c r="P2551" s="16"/>
      <c r="Q2551" s="16"/>
      <c r="R2551" s="10"/>
      <c r="S2551" s="16">
        <v>111</v>
      </c>
      <c r="T2551" s="3"/>
      <c r="U2551" s="2" t="s">
        <v>26</v>
      </c>
      <c r="V2551" s="3"/>
      <c r="W2551" s="16" t="s">
        <v>2442</v>
      </c>
      <c r="X2551" s="16" t="s">
        <v>28</v>
      </c>
      <c r="Y2551" s="16"/>
      <c r="Z2551" s="3"/>
      <c r="AA2551" s="3"/>
      <c r="AB2551" s="3"/>
      <c r="AC2551" s="3"/>
      <c r="AD2551" s="3"/>
      <c r="AE2551" s="3"/>
      <c r="AF2551" s="3"/>
    </row>
    <row r="2552" spans="1:32" ht="14.25" customHeight="1">
      <c r="A2552" s="3">
        <v>3490</v>
      </c>
      <c r="B2552" s="16">
        <v>1</v>
      </c>
      <c r="C2552" s="3" t="s">
        <v>2436</v>
      </c>
      <c r="D2552" s="3" t="s">
        <v>2437</v>
      </c>
      <c r="E2552" s="3">
        <v>2017</v>
      </c>
      <c r="F2552" s="3" t="s">
        <v>2438</v>
      </c>
      <c r="G2552" s="3" t="s">
        <v>2439</v>
      </c>
      <c r="H2552" s="17" t="str">
        <f>HYPERLINK("https://doi.org/"&amp;G2552)</f>
        <v>https://doi.org/10.1109/JSTARS.2017.2711198</v>
      </c>
      <c r="I2552" s="3" t="s">
        <v>2440</v>
      </c>
      <c r="J2552" s="3" t="s">
        <v>2421</v>
      </c>
      <c r="K2552" s="16">
        <v>20</v>
      </c>
      <c r="L2552" s="16"/>
      <c r="M2552" s="16" t="s">
        <v>2444</v>
      </c>
      <c r="N2552" s="9">
        <f>S2552*Unit_conversion!$C$5</f>
        <v>3.6267310027793855</v>
      </c>
      <c r="O2552" s="16"/>
      <c r="P2552" s="16"/>
      <c r="Q2552" s="16"/>
      <c r="R2552" s="10"/>
      <c r="S2552" s="16">
        <v>103</v>
      </c>
      <c r="T2552" s="3"/>
      <c r="U2552" s="2" t="s">
        <v>26</v>
      </c>
      <c r="V2552" s="3"/>
      <c r="W2552" s="16" t="s">
        <v>2442</v>
      </c>
      <c r="X2552" s="16" t="s">
        <v>28</v>
      </c>
      <c r="Y2552" s="16"/>
      <c r="Z2552" s="3"/>
      <c r="AA2552" s="3"/>
      <c r="AB2552" s="3"/>
      <c r="AC2552" s="3"/>
      <c r="AD2552" s="3"/>
      <c r="AE2552" s="3"/>
      <c r="AF2552" s="3"/>
    </row>
    <row r="2553" spans="1:32" ht="14.25" customHeight="1">
      <c r="A2553" s="3">
        <v>3490</v>
      </c>
      <c r="B2553" s="16">
        <v>1</v>
      </c>
      <c r="C2553" s="3" t="s">
        <v>2436</v>
      </c>
      <c r="D2553" s="3" t="s">
        <v>2437</v>
      </c>
      <c r="E2553" s="3">
        <v>2017</v>
      </c>
      <c r="F2553" s="3" t="s">
        <v>2438</v>
      </c>
      <c r="G2553" s="3" t="s">
        <v>2439</v>
      </c>
      <c r="H2553" s="17" t="str">
        <f>HYPERLINK("https://doi.org/"&amp;G2553)</f>
        <v>https://doi.org/10.1109/JSTARS.2017.2711198</v>
      </c>
      <c r="I2553" s="3" t="s">
        <v>2440</v>
      </c>
      <c r="J2553" s="3" t="s">
        <v>2421</v>
      </c>
      <c r="K2553" s="16">
        <v>20</v>
      </c>
      <c r="L2553" s="16"/>
      <c r="M2553" s="16" t="s">
        <v>2441</v>
      </c>
      <c r="N2553" s="9">
        <f>S2553*Unit_conversion!$C$5</f>
        <v>3.6267310027793855</v>
      </c>
      <c r="O2553" s="16"/>
      <c r="P2553" s="16"/>
      <c r="Q2553" s="16"/>
      <c r="R2553" s="10"/>
      <c r="S2553" s="16">
        <v>103</v>
      </c>
      <c r="T2553" s="3"/>
      <c r="U2553" s="2" t="s">
        <v>26</v>
      </c>
      <c r="V2553" s="3"/>
      <c r="W2553" s="16" t="s">
        <v>2445</v>
      </c>
      <c r="X2553" s="16" t="s">
        <v>28</v>
      </c>
      <c r="Y2553" s="16"/>
      <c r="Z2553" s="3"/>
      <c r="AA2553" s="3"/>
      <c r="AB2553" s="3"/>
      <c r="AC2553" s="3"/>
      <c r="AD2553" s="3"/>
      <c r="AE2553" s="3"/>
      <c r="AF2553" s="3"/>
    </row>
    <row r="2554" spans="1:32" ht="14.25" customHeight="1">
      <c r="A2554" s="3">
        <v>3490</v>
      </c>
      <c r="B2554" s="16">
        <v>1</v>
      </c>
      <c r="C2554" s="3" t="s">
        <v>2436</v>
      </c>
      <c r="D2554" s="3" t="s">
        <v>2437</v>
      </c>
      <c r="E2554" s="3">
        <v>2017</v>
      </c>
      <c r="F2554" s="3" t="s">
        <v>2438</v>
      </c>
      <c r="G2554" s="3" t="s">
        <v>2439</v>
      </c>
      <c r="H2554" s="17" t="str">
        <f>HYPERLINK("https://doi.org/"&amp;G2554)</f>
        <v>https://doi.org/10.1109/JSTARS.2017.2711198</v>
      </c>
      <c r="I2554" s="3" t="s">
        <v>2440</v>
      </c>
      <c r="J2554" s="3" t="s">
        <v>2421</v>
      </c>
      <c r="K2554" s="16">
        <v>20</v>
      </c>
      <c r="L2554" s="16"/>
      <c r="M2554" s="16" t="s">
        <v>2443</v>
      </c>
      <c r="N2554" s="9">
        <f>S2554*Unit_conversion!$C$5</f>
        <v>3.3450431579033171</v>
      </c>
      <c r="O2554" s="16"/>
      <c r="P2554" s="16"/>
      <c r="Q2554" s="16"/>
      <c r="R2554" s="10"/>
      <c r="S2554" s="16">
        <v>95</v>
      </c>
      <c r="T2554" s="3"/>
      <c r="U2554" s="2" t="s">
        <v>26</v>
      </c>
      <c r="V2554" s="3"/>
      <c r="W2554" s="16" t="s">
        <v>2445</v>
      </c>
      <c r="X2554" s="16" t="s">
        <v>28</v>
      </c>
      <c r="Y2554" s="16"/>
      <c r="Z2554" s="3"/>
      <c r="AA2554" s="3"/>
      <c r="AB2554" s="3"/>
      <c r="AC2554" s="3"/>
      <c r="AD2554" s="3"/>
      <c r="AE2554" s="3"/>
      <c r="AF2554" s="3"/>
    </row>
    <row r="2555" spans="1:32" ht="14.25" customHeight="1">
      <c r="A2555" s="3">
        <v>3490</v>
      </c>
      <c r="B2555" s="16">
        <v>1</v>
      </c>
      <c r="C2555" s="3" t="s">
        <v>2436</v>
      </c>
      <c r="D2555" s="3" t="s">
        <v>2437</v>
      </c>
      <c r="E2555" s="3">
        <v>2017</v>
      </c>
      <c r="F2555" s="3" t="s">
        <v>2438</v>
      </c>
      <c r="G2555" s="3" t="s">
        <v>2439</v>
      </c>
      <c r="H2555" s="17" t="str">
        <f>HYPERLINK("https://doi.org/"&amp;G2555)</f>
        <v>https://doi.org/10.1109/JSTARS.2017.2711198</v>
      </c>
      <c r="I2555" s="3" t="s">
        <v>2440</v>
      </c>
      <c r="J2555" s="3" t="s">
        <v>2421</v>
      </c>
      <c r="K2555" s="16">
        <v>20</v>
      </c>
      <c r="L2555" s="16"/>
      <c r="M2555" s="16" t="s">
        <v>2444</v>
      </c>
      <c r="N2555" s="9">
        <f>S2555*Unit_conversion!$C$5</f>
        <v>3.2394102160747913</v>
      </c>
      <c r="O2555" s="16"/>
      <c r="P2555" s="16"/>
      <c r="Q2555" s="16"/>
      <c r="R2555" s="10"/>
      <c r="S2555" s="16">
        <v>92</v>
      </c>
      <c r="T2555" s="3"/>
      <c r="U2555" s="2" t="s">
        <v>26</v>
      </c>
      <c r="V2555" s="3"/>
      <c r="W2555" s="16" t="s">
        <v>2445</v>
      </c>
      <c r="X2555" s="16" t="s">
        <v>28</v>
      </c>
      <c r="Y2555" s="16"/>
      <c r="Z2555" s="3"/>
      <c r="AA2555" s="3"/>
      <c r="AB2555" s="3"/>
      <c r="AC2555" s="3"/>
      <c r="AD2555" s="3"/>
      <c r="AE2555" s="3"/>
      <c r="AF2555" s="3"/>
    </row>
    <row r="2556" spans="1:32" ht="14.25" customHeight="1">
      <c r="A2556" s="3">
        <v>3490</v>
      </c>
      <c r="B2556" s="16">
        <v>1</v>
      </c>
      <c r="C2556" s="3" t="s">
        <v>2436</v>
      </c>
      <c r="D2556" s="3" t="s">
        <v>2437</v>
      </c>
      <c r="E2556" s="3">
        <v>2017</v>
      </c>
      <c r="F2556" s="3" t="s">
        <v>2438</v>
      </c>
      <c r="G2556" s="3" t="s">
        <v>2439</v>
      </c>
      <c r="H2556" s="17" t="str">
        <f>HYPERLINK("https://doi.org/"&amp;G2556)</f>
        <v>https://doi.org/10.1109/JSTARS.2017.2711198</v>
      </c>
      <c r="I2556" s="3" t="s">
        <v>2440</v>
      </c>
      <c r="J2556" s="3" t="s">
        <v>2421</v>
      </c>
      <c r="K2556" s="16">
        <v>20</v>
      </c>
      <c r="L2556" s="16"/>
      <c r="M2556" s="16" t="s">
        <v>2441</v>
      </c>
      <c r="N2556" s="9">
        <f>S2556*Unit_conversion!$C$5</f>
        <v>4.7182714016741523</v>
      </c>
      <c r="O2556" s="16"/>
      <c r="P2556" s="16"/>
      <c r="Q2556" s="16"/>
      <c r="R2556" s="10"/>
      <c r="S2556" s="16">
        <v>134</v>
      </c>
      <c r="T2556" s="3"/>
      <c r="U2556" s="2" t="s">
        <v>26</v>
      </c>
      <c r="V2556" s="3"/>
      <c r="W2556" s="16" t="s">
        <v>2446</v>
      </c>
      <c r="X2556" s="16" t="s">
        <v>28</v>
      </c>
      <c r="Y2556" s="16"/>
      <c r="Z2556" s="3"/>
      <c r="AA2556" s="3"/>
      <c r="AB2556" s="3"/>
      <c r="AC2556" s="3"/>
      <c r="AD2556" s="3"/>
      <c r="AE2556" s="3"/>
      <c r="AF2556" s="3"/>
    </row>
    <row r="2557" spans="1:32" ht="14.25" customHeight="1">
      <c r="A2557" s="3">
        <v>3490</v>
      </c>
      <c r="B2557" s="16">
        <v>1</v>
      </c>
      <c r="C2557" s="3" t="s">
        <v>2436</v>
      </c>
      <c r="D2557" s="3" t="s">
        <v>2437</v>
      </c>
      <c r="E2557" s="3">
        <v>2017</v>
      </c>
      <c r="F2557" s="3" t="s">
        <v>2438</v>
      </c>
      <c r="G2557" s="3" t="s">
        <v>2439</v>
      </c>
      <c r="H2557" s="17" t="str">
        <f>HYPERLINK("https://doi.org/"&amp;G2557)</f>
        <v>https://doi.org/10.1109/JSTARS.2017.2711198</v>
      </c>
      <c r="I2557" s="3" t="s">
        <v>2440</v>
      </c>
      <c r="J2557" s="3" t="s">
        <v>2421</v>
      </c>
      <c r="K2557" s="16">
        <v>20</v>
      </c>
      <c r="L2557" s="16"/>
      <c r="M2557" s="16" t="s">
        <v>2443</v>
      </c>
      <c r="N2557" s="9">
        <f>S2557*Unit_conversion!$C$5</f>
        <v>4.4013725761885745</v>
      </c>
      <c r="O2557" s="16"/>
      <c r="P2557" s="16"/>
      <c r="Q2557" s="16"/>
      <c r="R2557" s="10"/>
      <c r="S2557" s="16">
        <v>125</v>
      </c>
      <c r="T2557" s="3"/>
      <c r="U2557" s="2" t="s">
        <v>26</v>
      </c>
      <c r="V2557" s="3"/>
      <c r="W2557" s="16" t="s">
        <v>2446</v>
      </c>
      <c r="X2557" s="16" t="s">
        <v>28</v>
      </c>
      <c r="Y2557" s="16"/>
      <c r="Z2557" s="3"/>
      <c r="AA2557" s="3"/>
      <c r="AB2557" s="3"/>
      <c r="AC2557" s="3"/>
      <c r="AD2557" s="3"/>
      <c r="AE2557" s="3"/>
      <c r="AF2557" s="3"/>
    </row>
    <row r="2558" spans="1:32" ht="14.25" customHeight="1">
      <c r="A2558" s="3">
        <v>3490</v>
      </c>
      <c r="B2558" s="16">
        <v>1</v>
      </c>
      <c r="C2558" s="3" t="s">
        <v>2436</v>
      </c>
      <c r="D2558" s="3" t="s">
        <v>2437</v>
      </c>
      <c r="E2558" s="3">
        <v>2017</v>
      </c>
      <c r="F2558" s="3" t="s">
        <v>2438</v>
      </c>
      <c r="G2558" s="3" t="s">
        <v>2439</v>
      </c>
      <c r="H2558" s="17" t="str">
        <f>HYPERLINK("https://doi.org/"&amp;G2558)</f>
        <v>https://doi.org/10.1109/JSTARS.2017.2711198</v>
      </c>
      <c r="I2558" s="3" t="s">
        <v>2440</v>
      </c>
      <c r="J2558" s="3" t="s">
        <v>2421</v>
      </c>
      <c r="K2558" s="16">
        <v>20</v>
      </c>
      <c r="L2558" s="16"/>
      <c r="M2558" s="16" t="s">
        <v>2444</v>
      </c>
      <c r="N2558" s="9">
        <f>S2558*Unit_conversion!$C$5</f>
        <v>4.366161595579066</v>
      </c>
      <c r="O2558" s="16"/>
      <c r="P2558" s="16"/>
      <c r="Q2558" s="16"/>
      <c r="R2558" s="10"/>
      <c r="S2558" s="16">
        <v>124</v>
      </c>
      <c r="T2558" s="3"/>
      <c r="U2558" s="2" t="s">
        <v>26</v>
      </c>
      <c r="V2558" s="3"/>
      <c r="W2558" s="16" t="s">
        <v>2446</v>
      </c>
      <c r="X2558" s="16" t="s">
        <v>28</v>
      </c>
      <c r="Y2558" s="16"/>
      <c r="Z2558" s="3"/>
      <c r="AA2558" s="3"/>
      <c r="AB2558" s="3"/>
      <c r="AC2558" s="3"/>
      <c r="AD2558" s="3"/>
      <c r="AE2558" s="3"/>
      <c r="AF2558" s="3"/>
    </row>
    <row r="2559" spans="1:32" ht="14.25" customHeight="1">
      <c r="A2559" s="3">
        <v>3490</v>
      </c>
      <c r="B2559" s="16">
        <v>1</v>
      </c>
      <c r="C2559" s="3" t="s">
        <v>2436</v>
      </c>
      <c r="D2559" s="3" t="s">
        <v>2437</v>
      </c>
      <c r="E2559" s="3">
        <v>2017</v>
      </c>
      <c r="F2559" s="3" t="s">
        <v>2438</v>
      </c>
      <c r="G2559" s="3" t="s">
        <v>2439</v>
      </c>
      <c r="H2559" s="17" t="str">
        <f>HYPERLINK("https://doi.org/"&amp;G2559)</f>
        <v>https://doi.org/10.1109/JSTARS.2017.2711198</v>
      </c>
      <c r="I2559" s="3" t="s">
        <v>2440</v>
      </c>
      <c r="J2559" s="3" t="s">
        <v>2421</v>
      </c>
      <c r="K2559" s="16">
        <v>20</v>
      </c>
      <c r="L2559" s="16"/>
      <c r="M2559" s="16" t="s">
        <v>2441</v>
      </c>
      <c r="N2559" s="9">
        <f>S2559*Unit_conversion!$C$5</f>
        <v>4.6830604210646438</v>
      </c>
      <c r="O2559" s="16"/>
      <c r="P2559" s="16"/>
      <c r="Q2559" s="16"/>
      <c r="R2559" s="10"/>
      <c r="S2559" s="16">
        <v>133</v>
      </c>
      <c r="T2559" s="3"/>
      <c r="U2559" s="2" t="s">
        <v>26</v>
      </c>
      <c r="V2559" s="3"/>
      <c r="W2559" s="16" t="s">
        <v>2447</v>
      </c>
      <c r="X2559" s="16" t="s">
        <v>28</v>
      </c>
      <c r="Y2559" s="16"/>
      <c r="Z2559" s="3"/>
      <c r="AA2559" s="3"/>
      <c r="AB2559" s="3"/>
      <c r="AC2559" s="3"/>
      <c r="AD2559" s="3"/>
      <c r="AE2559" s="3"/>
      <c r="AF2559" s="3"/>
    </row>
    <row r="2560" spans="1:32" ht="14.25" customHeight="1">
      <c r="A2560" s="3">
        <v>3490</v>
      </c>
      <c r="B2560" s="16">
        <v>1</v>
      </c>
      <c r="C2560" s="3" t="s">
        <v>2436</v>
      </c>
      <c r="D2560" s="3" t="s">
        <v>2437</v>
      </c>
      <c r="E2560" s="3">
        <v>2017</v>
      </c>
      <c r="F2560" s="3" t="s">
        <v>2438</v>
      </c>
      <c r="G2560" s="3" t="s">
        <v>2439</v>
      </c>
      <c r="H2560" s="17" t="str">
        <f>HYPERLINK("https://doi.org/"&amp;G2560)</f>
        <v>https://doi.org/10.1109/JSTARS.2017.2711198</v>
      </c>
      <c r="I2560" s="3" t="s">
        <v>2440</v>
      </c>
      <c r="J2560" s="3" t="s">
        <v>2421</v>
      </c>
      <c r="K2560" s="16">
        <v>20</v>
      </c>
      <c r="L2560" s="16"/>
      <c r="M2560" s="16" t="s">
        <v>2443</v>
      </c>
      <c r="N2560" s="9">
        <f>S2560*Unit_conversion!$C$5</f>
        <v>4.2957396343600491</v>
      </c>
      <c r="O2560" s="16"/>
      <c r="P2560" s="16"/>
      <c r="Q2560" s="16"/>
      <c r="R2560" s="10"/>
      <c r="S2560" s="16">
        <v>122</v>
      </c>
      <c r="T2560" s="3"/>
      <c r="U2560" s="2" t="s">
        <v>26</v>
      </c>
      <c r="V2560" s="3"/>
      <c r="W2560" s="16" t="s">
        <v>2447</v>
      </c>
      <c r="X2560" s="16" t="s">
        <v>28</v>
      </c>
      <c r="Y2560" s="16"/>
      <c r="Z2560" s="3"/>
      <c r="AA2560" s="3"/>
      <c r="AB2560" s="3"/>
      <c r="AC2560" s="3"/>
      <c r="AD2560" s="3"/>
      <c r="AE2560" s="3"/>
      <c r="AF2560" s="3"/>
    </row>
    <row r="2561" spans="1:32" ht="14.25" customHeight="1">
      <c r="A2561" s="3">
        <v>3490</v>
      </c>
      <c r="B2561" s="16">
        <v>1</v>
      </c>
      <c r="C2561" s="3" t="s">
        <v>2436</v>
      </c>
      <c r="D2561" s="3" t="s">
        <v>2437</v>
      </c>
      <c r="E2561" s="3">
        <v>2017</v>
      </c>
      <c r="F2561" s="3" t="s">
        <v>2438</v>
      </c>
      <c r="G2561" s="3" t="s">
        <v>2439</v>
      </c>
      <c r="H2561" s="17" t="str">
        <f>HYPERLINK("https://doi.org/"&amp;G2561)</f>
        <v>https://doi.org/10.1109/JSTARS.2017.2711198</v>
      </c>
      <c r="I2561" s="3" t="s">
        <v>2440</v>
      </c>
      <c r="J2561" s="3" t="s">
        <v>2421</v>
      </c>
      <c r="K2561" s="16">
        <v>20</v>
      </c>
      <c r="L2561" s="16"/>
      <c r="M2561" s="16" t="s">
        <v>2444</v>
      </c>
      <c r="N2561" s="9">
        <f>S2561*Unit_conversion!$C$5</f>
        <v>4.2605286537505407</v>
      </c>
      <c r="O2561" s="16"/>
      <c r="P2561" s="16"/>
      <c r="Q2561" s="16"/>
      <c r="R2561" s="10"/>
      <c r="S2561" s="16">
        <v>121</v>
      </c>
      <c r="T2561" s="3"/>
      <c r="U2561" s="2" t="s">
        <v>26</v>
      </c>
      <c r="V2561" s="3"/>
      <c r="W2561" s="16" t="s">
        <v>2447</v>
      </c>
      <c r="X2561" s="16" t="s">
        <v>28</v>
      </c>
      <c r="Y2561" s="16"/>
      <c r="Z2561" s="3"/>
      <c r="AA2561" s="3"/>
      <c r="AB2561" s="3"/>
      <c r="AC2561" s="3"/>
      <c r="AD2561" s="3"/>
      <c r="AE2561" s="3"/>
      <c r="AF2561" s="3"/>
    </row>
    <row r="2562" spans="1:32" ht="14.25" customHeight="1">
      <c r="A2562" s="1">
        <v>3337</v>
      </c>
      <c r="B2562" s="2">
        <v>1</v>
      </c>
      <c r="C2562" s="1" t="s">
        <v>2448</v>
      </c>
      <c r="D2562" s="1" t="s">
        <v>2449</v>
      </c>
      <c r="E2562" s="1">
        <v>2018</v>
      </c>
      <c r="F2562" s="1" t="s">
        <v>2450</v>
      </c>
      <c r="G2562" s="1" t="s">
        <v>2451</v>
      </c>
      <c r="H2562" s="8" t="str">
        <f>HYPERLINK("https://doi.org/"&amp;G2562)</f>
        <v>https://doi.org/10.1109/JSTARS.2017.2753723</v>
      </c>
      <c r="I2562" s="1" t="s">
        <v>2452</v>
      </c>
      <c r="J2562" s="1" t="s">
        <v>2421</v>
      </c>
      <c r="K2562" s="2">
        <v>1</v>
      </c>
      <c r="L2562" s="2">
        <v>153</v>
      </c>
      <c r="M2562" s="2" t="s">
        <v>2453</v>
      </c>
      <c r="N2562" s="9">
        <f>S2562*Unit_conversion!$C$5</f>
        <v>1.4319601594274958</v>
      </c>
      <c r="O2562" s="2"/>
      <c r="P2562" s="2"/>
      <c r="Q2562" s="2"/>
      <c r="R2562" s="26"/>
      <c r="S2562" s="21">
        <v>40.667999999999999</v>
      </c>
      <c r="U2562" s="2" t="s">
        <v>35</v>
      </c>
      <c r="V2562" s="2" t="s">
        <v>29</v>
      </c>
      <c r="W2562" s="2" t="s">
        <v>2454</v>
      </c>
      <c r="X2562" s="2" t="s">
        <v>1141</v>
      </c>
      <c r="Y2562" s="2" t="s">
        <v>2455</v>
      </c>
      <c r="Z2562" s="2" t="s">
        <v>2152</v>
      </c>
    </row>
    <row r="2563" spans="1:32" ht="14.25" customHeight="1">
      <c r="A2563" s="1">
        <v>3337</v>
      </c>
      <c r="B2563" s="2">
        <v>1</v>
      </c>
      <c r="C2563" s="1" t="s">
        <v>2448</v>
      </c>
      <c r="D2563" s="1" t="s">
        <v>2449</v>
      </c>
      <c r="E2563" s="1">
        <v>2018</v>
      </c>
      <c r="F2563" s="1" t="s">
        <v>2450</v>
      </c>
      <c r="G2563" s="1" t="s">
        <v>2451</v>
      </c>
      <c r="H2563" s="8" t="str">
        <f>HYPERLINK("https://doi.org/"&amp;G2563)</f>
        <v>https://doi.org/10.1109/JSTARS.2017.2753723</v>
      </c>
      <c r="I2563" s="1" t="s">
        <v>2452</v>
      </c>
      <c r="J2563" s="1" t="s">
        <v>2421</v>
      </c>
      <c r="K2563" s="2">
        <v>1</v>
      </c>
      <c r="L2563" s="2">
        <v>14</v>
      </c>
      <c r="M2563" s="2" t="s">
        <v>2453</v>
      </c>
      <c r="N2563" s="9">
        <f>S2563*Unit_conversion!$C$5</f>
        <v>1.1998845862302245</v>
      </c>
      <c r="O2563" s="2"/>
      <c r="P2563" s="2"/>
      <c r="Q2563" s="2"/>
      <c r="R2563" s="26"/>
      <c r="S2563" s="21">
        <v>34.076999999999998</v>
      </c>
      <c r="U2563" s="2" t="s">
        <v>35</v>
      </c>
      <c r="V2563" s="2" t="s">
        <v>29</v>
      </c>
      <c r="W2563" s="2" t="s">
        <v>2454</v>
      </c>
      <c r="X2563" s="2" t="s">
        <v>1141</v>
      </c>
      <c r="Y2563" s="2" t="s">
        <v>2455</v>
      </c>
      <c r="Z2563" s="2" t="s">
        <v>2153</v>
      </c>
    </row>
    <row r="2564" spans="1:32" ht="14.25" customHeight="1">
      <c r="A2564" s="1">
        <v>3337</v>
      </c>
      <c r="B2564" s="2">
        <v>1</v>
      </c>
      <c r="C2564" s="1" t="s">
        <v>2448</v>
      </c>
      <c r="D2564" s="1" t="s">
        <v>2449</v>
      </c>
      <c r="E2564" s="1">
        <v>2018</v>
      </c>
      <c r="F2564" s="1" t="s">
        <v>2450</v>
      </c>
      <c r="G2564" s="1" t="s">
        <v>2451</v>
      </c>
      <c r="H2564" s="8" t="str">
        <f>HYPERLINK("https://doi.org/"&amp;G2564)</f>
        <v>https://doi.org/10.1109/JSTARS.2017.2753723</v>
      </c>
      <c r="I2564" s="1" t="s">
        <v>2452</v>
      </c>
      <c r="J2564" s="1" t="s">
        <v>2421</v>
      </c>
      <c r="K2564" s="2">
        <v>1</v>
      </c>
      <c r="L2564" s="2">
        <v>94</v>
      </c>
      <c r="M2564" s="2" t="s">
        <v>2453</v>
      </c>
      <c r="N2564" s="9">
        <f>S2564*Unit_conversion!$C$5</f>
        <v>2.1310741794292891</v>
      </c>
      <c r="O2564" s="2"/>
      <c r="P2564" s="2"/>
      <c r="Q2564" s="2"/>
      <c r="R2564" s="26"/>
      <c r="S2564" s="21">
        <v>60.523000000000003</v>
      </c>
      <c r="U2564" s="2" t="s">
        <v>35</v>
      </c>
      <c r="V2564" s="2" t="s">
        <v>2456</v>
      </c>
      <c r="W2564" s="2" t="s">
        <v>2457</v>
      </c>
      <c r="X2564" s="2" t="s">
        <v>1141</v>
      </c>
      <c r="Y2564" s="2" t="s">
        <v>2455</v>
      </c>
      <c r="Z2564" s="2" t="s">
        <v>2152</v>
      </c>
    </row>
    <row r="2565" spans="1:32" ht="14.25" customHeight="1">
      <c r="A2565" s="1">
        <v>3337</v>
      </c>
      <c r="B2565" s="2">
        <v>1</v>
      </c>
      <c r="C2565" s="1" t="s">
        <v>2448</v>
      </c>
      <c r="D2565" s="1" t="s">
        <v>2449</v>
      </c>
      <c r="E2565" s="1">
        <v>2018</v>
      </c>
      <c r="F2565" s="1" t="s">
        <v>2450</v>
      </c>
      <c r="G2565" s="1" t="s">
        <v>2451</v>
      </c>
      <c r="H2565" s="8" t="str">
        <f>HYPERLINK("https://doi.org/"&amp;G2565)</f>
        <v>https://doi.org/10.1109/JSTARS.2017.2753723</v>
      </c>
      <c r="I2565" s="1" t="s">
        <v>2452</v>
      </c>
      <c r="J2565" s="1" t="s">
        <v>2421</v>
      </c>
      <c r="K2565" s="2">
        <v>1</v>
      </c>
      <c r="L2565" s="2">
        <v>90</v>
      </c>
      <c r="M2565" s="2" t="s">
        <v>2453</v>
      </c>
      <c r="N2565" s="9">
        <f>S2565*Unit_conversion!$C$5</f>
        <v>2.2105453626649498</v>
      </c>
      <c r="O2565" s="2"/>
      <c r="P2565" s="2"/>
      <c r="Q2565" s="2"/>
      <c r="R2565" s="26"/>
      <c r="S2565" s="21">
        <v>62.78</v>
      </c>
      <c r="U2565" s="2" t="s">
        <v>35</v>
      </c>
      <c r="V2565" s="2" t="s">
        <v>2456</v>
      </c>
      <c r="W2565" s="2" t="s">
        <v>2457</v>
      </c>
      <c r="X2565" s="2" t="s">
        <v>1141</v>
      </c>
      <c r="Y2565" s="2" t="s">
        <v>2455</v>
      </c>
      <c r="Z2565" s="2" t="s">
        <v>2153</v>
      </c>
    </row>
    <row r="2566" spans="1:32" ht="14.25" customHeight="1">
      <c r="A2566" s="1">
        <v>3337</v>
      </c>
      <c r="B2566" s="2">
        <v>1</v>
      </c>
      <c r="C2566" s="1" t="s">
        <v>2448</v>
      </c>
      <c r="D2566" s="1" t="s">
        <v>2449</v>
      </c>
      <c r="E2566" s="1">
        <v>2018</v>
      </c>
      <c r="F2566" s="1" t="s">
        <v>2450</v>
      </c>
      <c r="G2566" s="1" t="s">
        <v>2451</v>
      </c>
      <c r="H2566" s="8" t="str">
        <f>HYPERLINK("https://doi.org/"&amp;G2566)</f>
        <v>https://doi.org/10.1109/JSTARS.2017.2753723</v>
      </c>
      <c r="I2566" s="1" t="s">
        <v>2452</v>
      </c>
      <c r="J2566" s="1" t="s">
        <v>2421</v>
      </c>
      <c r="K2566" s="2">
        <v>1</v>
      </c>
      <c r="L2566" s="2">
        <v>91</v>
      </c>
      <c r="M2566" s="2" t="s">
        <v>2453</v>
      </c>
      <c r="N2566" s="9">
        <f>S2566*Unit_conversion!$C$5</f>
        <v>1.2991091295878199</v>
      </c>
      <c r="O2566" s="2"/>
      <c r="P2566" s="2"/>
      <c r="Q2566" s="2"/>
      <c r="R2566" s="26"/>
      <c r="S2566" s="21">
        <v>36.895000000000003</v>
      </c>
      <c r="U2566" s="2" t="s">
        <v>35</v>
      </c>
      <c r="V2566" s="2" t="s">
        <v>29</v>
      </c>
      <c r="W2566" s="2" t="s">
        <v>2454</v>
      </c>
      <c r="X2566" s="2" t="s">
        <v>1141</v>
      </c>
      <c r="Y2566" s="2" t="s">
        <v>2458</v>
      </c>
      <c r="Z2566" s="2" t="s">
        <v>2152</v>
      </c>
    </row>
    <row r="2567" spans="1:32" ht="14.25" customHeight="1">
      <c r="A2567" s="1">
        <v>3337</v>
      </c>
      <c r="B2567" s="2">
        <v>1</v>
      </c>
      <c r="C2567" s="1" t="s">
        <v>2448</v>
      </c>
      <c r="D2567" s="1" t="s">
        <v>2449</v>
      </c>
      <c r="E2567" s="1">
        <v>2018</v>
      </c>
      <c r="F2567" s="1" t="s">
        <v>2450</v>
      </c>
      <c r="G2567" s="1" t="s">
        <v>2451</v>
      </c>
      <c r="H2567" s="8" t="str">
        <f>HYPERLINK("https://doi.org/"&amp;G2567)</f>
        <v>https://doi.org/10.1109/JSTARS.2017.2753723</v>
      </c>
      <c r="I2567" s="1" t="s">
        <v>2452</v>
      </c>
      <c r="J2567" s="1" t="s">
        <v>2421</v>
      </c>
      <c r="K2567" s="2">
        <v>1</v>
      </c>
      <c r="L2567" s="2">
        <v>108</v>
      </c>
      <c r="M2567" s="2" t="s">
        <v>2453</v>
      </c>
      <c r="N2567" s="9">
        <f>S2567*Unit_conversion!$C$5</f>
        <v>1.2658347529118343</v>
      </c>
      <c r="O2567" s="2"/>
      <c r="P2567" s="2"/>
      <c r="Q2567" s="2"/>
      <c r="R2567" s="26"/>
      <c r="S2567" s="21">
        <v>35.950000000000003</v>
      </c>
      <c r="U2567" s="2" t="s">
        <v>35</v>
      </c>
      <c r="V2567" s="2" t="s">
        <v>29</v>
      </c>
      <c r="W2567" s="2" t="s">
        <v>2454</v>
      </c>
      <c r="X2567" s="2" t="s">
        <v>1141</v>
      </c>
      <c r="Y2567" s="2" t="s">
        <v>2458</v>
      </c>
      <c r="Z2567" s="2" t="s">
        <v>2153</v>
      </c>
    </row>
    <row r="2568" spans="1:32" ht="14.25" customHeight="1">
      <c r="A2568" s="1">
        <v>3337</v>
      </c>
      <c r="B2568" s="2">
        <v>1</v>
      </c>
      <c r="C2568" s="1" t="s">
        <v>2448</v>
      </c>
      <c r="D2568" s="1" t="s">
        <v>2449</v>
      </c>
      <c r="E2568" s="1">
        <v>2018</v>
      </c>
      <c r="F2568" s="1" t="s">
        <v>2450</v>
      </c>
      <c r="G2568" s="1" t="s">
        <v>2451</v>
      </c>
      <c r="H2568" s="8" t="str">
        <f>HYPERLINK("https://doi.org/"&amp;G2568)</f>
        <v>https://doi.org/10.1109/JSTARS.2017.2753723</v>
      </c>
      <c r="I2568" s="1" t="s">
        <v>2452</v>
      </c>
      <c r="J2568" s="1" t="s">
        <v>2421</v>
      </c>
      <c r="K2568" s="2">
        <v>1</v>
      </c>
      <c r="L2568" s="2">
        <v>38</v>
      </c>
      <c r="M2568" s="2" t="s">
        <v>2453</v>
      </c>
      <c r="N2568" s="9">
        <f>S2568*Unit_conversion!$C$5</f>
        <v>2.157095094099716</v>
      </c>
      <c r="O2568" s="2"/>
      <c r="P2568" s="2"/>
      <c r="Q2568" s="2"/>
      <c r="R2568" s="26"/>
      <c r="S2568" s="21">
        <v>61.262</v>
      </c>
      <c r="U2568" s="2" t="s">
        <v>35</v>
      </c>
      <c r="V2568" s="2" t="s">
        <v>2456</v>
      </c>
      <c r="W2568" s="2" t="s">
        <v>2457</v>
      </c>
      <c r="X2568" s="2" t="s">
        <v>1141</v>
      </c>
      <c r="Y2568" s="2" t="s">
        <v>2458</v>
      </c>
      <c r="Z2568" s="2" t="s">
        <v>2152</v>
      </c>
    </row>
    <row r="2569" spans="1:32" ht="14.25" customHeight="1">
      <c r="A2569" s="1">
        <v>3337</v>
      </c>
      <c r="B2569" s="2">
        <v>1</v>
      </c>
      <c r="C2569" s="1" t="s">
        <v>2448</v>
      </c>
      <c r="D2569" s="1" t="s">
        <v>2449</v>
      </c>
      <c r="E2569" s="1">
        <v>2018</v>
      </c>
      <c r="F2569" s="1" t="s">
        <v>2450</v>
      </c>
      <c r="G2569" s="1" t="s">
        <v>2451</v>
      </c>
      <c r="H2569" s="8" t="str">
        <f>HYPERLINK("https://doi.org/"&amp;G2569)</f>
        <v>https://doi.org/10.1109/JSTARS.2017.2753723</v>
      </c>
      <c r="I2569" s="1" t="s">
        <v>2452</v>
      </c>
      <c r="J2569" s="1" t="s">
        <v>2421</v>
      </c>
      <c r="K2569" s="2">
        <v>1</v>
      </c>
      <c r="L2569" s="2">
        <v>45</v>
      </c>
      <c r="M2569" s="2" t="s">
        <v>2453</v>
      </c>
      <c r="N2569" s="9">
        <f>S2569*Unit_conversion!$C$5</f>
        <v>2.086778765822527</v>
      </c>
      <c r="O2569" s="2"/>
      <c r="P2569" s="2"/>
      <c r="Q2569" s="2"/>
      <c r="R2569" s="26"/>
      <c r="S2569" s="21">
        <v>59.265000000000001</v>
      </c>
      <c r="U2569" s="2" t="s">
        <v>35</v>
      </c>
      <c r="V2569" s="2" t="s">
        <v>2456</v>
      </c>
      <c r="W2569" s="2" t="s">
        <v>2457</v>
      </c>
      <c r="X2569" s="2" t="s">
        <v>1141</v>
      </c>
      <c r="Y2569" s="2" t="s">
        <v>2458</v>
      </c>
      <c r="Z2569" s="2" t="s">
        <v>2153</v>
      </c>
    </row>
    <row r="2570" spans="1:32" ht="14.25" customHeight="1">
      <c r="A2570" s="1">
        <v>3337</v>
      </c>
      <c r="B2570" s="2">
        <v>1</v>
      </c>
      <c r="C2570" s="1" t="s">
        <v>2448</v>
      </c>
      <c r="D2570" s="1" t="s">
        <v>2449</v>
      </c>
      <c r="E2570" s="1">
        <v>2018</v>
      </c>
      <c r="F2570" s="1" t="s">
        <v>2450</v>
      </c>
      <c r="G2570" s="1" t="s">
        <v>2451</v>
      </c>
      <c r="H2570" s="8" t="str">
        <f>HYPERLINK("https://doi.org/"&amp;G2570)</f>
        <v>https://doi.org/10.1109/JSTARS.2017.2753723</v>
      </c>
      <c r="I2570" s="1" t="s">
        <v>2452</v>
      </c>
      <c r="J2570" s="1" t="s">
        <v>2421</v>
      </c>
      <c r="K2570" s="2">
        <v>1</v>
      </c>
      <c r="L2570" s="2">
        <v>244</v>
      </c>
      <c r="M2570" s="2" t="s">
        <v>2453</v>
      </c>
      <c r="N2570" s="9">
        <f>S2570*Unit_conversion!$C$5</f>
        <v>1.383932381876126</v>
      </c>
      <c r="O2570" s="2"/>
      <c r="P2570" s="2"/>
      <c r="Q2570" s="2"/>
      <c r="R2570" s="26"/>
      <c r="S2570" s="21">
        <v>39.304000000000002</v>
      </c>
      <c r="U2570" s="2" t="s">
        <v>35</v>
      </c>
      <c r="V2570" s="2" t="s">
        <v>29</v>
      </c>
      <c r="W2570" s="2" t="s">
        <v>2454</v>
      </c>
      <c r="X2570" s="2" t="s">
        <v>1141</v>
      </c>
      <c r="Y2570" s="2" t="s">
        <v>2459</v>
      </c>
      <c r="Z2570" s="2" t="s">
        <v>2152</v>
      </c>
    </row>
    <row r="2571" spans="1:32" ht="14.25" customHeight="1">
      <c r="A2571" s="1">
        <v>3337</v>
      </c>
      <c r="B2571" s="2">
        <v>1</v>
      </c>
      <c r="C2571" s="1" t="s">
        <v>2448</v>
      </c>
      <c r="D2571" s="1" t="s">
        <v>2449</v>
      </c>
      <c r="E2571" s="1">
        <v>2018</v>
      </c>
      <c r="F2571" s="1" t="s">
        <v>2450</v>
      </c>
      <c r="G2571" s="1" t="s">
        <v>2451</v>
      </c>
      <c r="H2571" s="8" t="str">
        <f>HYPERLINK("https://doi.org/"&amp;G2571)</f>
        <v>https://doi.org/10.1109/JSTARS.2017.2753723</v>
      </c>
      <c r="I2571" s="1" t="s">
        <v>2452</v>
      </c>
      <c r="J2571" s="1" t="s">
        <v>2421</v>
      </c>
      <c r="K2571" s="2">
        <v>1</v>
      </c>
      <c r="L2571" s="2">
        <v>249</v>
      </c>
      <c r="M2571" s="2" t="s">
        <v>2453</v>
      </c>
      <c r="N2571" s="9">
        <f>S2571*Unit_conversion!$C$5</f>
        <v>1.2289336452330692</v>
      </c>
      <c r="O2571" s="2"/>
      <c r="P2571" s="2"/>
      <c r="Q2571" s="2"/>
      <c r="R2571" s="26"/>
      <c r="S2571" s="21">
        <v>34.902000000000001</v>
      </c>
      <c r="U2571" s="2" t="s">
        <v>35</v>
      </c>
      <c r="V2571" s="2" t="s">
        <v>29</v>
      </c>
      <c r="W2571" s="2" t="s">
        <v>2454</v>
      </c>
      <c r="X2571" s="2" t="s">
        <v>1141</v>
      </c>
      <c r="Y2571" s="2" t="s">
        <v>2459</v>
      </c>
      <c r="Z2571" s="2" t="s">
        <v>2153</v>
      </c>
    </row>
    <row r="2572" spans="1:32" ht="14.25" customHeight="1">
      <c r="A2572" s="1">
        <v>3337</v>
      </c>
      <c r="B2572" s="2">
        <v>1</v>
      </c>
      <c r="C2572" s="1" t="s">
        <v>2448</v>
      </c>
      <c r="D2572" s="1" t="s">
        <v>2449</v>
      </c>
      <c r="E2572" s="1">
        <v>2018</v>
      </c>
      <c r="F2572" s="1" t="s">
        <v>2450</v>
      </c>
      <c r="G2572" s="1" t="s">
        <v>2451</v>
      </c>
      <c r="H2572" s="8" t="str">
        <f>HYPERLINK("https://doi.org/"&amp;G2572)</f>
        <v>https://doi.org/10.1109/JSTARS.2017.2753723</v>
      </c>
      <c r="I2572" s="1" t="s">
        <v>2452</v>
      </c>
      <c r="J2572" s="1" t="s">
        <v>2421</v>
      </c>
      <c r="K2572" s="2">
        <v>1</v>
      </c>
      <c r="L2572" s="2">
        <v>132</v>
      </c>
      <c r="M2572" s="2" t="s">
        <v>2453</v>
      </c>
      <c r="N2572" s="9">
        <f>S2572*Unit_conversion!$C$5</f>
        <v>2.1386093292797237</v>
      </c>
      <c r="O2572" s="2"/>
      <c r="P2572" s="2"/>
      <c r="Q2572" s="2"/>
      <c r="R2572" s="26"/>
      <c r="S2572" s="21">
        <v>60.737000000000002</v>
      </c>
      <c r="U2572" s="2" t="s">
        <v>35</v>
      </c>
      <c r="V2572" s="2" t="s">
        <v>2456</v>
      </c>
      <c r="W2572" s="2" t="s">
        <v>2457</v>
      </c>
      <c r="X2572" s="2" t="s">
        <v>1141</v>
      </c>
      <c r="Y2572" s="2" t="s">
        <v>2459</v>
      </c>
      <c r="Z2572" s="2" t="s">
        <v>2152</v>
      </c>
    </row>
    <row r="2573" spans="1:32" ht="14.25" customHeight="1">
      <c r="A2573" s="1">
        <v>3337</v>
      </c>
      <c r="B2573" s="2">
        <v>1</v>
      </c>
      <c r="C2573" s="1" t="s">
        <v>2448</v>
      </c>
      <c r="D2573" s="1" t="s">
        <v>2449</v>
      </c>
      <c r="E2573" s="1">
        <v>2018</v>
      </c>
      <c r="F2573" s="1" t="s">
        <v>2450</v>
      </c>
      <c r="G2573" s="1" t="s">
        <v>2451</v>
      </c>
      <c r="H2573" s="8" t="str">
        <f>HYPERLINK("https://doi.org/"&amp;G2573)</f>
        <v>https://doi.org/10.1109/JSTARS.2017.2753723</v>
      </c>
      <c r="I2573" s="1" t="s">
        <v>2452</v>
      </c>
      <c r="J2573" s="1" t="s">
        <v>2421</v>
      </c>
      <c r="K2573" s="2">
        <v>1</v>
      </c>
      <c r="L2573" s="2">
        <v>135</v>
      </c>
      <c r="M2573" s="2" t="s">
        <v>2453</v>
      </c>
      <c r="N2573" s="9">
        <f>S2573*Unit_conversion!$C$5</f>
        <v>2.1700879459446245</v>
      </c>
      <c r="O2573" s="2"/>
      <c r="P2573" s="2"/>
      <c r="Q2573" s="2"/>
      <c r="R2573" s="26"/>
      <c r="S2573" s="21">
        <v>61.631</v>
      </c>
      <c r="U2573" s="2" t="s">
        <v>35</v>
      </c>
      <c r="V2573" s="2" t="s">
        <v>2456</v>
      </c>
      <c r="W2573" s="2" t="s">
        <v>2457</v>
      </c>
      <c r="X2573" s="2" t="s">
        <v>1141</v>
      </c>
      <c r="Y2573" s="2" t="s">
        <v>2459</v>
      </c>
      <c r="Z2573" s="2" t="s">
        <v>2153</v>
      </c>
    </row>
    <row r="2574" spans="1:32" ht="14.25" customHeight="1">
      <c r="A2574" s="3">
        <v>3301</v>
      </c>
      <c r="B2574" s="2">
        <v>1</v>
      </c>
      <c r="C2574" s="3" t="s">
        <v>2460</v>
      </c>
      <c r="D2574" s="3" t="s">
        <v>2461</v>
      </c>
      <c r="E2574" s="3">
        <v>2018</v>
      </c>
      <c r="F2574" s="3" t="s">
        <v>2462</v>
      </c>
      <c r="G2574" s="3" t="s">
        <v>2463</v>
      </c>
      <c r="H2574" s="17" t="str">
        <f>HYPERLINK("https://doi.org/"&amp;G2574)</f>
        <v>https://doi.org/10.1109/JSTARS.2017.2788462</v>
      </c>
      <c r="I2574" s="3" t="s">
        <v>2464</v>
      </c>
      <c r="J2574" s="3" t="s">
        <v>2421</v>
      </c>
      <c r="K2574" s="16">
        <v>35</v>
      </c>
      <c r="L2574" s="16"/>
      <c r="M2574" s="16" t="s">
        <v>2241</v>
      </c>
      <c r="N2574" s="9">
        <f>S2574*Unit_conversion!$C$5</f>
        <v>1.6873101908076522</v>
      </c>
      <c r="O2574" s="16"/>
      <c r="P2574" s="16"/>
      <c r="Q2574" s="16"/>
      <c r="R2574" s="10"/>
      <c r="S2574" s="16">
        <v>47.92</v>
      </c>
      <c r="T2574" s="3"/>
      <c r="U2574" s="16" t="s">
        <v>35</v>
      </c>
      <c r="V2574" s="16" t="s">
        <v>29</v>
      </c>
      <c r="W2574" s="16"/>
      <c r="X2574" s="16" t="s">
        <v>28</v>
      </c>
      <c r="Y2574" s="16"/>
      <c r="Z2574" s="3"/>
      <c r="AA2574" s="3"/>
      <c r="AB2574" s="3"/>
      <c r="AC2574" s="3"/>
      <c r="AD2574" s="3"/>
      <c r="AE2574" s="3"/>
      <c r="AF2574" s="3"/>
    </row>
    <row r="2575" spans="1:32" ht="14.25" customHeight="1">
      <c r="A2575" s="3">
        <v>3301</v>
      </c>
      <c r="B2575" s="2">
        <v>1</v>
      </c>
      <c r="C2575" s="3" t="s">
        <v>2460</v>
      </c>
      <c r="D2575" s="3" t="s">
        <v>2461</v>
      </c>
      <c r="E2575" s="3">
        <v>2018</v>
      </c>
      <c r="F2575" s="3" t="s">
        <v>2462</v>
      </c>
      <c r="G2575" s="3" t="s">
        <v>2463</v>
      </c>
      <c r="H2575" s="17" t="str">
        <f>HYPERLINK("https://doi.org/"&amp;G2575)</f>
        <v>https://doi.org/10.1109/JSTARS.2017.2788462</v>
      </c>
      <c r="I2575" s="3" t="s">
        <v>2464</v>
      </c>
      <c r="J2575" s="3" t="s">
        <v>2421</v>
      </c>
      <c r="K2575" s="16">
        <v>28</v>
      </c>
      <c r="L2575" s="16"/>
      <c r="M2575" s="16" t="s">
        <v>2241</v>
      </c>
      <c r="N2575" s="9">
        <f>S2575*Unit_conversion!$C$5</f>
        <v>1.4848470523029778</v>
      </c>
      <c r="O2575" s="16"/>
      <c r="P2575" s="16"/>
      <c r="Q2575" s="16"/>
      <c r="R2575" s="10"/>
      <c r="S2575" s="16">
        <v>42.17</v>
      </c>
      <c r="T2575" s="3"/>
      <c r="U2575" s="16" t="s">
        <v>35</v>
      </c>
      <c r="V2575" s="16" t="s">
        <v>30</v>
      </c>
      <c r="W2575" s="16"/>
      <c r="X2575" s="16" t="s">
        <v>28</v>
      </c>
      <c r="Y2575" s="16"/>
      <c r="Z2575" s="3"/>
      <c r="AA2575" s="3"/>
      <c r="AB2575" s="3"/>
      <c r="AC2575" s="3"/>
      <c r="AD2575" s="3"/>
      <c r="AE2575" s="3"/>
      <c r="AF2575" s="3"/>
    </row>
    <row r="2576" spans="1:32" ht="14.25" customHeight="1">
      <c r="A2576" s="3">
        <v>3301</v>
      </c>
      <c r="B2576" s="2">
        <v>1</v>
      </c>
      <c r="C2576" s="3" t="s">
        <v>2460</v>
      </c>
      <c r="D2576" s="3" t="s">
        <v>2461</v>
      </c>
      <c r="E2576" s="3">
        <v>2018</v>
      </c>
      <c r="F2576" s="3" t="s">
        <v>2462</v>
      </c>
      <c r="G2576" s="3" t="s">
        <v>2463</v>
      </c>
      <c r="H2576" s="17" t="str">
        <f>HYPERLINK("https://doi.org/"&amp;G2576)</f>
        <v>https://doi.org/10.1109/JSTARS.2017.2788462</v>
      </c>
      <c r="I2576" s="3" t="s">
        <v>2464</v>
      </c>
      <c r="J2576" s="3" t="s">
        <v>2421</v>
      </c>
      <c r="K2576" s="16">
        <v>4</v>
      </c>
      <c r="L2576" s="16"/>
      <c r="M2576" s="16" t="s">
        <v>2241</v>
      </c>
      <c r="N2576" s="9">
        <f>S2576*Unit_conversion!$C$5</f>
        <v>0.83450024044535376</v>
      </c>
      <c r="O2576" s="16"/>
      <c r="P2576" s="16"/>
      <c r="Q2576" s="16"/>
      <c r="R2576" s="10"/>
      <c r="S2576" s="16">
        <v>23.7</v>
      </c>
      <c r="T2576" s="3"/>
      <c r="U2576" s="16" t="s">
        <v>35</v>
      </c>
      <c r="V2576" s="16" t="s">
        <v>34</v>
      </c>
      <c r="W2576" s="16"/>
      <c r="X2576" s="16" t="s">
        <v>28</v>
      </c>
      <c r="Y2576" s="16"/>
      <c r="Z2576" s="3"/>
      <c r="AA2576" s="3"/>
      <c r="AB2576" s="3"/>
      <c r="AC2576" s="3"/>
      <c r="AD2576" s="3"/>
      <c r="AE2576" s="3"/>
      <c r="AF2576" s="3"/>
    </row>
    <row r="2577" spans="1:32" ht="14.25" customHeight="1">
      <c r="A2577" s="3">
        <v>3301</v>
      </c>
      <c r="B2577" s="2">
        <v>1</v>
      </c>
      <c r="C2577" s="3" t="s">
        <v>2460</v>
      </c>
      <c r="D2577" s="3" t="s">
        <v>2461</v>
      </c>
      <c r="E2577" s="3">
        <v>2018</v>
      </c>
      <c r="F2577" s="3" t="s">
        <v>2462</v>
      </c>
      <c r="G2577" s="3" t="s">
        <v>2463</v>
      </c>
      <c r="H2577" s="17" t="str">
        <f>HYPERLINK("https://doi.org/"&amp;G2577)</f>
        <v>https://doi.org/10.1109/JSTARS.2017.2788462</v>
      </c>
      <c r="I2577" s="3" t="s">
        <v>2464</v>
      </c>
      <c r="J2577" s="3" t="s">
        <v>2421</v>
      </c>
      <c r="K2577" s="16">
        <v>19</v>
      </c>
      <c r="L2577" s="16"/>
      <c r="M2577" s="16" t="s">
        <v>2241</v>
      </c>
      <c r="N2577" s="9">
        <f>S2577*Unit_conversion!$C$5</f>
        <v>1.3024541727457231</v>
      </c>
      <c r="O2577" s="16"/>
      <c r="P2577" s="16"/>
      <c r="Q2577" s="16"/>
      <c r="R2577" s="10"/>
      <c r="S2577" s="16">
        <v>36.99</v>
      </c>
      <c r="T2577" s="3"/>
      <c r="U2577" s="16" t="s">
        <v>35</v>
      </c>
      <c r="V2577" s="16" t="s">
        <v>125</v>
      </c>
      <c r="W2577" s="16"/>
      <c r="X2577" s="16" t="s">
        <v>28</v>
      </c>
      <c r="Y2577" s="16"/>
      <c r="Z2577" s="3"/>
      <c r="AA2577" s="3"/>
      <c r="AB2577" s="3"/>
      <c r="AC2577" s="3"/>
      <c r="AD2577" s="3"/>
      <c r="AE2577" s="3"/>
      <c r="AF2577" s="3"/>
    </row>
    <row r="2578" spans="1:32" ht="14.25" customHeight="1">
      <c r="A2578" s="3">
        <v>3301</v>
      </c>
      <c r="B2578" s="2">
        <v>1</v>
      </c>
      <c r="C2578" s="3" t="s">
        <v>2460</v>
      </c>
      <c r="D2578" s="3" t="s">
        <v>2461</v>
      </c>
      <c r="E2578" s="3">
        <v>2018</v>
      </c>
      <c r="F2578" s="3" t="s">
        <v>2462</v>
      </c>
      <c r="G2578" s="3" t="s">
        <v>2463</v>
      </c>
      <c r="H2578" s="17" t="str">
        <f>HYPERLINK("https://doi.org/"&amp;G2578)</f>
        <v>https://doi.org/10.1109/JSTARS.2017.2788462</v>
      </c>
      <c r="I2578" s="3" t="s">
        <v>2464</v>
      </c>
      <c r="J2578" s="3" t="s">
        <v>2421</v>
      </c>
      <c r="K2578" s="16">
        <v>62</v>
      </c>
      <c r="L2578" s="16"/>
      <c r="M2578" s="16" t="s">
        <v>2241</v>
      </c>
      <c r="N2578" s="9">
        <f>S2578*Unit_conversion!$C$5</f>
        <v>1.2883697805019199</v>
      </c>
      <c r="O2578" s="16"/>
      <c r="P2578" s="16"/>
      <c r="Q2578" s="16"/>
      <c r="R2578" s="10"/>
      <c r="S2578" s="16">
        <v>36.590000000000003</v>
      </c>
      <c r="T2578" s="3"/>
      <c r="U2578" s="16" t="s">
        <v>35</v>
      </c>
      <c r="V2578" s="16" t="s">
        <v>32</v>
      </c>
      <c r="W2578" s="16"/>
      <c r="X2578" s="16" t="s">
        <v>28</v>
      </c>
      <c r="Y2578" s="16"/>
      <c r="Z2578" s="3"/>
      <c r="AA2578" s="3"/>
      <c r="AB2578" s="3"/>
      <c r="AC2578" s="3"/>
      <c r="AD2578" s="3"/>
      <c r="AE2578" s="3"/>
      <c r="AF2578" s="3"/>
    </row>
    <row r="2579" spans="1:32" ht="14.25" customHeight="1">
      <c r="A2579" s="3">
        <v>3301</v>
      </c>
      <c r="B2579" s="2">
        <v>1</v>
      </c>
      <c r="C2579" s="3" t="s">
        <v>2460</v>
      </c>
      <c r="D2579" s="3" t="s">
        <v>2461</v>
      </c>
      <c r="E2579" s="3">
        <v>2018</v>
      </c>
      <c r="F2579" s="3" t="s">
        <v>2462</v>
      </c>
      <c r="G2579" s="3" t="s">
        <v>2463</v>
      </c>
      <c r="H2579" s="17" t="str">
        <f>HYPERLINK("https://doi.org/"&amp;G2579)</f>
        <v>https://doi.org/10.1109/JSTARS.2017.2788462</v>
      </c>
      <c r="I2579" s="3" t="s">
        <v>2464</v>
      </c>
      <c r="J2579" s="3" t="s">
        <v>2421</v>
      </c>
      <c r="K2579" s="16">
        <v>11</v>
      </c>
      <c r="L2579" s="16"/>
      <c r="M2579" s="16" t="s">
        <v>2241</v>
      </c>
      <c r="N2579" s="9">
        <f>S2579*Unit_conversion!$C$5</f>
        <v>1.1214697324128489</v>
      </c>
      <c r="O2579" s="16"/>
      <c r="P2579" s="16"/>
      <c r="Q2579" s="16"/>
      <c r="R2579" s="10"/>
      <c r="S2579" s="16">
        <v>31.85</v>
      </c>
      <c r="T2579" s="3"/>
      <c r="U2579" s="16" t="s">
        <v>35</v>
      </c>
      <c r="V2579" s="16" t="s">
        <v>27</v>
      </c>
      <c r="W2579" s="16"/>
      <c r="X2579" s="16" t="s">
        <v>28</v>
      </c>
      <c r="Y2579" s="16"/>
      <c r="Z2579" s="3"/>
      <c r="AA2579" s="3"/>
      <c r="AB2579" s="3"/>
      <c r="AC2579" s="3"/>
      <c r="AD2579" s="3"/>
      <c r="AE2579" s="3"/>
      <c r="AF2579" s="3"/>
    </row>
    <row r="2580" spans="1:32" ht="14.25" customHeight="1">
      <c r="A2580" s="3">
        <v>3301</v>
      </c>
      <c r="B2580" s="2">
        <v>1</v>
      </c>
      <c r="C2580" s="3" t="s">
        <v>2460</v>
      </c>
      <c r="D2580" s="3" t="s">
        <v>2461</v>
      </c>
      <c r="E2580" s="3">
        <v>2018</v>
      </c>
      <c r="F2580" s="3" t="s">
        <v>2462</v>
      </c>
      <c r="G2580" s="3" t="s">
        <v>2463</v>
      </c>
      <c r="H2580" s="17" t="str">
        <f>HYPERLINK("https://doi.org/"&amp;G2580)</f>
        <v>https://doi.org/10.1109/JSTARS.2017.2788462</v>
      </c>
      <c r="I2580" s="3" t="s">
        <v>2464</v>
      </c>
      <c r="J2580" s="3" t="s">
        <v>2421</v>
      </c>
      <c r="K2580" s="16">
        <v>17</v>
      </c>
      <c r="L2580" s="16"/>
      <c r="M2580" s="16" t="s">
        <v>2241</v>
      </c>
      <c r="N2580" s="9">
        <f>S2580*Unit_conversion!$C$5</f>
        <v>0.95668234316034872</v>
      </c>
      <c r="O2580" s="16"/>
      <c r="P2580" s="16"/>
      <c r="Q2580" s="16"/>
      <c r="R2580" s="10"/>
      <c r="S2580" s="16">
        <v>27.17</v>
      </c>
      <c r="T2580" s="3"/>
      <c r="U2580" s="16" t="s">
        <v>35</v>
      </c>
      <c r="V2580" s="16" t="s">
        <v>1580</v>
      </c>
      <c r="W2580" s="16"/>
      <c r="X2580" s="16" t="s">
        <v>28</v>
      </c>
      <c r="Y2580" s="16"/>
      <c r="Z2580" s="3"/>
      <c r="AA2580" s="3"/>
      <c r="AB2580" s="3"/>
      <c r="AC2580" s="3"/>
      <c r="AD2580" s="3"/>
      <c r="AE2580" s="3"/>
      <c r="AF2580" s="3"/>
    </row>
    <row r="2581" spans="1:32" ht="14.25" customHeight="1">
      <c r="A2581" s="3">
        <v>3301</v>
      </c>
      <c r="B2581" s="2">
        <v>1</v>
      </c>
      <c r="C2581" s="3" t="s">
        <v>2460</v>
      </c>
      <c r="D2581" s="3" t="s">
        <v>2461</v>
      </c>
      <c r="E2581" s="3">
        <v>2018</v>
      </c>
      <c r="F2581" s="3" t="s">
        <v>2462</v>
      </c>
      <c r="G2581" s="3" t="s">
        <v>2463</v>
      </c>
      <c r="H2581" s="17" t="str">
        <f>HYPERLINK("https://doi.org/"&amp;G2581)</f>
        <v>https://doi.org/10.1109/JSTARS.2017.2788462</v>
      </c>
      <c r="I2581" s="3" t="s">
        <v>2464</v>
      </c>
      <c r="J2581" s="3" t="s">
        <v>2421</v>
      </c>
      <c r="K2581" s="16">
        <v>9</v>
      </c>
      <c r="L2581" s="16"/>
      <c r="M2581" s="16" t="s">
        <v>2241</v>
      </c>
      <c r="N2581" s="9">
        <f>S2581*Unit_conversion!$C$5</f>
        <v>1.0679490418863957</v>
      </c>
      <c r="O2581" s="16"/>
      <c r="P2581" s="16"/>
      <c r="Q2581" s="16"/>
      <c r="R2581" s="10"/>
      <c r="S2581" s="16">
        <v>30.33</v>
      </c>
      <c r="T2581" s="3"/>
      <c r="U2581" s="16" t="s">
        <v>35</v>
      </c>
      <c r="V2581" s="16" t="s">
        <v>1579</v>
      </c>
      <c r="W2581" s="16"/>
      <c r="X2581" s="16" t="s">
        <v>28</v>
      </c>
      <c r="Y2581" s="16"/>
      <c r="Z2581" s="3"/>
      <c r="AA2581" s="3"/>
      <c r="AB2581" s="3"/>
      <c r="AC2581" s="3"/>
      <c r="AD2581" s="3"/>
      <c r="AE2581" s="3"/>
      <c r="AF2581" s="3"/>
    </row>
    <row r="2582" spans="1:32" ht="14.25" customHeight="1">
      <c r="A2582" s="3">
        <v>3301</v>
      </c>
      <c r="B2582" s="2">
        <v>1</v>
      </c>
      <c r="C2582" s="3" t="s">
        <v>2460</v>
      </c>
      <c r="D2582" s="3" t="s">
        <v>2461</v>
      </c>
      <c r="E2582" s="3">
        <v>2018</v>
      </c>
      <c r="F2582" s="3" t="s">
        <v>2462</v>
      </c>
      <c r="G2582" s="3" t="s">
        <v>2463</v>
      </c>
      <c r="H2582" s="17" t="str">
        <f>HYPERLINK("https://doi.org/"&amp;G2582)</f>
        <v>https://doi.org/10.1109/JSTARS.2017.2788462</v>
      </c>
      <c r="I2582" s="3" t="s">
        <v>2464</v>
      </c>
      <c r="J2582" s="3" t="s">
        <v>2421</v>
      </c>
      <c r="K2582" s="16">
        <v>57</v>
      </c>
      <c r="L2582" s="16"/>
      <c r="M2582" s="16" t="s">
        <v>2241</v>
      </c>
      <c r="N2582" s="9">
        <f>S2582*Unit_conversion!$C$5</f>
        <v>1.3623128397818876</v>
      </c>
      <c r="O2582" s="16"/>
      <c r="P2582" s="16"/>
      <c r="Q2582" s="16"/>
      <c r="R2582" s="10"/>
      <c r="S2582" s="16">
        <v>38.69</v>
      </c>
      <c r="T2582" s="3"/>
      <c r="U2582" s="16" t="s">
        <v>35</v>
      </c>
      <c r="V2582" s="16" t="s">
        <v>36</v>
      </c>
      <c r="W2582" s="16"/>
      <c r="X2582" s="16" t="s">
        <v>28</v>
      </c>
      <c r="Y2582" s="16"/>
      <c r="Z2582" s="3"/>
      <c r="AA2582" s="3"/>
      <c r="AB2582" s="3"/>
      <c r="AC2582" s="3"/>
      <c r="AD2582" s="3"/>
      <c r="AE2582" s="3"/>
      <c r="AF2582" s="3"/>
    </row>
    <row r="2583" spans="1:32" ht="14.25" customHeight="1">
      <c r="A2583" s="3">
        <v>3301</v>
      </c>
      <c r="B2583" s="2">
        <v>1</v>
      </c>
      <c r="C2583" s="3" t="s">
        <v>2460</v>
      </c>
      <c r="D2583" s="3" t="s">
        <v>2461</v>
      </c>
      <c r="E2583" s="3">
        <v>2018</v>
      </c>
      <c r="F2583" s="3" t="s">
        <v>2462</v>
      </c>
      <c r="G2583" s="3" t="s">
        <v>2463</v>
      </c>
      <c r="H2583" s="17" t="str">
        <f>HYPERLINK("https://doi.org/"&amp;G2583)</f>
        <v>https://doi.org/10.1109/JSTARS.2017.2788462</v>
      </c>
      <c r="I2583" s="3" t="s">
        <v>2464</v>
      </c>
      <c r="J2583" s="3" t="s">
        <v>2421</v>
      </c>
      <c r="K2583" s="16">
        <v>242</v>
      </c>
      <c r="L2583" s="16"/>
      <c r="M2583" s="16" t="s">
        <v>2241</v>
      </c>
      <c r="N2583" s="9">
        <f>S2583*Unit_conversion!$C$5</f>
        <v>1.4725232090896496</v>
      </c>
      <c r="O2583" s="16"/>
      <c r="P2583" s="16"/>
      <c r="Q2583" s="16"/>
      <c r="R2583" s="10"/>
      <c r="S2583" s="16">
        <v>41.82</v>
      </c>
      <c r="T2583" s="3"/>
      <c r="U2583" s="16" t="s">
        <v>35</v>
      </c>
      <c r="V2583" s="16" t="s">
        <v>2459</v>
      </c>
      <c r="W2583" s="16"/>
      <c r="X2583" s="16" t="s">
        <v>28</v>
      </c>
      <c r="Y2583" s="16"/>
      <c r="Z2583" s="3"/>
      <c r="AA2583" s="3"/>
      <c r="AB2583" s="3"/>
      <c r="AC2583" s="3"/>
      <c r="AD2583" s="3"/>
      <c r="AE2583" s="3"/>
      <c r="AF2583" s="3"/>
    </row>
    <row r="2584" spans="1:32" ht="14.25" customHeight="1">
      <c r="A2584" s="3">
        <v>3301</v>
      </c>
      <c r="B2584" s="2">
        <v>1</v>
      </c>
      <c r="C2584" s="3" t="s">
        <v>2460</v>
      </c>
      <c r="D2584" s="3" t="s">
        <v>2461</v>
      </c>
      <c r="E2584" s="3">
        <v>2018</v>
      </c>
      <c r="F2584" s="3" t="s">
        <v>2462</v>
      </c>
      <c r="G2584" s="3" t="s">
        <v>2463</v>
      </c>
      <c r="H2584" s="17" t="str">
        <f>HYPERLINK("https://doi.org/"&amp;G2584)</f>
        <v>https://doi.org/10.1109/JSTARS.2017.2788462</v>
      </c>
      <c r="I2584" s="3" t="s">
        <v>2464</v>
      </c>
      <c r="J2584" s="3" t="s">
        <v>2421</v>
      </c>
      <c r="K2584" s="16">
        <v>35</v>
      </c>
      <c r="L2584" s="16"/>
      <c r="M2584" s="16" t="s">
        <v>2465</v>
      </c>
      <c r="N2584" s="9">
        <f>S2584*Unit_conversion!$C$5</f>
        <v>2.0306172517503609</v>
      </c>
      <c r="O2584" s="16"/>
      <c r="P2584" s="16"/>
      <c r="Q2584" s="16"/>
      <c r="R2584" s="10"/>
      <c r="S2584" s="16">
        <v>57.67</v>
      </c>
      <c r="T2584" s="3"/>
      <c r="U2584" s="16" t="s">
        <v>35</v>
      </c>
      <c r="V2584" s="16" t="s">
        <v>29</v>
      </c>
      <c r="W2584" s="16"/>
      <c r="X2584" s="16" t="s">
        <v>28</v>
      </c>
      <c r="Y2584" s="16"/>
      <c r="Z2584" s="3"/>
      <c r="AA2584" s="3"/>
      <c r="AB2584" s="3"/>
      <c r="AC2584" s="3"/>
      <c r="AD2584" s="3"/>
      <c r="AE2584" s="3"/>
      <c r="AF2584" s="3"/>
    </row>
    <row r="2585" spans="1:32" ht="14.25" customHeight="1">
      <c r="A2585" s="3">
        <v>3301</v>
      </c>
      <c r="B2585" s="2">
        <v>1</v>
      </c>
      <c r="C2585" s="3" t="s">
        <v>2460</v>
      </c>
      <c r="D2585" s="3" t="s">
        <v>2461</v>
      </c>
      <c r="E2585" s="3">
        <v>2018</v>
      </c>
      <c r="F2585" s="3" t="s">
        <v>2462</v>
      </c>
      <c r="G2585" s="3" t="s">
        <v>2463</v>
      </c>
      <c r="H2585" s="17" t="str">
        <f>HYPERLINK("https://doi.org/"&amp;G2585)</f>
        <v>https://doi.org/10.1109/JSTARS.2017.2788462</v>
      </c>
      <c r="I2585" s="3" t="s">
        <v>2464</v>
      </c>
      <c r="J2585" s="3" t="s">
        <v>2421</v>
      </c>
      <c r="K2585" s="16">
        <v>28</v>
      </c>
      <c r="L2585" s="16"/>
      <c r="M2585" s="16" t="s">
        <v>2465</v>
      </c>
      <c r="N2585" s="9">
        <f>S2585*Unit_conversion!$C$5</f>
        <v>1.8359005289797783</v>
      </c>
      <c r="O2585" s="16"/>
      <c r="P2585" s="16"/>
      <c r="Q2585" s="16"/>
      <c r="R2585" s="10"/>
      <c r="S2585" s="16">
        <v>52.14</v>
      </c>
      <c r="T2585" s="3"/>
      <c r="U2585" s="16" t="s">
        <v>35</v>
      </c>
      <c r="V2585" s="16" t="s">
        <v>30</v>
      </c>
      <c r="W2585" s="16"/>
      <c r="X2585" s="16" t="s">
        <v>28</v>
      </c>
      <c r="Y2585" s="16"/>
      <c r="Z2585" s="3"/>
      <c r="AA2585" s="3"/>
      <c r="AB2585" s="3"/>
      <c r="AC2585" s="3"/>
      <c r="AD2585" s="3"/>
      <c r="AE2585" s="3"/>
      <c r="AF2585" s="3"/>
    </row>
    <row r="2586" spans="1:32" ht="14.25" customHeight="1">
      <c r="A2586" s="3">
        <v>3301</v>
      </c>
      <c r="B2586" s="2">
        <v>1</v>
      </c>
      <c r="C2586" s="3" t="s">
        <v>2460</v>
      </c>
      <c r="D2586" s="3" t="s">
        <v>2461</v>
      </c>
      <c r="E2586" s="3">
        <v>2018</v>
      </c>
      <c r="F2586" s="3" t="s">
        <v>2462</v>
      </c>
      <c r="G2586" s="3" t="s">
        <v>2463</v>
      </c>
      <c r="H2586" s="17" t="str">
        <f>HYPERLINK("https://doi.org/"&amp;G2586)</f>
        <v>https://doi.org/10.1109/JSTARS.2017.2788462</v>
      </c>
      <c r="I2586" s="3" t="s">
        <v>2464</v>
      </c>
      <c r="J2586" s="3" t="s">
        <v>2421</v>
      </c>
      <c r="K2586" s="16">
        <v>4</v>
      </c>
      <c r="L2586" s="16"/>
      <c r="M2586" s="16" t="s">
        <v>2465</v>
      </c>
      <c r="N2586" s="9">
        <f>S2586*Unit_conversion!$C$5</f>
        <v>1.232736431138896</v>
      </c>
      <c r="O2586" s="16"/>
      <c r="P2586" s="16"/>
      <c r="Q2586" s="16"/>
      <c r="R2586" s="10"/>
      <c r="S2586" s="16">
        <v>35.01</v>
      </c>
      <c r="T2586" s="3"/>
      <c r="U2586" s="16" t="s">
        <v>35</v>
      </c>
      <c r="V2586" s="16" t="s">
        <v>34</v>
      </c>
      <c r="W2586" s="16"/>
      <c r="X2586" s="16" t="s">
        <v>28</v>
      </c>
      <c r="Y2586" s="16"/>
      <c r="Z2586" s="3"/>
      <c r="AA2586" s="3"/>
      <c r="AB2586" s="3"/>
      <c r="AC2586" s="3"/>
      <c r="AD2586" s="3"/>
      <c r="AE2586" s="3"/>
      <c r="AF2586" s="3"/>
    </row>
    <row r="2587" spans="1:32" ht="14.25" customHeight="1">
      <c r="A2587" s="3">
        <v>3301</v>
      </c>
      <c r="B2587" s="2">
        <v>1</v>
      </c>
      <c r="C2587" s="3" t="s">
        <v>2460</v>
      </c>
      <c r="D2587" s="3" t="s">
        <v>2461</v>
      </c>
      <c r="E2587" s="3">
        <v>2018</v>
      </c>
      <c r="F2587" s="3" t="s">
        <v>2462</v>
      </c>
      <c r="G2587" s="3" t="s">
        <v>2463</v>
      </c>
      <c r="H2587" s="17" t="str">
        <f>HYPERLINK("https://doi.org/"&amp;G2587)</f>
        <v>https://doi.org/10.1109/JSTARS.2017.2788462</v>
      </c>
      <c r="I2587" s="3" t="s">
        <v>2464</v>
      </c>
      <c r="J2587" s="3" t="s">
        <v>2421</v>
      </c>
      <c r="K2587" s="16">
        <v>19</v>
      </c>
      <c r="L2587" s="16"/>
      <c r="M2587" s="16" t="s">
        <v>2465</v>
      </c>
      <c r="N2587" s="9">
        <f>S2587*Unit_conversion!$C$5</f>
        <v>1.9383644825534483</v>
      </c>
      <c r="O2587" s="16"/>
      <c r="P2587" s="16"/>
      <c r="Q2587" s="16"/>
      <c r="R2587" s="10"/>
      <c r="S2587" s="16">
        <v>55.05</v>
      </c>
      <c r="T2587" s="3"/>
      <c r="U2587" s="16" t="s">
        <v>35</v>
      </c>
      <c r="V2587" s="16" t="s">
        <v>125</v>
      </c>
      <c r="W2587" s="16"/>
      <c r="X2587" s="16" t="s">
        <v>28</v>
      </c>
      <c r="Y2587" s="16"/>
      <c r="Z2587" s="3"/>
      <c r="AA2587" s="3"/>
      <c r="AB2587" s="3"/>
      <c r="AC2587" s="3"/>
      <c r="AD2587" s="3"/>
      <c r="AE2587" s="3"/>
      <c r="AF2587" s="3"/>
    </row>
    <row r="2588" spans="1:32" ht="14.25" customHeight="1">
      <c r="A2588" s="3">
        <v>3301</v>
      </c>
      <c r="B2588" s="2">
        <v>1</v>
      </c>
      <c r="C2588" s="3" t="s">
        <v>2460</v>
      </c>
      <c r="D2588" s="3" t="s">
        <v>2461</v>
      </c>
      <c r="E2588" s="3">
        <v>2018</v>
      </c>
      <c r="F2588" s="3" t="s">
        <v>2462</v>
      </c>
      <c r="G2588" s="3" t="s">
        <v>2463</v>
      </c>
      <c r="H2588" s="17" t="str">
        <f>HYPERLINK("https://doi.org/"&amp;G2588)</f>
        <v>https://doi.org/10.1109/JSTARS.2017.2788462</v>
      </c>
      <c r="I2588" s="3" t="s">
        <v>2464</v>
      </c>
      <c r="J2588" s="3" t="s">
        <v>2421</v>
      </c>
      <c r="K2588" s="16">
        <v>62</v>
      </c>
      <c r="L2588" s="16"/>
      <c r="M2588" s="16" t="s">
        <v>2465</v>
      </c>
      <c r="N2588" s="9">
        <f>S2588*Unit_conversion!$C$5</f>
        <v>1.710901547816023</v>
      </c>
      <c r="O2588" s="16"/>
      <c r="P2588" s="16"/>
      <c r="Q2588" s="16"/>
      <c r="R2588" s="10"/>
      <c r="S2588" s="16">
        <v>48.59</v>
      </c>
      <c r="T2588" s="3"/>
      <c r="U2588" s="16" t="s">
        <v>35</v>
      </c>
      <c r="V2588" s="16" t="s">
        <v>32</v>
      </c>
      <c r="W2588" s="16"/>
      <c r="X2588" s="16" t="s">
        <v>28</v>
      </c>
      <c r="Y2588" s="16"/>
      <c r="Z2588" s="3"/>
      <c r="AA2588" s="3"/>
      <c r="AB2588" s="3"/>
      <c r="AC2588" s="3"/>
      <c r="AD2588" s="3"/>
      <c r="AE2588" s="3"/>
      <c r="AF2588" s="3"/>
    </row>
    <row r="2589" spans="1:32" ht="14.25" customHeight="1">
      <c r="A2589" s="3">
        <v>3301</v>
      </c>
      <c r="B2589" s="2">
        <v>1</v>
      </c>
      <c r="C2589" s="3" t="s">
        <v>2460</v>
      </c>
      <c r="D2589" s="3" t="s">
        <v>2461</v>
      </c>
      <c r="E2589" s="3">
        <v>2018</v>
      </c>
      <c r="F2589" s="3" t="s">
        <v>2462</v>
      </c>
      <c r="G2589" s="3" t="s">
        <v>2463</v>
      </c>
      <c r="H2589" s="17" t="str">
        <f>HYPERLINK("https://doi.org/"&amp;G2589)</f>
        <v>https://doi.org/10.1109/JSTARS.2017.2788462</v>
      </c>
      <c r="I2589" s="3" t="s">
        <v>2464</v>
      </c>
      <c r="J2589" s="3" t="s">
        <v>2421</v>
      </c>
      <c r="K2589" s="16">
        <v>11</v>
      </c>
      <c r="L2589" s="16"/>
      <c r="M2589" s="16" t="s">
        <v>2465</v>
      </c>
      <c r="N2589" s="9">
        <f>S2589*Unit_conversion!$C$5</f>
        <v>1.5263960094221978</v>
      </c>
      <c r="O2589" s="16"/>
      <c r="P2589" s="16"/>
      <c r="Q2589" s="16"/>
      <c r="R2589" s="10"/>
      <c r="S2589" s="16">
        <v>43.35</v>
      </c>
      <c r="T2589" s="3"/>
      <c r="U2589" s="16" t="s">
        <v>35</v>
      </c>
      <c r="V2589" s="16" t="s">
        <v>27</v>
      </c>
      <c r="W2589" s="16"/>
      <c r="X2589" s="16" t="s">
        <v>28</v>
      </c>
      <c r="Y2589" s="16"/>
      <c r="Z2589" s="3"/>
      <c r="AA2589" s="3"/>
      <c r="AB2589" s="3"/>
      <c r="AC2589" s="3"/>
      <c r="AD2589" s="3"/>
      <c r="AE2589" s="3"/>
      <c r="AF2589" s="3"/>
    </row>
    <row r="2590" spans="1:32" ht="14.25" customHeight="1">
      <c r="A2590" s="3">
        <v>3301</v>
      </c>
      <c r="B2590" s="2">
        <v>1</v>
      </c>
      <c r="C2590" s="3" t="s">
        <v>2460</v>
      </c>
      <c r="D2590" s="3" t="s">
        <v>2461</v>
      </c>
      <c r="E2590" s="3">
        <v>2018</v>
      </c>
      <c r="F2590" s="3" t="s">
        <v>2462</v>
      </c>
      <c r="G2590" s="3" t="s">
        <v>2463</v>
      </c>
      <c r="H2590" s="17" t="str">
        <f>HYPERLINK("https://doi.org/"&amp;G2590)</f>
        <v>https://doi.org/10.1109/JSTARS.2017.2788462</v>
      </c>
      <c r="I2590" s="3" t="s">
        <v>2464</v>
      </c>
      <c r="J2590" s="3" t="s">
        <v>2421</v>
      </c>
      <c r="K2590" s="16">
        <v>17</v>
      </c>
      <c r="L2590" s="16"/>
      <c r="M2590" s="16" t="s">
        <v>2465</v>
      </c>
      <c r="N2590" s="9">
        <f>S2590*Unit_conversion!$C$5</f>
        <v>1.3464678985076088</v>
      </c>
      <c r="O2590" s="16"/>
      <c r="P2590" s="16"/>
      <c r="Q2590" s="16"/>
      <c r="R2590" s="10"/>
      <c r="S2590" s="16">
        <v>38.24</v>
      </c>
      <c r="T2590" s="3"/>
      <c r="U2590" s="16" t="s">
        <v>35</v>
      </c>
      <c r="V2590" s="16" t="s">
        <v>1580</v>
      </c>
      <c r="W2590" s="16"/>
      <c r="X2590" s="16" t="s">
        <v>28</v>
      </c>
      <c r="Y2590" s="16"/>
      <c r="Z2590" s="3"/>
      <c r="AA2590" s="3"/>
      <c r="AB2590" s="3"/>
      <c r="AC2590" s="3"/>
      <c r="AD2590" s="3"/>
      <c r="AE2590" s="3"/>
      <c r="AF2590" s="3"/>
    </row>
    <row r="2591" spans="1:32" ht="14.25" customHeight="1">
      <c r="A2591" s="3">
        <v>3301</v>
      </c>
      <c r="B2591" s="2">
        <v>1</v>
      </c>
      <c r="C2591" s="3" t="s">
        <v>2460</v>
      </c>
      <c r="D2591" s="3" t="s">
        <v>2461</v>
      </c>
      <c r="E2591" s="3">
        <v>2018</v>
      </c>
      <c r="F2591" s="3" t="s">
        <v>2462</v>
      </c>
      <c r="G2591" s="3" t="s">
        <v>2463</v>
      </c>
      <c r="H2591" s="17" t="str">
        <f>HYPERLINK("https://doi.org/"&amp;G2591)</f>
        <v>https://doi.org/10.1109/JSTARS.2017.2788462</v>
      </c>
      <c r="I2591" s="3" t="s">
        <v>2464</v>
      </c>
      <c r="J2591" s="3" t="s">
        <v>2421</v>
      </c>
      <c r="K2591" s="16">
        <v>9</v>
      </c>
      <c r="L2591" s="16"/>
      <c r="M2591" s="16" t="s">
        <v>2465</v>
      </c>
      <c r="N2591" s="9">
        <f>S2591*Unit_conversion!$C$5</f>
        <v>1.6190008884252052</v>
      </c>
      <c r="O2591" s="16"/>
      <c r="P2591" s="16"/>
      <c r="Q2591" s="16"/>
      <c r="R2591" s="10"/>
      <c r="S2591" s="16">
        <v>45.98</v>
      </c>
      <c r="T2591" s="3"/>
      <c r="U2591" s="16" t="s">
        <v>35</v>
      </c>
      <c r="V2591" s="16" t="s">
        <v>1579</v>
      </c>
      <c r="W2591" s="16"/>
      <c r="X2591" s="16" t="s">
        <v>28</v>
      </c>
      <c r="Y2591" s="16"/>
      <c r="Z2591" s="3"/>
      <c r="AA2591" s="3"/>
      <c r="AB2591" s="3"/>
      <c r="AC2591" s="3"/>
      <c r="AD2591" s="3"/>
      <c r="AE2591" s="3"/>
      <c r="AF2591" s="3"/>
    </row>
    <row r="2592" spans="1:32" ht="14.25" customHeight="1">
      <c r="A2592" s="3">
        <v>3301</v>
      </c>
      <c r="B2592" s="2">
        <v>1</v>
      </c>
      <c r="C2592" s="3" t="s">
        <v>2460</v>
      </c>
      <c r="D2592" s="3" t="s">
        <v>2461</v>
      </c>
      <c r="E2592" s="3">
        <v>2018</v>
      </c>
      <c r="F2592" s="3" t="s">
        <v>2462</v>
      </c>
      <c r="G2592" s="3" t="s">
        <v>2463</v>
      </c>
      <c r="H2592" s="17" t="str">
        <f>HYPERLINK("https://doi.org/"&amp;G2592)</f>
        <v>https://doi.org/10.1109/JSTARS.2017.2788462</v>
      </c>
      <c r="I2592" s="3" t="s">
        <v>2464</v>
      </c>
      <c r="J2592" s="3" t="s">
        <v>2421</v>
      </c>
      <c r="K2592" s="16">
        <v>57</v>
      </c>
      <c r="L2592" s="16"/>
      <c r="M2592" s="16" t="s">
        <v>2465</v>
      </c>
      <c r="N2592" s="9">
        <f>S2592*Unit_conversion!$C$5</f>
        <v>1.6020996177326412</v>
      </c>
      <c r="O2592" s="16"/>
      <c r="P2592" s="16"/>
      <c r="Q2592" s="16"/>
      <c r="R2592" s="10"/>
      <c r="S2592" s="16">
        <v>45.5</v>
      </c>
      <c r="T2592" s="3"/>
      <c r="U2592" s="16" t="s">
        <v>35</v>
      </c>
      <c r="V2592" s="16" t="s">
        <v>36</v>
      </c>
      <c r="W2592" s="16"/>
      <c r="X2592" s="16" t="s">
        <v>28</v>
      </c>
      <c r="Y2592" s="16"/>
      <c r="Z2592" s="3"/>
      <c r="AA2592" s="3"/>
      <c r="AB2592" s="3"/>
      <c r="AC2592" s="3"/>
      <c r="AD2592" s="3"/>
      <c r="AE2592" s="3"/>
      <c r="AF2592" s="3"/>
    </row>
    <row r="2593" spans="1:32" ht="14.25" customHeight="1">
      <c r="A2593" s="3">
        <v>3301</v>
      </c>
      <c r="B2593" s="2">
        <v>1</v>
      </c>
      <c r="C2593" s="3" t="s">
        <v>2460</v>
      </c>
      <c r="D2593" s="3" t="s">
        <v>2461</v>
      </c>
      <c r="E2593" s="3">
        <v>2018</v>
      </c>
      <c r="F2593" s="3" t="s">
        <v>2462</v>
      </c>
      <c r="G2593" s="3" t="s">
        <v>2463</v>
      </c>
      <c r="H2593" s="17" t="str">
        <f>HYPERLINK("https://doi.org/"&amp;G2593)</f>
        <v>https://doi.org/10.1109/JSTARS.2017.2788462</v>
      </c>
      <c r="I2593" s="3" t="s">
        <v>2464</v>
      </c>
      <c r="J2593" s="3" t="s">
        <v>2421</v>
      </c>
      <c r="K2593" s="16">
        <v>242</v>
      </c>
      <c r="L2593" s="16"/>
      <c r="M2593" s="16" t="s">
        <v>2465</v>
      </c>
      <c r="N2593" s="9">
        <f>S2593*Unit_conversion!$C$5</f>
        <v>1.7330844656000133</v>
      </c>
      <c r="O2593" s="16"/>
      <c r="P2593" s="16"/>
      <c r="Q2593" s="16"/>
      <c r="R2593" s="10"/>
      <c r="S2593" s="16">
        <v>49.22</v>
      </c>
      <c r="T2593" s="3"/>
      <c r="U2593" s="16" t="s">
        <v>35</v>
      </c>
      <c r="V2593" s="16" t="s">
        <v>2459</v>
      </c>
      <c r="W2593" s="16"/>
      <c r="X2593" s="16" t="s">
        <v>28</v>
      </c>
      <c r="Y2593" s="16"/>
      <c r="Z2593" s="3"/>
      <c r="AA2593" s="3"/>
      <c r="AB2593" s="3"/>
      <c r="AC2593" s="3"/>
      <c r="AD2593" s="3"/>
      <c r="AE2593" s="3"/>
      <c r="AF2593" s="3"/>
    </row>
    <row r="2594" spans="1:32" ht="14.25" customHeight="1">
      <c r="A2594" s="1">
        <v>3198</v>
      </c>
      <c r="B2594" s="2">
        <v>1</v>
      </c>
      <c r="C2594" s="1" t="s">
        <v>2466</v>
      </c>
      <c r="D2594" s="1" t="s">
        <v>2467</v>
      </c>
      <c r="E2594" s="1">
        <v>2018</v>
      </c>
      <c r="F2594" s="1" t="s">
        <v>2468</v>
      </c>
      <c r="G2594" s="1" t="s">
        <v>2469</v>
      </c>
      <c r="H2594" s="8" t="str">
        <f>HYPERLINK("https://doi.org/"&amp;G2594)</f>
        <v>https://doi.org/10.1109/JSTARS.2018.2834469</v>
      </c>
      <c r="I2594" s="1" t="s">
        <v>2470</v>
      </c>
      <c r="J2594" s="1" t="s">
        <v>2421</v>
      </c>
      <c r="K2594" s="2">
        <v>1</v>
      </c>
      <c r="L2594" s="2">
        <v>45</v>
      </c>
      <c r="M2594" s="2" t="s">
        <v>2471</v>
      </c>
      <c r="N2594" s="9">
        <f>S2594*Unit_conversion!$C$5</f>
        <v>0.64083984709305652</v>
      </c>
      <c r="O2594" s="2"/>
      <c r="P2594" s="2"/>
      <c r="Q2594" s="2"/>
      <c r="R2594" s="10"/>
      <c r="S2594" s="2">
        <v>18.2</v>
      </c>
      <c r="U2594" s="2" t="s">
        <v>35</v>
      </c>
      <c r="V2594" s="2" t="s">
        <v>2472</v>
      </c>
      <c r="W2594" s="2" t="s">
        <v>2473</v>
      </c>
      <c r="X2594" s="2" t="s">
        <v>1141</v>
      </c>
      <c r="Y2594" s="2" t="s">
        <v>2474</v>
      </c>
    </row>
    <row r="2595" spans="1:32" ht="14.25" customHeight="1">
      <c r="A2595" s="1">
        <v>3198</v>
      </c>
      <c r="B2595" s="2">
        <v>1</v>
      </c>
      <c r="C2595" s="1" t="s">
        <v>2466</v>
      </c>
      <c r="D2595" s="1" t="s">
        <v>2467</v>
      </c>
      <c r="E2595" s="1">
        <v>2018</v>
      </c>
      <c r="F2595" s="1" t="s">
        <v>2468</v>
      </c>
      <c r="G2595" s="1" t="s">
        <v>2469</v>
      </c>
      <c r="H2595" s="8" t="str">
        <f>HYPERLINK("https://doi.org/"&amp;G2595)</f>
        <v>https://doi.org/10.1109/JSTARS.2018.2834469</v>
      </c>
      <c r="I2595" s="1" t="s">
        <v>2470</v>
      </c>
      <c r="J2595" s="1" t="s">
        <v>2421</v>
      </c>
      <c r="K2595" s="2">
        <v>1</v>
      </c>
      <c r="L2595" s="2">
        <v>45</v>
      </c>
      <c r="M2595" s="2" t="s">
        <v>2471</v>
      </c>
      <c r="N2595" s="9">
        <f>S2595*Unit_conversion!$C$5</f>
        <v>0.76055718116538584</v>
      </c>
      <c r="O2595" s="2"/>
      <c r="P2595" s="2"/>
      <c r="Q2595" s="2"/>
      <c r="R2595" s="10"/>
      <c r="S2595" s="2">
        <v>21.6</v>
      </c>
      <c r="U2595" s="2" t="s">
        <v>35</v>
      </c>
      <c r="V2595" s="2" t="s">
        <v>2472</v>
      </c>
      <c r="X2595" s="2" t="s">
        <v>1141</v>
      </c>
      <c r="Y2595" s="2" t="s">
        <v>2475</v>
      </c>
    </row>
    <row r="2596" spans="1:32" ht="14.25" customHeight="1">
      <c r="A2596" s="3">
        <v>1248</v>
      </c>
      <c r="B2596" s="16">
        <v>1</v>
      </c>
      <c r="C2596" s="3" t="s">
        <v>2476</v>
      </c>
      <c r="D2596" s="3" t="s">
        <v>2477</v>
      </c>
      <c r="E2596" s="3">
        <v>2015</v>
      </c>
      <c r="F2596" s="3" t="s">
        <v>2478</v>
      </c>
      <c r="G2596" s="3" t="s">
        <v>2479</v>
      </c>
      <c r="H2596" s="17" t="str">
        <f>HYPERLINK("https://doi.org/"&amp;G2596)</f>
        <v>https://doi.org/10.1109/LGRS.2014.2356652</v>
      </c>
      <c r="I2596" s="3" t="s">
        <v>2480</v>
      </c>
      <c r="J2596" s="3" t="s">
        <v>2481</v>
      </c>
      <c r="K2596" s="16">
        <v>21</v>
      </c>
      <c r="L2596" s="16"/>
      <c r="M2596" s="16" t="s">
        <v>189</v>
      </c>
      <c r="N2596" s="9">
        <f>S2596*Unit_conversion!$C$5</f>
        <v>3.623209904718435</v>
      </c>
      <c r="O2596" s="16"/>
      <c r="P2596" s="16"/>
      <c r="Q2596" s="16"/>
      <c r="R2596" s="10"/>
      <c r="S2596" s="16">
        <v>102.9</v>
      </c>
      <c r="T2596" s="3"/>
      <c r="U2596" s="2" t="s">
        <v>26</v>
      </c>
      <c r="V2596" s="3"/>
      <c r="W2596" s="3"/>
      <c r="X2596" s="16" t="s">
        <v>28</v>
      </c>
      <c r="Y2596" s="16"/>
      <c r="Z2596" s="3"/>
      <c r="AA2596" s="3"/>
      <c r="AB2596" s="3"/>
      <c r="AC2596" s="3"/>
      <c r="AD2596" s="3"/>
      <c r="AE2596" s="3"/>
      <c r="AF2596" s="3"/>
    </row>
    <row r="2597" spans="1:32" ht="14.25" customHeight="1">
      <c r="A2597" s="3">
        <v>1248</v>
      </c>
      <c r="B2597" s="16">
        <v>1</v>
      </c>
      <c r="C2597" s="3" t="s">
        <v>2476</v>
      </c>
      <c r="D2597" s="3" t="s">
        <v>2477</v>
      </c>
      <c r="E2597" s="3">
        <v>2015</v>
      </c>
      <c r="F2597" s="3" t="s">
        <v>2478</v>
      </c>
      <c r="G2597" s="3" t="s">
        <v>2479</v>
      </c>
      <c r="H2597" s="17" t="str">
        <f>HYPERLINK("https://doi.org/"&amp;G2597)</f>
        <v>https://doi.org/10.1109/LGRS.2014.2356652</v>
      </c>
      <c r="I2597" s="3" t="s">
        <v>2480</v>
      </c>
      <c r="J2597" s="3" t="s">
        <v>2481</v>
      </c>
      <c r="K2597" s="16">
        <v>21</v>
      </c>
      <c r="L2597" s="16"/>
      <c r="M2597" s="16" t="s">
        <v>2482</v>
      </c>
      <c r="N2597" s="9">
        <f>S2597*Unit_conversion!$C$5</f>
        <v>2.633781349591243</v>
      </c>
      <c r="O2597" s="16"/>
      <c r="P2597" s="16"/>
      <c r="Q2597" s="16"/>
      <c r="R2597" s="10"/>
      <c r="S2597" s="16">
        <v>74.8</v>
      </c>
      <c r="T2597" s="3"/>
      <c r="U2597" s="2" t="s">
        <v>26</v>
      </c>
      <c r="V2597" s="3"/>
      <c r="W2597" s="3"/>
      <c r="X2597" s="16" t="s">
        <v>28</v>
      </c>
      <c r="Y2597" s="16"/>
      <c r="Z2597" s="3"/>
      <c r="AA2597" s="3"/>
      <c r="AB2597" s="3"/>
      <c r="AC2597" s="3"/>
      <c r="AD2597" s="3"/>
      <c r="AE2597" s="3"/>
      <c r="AF2597" s="3"/>
    </row>
    <row r="2598" spans="1:32" ht="14.25" customHeight="1">
      <c r="A2598" s="3">
        <v>1271</v>
      </c>
      <c r="B2598" s="2">
        <v>1</v>
      </c>
      <c r="C2598" s="3" t="s">
        <v>2483</v>
      </c>
      <c r="D2598" s="3" t="s">
        <v>2484</v>
      </c>
      <c r="E2598" s="3">
        <v>2015</v>
      </c>
      <c r="F2598" s="3" t="s">
        <v>2485</v>
      </c>
      <c r="G2598" s="3" t="s">
        <v>2486</v>
      </c>
      <c r="H2598" s="17" t="str">
        <f>HYPERLINK("https://doi.org/"&amp;G2598)</f>
        <v>https://doi.org/10.1109/LGRS.2014.2368694</v>
      </c>
      <c r="I2598" s="3" t="s">
        <v>2487</v>
      </c>
      <c r="J2598" s="3" t="s">
        <v>2481</v>
      </c>
      <c r="K2598" s="16">
        <v>1</v>
      </c>
      <c r="L2598" s="16"/>
      <c r="M2598" s="16" t="s">
        <v>189</v>
      </c>
      <c r="N2598" s="16">
        <v>1.32</v>
      </c>
      <c r="O2598" s="16"/>
      <c r="Q2598" s="16"/>
      <c r="R2598" s="4"/>
      <c r="S2598" s="3"/>
      <c r="T2598" s="3"/>
      <c r="U2598" s="16" t="s">
        <v>35</v>
      </c>
      <c r="V2598" s="16" t="s">
        <v>29</v>
      </c>
      <c r="W2598" s="16" t="s">
        <v>2488</v>
      </c>
      <c r="X2598" s="16" t="s">
        <v>28</v>
      </c>
      <c r="Y2598" s="16"/>
      <c r="Z2598" s="3"/>
      <c r="AA2598" s="3"/>
      <c r="AB2598" s="3"/>
      <c r="AC2598" s="3"/>
      <c r="AD2598" s="3"/>
      <c r="AE2598" s="3"/>
      <c r="AF2598" s="3"/>
    </row>
    <row r="2599" spans="1:32" ht="14.25" customHeight="1">
      <c r="A2599" s="3">
        <v>1271</v>
      </c>
      <c r="B2599" s="2">
        <v>1</v>
      </c>
      <c r="C2599" s="3" t="s">
        <v>2483</v>
      </c>
      <c r="D2599" s="3" t="s">
        <v>2484</v>
      </c>
      <c r="E2599" s="3">
        <v>2015</v>
      </c>
      <c r="F2599" s="3" t="s">
        <v>2485</v>
      </c>
      <c r="G2599" s="3" t="s">
        <v>2486</v>
      </c>
      <c r="H2599" s="17" t="str">
        <f>HYPERLINK("https://doi.org/"&amp;G2599)</f>
        <v>https://doi.org/10.1109/LGRS.2014.2368694</v>
      </c>
      <c r="I2599" s="3" t="s">
        <v>2487</v>
      </c>
      <c r="J2599" s="3" t="s">
        <v>2481</v>
      </c>
      <c r="K2599" s="16">
        <v>1</v>
      </c>
      <c r="L2599" s="16"/>
      <c r="M2599" s="16" t="s">
        <v>189</v>
      </c>
      <c r="N2599" s="16">
        <v>0.57999999999999996</v>
      </c>
      <c r="O2599" s="16"/>
      <c r="Q2599" s="16"/>
      <c r="R2599" s="4"/>
      <c r="S2599" s="3"/>
      <c r="T2599" s="3"/>
      <c r="U2599" s="16" t="s">
        <v>35</v>
      </c>
      <c r="V2599" s="16" t="s">
        <v>29</v>
      </c>
      <c r="W2599" s="16" t="s">
        <v>2489</v>
      </c>
      <c r="X2599" s="16" t="s">
        <v>28</v>
      </c>
      <c r="Y2599" s="16"/>
      <c r="Z2599" s="3"/>
      <c r="AA2599" s="3"/>
      <c r="AB2599" s="3"/>
      <c r="AC2599" s="3"/>
      <c r="AD2599" s="3"/>
      <c r="AE2599" s="3"/>
      <c r="AF2599" s="3"/>
    </row>
    <row r="2600" spans="1:32" ht="14.25" customHeight="1">
      <c r="A2600" s="3">
        <v>1271</v>
      </c>
      <c r="B2600" s="2">
        <v>1</v>
      </c>
      <c r="C2600" s="3" t="s">
        <v>2483</v>
      </c>
      <c r="D2600" s="3" t="s">
        <v>2484</v>
      </c>
      <c r="E2600" s="3">
        <v>2015</v>
      </c>
      <c r="F2600" s="3" t="s">
        <v>2485</v>
      </c>
      <c r="G2600" s="3" t="s">
        <v>2486</v>
      </c>
      <c r="H2600" s="17" t="str">
        <f>HYPERLINK("https://doi.org/"&amp;G2600)</f>
        <v>https://doi.org/10.1109/LGRS.2014.2368694</v>
      </c>
      <c r="I2600" s="3" t="s">
        <v>2487</v>
      </c>
      <c r="J2600" s="3" t="s">
        <v>2481</v>
      </c>
      <c r="K2600" s="16">
        <v>1</v>
      </c>
      <c r="L2600" s="16"/>
      <c r="M2600" s="16" t="s">
        <v>189</v>
      </c>
      <c r="N2600" s="16">
        <v>1.58</v>
      </c>
      <c r="O2600" s="16"/>
      <c r="Q2600" s="16"/>
      <c r="R2600" s="4"/>
      <c r="S2600" s="3"/>
      <c r="T2600" s="3"/>
      <c r="U2600" s="16" t="s">
        <v>35</v>
      </c>
      <c r="V2600" s="16" t="s">
        <v>29</v>
      </c>
      <c r="W2600" s="16" t="s">
        <v>2488</v>
      </c>
      <c r="X2600" s="16" t="s">
        <v>28</v>
      </c>
      <c r="Y2600" s="16"/>
      <c r="Z2600" s="3"/>
      <c r="AA2600" s="3"/>
      <c r="AB2600" s="3"/>
      <c r="AC2600" s="3"/>
      <c r="AD2600" s="3"/>
      <c r="AE2600" s="3"/>
      <c r="AF2600" s="3"/>
    </row>
    <row r="2601" spans="1:32" ht="14.25" customHeight="1">
      <c r="A2601" s="3">
        <v>1271</v>
      </c>
      <c r="B2601" s="2">
        <v>1</v>
      </c>
      <c r="C2601" s="3" t="s">
        <v>2483</v>
      </c>
      <c r="D2601" s="3" t="s">
        <v>2484</v>
      </c>
      <c r="E2601" s="3">
        <v>2015</v>
      </c>
      <c r="F2601" s="3" t="s">
        <v>2485</v>
      </c>
      <c r="G2601" s="3" t="s">
        <v>2486</v>
      </c>
      <c r="H2601" s="17" t="str">
        <f>HYPERLINK("https://doi.org/"&amp;G2601)</f>
        <v>https://doi.org/10.1109/LGRS.2014.2368694</v>
      </c>
      <c r="I2601" s="3" t="s">
        <v>2487</v>
      </c>
      <c r="J2601" s="3" t="s">
        <v>2481</v>
      </c>
      <c r="K2601" s="16">
        <v>1</v>
      </c>
      <c r="L2601" s="16"/>
      <c r="M2601" s="16" t="s">
        <v>189</v>
      </c>
      <c r="N2601" s="16">
        <v>1.29</v>
      </c>
      <c r="O2601" s="16"/>
      <c r="Q2601" s="16"/>
      <c r="R2601" s="4"/>
      <c r="S2601" s="3"/>
      <c r="T2601" s="3"/>
      <c r="U2601" s="16" t="s">
        <v>35</v>
      </c>
      <c r="V2601" s="16" t="s">
        <v>29</v>
      </c>
      <c r="W2601" s="16" t="s">
        <v>2489</v>
      </c>
      <c r="X2601" s="16" t="s">
        <v>28</v>
      </c>
      <c r="Y2601" s="16"/>
      <c r="Z2601" s="3"/>
      <c r="AA2601" s="3"/>
      <c r="AB2601" s="3"/>
      <c r="AC2601" s="3"/>
      <c r="AD2601" s="3"/>
      <c r="AE2601" s="3"/>
      <c r="AF2601" s="3"/>
    </row>
    <row r="2602" spans="1:32" ht="14.25" customHeight="1">
      <c r="A2602" s="3">
        <v>1271</v>
      </c>
      <c r="B2602" s="2">
        <v>1</v>
      </c>
      <c r="C2602" s="3" t="s">
        <v>2483</v>
      </c>
      <c r="D2602" s="3" t="s">
        <v>2484</v>
      </c>
      <c r="E2602" s="3">
        <v>2015</v>
      </c>
      <c r="F2602" s="3" t="s">
        <v>2485</v>
      </c>
      <c r="G2602" s="3" t="s">
        <v>2486</v>
      </c>
      <c r="H2602" s="17" t="str">
        <f>HYPERLINK("https://doi.org/"&amp;G2602)</f>
        <v>https://doi.org/10.1109/LGRS.2014.2368694</v>
      </c>
      <c r="I2602" s="3" t="s">
        <v>2487</v>
      </c>
      <c r="J2602" s="3" t="s">
        <v>2481</v>
      </c>
      <c r="K2602" s="16">
        <v>1</v>
      </c>
      <c r="L2602" s="16"/>
      <c r="M2602" s="16" t="s">
        <v>189</v>
      </c>
      <c r="N2602" s="16">
        <v>1.69</v>
      </c>
      <c r="O2602" s="16"/>
      <c r="Q2602" s="16"/>
      <c r="R2602" s="4"/>
      <c r="S2602" s="3"/>
      <c r="T2602" s="3"/>
      <c r="U2602" s="16" t="s">
        <v>35</v>
      </c>
      <c r="V2602" s="16" t="s">
        <v>29</v>
      </c>
      <c r="W2602" s="16" t="s">
        <v>2488</v>
      </c>
      <c r="X2602" s="16" t="s">
        <v>28</v>
      </c>
      <c r="Y2602" s="16"/>
      <c r="Z2602" s="3"/>
      <c r="AA2602" s="3"/>
      <c r="AB2602" s="3"/>
      <c r="AC2602" s="3"/>
      <c r="AD2602" s="3"/>
      <c r="AE2602" s="3"/>
      <c r="AF2602" s="3"/>
    </row>
    <row r="2603" spans="1:32" ht="14.25" customHeight="1">
      <c r="A2603" s="3">
        <v>1271</v>
      </c>
      <c r="B2603" s="2">
        <v>1</v>
      </c>
      <c r="C2603" s="3" t="s">
        <v>2483</v>
      </c>
      <c r="D2603" s="3" t="s">
        <v>2484</v>
      </c>
      <c r="E2603" s="3">
        <v>2015</v>
      </c>
      <c r="F2603" s="3" t="s">
        <v>2485</v>
      </c>
      <c r="G2603" s="3" t="s">
        <v>2486</v>
      </c>
      <c r="H2603" s="17" t="str">
        <f>HYPERLINK("https://doi.org/"&amp;G2603)</f>
        <v>https://doi.org/10.1109/LGRS.2014.2368694</v>
      </c>
      <c r="I2603" s="3" t="s">
        <v>2487</v>
      </c>
      <c r="J2603" s="3" t="s">
        <v>2481</v>
      </c>
      <c r="K2603" s="16">
        <v>1</v>
      </c>
      <c r="L2603" s="16"/>
      <c r="M2603" s="16" t="s">
        <v>189</v>
      </c>
      <c r="N2603" s="16">
        <v>1.25</v>
      </c>
      <c r="O2603" s="16"/>
      <c r="Q2603" s="16"/>
      <c r="R2603" s="4"/>
      <c r="S2603" s="3"/>
      <c r="T2603" s="3"/>
      <c r="U2603" s="16" t="s">
        <v>35</v>
      </c>
      <c r="V2603" s="16" t="s">
        <v>29</v>
      </c>
      <c r="W2603" s="16" t="s">
        <v>2489</v>
      </c>
      <c r="X2603" s="16" t="s">
        <v>28</v>
      </c>
      <c r="Y2603" s="16"/>
      <c r="Z2603" s="3"/>
      <c r="AA2603" s="3"/>
      <c r="AB2603" s="3"/>
      <c r="AC2603" s="3"/>
      <c r="AD2603" s="3"/>
      <c r="AE2603" s="3"/>
      <c r="AF2603" s="3"/>
    </row>
    <row r="2604" spans="1:32" ht="14.25" customHeight="1">
      <c r="A2604" s="3">
        <v>1271</v>
      </c>
      <c r="B2604" s="2">
        <v>1</v>
      </c>
      <c r="C2604" s="3" t="s">
        <v>2483</v>
      </c>
      <c r="D2604" s="3" t="s">
        <v>2484</v>
      </c>
      <c r="E2604" s="3">
        <v>2015</v>
      </c>
      <c r="F2604" s="3" t="s">
        <v>2485</v>
      </c>
      <c r="G2604" s="3" t="s">
        <v>2486</v>
      </c>
      <c r="H2604" s="17" t="str">
        <f>HYPERLINK("https://doi.org/"&amp;G2604)</f>
        <v>https://doi.org/10.1109/LGRS.2014.2368694</v>
      </c>
      <c r="I2604" s="3" t="s">
        <v>2487</v>
      </c>
      <c r="J2604" s="3" t="s">
        <v>2481</v>
      </c>
      <c r="K2604" s="16">
        <v>1</v>
      </c>
      <c r="L2604" s="16"/>
      <c r="M2604" s="16" t="s">
        <v>189</v>
      </c>
      <c r="N2604" s="25">
        <v>0.67200000000000004</v>
      </c>
      <c r="O2604" s="25"/>
      <c r="Q2604" s="16"/>
      <c r="R2604" s="4"/>
      <c r="S2604" s="3"/>
      <c r="T2604" s="3"/>
      <c r="U2604" s="16" t="s">
        <v>35</v>
      </c>
      <c r="V2604" s="16" t="s">
        <v>443</v>
      </c>
      <c r="W2604" s="16" t="s">
        <v>2488</v>
      </c>
      <c r="X2604" s="16" t="s">
        <v>28</v>
      </c>
      <c r="Y2604" s="16"/>
      <c r="Z2604" s="3"/>
      <c r="AA2604" s="3"/>
      <c r="AB2604" s="3"/>
      <c r="AC2604" s="3"/>
      <c r="AD2604" s="3"/>
      <c r="AE2604" s="3"/>
      <c r="AF2604" s="3"/>
    </row>
    <row r="2605" spans="1:32" ht="14.25" customHeight="1">
      <c r="A2605" s="3">
        <v>4180</v>
      </c>
      <c r="B2605" s="16">
        <v>1</v>
      </c>
      <c r="C2605" s="3" t="s">
        <v>2490</v>
      </c>
      <c r="D2605" s="3" t="s">
        <v>2491</v>
      </c>
      <c r="E2605" s="3">
        <v>2021</v>
      </c>
      <c r="F2605" s="3" t="s">
        <v>2492</v>
      </c>
      <c r="G2605" s="3" t="s">
        <v>2493</v>
      </c>
      <c r="H2605" s="17" t="str">
        <f>HYPERLINK("https://doi.org/"&amp;G2605)</f>
        <v>https://doi.org/10.1109/LGRS.2020.2987485</v>
      </c>
      <c r="I2605" s="3" t="s">
        <v>2494</v>
      </c>
      <c r="J2605" s="3" t="s">
        <v>2481</v>
      </c>
      <c r="K2605" s="16">
        <v>22</v>
      </c>
      <c r="L2605" s="16"/>
      <c r="M2605" s="16" t="s">
        <v>2495</v>
      </c>
      <c r="N2605" s="9">
        <f>S2605*Unit_conversion!$C$5</f>
        <v>2.0915322482048109</v>
      </c>
      <c r="O2605" s="16"/>
      <c r="P2605" s="16"/>
      <c r="Q2605" s="16"/>
      <c r="R2605" s="10"/>
      <c r="S2605" s="16">
        <v>59.4</v>
      </c>
      <c r="T2605" s="3"/>
      <c r="U2605" s="2" t="s">
        <v>26</v>
      </c>
      <c r="V2605" s="3"/>
      <c r="W2605" s="3"/>
      <c r="X2605" s="16" t="s">
        <v>28</v>
      </c>
      <c r="Y2605" s="16"/>
      <c r="Z2605" s="3"/>
      <c r="AA2605" s="3"/>
      <c r="AB2605" s="3"/>
      <c r="AC2605" s="3"/>
      <c r="AD2605" s="3"/>
      <c r="AE2605" s="3"/>
      <c r="AF2605" s="3"/>
    </row>
    <row r="2606" spans="1:32" ht="14.25" customHeight="1">
      <c r="A2606" s="1">
        <v>2847</v>
      </c>
      <c r="B2606" s="16">
        <v>1</v>
      </c>
      <c r="C2606" s="1" t="s">
        <v>2496</v>
      </c>
      <c r="D2606" s="1" t="s">
        <v>2497</v>
      </c>
      <c r="E2606" s="1">
        <v>2019</v>
      </c>
      <c r="F2606" s="1" t="s">
        <v>2498</v>
      </c>
      <c r="G2606" s="1" t="s">
        <v>2499</v>
      </c>
      <c r="H2606" s="8" t="str">
        <f>HYPERLINK("https://doi.org/"&amp;G2606)</f>
        <v>https://doi.org/10.1109/TGRS.2018.2877807</v>
      </c>
      <c r="I2606" s="1" t="s">
        <v>2500</v>
      </c>
      <c r="J2606" s="1" t="s">
        <v>2501</v>
      </c>
      <c r="K2606" s="2">
        <v>5</v>
      </c>
      <c r="L2606" s="2"/>
      <c r="M2606" s="2" t="s">
        <v>2502</v>
      </c>
      <c r="N2606" s="9">
        <f>S2606*Unit_conversion!$C$5</f>
        <v>0.60974855121486038</v>
      </c>
      <c r="O2606" s="2"/>
      <c r="P2606" s="2"/>
      <c r="Q2606" s="2"/>
      <c r="R2606" s="10"/>
      <c r="S2606" s="2">
        <v>17.317</v>
      </c>
      <c r="U2606" s="2" t="s">
        <v>26</v>
      </c>
      <c r="X2606" s="2" t="s">
        <v>1141</v>
      </c>
    </row>
    <row r="2607" spans="1:32" ht="14.25" customHeight="1">
      <c r="A2607" s="1">
        <v>2847</v>
      </c>
      <c r="B2607" s="16">
        <v>1</v>
      </c>
      <c r="C2607" s="1" t="s">
        <v>2496</v>
      </c>
      <c r="D2607" s="1" t="s">
        <v>2497</v>
      </c>
      <c r="E2607" s="1">
        <v>2019</v>
      </c>
      <c r="F2607" s="1" t="s">
        <v>2498</v>
      </c>
      <c r="G2607" s="1" t="s">
        <v>2499</v>
      </c>
      <c r="H2607" s="8" t="str">
        <f>HYPERLINK("https://doi.org/"&amp;G2607)</f>
        <v>https://doi.org/10.1109/TGRS.2018.2877807</v>
      </c>
      <c r="I2607" s="1" t="s">
        <v>2500</v>
      </c>
      <c r="J2607" s="1" t="s">
        <v>2501</v>
      </c>
      <c r="K2607" s="2">
        <v>5</v>
      </c>
      <c r="L2607" s="2"/>
      <c r="M2607" s="2" t="s">
        <v>592</v>
      </c>
      <c r="N2607" s="9">
        <f>S2607*Unit_conversion!$C$5</f>
        <v>0.97182306482243741</v>
      </c>
      <c r="O2607" s="2"/>
      <c r="P2607" s="2"/>
      <c r="Q2607" s="2"/>
      <c r="R2607" s="10"/>
      <c r="S2607" s="2">
        <v>27.6</v>
      </c>
      <c r="U2607" s="2" t="s">
        <v>26</v>
      </c>
      <c r="X2607" s="2" t="s">
        <v>1141</v>
      </c>
      <c r="Y2607" s="2"/>
    </row>
    <row r="2608" spans="1:32" ht="14.25" customHeight="1">
      <c r="A2608" s="1">
        <v>2847</v>
      </c>
      <c r="B2608" s="16">
        <v>1</v>
      </c>
      <c r="C2608" s="1" t="s">
        <v>2496</v>
      </c>
      <c r="D2608" s="1" t="s">
        <v>2497</v>
      </c>
      <c r="E2608" s="1">
        <v>2019</v>
      </c>
      <c r="F2608" s="1" t="s">
        <v>2498</v>
      </c>
      <c r="G2608" s="1" t="s">
        <v>2499</v>
      </c>
      <c r="H2608" s="8" t="str">
        <f>HYPERLINK("https://doi.org/"&amp;G2608)</f>
        <v>https://doi.org/10.1109/TGRS.2018.2877807</v>
      </c>
      <c r="I2608" s="1" t="s">
        <v>2500</v>
      </c>
      <c r="J2608" s="1" t="s">
        <v>2501</v>
      </c>
      <c r="K2608" s="2">
        <v>5</v>
      </c>
      <c r="L2608" s="2"/>
      <c r="M2608" s="2" t="s">
        <v>2502</v>
      </c>
      <c r="N2608" s="9">
        <f>S2608*Unit_conversion!$C$5</f>
        <v>0.51721409417307185</v>
      </c>
      <c r="O2608" s="2"/>
      <c r="P2608" s="2"/>
      <c r="Q2608" s="2"/>
      <c r="R2608" s="10"/>
      <c r="S2608" s="2">
        <v>14.689</v>
      </c>
      <c r="U2608" s="2" t="s">
        <v>26</v>
      </c>
      <c r="X2608" s="2" t="s">
        <v>1141</v>
      </c>
      <c r="Y2608" s="2" t="s">
        <v>2503</v>
      </c>
    </row>
    <row r="2609" spans="1:32" ht="14.25" customHeight="1">
      <c r="A2609" s="1">
        <v>2847</v>
      </c>
      <c r="B2609" s="16">
        <v>1</v>
      </c>
      <c r="C2609" s="1" t="s">
        <v>2496</v>
      </c>
      <c r="D2609" s="1" t="s">
        <v>2497</v>
      </c>
      <c r="E2609" s="1">
        <v>2019</v>
      </c>
      <c r="F2609" s="1" t="s">
        <v>2498</v>
      </c>
      <c r="G2609" s="1" t="s">
        <v>2499</v>
      </c>
      <c r="H2609" s="8" t="str">
        <f>HYPERLINK("https://doi.org/"&amp;G2609)</f>
        <v>https://doi.org/10.1109/TGRS.2018.2877807</v>
      </c>
      <c r="I2609" s="1" t="s">
        <v>2500</v>
      </c>
      <c r="J2609" s="1" t="s">
        <v>2501</v>
      </c>
      <c r="K2609" s="2">
        <v>5</v>
      </c>
      <c r="L2609" s="2"/>
      <c r="M2609" s="2" t="s">
        <v>592</v>
      </c>
      <c r="N2609" s="9">
        <f>S2609*Unit_conversion!$C$5</f>
        <v>0.69502954625109026</v>
      </c>
      <c r="O2609" s="2"/>
      <c r="P2609" s="2"/>
      <c r="Q2609" s="2"/>
      <c r="R2609" s="10"/>
      <c r="S2609" s="2">
        <v>19.739000000000001</v>
      </c>
      <c r="U2609" s="2" t="s">
        <v>26</v>
      </c>
      <c r="X2609" s="2" t="s">
        <v>1141</v>
      </c>
      <c r="Y2609" s="2" t="s">
        <v>2503</v>
      </c>
    </row>
    <row r="2610" spans="1:32" ht="14.25" customHeight="1">
      <c r="A2610" s="3">
        <v>4185</v>
      </c>
      <c r="B2610" s="2">
        <v>1</v>
      </c>
      <c r="C2610" s="3" t="s">
        <v>2504</v>
      </c>
      <c r="D2610" s="3" t="s">
        <v>2505</v>
      </c>
      <c r="E2610" s="3">
        <v>2021</v>
      </c>
      <c r="F2610" s="3" t="s">
        <v>2506</v>
      </c>
      <c r="G2610" s="3" t="s">
        <v>2507</v>
      </c>
      <c r="H2610" s="17" t="str">
        <f>HYPERLINK("https://doi.org/"&amp;G2610)</f>
        <v>https://doi.org/10.1109/TGRS.2020.3020125</v>
      </c>
      <c r="I2610" s="3" t="s">
        <v>2508</v>
      </c>
      <c r="J2610" s="3" t="s">
        <v>2501</v>
      </c>
      <c r="K2610" s="16">
        <v>1</v>
      </c>
      <c r="L2610" s="16"/>
      <c r="M2610" s="16" t="s">
        <v>2509</v>
      </c>
      <c r="N2610" s="9">
        <f>S2610*Unit_conversion!$C$5</f>
        <v>0.6302765529102039</v>
      </c>
      <c r="O2610" s="16"/>
      <c r="P2610" s="16"/>
      <c r="Q2610" s="16"/>
      <c r="R2610" s="10"/>
      <c r="S2610" s="16">
        <v>17.899999999999999</v>
      </c>
      <c r="T2610" s="3"/>
      <c r="U2610" s="16" t="s">
        <v>35</v>
      </c>
      <c r="V2610" s="16" t="s">
        <v>29</v>
      </c>
      <c r="W2610" s="3"/>
      <c r="X2610" s="16" t="s">
        <v>28</v>
      </c>
      <c r="Y2610" s="16"/>
      <c r="Z2610" s="3"/>
      <c r="AA2610" s="3"/>
      <c r="AB2610" s="3"/>
      <c r="AC2610" s="3"/>
      <c r="AD2610" s="3"/>
      <c r="AE2610" s="3"/>
      <c r="AF2610" s="3"/>
    </row>
    <row r="2611" spans="1:32" ht="14.25" customHeight="1">
      <c r="A2611" s="3">
        <v>4185</v>
      </c>
      <c r="B2611" s="2">
        <v>1</v>
      </c>
      <c r="C2611" s="3" t="s">
        <v>2504</v>
      </c>
      <c r="D2611" s="3" t="s">
        <v>2505</v>
      </c>
      <c r="E2611" s="3">
        <v>2021</v>
      </c>
      <c r="F2611" s="3" t="s">
        <v>2506</v>
      </c>
      <c r="G2611" s="3" t="s">
        <v>2507</v>
      </c>
      <c r="H2611" s="17" t="str">
        <f>HYPERLINK("https://doi.org/"&amp;G2611)</f>
        <v>https://doi.org/10.1109/TGRS.2020.3020125</v>
      </c>
      <c r="I2611" s="3" t="s">
        <v>2508</v>
      </c>
      <c r="J2611" s="3" t="s">
        <v>2501</v>
      </c>
      <c r="K2611" s="16">
        <v>1</v>
      </c>
      <c r="L2611" s="16"/>
      <c r="M2611" s="16" t="s">
        <v>47</v>
      </c>
      <c r="N2611" s="9">
        <f>S2611*Unit_conversion!$C$5</f>
        <v>0.75703608310443493</v>
      </c>
      <c r="O2611" s="16"/>
      <c r="P2611" s="16"/>
      <c r="Q2611" s="16"/>
      <c r="R2611" s="10"/>
      <c r="S2611" s="16">
        <v>21.5</v>
      </c>
      <c r="T2611" s="3"/>
      <c r="U2611" s="16" t="s">
        <v>35</v>
      </c>
      <c r="V2611" s="16" t="s">
        <v>29</v>
      </c>
      <c r="W2611" s="3"/>
      <c r="X2611" s="16" t="s">
        <v>28</v>
      </c>
      <c r="Y2611" s="16"/>
      <c r="Z2611" s="3"/>
      <c r="AA2611" s="3"/>
      <c r="AB2611" s="3"/>
      <c r="AC2611" s="3"/>
      <c r="AD2611" s="3"/>
      <c r="AE2611" s="3"/>
      <c r="AF2611" s="3"/>
    </row>
    <row r="2612" spans="1:32" ht="14.25" customHeight="1">
      <c r="A2612" s="3">
        <v>4185</v>
      </c>
      <c r="B2612" s="2">
        <v>1</v>
      </c>
      <c r="C2612" s="3" t="s">
        <v>2504</v>
      </c>
      <c r="D2612" s="3" t="s">
        <v>2505</v>
      </c>
      <c r="E2612" s="3">
        <v>2021</v>
      </c>
      <c r="F2612" s="3" t="s">
        <v>2506</v>
      </c>
      <c r="G2612" s="3" t="s">
        <v>2507</v>
      </c>
      <c r="H2612" s="17" t="str">
        <f>HYPERLINK("https://doi.org/"&amp;G2612)</f>
        <v>https://doi.org/10.1109/TGRS.2020.3020125</v>
      </c>
      <c r="I2612" s="3" t="s">
        <v>2508</v>
      </c>
      <c r="J2612" s="3" t="s">
        <v>2501</v>
      </c>
      <c r="K2612" s="16">
        <v>1</v>
      </c>
      <c r="L2612" s="16"/>
      <c r="M2612" s="16" t="s">
        <v>2509</v>
      </c>
      <c r="N2612" s="9">
        <f>S2612*Unit_conversion!$C$5</f>
        <v>0.92252769196912532</v>
      </c>
      <c r="O2612" s="16"/>
      <c r="P2612" s="16"/>
      <c r="Q2612" s="16"/>
      <c r="R2612" s="10"/>
      <c r="S2612" s="16">
        <v>26.2</v>
      </c>
      <c r="T2612" s="3"/>
      <c r="U2612" s="16" t="s">
        <v>35</v>
      </c>
      <c r="V2612" s="16" t="s">
        <v>29</v>
      </c>
      <c r="W2612" s="3"/>
      <c r="X2612" s="16" t="s">
        <v>28</v>
      </c>
      <c r="Y2612" s="16"/>
      <c r="Z2612" s="3"/>
      <c r="AA2612" s="3"/>
      <c r="AB2612" s="3"/>
      <c r="AC2612" s="3"/>
      <c r="AD2612" s="3"/>
      <c r="AE2612" s="3"/>
      <c r="AF2612" s="3"/>
    </row>
    <row r="2613" spans="1:32" ht="14.25" customHeight="1">
      <c r="A2613" s="3">
        <v>4185</v>
      </c>
      <c r="B2613" s="2">
        <v>1</v>
      </c>
      <c r="C2613" s="3" t="s">
        <v>2504</v>
      </c>
      <c r="D2613" s="3" t="s">
        <v>2505</v>
      </c>
      <c r="E2613" s="3">
        <v>2021</v>
      </c>
      <c r="F2613" s="3" t="s">
        <v>2506</v>
      </c>
      <c r="G2613" s="3" t="s">
        <v>2507</v>
      </c>
      <c r="H2613" s="17" t="str">
        <f>HYPERLINK("https://doi.org/"&amp;G2613)</f>
        <v>https://doi.org/10.1109/TGRS.2020.3020125</v>
      </c>
      <c r="I2613" s="3" t="s">
        <v>2508</v>
      </c>
      <c r="J2613" s="3" t="s">
        <v>2501</v>
      </c>
      <c r="K2613" s="16">
        <v>1</v>
      </c>
      <c r="L2613" s="16"/>
      <c r="M2613" s="16" t="s">
        <v>47</v>
      </c>
      <c r="N2613" s="9">
        <f>S2613*Unit_conversion!$C$5</f>
        <v>0.90492220166437098</v>
      </c>
      <c r="O2613" s="16"/>
      <c r="P2613" s="16"/>
      <c r="Q2613" s="16"/>
      <c r="R2613" s="10"/>
      <c r="S2613" s="16">
        <v>25.7</v>
      </c>
      <c r="T2613" s="3"/>
      <c r="U2613" s="16" t="s">
        <v>35</v>
      </c>
      <c r="V2613" s="16" t="s">
        <v>29</v>
      </c>
      <c r="W2613" s="3"/>
      <c r="X2613" s="16" t="s">
        <v>28</v>
      </c>
      <c r="Y2613" s="16"/>
      <c r="Z2613" s="3"/>
      <c r="AA2613" s="3"/>
      <c r="AB2613" s="3"/>
      <c r="AC2613" s="3"/>
      <c r="AD2613" s="3"/>
      <c r="AE2613" s="3"/>
      <c r="AF2613" s="3"/>
    </row>
    <row r="2614" spans="1:32" ht="14.25" customHeight="1">
      <c r="A2614" s="1">
        <v>1702</v>
      </c>
      <c r="B2614" s="12">
        <v>1</v>
      </c>
      <c r="C2614" s="1" t="s">
        <v>2510</v>
      </c>
      <c r="D2614" s="1" t="s">
        <v>2511</v>
      </c>
      <c r="E2614" s="1">
        <v>2013</v>
      </c>
      <c r="F2614" s="1" t="s">
        <v>2512</v>
      </c>
      <c r="G2614" s="1" t="s">
        <v>2513</v>
      </c>
      <c r="H2614" s="8" t="str">
        <f>HYPERLINK("https://doi.org/"&amp;G2614)</f>
        <v>https://doi.org/10.1111/jawr.12057</v>
      </c>
      <c r="I2614" s="1" t="s">
        <v>2514</v>
      </c>
      <c r="J2614" s="1" t="s">
        <v>2515</v>
      </c>
      <c r="K2614" s="2">
        <v>1</v>
      </c>
      <c r="L2614" s="2"/>
      <c r="M2614" s="2" t="s">
        <v>803</v>
      </c>
      <c r="N2614" s="25">
        <f t="shared" ref="N2614:N2628" si="54">P2614/30</f>
        <v>0.66666666666666663</v>
      </c>
      <c r="O2614" s="21"/>
      <c r="P2614" s="2">
        <v>20</v>
      </c>
      <c r="Q2614" s="2"/>
      <c r="R2614" s="10">
        <v>30</v>
      </c>
      <c r="U2614" s="2" t="s">
        <v>45</v>
      </c>
      <c r="W2614" s="2" t="s">
        <v>2516</v>
      </c>
      <c r="X2614" s="2" t="s">
        <v>1141</v>
      </c>
      <c r="Y2614" s="2" t="s">
        <v>216</v>
      </c>
    </row>
    <row r="2615" spans="1:32" ht="14.25" customHeight="1">
      <c r="A2615" s="1">
        <v>1702</v>
      </c>
      <c r="B2615" s="12">
        <v>1</v>
      </c>
      <c r="C2615" s="1" t="s">
        <v>2510</v>
      </c>
      <c r="D2615" s="1" t="s">
        <v>2511</v>
      </c>
      <c r="E2615" s="1">
        <v>2013</v>
      </c>
      <c r="F2615" s="1" t="s">
        <v>2512</v>
      </c>
      <c r="G2615" s="1" t="s">
        <v>2513</v>
      </c>
      <c r="H2615" s="8" t="str">
        <f>HYPERLINK("https://doi.org/"&amp;G2615)</f>
        <v>https://doi.org/10.1111/jawr.12057</v>
      </c>
      <c r="I2615" s="1" t="s">
        <v>2514</v>
      </c>
      <c r="J2615" s="1" t="s">
        <v>2515</v>
      </c>
      <c r="K2615" s="2">
        <v>1</v>
      </c>
      <c r="L2615" s="2"/>
      <c r="M2615" s="2" t="s">
        <v>803</v>
      </c>
      <c r="N2615" s="25">
        <f t="shared" si="54"/>
        <v>0.28333333333333333</v>
      </c>
      <c r="O2615" s="21"/>
      <c r="P2615" s="2">
        <v>8.5</v>
      </c>
      <c r="Q2615" s="2"/>
      <c r="R2615" s="10">
        <v>30</v>
      </c>
      <c r="U2615" s="2" t="s">
        <v>45</v>
      </c>
      <c r="W2615" s="2" t="s">
        <v>2517</v>
      </c>
      <c r="X2615" s="2" t="s">
        <v>1141</v>
      </c>
      <c r="Y2615" s="2" t="s">
        <v>216</v>
      </c>
      <c r="AA2615" s="2"/>
    </row>
    <row r="2616" spans="1:32" ht="14.25" customHeight="1">
      <c r="A2616" s="1">
        <v>1702</v>
      </c>
      <c r="B2616" s="12">
        <v>1</v>
      </c>
      <c r="C2616" s="1" t="s">
        <v>2510</v>
      </c>
      <c r="D2616" s="1" t="s">
        <v>2511</v>
      </c>
      <c r="E2616" s="1">
        <v>2013</v>
      </c>
      <c r="F2616" s="1" t="s">
        <v>2512</v>
      </c>
      <c r="G2616" s="1" t="s">
        <v>2513</v>
      </c>
      <c r="H2616" s="8" t="str">
        <f>HYPERLINK("https://doi.org/"&amp;G2616)</f>
        <v>https://doi.org/10.1111/jawr.12057</v>
      </c>
      <c r="I2616" s="1" t="s">
        <v>2514</v>
      </c>
      <c r="J2616" s="1" t="s">
        <v>2515</v>
      </c>
      <c r="K2616" s="2">
        <v>1</v>
      </c>
      <c r="L2616" s="2"/>
      <c r="M2616" s="2" t="s">
        <v>803</v>
      </c>
      <c r="N2616" s="25">
        <f t="shared" si="54"/>
        <v>0.5</v>
      </c>
      <c r="O2616" s="21"/>
      <c r="P2616" s="2">
        <v>15</v>
      </c>
      <c r="Q2616" s="2"/>
      <c r="R2616" s="10">
        <v>30</v>
      </c>
      <c r="U2616" s="2" t="s">
        <v>45</v>
      </c>
      <c r="W2616" s="2" t="s">
        <v>2518</v>
      </c>
      <c r="X2616" s="2" t="s">
        <v>1141</v>
      </c>
      <c r="Y2616" s="2" t="s">
        <v>216</v>
      </c>
    </row>
    <row r="2617" spans="1:32" ht="14.25" customHeight="1">
      <c r="A2617" s="1">
        <v>1702</v>
      </c>
      <c r="B2617" s="12">
        <v>1</v>
      </c>
      <c r="C2617" s="1" t="s">
        <v>2510</v>
      </c>
      <c r="D2617" s="1" t="s">
        <v>2511</v>
      </c>
      <c r="E2617" s="1">
        <v>2013</v>
      </c>
      <c r="F2617" s="1" t="s">
        <v>2512</v>
      </c>
      <c r="G2617" s="1" t="s">
        <v>2513</v>
      </c>
      <c r="H2617" s="8" t="str">
        <f>HYPERLINK("https://doi.org/"&amp;G2617)</f>
        <v>https://doi.org/10.1111/jawr.12057</v>
      </c>
      <c r="I2617" s="1" t="s">
        <v>2514</v>
      </c>
      <c r="J2617" s="1" t="s">
        <v>2515</v>
      </c>
      <c r="K2617" s="2">
        <v>1</v>
      </c>
      <c r="L2617" s="2"/>
      <c r="M2617" s="2" t="s">
        <v>803</v>
      </c>
      <c r="N2617" s="25">
        <f t="shared" si="54"/>
        <v>0.43333333333333335</v>
      </c>
      <c r="O2617" s="21"/>
      <c r="P2617" s="2">
        <v>13</v>
      </c>
      <c r="Q2617" s="2"/>
      <c r="R2617" s="10">
        <v>30</v>
      </c>
      <c r="U2617" s="2" t="s">
        <v>45</v>
      </c>
      <c r="W2617" s="2" t="s">
        <v>2519</v>
      </c>
      <c r="X2617" s="2" t="s">
        <v>1141</v>
      </c>
      <c r="Y2617" s="2" t="s">
        <v>216</v>
      </c>
    </row>
    <row r="2618" spans="1:32" ht="14.25" customHeight="1">
      <c r="A2618" s="1">
        <v>1702</v>
      </c>
      <c r="B2618" s="12">
        <v>1</v>
      </c>
      <c r="C2618" s="1" t="s">
        <v>2510</v>
      </c>
      <c r="D2618" s="1" t="s">
        <v>2511</v>
      </c>
      <c r="E2618" s="1">
        <v>2013</v>
      </c>
      <c r="F2618" s="1" t="s">
        <v>2512</v>
      </c>
      <c r="G2618" s="1" t="s">
        <v>2513</v>
      </c>
      <c r="H2618" s="8" t="str">
        <f>HYPERLINK("https://doi.org/"&amp;G2618)</f>
        <v>https://doi.org/10.1111/jawr.12057</v>
      </c>
      <c r="I2618" s="1" t="s">
        <v>2514</v>
      </c>
      <c r="J2618" s="1" t="s">
        <v>2515</v>
      </c>
      <c r="K2618" s="2">
        <v>1</v>
      </c>
      <c r="L2618" s="2"/>
      <c r="M2618" s="2" t="s">
        <v>803</v>
      </c>
      <c r="N2618" s="25">
        <f t="shared" si="54"/>
        <v>2.0666666666666669</v>
      </c>
      <c r="O2618" s="21"/>
      <c r="P2618" s="2">
        <v>62</v>
      </c>
      <c r="Q2618" s="2"/>
      <c r="R2618" s="10">
        <v>30</v>
      </c>
      <c r="U2618" s="2" t="s">
        <v>45</v>
      </c>
      <c r="W2618" s="2" t="s">
        <v>2520</v>
      </c>
      <c r="X2618" s="2" t="s">
        <v>1141</v>
      </c>
      <c r="Y2618" s="2" t="s">
        <v>216</v>
      </c>
      <c r="AA2618" s="2"/>
    </row>
    <row r="2619" spans="1:32" ht="14.25" customHeight="1">
      <c r="A2619" s="1">
        <v>1702</v>
      </c>
      <c r="B2619" s="12">
        <v>1</v>
      </c>
      <c r="C2619" s="1" t="s">
        <v>2510</v>
      </c>
      <c r="D2619" s="1" t="s">
        <v>2511</v>
      </c>
      <c r="E2619" s="1">
        <v>2013</v>
      </c>
      <c r="F2619" s="1" t="s">
        <v>2512</v>
      </c>
      <c r="G2619" s="1" t="s">
        <v>2513</v>
      </c>
      <c r="H2619" s="8" t="str">
        <f>HYPERLINK("https://doi.org/"&amp;G2619)</f>
        <v>https://doi.org/10.1111/jawr.12057</v>
      </c>
      <c r="I2619" s="1" t="s">
        <v>2514</v>
      </c>
      <c r="J2619" s="1" t="s">
        <v>2515</v>
      </c>
      <c r="K2619" s="2">
        <v>1</v>
      </c>
      <c r="L2619" s="2"/>
      <c r="M2619" s="2" t="s">
        <v>803</v>
      </c>
      <c r="N2619" s="25">
        <f t="shared" si="54"/>
        <v>0.66666666666666663</v>
      </c>
      <c r="O2619" s="21"/>
      <c r="P2619" s="2">
        <v>20</v>
      </c>
      <c r="Q2619" s="2"/>
      <c r="R2619" s="10">
        <v>30</v>
      </c>
      <c r="U2619" s="2" t="s">
        <v>45</v>
      </c>
      <c r="W2619" s="2" t="s">
        <v>2521</v>
      </c>
      <c r="X2619" s="2" t="s">
        <v>1141</v>
      </c>
      <c r="Y2619" s="2" t="s">
        <v>216</v>
      </c>
    </row>
    <row r="2620" spans="1:32" ht="14.25" customHeight="1">
      <c r="A2620" s="1">
        <v>1702</v>
      </c>
      <c r="B2620" s="12">
        <v>1</v>
      </c>
      <c r="C2620" s="1" t="s">
        <v>2510</v>
      </c>
      <c r="D2620" s="1" t="s">
        <v>2511</v>
      </c>
      <c r="E2620" s="1">
        <v>2013</v>
      </c>
      <c r="F2620" s="1" t="s">
        <v>2512</v>
      </c>
      <c r="G2620" s="1" t="s">
        <v>2513</v>
      </c>
      <c r="H2620" s="8" t="str">
        <f>HYPERLINK("https://doi.org/"&amp;G2620)</f>
        <v>https://doi.org/10.1111/jawr.12057</v>
      </c>
      <c r="I2620" s="1" t="s">
        <v>2514</v>
      </c>
      <c r="J2620" s="1" t="s">
        <v>2515</v>
      </c>
      <c r="K2620" s="2">
        <v>45</v>
      </c>
      <c r="L2620" s="2">
        <v>528</v>
      </c>
      <c r="M2620" s="2" t="s">
        <v>803</v>
      </c>
      <c r="N2620" s="9">
        <f t="shared" si="54"/>
        <v>0.9</v>
      </c>
      <c r="O2620" s="15"/>
      <c r="P2620" s="2">
        <v>27</v>
      </c>
      <c r="Q2620" s="2"/>
      <c r="R2620" s="10">
        <v>30</v>
      </c>
      <c r="U2620" s="2" t="s">
        <v>45</v>
      </c>
      <c r="W2620" s="2" t="s">
        <v>2522</v>
      </c>
      <c r="X2620" s="2" t="s">
        <v>1141</v>
      </c>
      <c r="Y2620" s="2" t="s">
        <v>216</v>
      </c>
    </row>
    <row r="2621" spans="1:32" ht="14.25" customHeight="1">
      <c r="A2621" s="1">
        <v>1702</v>
      </c>
      <c r="B2621" s="12">
        <v>1</v>
      </c>
      <c r="C2621" s="1" t="s">
        <v>2510</v>
      </c>
      <c r="D2621" s="1" t="s">
        <v>2511</v>
      </c>
      <c r="E2621" s="1">
        <v>2013</v>
      </c>
      <c r="F2621" s="1" t="s">
        <v>2512</v>
      </c>
      <c r="G2621" s="1" t="s">
        <v>2513</v>
      </c>
      <c r="H2621" s="8" t="str">
        <f>HYPERLINK("https://doi.org/"&amp;G2621)</f>
        <v>https://doi.org/10.1111/jawr.12057</v>
      </c>
      <c r="I2621" s="1" t="s">
        <v>2514</v>
      </c>
      <c r="J2621" s="1" t="s">
        <v>2515</v>
      </c>
      <c r="K2621" s="2" t="s">
        <v>2523</v>
      </c>
      <c r="L2621" s="2">
        <v>108</v>
      </c>
      <c r="M2621" s="2" t="s">
        <v>803</v>
      </c>
      <c r="N2621" s="9">
        <f t="shared" si="54"/>
        <v>0.8666666666666667</v>
      </c>
      <c r="O2621" s="15"/>
      <c r="P2621" s="2">
        <v>26</v>
      </c>
      <c r="Q2621" s="2"/>
      <c r="R2621" s="10">
        <v>30</v>
      </c>
      <c r="U2621" s="2" t="s">
        <v>45</v>
      </c>
      <c r="V2621" s="2" t="s">
        <v>29</v>
      </c>
      <c r="X2621" s="2" t="s">
        <v>1141</v>
      </c>
      <c r="Y2621" s="2" t="s">
        <v>216</v>
      </c>
    </row>
    <row r="2622" spans="1:32" ht="14.25" customHeight="1">
      <c r="A2622" s="1">
        <v>1702</v>
      </c>
      <c r="B2622" s="12">
        <v>1</v>
      </c>
      <c r="C2622" s="1" t="s">
        <v>2510</v>
      </c>
      <c r="D2622" s="1" t="s">
        <v>2511</v>
      </c>
      <c r="E2622" s="1">
        <v>2013</v>
      </c>
      <c r="F2622" s="1" t="s">
        <v>2512</v>
      </c>
      <c r="G2622" s="1" t="s">
        <v>2513</v>
      </c>
      <c r="H2622" s="8" t="str">
        <f>HYPERLINK("https://doi.org/"&amp;G2622)</f>
        <v>https://doi.org/10.1111/jawr.12057</v>
      </c>
      <c r="I2622" s="1" t="s">
        <v>2514</v>
      </c>
      <c r="J2622" s="1" t="s">
        <v>2515</v>
      </c>
      <c r="K2622" s="2" t="s">
        <v>2523</v>
      </c>
      <c r="L2622" s="2">
        <v>36</v>
      </c>
      <c r="M2622" s="2" t="s">
        <v>803</v>
      </c>
      <c r="N2622" s="9">
        <f t="shared" si="54"/>
        <v>1.2333333333333334</v>
      </c>
      <c r="O2622" s="15"/>
      <c r="P2622" s="2">
        <v>37</v>
      </c>
      <c r="Q2622" s="2"/>
      <c r="R2622" s="10">
        <v>30</v>
      </c>
      <c r="U2622" s="2" t="s">
        <v>45</v>
      </c>
      <c r="V2622" s="2" t="s">
        <v>2524</v>
      </c>
      <c r="X2622" s="2" t="s">
        <v>1141</v>
      </c>
      <c r="Y2622" s="2" t="s">
        <v>216</v>
      </c>
    </row>
    <row r="2623" spans="1:32" ht="14.25" customHeight="1">
      <c r="A2623" s="1">
        <v>1702</v>
      </c>
      <c r="B2623" s="12">
        <v>1</v>
      </c>
      <c r="C2623" s="1" t="s">
        <v>2510</v>
      </c>
      <c r="D2623" s="1" t="s">
        <v>2511</v>
      </c>
      <c r="E2623" s="1">
        <v>2013</v>
      </c>
      <c r="F2623" s="1" t="s">
        <v>2512</v>
      </c>
      <c r="G2623" s="1" t="s">
        <v>2513</v>
      </c>
      <c r="H2623" s="8" t="str">
        <f>HYPERLINK("https://doi.org/"&amp;G2623)</f>
        <v>https://doi.org/10.1111/jawr.12057</v>
      </c>
      <c r="I2623" s="1" t="s">
        <v>2514</v>
      </c>
      <c r="J2623" s="1" t="s">
        <v>2515</v>
      </c>
      <c r="K2623" s="2" t="s">
        <v>2523</v>
      </c>
      <c r="L2623" s="2">
        <v>228</v>
      </c>
      <c r="M2623" s="2" t="s">
        <v>803</v>
      </c>
      <c r="N2623" s="9">
        <f t="shared" si="54"/>
        <v>0.9</v>
      </c>
      <c r="O2623" s="15"/>
      <c r="P2623" s="2">
        <v>27</v>
      </c>
      <c r="Q2623" s="2"/>
      <c r="R2623" s="10">
        <v>30</v>
      </c>
      <c r="U2623" s="2" t="s">
        <v>45</v>
      </c>
      <c r="V2623" s="2" t="s">
        <v>2021</v>
      </c>
      <c r="X2623" s="2" t="s">
        <v>1141</v>
      </c>
      <c r="Y2623" s="2" t="s">
        <v>216</v>
      </c>
    </row>
    <row r="2624" spans="1:32" ht="14.25" customHeight="1">
      <c r="A2624" s="1">
        <v>1702</v>
      </c>
      <c r="B2624" s="12">
        <v>1</v>
      </c>
      <c r="C2624" s="1" t="s">
        <v>2510</v>
      </c>
      <c r="D2624" s="1" t="s">
        <v>2511</v>
      </c>
      <c r="E2624" s="1">
        <v>2013</v>
      </c>
      <c r="F2624" s="1" t="s">
        <v>2512</v>
      </c>
      <c r="G2624" s="1" t="s">
        <v>2513</v>
      </c>
      <c r="H2624" s="8" t="str">
        <f>HYPERLINK("https://doi.org/"&amp;G2624)</f>
        <v>https://doi.org/10.1111/jawr.12057</v>
      </c>
      <c r="I2624" s="1" t="s">
        <v>2514</v>
      </c>
      <c r="J2624" s="1" t="s">
        <v>2515</v>
      </c>
      <c r="K2624" s="2" t="s">
        <v>2523</v>
      </c>
      <c r="L2624" s="2">
        <v>36</v>
      </c>
      <c r="M2624" s="2" t="s">
        <v>803</v>
      </c>
      <c r="N2624" s="9">
        <f t="shared" si="54"/>
        <v>0.7</v>
      </c>
      <c r="O2624" s="15"/>
      <c r="P2624" s="2">
        <v>21</v>
      </c>
      <c r="Q2624" s="2"/>
      <c r="R2624" s="10">
        <v>30</v>
      </c>
      <c r="U2624" s="2" t="s">
        <v>45</v>
      </c>
      <c r="V2624" s="2" t="s">
        <v>2525</v>
      </c>
      <c r="X2624" s="2" t="s">
        <v>1141</v>
      </c>
      <c r="Y2624" s="2" t="s">
        <v>216</v>
      </c>
    </row>
    <row r="2625" spans="1:25" ht="14.25" customHeight="1">
      <c r="A2625" s="1">
        <v>1702</v>
      </c>
      <c r="B2625" s="12">
        <v>1</v>
      </c>
      <c r="C2625" s="1" t="s">
        <v>2510</v>
      </c>
      <c r="D2625" s="1" t="s">
        <v>2511</v>
      </c>
      <c r="E2625" s="1">
        <v>2013</v>
      </c>
      <c r="F2625" s="1" t="s">
        <v>2512</v>
      </c>
      <c r="G2625" s="1" t="s">
        <v>2513</v>
      </c>
      <c r="H2625" s="8" t="str">
        <f>HYPERLINK("https://doi.org/"&amp;G2625)</f>
        <v>https://doi.org/10.1111/jawr.12057</v>
      </c>
      <c r="I2625" s="1" t="s">
        <v>2514</v>
      </c>
      <c r="J2625" s="1" t="s">
        <v>2515</v>
      </c>
      <c r="K2625" s="2" t="s">
        <v>2523</v>
      </c>
      <c r="L2625" s="2">
        <v>84</v>
      </c>
      <c r="M2625" s="2" t="s">
        <v>803</v>
      </c>
      <c r="N2625" s="9">
        <f t="shared" si="54"/>
        <v>0.9</v>
      </c>
      <c r="O2625" s="15"/>
      <c r="P2625" s="2">
        <v>27</v>
      </c>
      <c r="Q2625" s="2"/>
      <c r="R2625" s="10">
        <v>30</v>
      </c>
      <c r="U2625" s="2" t="s">
        <v>45</v>
      </c>
      <c r="V2625" s="2" t="s">
        <v>36</v>
      </c>
      <c r="X2625" s="2" t="s">
        <v>1141</v>
      </c>
      <c r="Y2625" s="2" t="s">
        <v>216</v>
      </c>
    </row>
    <row r="2626" spans="1:25" ht="14.25" customHeight="1">
      <c r="A2626" s="1">
        <v>1702</v>
      </c>
      <c r="B2626" s="12">
        <v>1</v>
      </c>
      <c r="C2626" s="1" t="s">
        <v>2510</v>
      </c>
      <c r="D2626" s="1" t="s">
        <v>2511</v>
      </c>
      <c r="E2626" s="1">
        <v>2013</v>
      </c>
      <c r="F2626" s="1" t="s">
        <v>2512</v>
      </c>
      <c r="G2626" s="1" t="s">
        <v>2513</v>
      </c>
      <c r="H2626" s="8" t="str">
        <f>HYPERLINK("https://doi.org/"&amp;G2626)</f>
        <v>https://doi.org/10.1111/jawr.12057</v>
      </c>
      <c r="I2626" s="1" t="s">
        <v>2514</v>
      </c>
      <c r="J2626" s="1" t="s">
        <v>2515</v>
      </c>
      <c r="K2626" s="2" t="s">
        <v>2523</v>
      </c>
      <c r="L2626" s="2">
        <v>24</v>
      </c>
      <c r="M2626" s="2" t="s">
        <v>803</v>
      </c>
      <c r="N2626" s="9">
        <f t="shared" si="54"/>
        <v>0.5</v>
      </c>
      <c r="O2626" s="15"/>
      <c r="P2626" s="2">
        <v>15</v>
      </c>
      <c r="Q2626" s="2"/>
      <c r="R2626" s="10">
        <v>30</v>
      </c>
      <c r="U2626" s="2" t="s">
        <v>45</v>
      </c>
      <c r="V2626" s="2" t="s">
        <v>1089</v>
      </c>
      <c r="X2626" s="2" t="s">
        <v>1141</v>
      </c>
      <c r="Y2626" s="2" t="s">
        <v>216</v>
      </c>
    </row>
    <row r="2627" spans="1:25" ht="14.25" customHeight="1">
      <c r="A2627" s="1">
        <v>1702</v>
      </c>
      <c r="B2627" s="12">
        <v>1</v>
      </c>
      <c r="C2627" s="1" t="s">
        <v>2510</v>
      </c>
      <c r="D2627" s="1" t="s">
        <v>2511</v>
      </c>
      <c r="E2627" s="1">
        <v>2013</v>
      </c>
      <c r="F2627" s="1" t="s">
        <v>2512</v>
      </c>
      <c r="G2627" s="1" t="s">
        <v>2513</v>
      </c>
      <c r="H2627" s="8" t="str">
        <f>HYPERLINK("https://doi.org/"&amp;G2627)</f>
        <v>https://doi.org/10.1111/jawr.12057</v>
      </c>
      <c r="I2627" s="1" t="s">
        <v>2514</v>
      </c>
      <c r="J2627" s="1" t="s">
        <v>2515</v>
      </c>
      <c r="K2627" s="2" t="s">
        <v>2523</v>
      </c>
      <c r="L2627" s="2">
        <v>12</v>
      </c>
      <c r="M2627" s="2" t="s">
        <v>803</v>
      </c>
      <c r="N2627" s="9">
        <f t="shared" si="54"/>
        <v>0.46666666666666667</v>
      </c>
      <c r="O2627" s="15"/>
      <c r="P2627" s="2">
        <v>14</v>
      </c>
      <c r="Q2627" s="2"/>
      <c r="R2627" s="10">
        <v>30</v>
      </c>
      <c r="U2627" s="2" t="s">
        <v>45</v>
      </c>
      <c r="V2627" s="2" t="s">
        <v>2526</v>
      </c>
      <c r="W2627" s="2"/>
      <c r="X2627" s="2" t="s">
        <v>1141</v>
      </c>
      <c r="Y2627" s="2" t="s">
        <v>216</v>
      </c>
    </row>
    <row r="2628" spans="1:25" ht="14.25" customHeight="1">
      <c r="A2628" s="1">
        <v>1702</v>
      </c>
      <c r="B2628" s="12">
        <v>1</v>
      </c>
      <c r="C2628" s="1" t="s">
        <v>2510</v>
      </c>
      <c r="D2628" s="1" t="s">
        <v>2511</v>
      </c>
      <c r="E2628" s="1">
        <v>2013</v>
      </c>
      <c r="F2628" s="1" t="s">
        <v>2512</v>
      </c>
      <c r="G2628" s="1" t="s">
        <v>2513</v>
      </c>
      <c r="H2628" s="8" t="str">
        <f>HYPERLINK("https://doi.org/"&amp;G2628)</f>
        <v>https://doi.org/10.1111/jawr.12057</v>
      </c>
      <c r="I2628" s="1" t="s">
        <v>2514</v>
      </c>
      <c r="J2628" s="1" t="s">
        <v>2515</v>
      </c>
      <c r="K2628" s="2">
        <v>45</v>
      </c>
      <c r="L2628" s="2">
        <v>528</v>
      </c>
      <c r="M2628" s="2" t="s">
        <v>803</v>
      </c>
      <c r="N2628" s="9">
        <f t="shared" si="54"/>
        <v>0.9</v>
      </c>
      <c r="O2628" s="15"/>
      <c r="P2628" s="2">
        <v>27</v>
      </c>
      <c r="Q2628" s="2"/>
      <c r="R2628" s="10">
        <v>30</v>
      </c>
      <c r="U2628" s="2" t="s">
        <v>45</v>
      </c>
      <c r="V2628" s="2"/>
      <c r="W2628" s="2"/>
      <c r="X2628" s="2" t="s">
        <v>1141</v>
      </c>
      <c r="Y2628" s="2" t="s">
        <v>216</v>
      </c>
    </row>
    <row r="2629" spans="1:25" ht="14.25" customHeight="1">
      <c r="A2629" s="1">
        <v>3602</v>
      </c>
      <c r="B2629" s="16">
        <v>1</v>
      </c>
      <c r="C2629" s="1" t="s">
        <v>2527</v>
      </c>
      <c r="D2629" s="1" t="s">
        <v>2528</v>
      </c>
      <c r="E2629" s="1">
        <v>2017</v>
      </c>
      <c r="F2629" s="1" t="s">
        <v>2529</v>
      </c>
      <c r="G2629" s="1" t="s">
        <v>2530</v>
      </c>
      <c r="H2629" s="8" t="str">
        <f>HYPERLINK("https://doi.org/"&amp;G2629)</f>
        <v>https://doi.org/10.1117/1.JRS.11.026019</v>
      </c>
      <c r="I2629" s="1" t="s">
        <v>2531</v>
      </c>
      <c r="J2629" s="1" t="s">
        <v>2532</v>
      </c>
      <c r="K2629" s="2">
        <v>1</v>
      </c>
      <c r="L2629" s="2"/>
      <c r="M2629" s="2" t="s">
        <v>592</v>
      </c>
      <c r="N2629" s="9">
        <f>S2629*Unit_conversion!$C$5</f>
        <v>2.9401168808939682</v>
      </c>
      <c r="Q2629" s="2"/>
      <c r="R2629" s="10"/>
      <c r="S2629" s="2">
        <v>83.5</v>
      </c>
      <c r="U2629" s="2" t="s">
        <v>26</v>
      </c>
      <c r="V2629" s="2" t="s">
        <v>2021</v>
      </c>
      <c r="W2629" s="2" t="s">
        <v>2533</v>
      </c>
      <c r="X2629" s="2" t="s">
        <v>1141</v>
      </c>
    </row>
    <row r="2630" spans="1:25" ht="14.25" customHeight="1">
      <c r="A2630" s="1">
        <v>3602</v>
      </c>
      <c r="B2630" s="16">
        <v>1</v>
      </c>
      <c r="C2630" s="1" t="s">
        <v>2527</v>
      </c>
      <c r="D2630" s="1" t="s">
        <v>2528</v>
      </c>
      <c r="E2630" s="1">
        <v>2017</v>
      </c>
      <c r="F2630" s="1" t="s">
        <v>2529</v>
      </c>
      <c r="G2630" s="1" t="s">
        <v>2530</v>
      </c>
      <c r="H2630" s="8" t="str">
        <f>HYPERLINK("https://doi.org/"&amp;G2630)</f>
        <v>https://doi.org/10.1117/1.JRS.11.026019</v>
      </c>
      <c r="I2630" s="1" t="s">
        <v>2531</v>
      </c>
      <c r="J2630" s="1" t="s">
        <v>2532</v>
      </c>
      <c r="K2630" s="2">
        <v>1</v>
      </c>
      <c r="L2630" s="2"/>
      <c r="M2630" s="2" t="s">
        <v>592</v>
      </c>
      <c r="N2630" s="9">
        <f>S2630*Unit_conversion!$C$5</f>
        <v>3.5034925706461055</v>
      </c>
      <c r="O2630" s="2"/>
      <c r="P2630" s="2"/>
      <c r="Q2630" s="2"/>
      <c r="R2630" s="10"/>
      <c r="S2630" s="2">
        <v>99.5</v>
      </c>
      <c r="U2630" s="2" t="s">
        <v>26</v>
      </c>
      <c r="V2630" s="2" t="s">
        <v>2021</v>
      </c>
      <c r="W2630" s="2" t="s">
        <v>2534</v>
      </c>
      <c r="X2630" s="2" t="s">
        <v>1141</v>
      </c>
      <c r="Y2630" s="2"/>
    </row>
    <row r="2631" spans="1:25" ht="14.25" customHeight="1">
      <c r="A2631" s="1">
        <v>3602</v>
      </c>
      <c r="B2631" s="16">
        <v>1</v>
      </c>
      <c r="C2631" s="1" t="s">
        <v>2527</v>
      </c>
      <c r="D2631" s="1" t="s">
        <v>2528</v>
      </c>
      <c r="E2631" s="1">
        <v>2017</v>
      </c>
      <c r="F2631" s="1" t="s">
        <v>2529</v>
      </c>
      <c r="G2631" s="1" t="s">
        <v>2530</v>
      </c>
      <c r="H2631" s="8" t="str">
        <f>HYPERLINK("https://doi.org/"&amp;G2631)</f>
        <v>https://doi.org/10.1117/1.JRS.11.026019</v>
      </c>
      <c r="I2631" s="1" t="s">
        <v>2531</v>
      </c>
      <c r="J2631" s="1" t="s">
        <v>2532</v>
      </c>
      <c r="K2631" s="2">
        <v>1</v>
      </c>
      <c r="L2631" s="2"/>
      <c r="M2631" s="2" t="s">
        <v>592</v>
      </c>
      <c r="N2631" s="9">
        <f>S2631*Unit_conversion!$C$5</f>
        <v>3.292226686989054</v>
      </c>
      <c r="O2631" s="2"/>
      <c r="P2631" s="2"/>
      <c r="Q2631" s="2"/>
      <c r="R2631" s="10"/>
      <c r="S2631" s="2">
        <v>93.5</v>
      </c>
      <c r="U2631" s="2" t="s">
        <v>26</v>
      </c>
      <c r="V2631" s="2" t="s">
        <v>2021</v>
      </c>
      <c r="W2631" s="2" t="s">
        <v>2535</v>
      </c>
      <c r="X2631" s="2" t="s">
        <v>1141</v>
      </c>
      <c r="Y2631" s="2"/>
    </row>
    <row r="2632" spans="1:25" ht="14.25" customHeight="1">
      <c r="A2632" s="1">
        <v>3602</v>
      </c>
      <c r="B2632" s="16">
        <v>1</v>
      </c>
      <c r="C2632" s="1" t="s">
        <v>2527</v>
      </c>
      <c r="D2632" s="1" t="s">
        <v>2528</v>
      </c>
      <c r="E2632" s="1">
        <v>2017</v>
      </c>
      <c r="F2632" s="1" t="s">
        <v>2529</v>
      </c>
      <c r="G2632" s="1" t="s">
        <v>2530</v>
      </c>
      <c r="H2632" s="8" t="str">
        <f>HYPERLINK("https://doi.org/"&amp;G2632)</f>
        <v>https://doi.org/10.1117/1.JRS.11.026019</v>
      </c>
      <c r="I2632" s="1" t="s">
        <v>2531</v>
      </c>
      <c r="J2632" s="1" t="s">
        <v>2532</v>
      </c>
      <c r="K2632" s="2">
        <v>1</v>
      </c>
      <c r="L2632" s="2"/>
      <c r="M2632" s="2" t="s">
        <v>592</v>
      </c>
      <c r="N2632" s="9">
        <f>S2632*Unit_conversion!$C$5</f>
        <v>3.2394102160747913</v>
      </c>
      <c r="O2632" s="2"/>
      <c r="P2632" s="2"/>
      <c r="Q2632" s="2"/>
      <c r="R2632" s="10"/>
      <c r="S2632" s="2">
        <v>92</v>
      </c>
      <c r="U2632" s="2" t="s">
        <v>26</v>
      </c>
      <c r="V2632" s="2" t="s">
        <v>2021</v>
      </c>
      <c r="W2632" s="2" t="s">
        <v>2536</v>
      </c>
      <c r="X2632" s="2" t="s">
        <v>1141</v>
      </c>
      <c r="Y2632" s="2"/>
    </row>
    <row r="2633" spans="1:25" ht="14.25" customHeight="1">
      <c r="A2633" s="1">
        <v>3602</v>
      </c>
      <c r="B2633" s="16">
        <v>1</v>
      </c>
      <c r="C2633" s="1" t="s">
        <v>2527</v>
      </c>
      <c r="D2633" s="1" t="s">
        <v>2528</v>
      </c>
      <c r="E2633" s="1">
        <v>2017</v>
      </c>
      <c r="F2633" s="1" t="s">
        <v>2529</v>
      </c>
      <c r="G2633" s="1" t="s">
        <v>2530</v>
      </c>
      <c r="H2633" s="8" t="str">
        <f>HYPERLINK("https://doi.org/"&amp;G2633)</f>
        <v>https://doi.org/10.1117/1.JRS.11.026019</v>
      </c>
      <c r="I2633" s="1" t="s">
        <v>2531</v>
      </c>
      <c r="J2633" s="1" t="s">
        <v>2532</v>
      </c>
      <c r="K2633" s="2">
        <v>1</v>
      </c>
      <c r="L2633" s="2"/>
      <c r="M2633" s="2" t="s">
        <v>592</v>
      </c>
      <c r="N2633" s="9">
        <f>S2633*Unit_conversion!$C$5</f>
        <v>3.668984179510796</v>
      </c>
      <c r="O2633" s="2"/>
      <c r="P2633" s="2"/>
      <c r="Q2633" s="2"/>
      <c r="R2633" s="10"/>
      <c r="S2633" s="2">
        <v>104.2</v>
      </c>
      <c r="U2633" s="2" t="s">
        <v>26</v>
      </c>
      <c r="V2633" s="2" t="s">
        <v>2021</v>
      </c>
      <c r="W2633" s="2" t="s">
        <v>2537</v>
      </c>
      <c r="X2633" s="2" t="s">
        <v>1141</v>
      </c>
      <c r="Y2633" s="2"/>
    </row>
    <row r="2634" spans="1:25" ht="14.25" customHeight="1">
      <c r="A2634" s="1">
        <v>3602</v>
      </c>
      <c r="B2634" s="16">
        <v>1</v>
      </c>
      <c r="C2634" s="1" t="s">
        <v>2527</v>
      </c>
      <c r="D2634" s="1" t="s">
        <v>2528</v>
      </c>
      <c r="E2634" s="1">
        <v>2017</v>
      </c>
      <c r="F2634" s="1" t="s">
        <v>2529</v>
      </c>
      <c r="G2634" s="1" t="s">
        <v>2530</v>
      </c>
      <c r="H2634" s="8" t="str">
        <f>HYPERLINK("https://doi.org/"&amp;G2634)</f>
        <v>https://doi.org/10.1117/1.JRS.11.026019</v>
      </c>
      <c r="I2634" s="1" t="s">
        <v>2531</v>
      </c>
      <c r="J2634" s="1" t="s">
        <v>2532</v>
      </c>
      <c r="K2634" s="2">
        <v>1</v>
      </c>
      <c r="L2634" s="2"/>
      <c r="M2634" s="2" t="s">
        <v>592</v>
      </c>
      <c r="N2634" s="9">
        <f>S2634*Unit_conversion!$C$5</f>
        <v>5.2992525817310439</v>
      </c>
      <c r="O2634" s="2"/>
      <c r="P2634" s="2"/>
      <c r="Q2634" s="2"/>
      <c r="R2634" s="10"/>
      <c r="S2634" s="2">
        <v>150.5</v>
      </c>
      <c r="U2634" s="2" t="s">
        <v>26</v>
      </c>
      <c r="V2634" s="2" t="s">
        <v>2021</v>
      </c>
      <c r="W2634" s="2" t="s">
        <v>2538</v>
      </c>
      <c r="X2634" s="2" t="s">
        <v>1141</v>
      </c>
      <c r="Y2634" s="2"/>
    </row>
    <row r="2635" spans="1:25" ht="14.25" customHeight="1">
      <c r="A2635" s="1">
        <v>3602</v>
      </c>
      <c r="B2635" s="16">
        <v>1</v>
      </c>
      <c r="C2635" s="1" t="s">
        <v>2527</v>
      </c>
      <c r="D2635" s="1" t="s">
        <v>2528</v>
      </c>
      <c r="E2635" s="1">
        <v>2017</v>
      </c>
      <c r="F2635" s="1" t="s">
        <v>2529</v>
      </c>
      <c r="G2635" s="1" t="s">
        <v>2530</v>
      </c>
      <c r="H2635" s="8" t="str">
        <f>HYPERLINK("https://doi.org/"&amp;G2635)</f>
        <v>https://doi.org/10.1117/1.JRS.11.026019</v>
      </c>
      <c r="I2635" s="1" t="s">
        <v>2531</v>
      </c>
      <c r="J2635" s="1" t="s">
        <v>2532</v>
      </c>
      <c r="K2635" s="2">
        <v>1</v>
      </c>
      <c r="L2635" s="2"/>
      <c r="M2635" s="2" t="s">
        <v>592</v>
      </c>
      <c r="N2635" s="9">
        <f>S2635*Unit_conversion!$C$5</f>
        <v>4.7041870094303491</v>
      </c>
      <c r="O2635" s="2"/>
      <c r="P2635" s="2"/>
      <c r="Q2635" s="2"/>
      <c r="R2635" s="10"/>
      <c r="S2635" s="2">
        <v>133.6</v>
      </c>
      <c r="U2635" s="2" t="s">
        <v>26</v>
      </c>
      <c r="V2635" s="2" t="s">
        <v>2021</v>
      </c>
      <c r="W2635" s="2" t="s">
        <v>2539</v>
      </c>
      <c r="X2635" s="2" t="s">
        <v>1141</v>
      </c>
      <c r="Y2635" s="2"/>
    </row>
    <row r="2636" spans="1:25" ht="14.25" customHeight="1">
      <c r="A2636" s="1">
        <v>3602</v>
      </c>
      <c r="B2636" s="16">
        <v>1</v>
      </c>
      <c r="C2636" s="1" t="s">
        <v>2527</v>
      </c>
      <c r="D2636" s="1" t="s">
        <v>2528</v>
      </c>
      <c r="E2636" s="1">
        <v>2017</v>
      </c>
      <c r="F2636" s="1" t="s">
        <v>2529</v>
      </c>
      <c r="G2636" s="1" t="s">
        <v>2530</v>
      </c>
      <c r="H2636" s="8" t="str">
        <f>HYPERLINK("https://doi.org/"&amp;G2636)</f>
        <v>https://doi.org/10.1117/1.JRS.11.026019</v>
      </c>
      <c r="I2636" s="1" t="s">
        <v>2531</v>
      </c>
      <c r="J2636" s="1" t="s">
        <v>2532</v>
      </c>
      <c r="K2636" s="2">
        <v>1</v>
      </c>
      <c r="L2636" s="2"/>
      <c r="M2636" s="2" t="s">
        <v>592</v>
      </c>
      <c r="N2636" s="9">
        <f>S2636*Unit_conversion!$C$5</f>
        <v>4.0281361817277839</v>
      </c>
      <c r="O2636" s="2"/>
      <c r="P2636" s="2"/>
      <c r="Q2636" s="2"/>
      <c r="R2636" s="10"/>
      <c r="S2636" s="2">
        <v>114.4</v>
      </c>
      <c r="U2636" s="2" t="s">
        <v>26</v>
      </c>
      <c r="V2636" s="2" t="s">
        <v>2021</v>
      </c>
      <c r="W2636" s="2" t="s">
        <v>2540</v>
      </c>
      <c r="X2636" s="2" t="s">
        <v>1141</v>
      </c>
      <c r="Y2636" s="2"/>
    </row>
    <row r="2637" spans="1:25" ht="14.25" customHeight="1">
      <c r="A2637" s="1">
        <v>3602</v>
      </c>
      <c r="B2637" s="16">
        <v>1</v>
      </c>
      <c r="C2637" s="1" t="s">
        <v>2527</v>
      </c>
      <c r="D2637" s="1" t="s">
        <v>2528</v>
      </c>
      <c r="E2637" s="1">
        <v>2017</v>
      </c>
      <c r="F2637" s="1" t="s">
        <v>2529</v>
      </c>
      <c r="G2637" s="1" t="s">
        <v>2530</v>
      </c>
      <c r="H2637" s="8" t="str">
        <f>HYPERLINK("https://doi.org/"&amp;G2637)</f>
        <v>https://doi.org/10.1117/1.JRS.11.026019</v>
      </c>
      <c r="I2637" s="1" t="s">
        <v>2531</v>
      </c>
      <c r="J2637" s="1" t="s">
        <v>2532</v>
      </c>
      <c r="K2637" s="2">
        <v>1</v>
      </c>
      <c r="L2637" s="2"/>
      <c r="M2637" s="2" t="s">
        <v>592</v>
      </c>
      <c r="N2637" s="9">
        <f>S2637*Unit_conversion!$C$5</f>
        <v>4.5175688121999533</v>
      </c>
      <c r="O2637" s="2"/>
      <c r="P2637" s="2"/>
      <c r="Q2637" s="2"/>
      <c r="R2637" s="10"/>
      <c r="S2637" s="2">
        <v>128.30000000000001</v>
      </c>
      <c r="U2637" s="2" t="s">
        <v>26</v>
      </c>
      <c r="V2637" s="2" t="s">
        <v>2021</v>
      </c>
      <c r="W2637" s="2" t="s">
        <v>2541</v>
      </c>
      <c r="X2637" s="2" t="s">
        <v>1141</v>
      </c>
      <c r="Y2637" s="2"/>
    </row>
    <row r="2638" spans="1:25" ht="14.25" customHeight="1">
      <c r="A2638" s="1">
        <v>3602</v>
      </c>
      <c r="B2638" s="16">
        <v>1</v>
      </c>
      <c r="C2638" s="1" t="s">
        <v>2527</v>
      </c>
      <c r="D2638" s="1" t="s">
        <v>2528</v>
      </c>
      <c r="E2638" s="1">
        <v>2017</v>
      </c>
      <c r="F2638" s="1" t="s">
        <v>2529</v>
      </c>
      <c r="G2638" s="1" t="s">
        <v>2530</v>
      </c>
      <c r="H2638" s="8" t="str">
        <f>HYPERLINK("https://doi.org/"&amp;G2638)</f>
        <v>https://doi.org/10.1117/1.JRS.11.026019</v>
      </c>
      <c r="I2638" s="1" t="s">
        <v>2531</v>
      </c>
      <c r="J2638" s="1" t="s">
        <v>2532</v>
      </c>
      <c r="K2638" s="2">
        <v>1</v>
      </c>
      <c r="L2638" s="2"/>
      <c r="M2638" s="2" t="s">
        <v>592</v>
      </c>
      <c r="N2638" s="9">
        <f>S2638*Unit_conversion!$C$5</f>
        <v>3.4929292764632534</v>
      </c>
      <c r="O2638" s="2"/>
      <c r="P2638" s="2"/>
      <c r="Q2638" s="2"/>
      <c r="R2638" s="10"/>
      <c r="S2638" s="2">
        <v>99.2</v>
      </c>
      <c r="U2638" s="2" t="s">
        <v>26</v>
      </c>
      <c r="V2638" s="2" t="s">
        <v>2021</v>
      </c>
      <c r="W2638" s="2" t="s">
        <v>2542</v>
      </c>
      <c r="X2638" s="2" t="s">
        <v>1141</v>
      </c>
      <c r="Y2638" s="2"/>
    </row>
    <row r="2639" spans="1:25" ht="14.25" customHeight="1">
      <c r="A2639" s="1">
        <v>3602</v>
      </c>
      <c r="B2639" s="16">
        <v>1</v>
      </c>
      <c r="C2639" s="1" t="s">
        <v>2527</v>
      </c>
      <c r="D2639" s="1" t="s">
        <v>2528</v>
      </c>
      <c r="E2639" s="1">
        <v>2017</v>
      </c>
      <c r="F2639" s="1" t="s">
        <v>2529</v>
      </c>
      <c r="G2639" s="1" t="s">
        <v>2530</v>
      </c>
      <c r="H2639" s="8" t="str">
        <f>HYPERLINK("https://doi.org/"&amp;G2639)</f>
        <v>https://doi.org/10.1117/1.JRS.11.026019</v>
      </c>
      <c r="I2639" s="1" t="s">
        <v>2531</v>
      </c>
      <c r="J2639" s="1" t="s">
        <v>2532</v>
      </c>
      <c r="K2639" s="2">
        <v>1</v>
      </c>
      <c r="L2639" s="2"/>
      <c r="M2639" s="2" t="s">
        <v>592</v>
      </c>
      <c r="N2639" s="9">
        <f>S2639*Unit_conversion!$C$5</f>
        <v>4.4295413606761818</v>
      </c>
      <c r="O2639" s="2"/>
      <c r="P2639" s="2"/>
      <c r="Q2639" s="2"/>
      <c r="R2639" s="10"/>
      <c r="S2639" s="2">
        <v>125.8</v>
      </c>
      <c r="U2639" s="2" t="s">
        <v>26</v>
      </c>
      <c r="V2639" s="2" t="s">
        <v>2021</v>
      </c>
      <c r="W2639" s="2" t="s">
        <v>2543</v>
      </c>
      <c r="X2639" s="2" t="s">
        <v>1141</v>
      </c>
      <c r="Y2639" s="2"/>
    </row>
    <row r="2640" spans="1:25" ht="14.25" customHeight="1">
      <c r="A2640" s="1">
        <v>3602</v>
      </c>
      <c r="B2640" s="16">
        <v>1</v>
      </c>
      <c r="C2640" s="1" t="s">
        <v>2527</v>
      </c>
      <c r="D2640" s="1" t="s">
        <v>2528</v>
      </c>
      <c r="E2640" s="1">
        <v>2017</v>
      </c>
      <c r="F2640" s="1" t="s">
        <v>2529</v>
      </c>
      <c r="G2640" s="1" t="s">
        <v>2530</v>
      </c>
      <c r="H2640" s="8" t="str">
        <f>HYPERLINK("https://doi.org/"&amp;G2640)</f>
        <v>https://doi.org/10.1117/1.JRS.11.026019</v>
      </c>
      <c r="I2640" s="1" t="s">
        <v>2531</v>
      </c>
      <c r="J2640" s="1" t="s">
        <v>2532</v>
      </c>
      <c r="K2640" s="2">
        <v>1</v>
      </c>
      <c r="L2640" s="2"/>
      <c r="M2640" s="2" t="s">
        <v>592</v>
      </c>
      <c r="N2640" s="9">
        <f>S2640*Unit_conversion!$C$5</f>
        <v>4.1865855944705723</v>
      </c>
      <c r="O2640" s="2"/>
      <c r="P2640" s="2"/>
      <c r="Q2640" s="2"/>
      <c r="R2640" s="10"/>
      <c r="S2640" s="2">
        <v>118.9</v>
      </c>
      <c r="U2640" s="2" t="s">
        <v>26</v>
      </c>
      <c r="V2640" s="2" t="s">
        <v>2021</v>
      </c>
      <c r="W2640" s="2" t="s">
        <v>2544</v>
      </c>
      <c r="X2640" s="2" t="s">
        <v>1141</v>
      </c>
      <c r="Y2640" s="2"/>
    </row>
    <row r="2641" spans="1:32" ht="14.25" customHeight="1">
      <c r="A2641" s="1">
        <v>3602</v>
      </c>
      <c r="B2641" s="16">
        <v>1</v>
      </c>
      <c r="C2641" s="1" t="s">
        <v>2527</v>
      </c>
      <c r="D2641" s="1" t="s">
        <v>2528</v>
      </c>
      <c r="E2641" s="1">
        <v>2017</v>
      </c>
      <c r="F2641" s="1" t="s">
        <v>2529</v>
      </c>
      <c r="G2641" s="1" t="s">
        <v>2530</v>
      </c>
      <c r="H2641" s="8" t="str">
        <f>HYPERLINK("https://doi.org/"&amp;G2641)</f>
        <v>https://doi.org/10.1117/1.JRS.11.026019</v>
      </c>
      <c r="I2641" s="1" t="s">
        <v>2531</v>
      </c>
      <c r="J2641" s="1" t="s">
        <v>2532</v>
      </c>
      <c r="K2641" s="2">
        <v>1</v>
      </c>
      <c r="L2641" s="2"/>
      <c r="M2641" s="2" t="s">
        <v>592</v>
      </c>
      <c r="N2641" s="9">
        <f>S2641*Unit_conversion!$C$5</f>
        <v>2.3485724066542235</v>
      </c>
      <c r="O2641" s="2"/>
      <c r="P2641" s="2"/>
      <c r="Q2641" s="2"/>
      <c r="R2641" s="10"/>
      <c r="S2641" s="2">
        <v>66.7</v>
      </c>
      <c r="U2641" s="2" t="s">
        <v>26</v>
      </c>
      <c r="V2641" s="2" t="s">
        <v>29</v>
      </c>
      <c r="W2641" s="2" t="s">
        <v>2545</v>
      </c>
      <c r="X2641" s="2" t="s">
        <v>1141</v>
      </c>
      <c r="Y2641" s="2"/>
    </row>
    <row r="2642" spans="1:32" ht="14.25" customHeight="1">
      <c r="A2642" s="1">
        <v>3602</v>
      </c>
      <c r="B2642" s="16">
        <v>1</v>
      </c>
      <c r="C2642" s="1" t="s">
        <v>2527</v>
      </c>
      <c r="D2642" s="1" t="s">
        <v>2528</v>
      </c>
      <c r="E2642" s="1">
        <v>2017</v>
      </c>
      <c r="F2642" s="1" t="s">
        <v>2529</v>
      </c>
      <c r="G2642" s="1" t="s">
        <v>2530</v>
      </c>
      <c r="H2642" s="8" t="str">
        <f>HYPERLINK("https://doi.org/"&amp;G2642)</f>
        <v>https://doi.org/10.1117/1.JRS.11.026019</v>
      </c>
      <c r="I2642" s="1" t="s">
        <v>2531</v>
      </c>
      <c r="J2642" s="1" t="s">
        <v>2532</v>
      </c>
      <c r="K2642" s="2">
        <v>1</v>
      </c>
      <c r="L2642" s="2"/>
      <c r="M2642" s="2" t="s">
        <v>592</v>
      </c>
      <c r="N2642" s="9">
        <f>S2642*Unit_conversion!$C$5</f>
        <v>2.8063151545778355</v>
      </c>
      <c r="O2642" s="2"/>
      <c r="P2642" s="2"/>
      <c r="Q2642" s="2"/>
      <c r="R2642" s="10"/>
      <c r="S2642" s="2">
        <v>79.7</v>
      </c>
      <c r="U2642" s="2" t="s">
        <v>26</v>
      </c>
      <c r="V2642" s="2" t="s">
        <v>29</v>
      </c>
      <c r="W2642" s="2" t="s">
        <v>2546</v>
      </c>
      <c r="X2642" s="2" t="s">
        <v>1141</v>
      </c>
      <c r="Y2642" s="2"/>
    </row>
    <row r="2643" spans="1:32" ht="14.25" customHeight="1">
      <c r="A2643" s="1">
        <v>3602</v>
      </c>
      <c r="B2643" s="16">
        <v>1</v>
      </c>
      <c r="C2643" s="1" t="s">
        <v>2527</v>
      </c>
      <c r="D2643" s="1" t="s">
        <v>2528</v>
      </c>
      <c r="E2643" s="1">
        <v>2017</v>
      </c>
      <c r="F2643" s="1" t="s">
        <v>2529</v>
      </c>
      <c r="G2643" s="1" t="s">
        <v>2530</v>
      </c>
      <c r="H2643" s="8" t="str">
        <f>HYPERLINK("https://doi.org/"&amp;G2643)</f>
        <v>https://doi.org/10.1117/1.JRS.11.026019</v>
      </c>
      <c r="I2643" s="1" t="s">
        <v>2531</v>
      </c>
      <c r="J2643" s="1" t="s">
        <v>2532</v>
      </c>
      <c r="K2643" s="2">
        <v>1</v>
      </c>
      <c r="L2643" s="2"/>
      <c r="M2643" s="2" t="s">
        <v>592</v>
      </c>
      <c r="N2643" s="9">
        <f>S2643*Unit_conversion!$C$5</f>
        <v>3.623209904718435</v>
      </c>
      <c r="O2643" s="2"/>
      <c r="P2643" s="2"/>
      <c r="Q2643" s="2"/>
      <c r="R2643" s="10"/>
      <c r="S2643" s="2">
        <v>102.9</v>
      </c>
      <c r="U2643" s="2" t="s">
        <v>26</v>
      </c>
      <c r="V2643" s="2" t="s">
        <v>29</v>
      </c>
      <c r="W2643" s="2" t="s">
        <v>2547</v>
      </c>
      <c r="X2643" s="2" t="s">
        <v>1141</v>
      </c>
      <c r="Y2643" s="2"/>
    </row>
    <row r="2644" spans="1:32" ht="14.25" customHeight="1">
      <c r="A2644" s="1">
        <v>3602</v>
      </c>
      <c r="B2644" s="16">
        <v>1</v>
      </c>
      <c r="C2644" s="1" t="s">
        <v>2527</v>
      </c>
      <c r="D2644" s="1" t="s">
        <v>2528</v>
      </c>
      <c r="E2644" s="1">
        <v>2017</v>
      </c>
      <c r="F2644" s="1" t="s">
        <v>2529</v>
      </c>
      <c r="G2644" s="1" t="s">
        <v>2530</v>
      </c>
      <c r="H2644" s="8" t="str">
        <f>HYPERLINK("https://doi.org/"&amp;G2644)</f>
        <v>https://doi.org/10.1117/1.JRS.11.026019</v>
      </c>
      <c r="I2644" s="1" t="s">
        <v>2531</v>
      </c>
      <c r="J2644" s="1" t="s">
        <v>2532</v>
      </c>
      <c r="K2644" s="2">
        <v>1</v>
      </c>
      <c r="L2644" s="2"/>
      <c r="M2644" s="2" t="s">
        <v>592</v>
      </c>
      <c r="N2644" s="9">
        <f>S2644*Unit_conversion!$C$5</f>
        <v>2.971806763442526</v>
      </c>
      <c r="O2644" s="2"/>
      <c r="P2644" s="2"/>
      <c r="Q2644" s="2"/>
      <c r="R2644" s="10"/>
      <c r="S2644" s="2">
        <v>84.4</v>
      </c>
      <c r="U2644" s="2" t="s">
        <v>26</v>
      </c>
      <c r="V2644" s="2" t="s">
        <v>29</v>
      </c>
      <c r="W2644" s="2" t="s">
        <v>2548</v>
      </c>
      <c r="X2644" s="2" t="s">
        <v>1141</v>
      </c>
      <c r="Y2644" s="2"/>
    </row>
    <row r="2645" spans="1:32" ht="14.25" customHeight="1">
      <c r="A2645" s="1">
        <v>3602</v>
      </c>
      <c r="B2645" s="16">
        <v>1</v>
      </c>
      <c r="C2645" s="1" t="s">
        <v>2527</v>
      </c>
      <c r="D2645" s="1" t="s">
        <v>2528</v>
      </c>
      <c r="E2645" s="1">
        <v>2017</v>
      </c>
      <c r="F2645" s="1" t="s">
        <v>2529</v>
      </c>
      <c r="G2645" s="1" t="s">
        <v>2530</v>
      </c>
      <c r="H2645" s="8" t="str">
        <f>HYPERLINK("https://doi.org/"&amp;G2645)</f>
        <v>https://doi.org/10.1117/1.JRS.11.026019</v>
      </c>
      <c r="I2645" s="1" t="s">
        <v>2531</v>
      </c>
      <c r="J2645" s="1" t="s">
        <v>2532</v>
      </c>
      <c r="K2645" s="2">
        <v>1</v>
      </c>
      <c r="L2645" s="2"/>
      <c r="M2645" s="2" t="s">
        <v>592</v>
      </c>
      <c r="N2645" s="9">
        <f>S2645*Unit_conversion!$C$5</f>
        <v>2.5316695058236687</v>
      </c>
      <c r="O2645" s="2"/>
      <c r="P2645" s="2"/>
      <c r="Q2645" s="2"/>
      <c r="R2645" s="10"/>
      <c r="S2645" s="2">
        <v>71.900000000000006</v>
      </c>
      <c r="U2645" s="2" t="s">
        <v>26</v>
      </c>
      <c r="V2645" s="2" t="s">
        <v>2549</v>
      </c>
      <c r="W2645" s="2" t="s">
        <v>2550</v>
      </c>
      <c r="X2645" s="2" t="s">
        <v>1141</v>
      </c>
      <c r="Y2645" s="2"/>
    </row>
    <row r="2646" spans="1:32" ht="14.25" customHeight="1">
      <c r="A2646" s="1">
        <v>3602</v>
      </c>
      <c r="B2646" s="16">
        <v>1</v>
      </c>
      <c r="C2646" s="1" t="s">
        <v>2527</v>
      </c>
      <c r="D2646" s="1" t="s">
        <v>2528</v>
      </c>
      <c r="E2646" s="1">
        <v>2017</v>
      </c>
      <c r="F2646" s="1" t="s">
        <v>2529</v>
      </c>
      <c r="G2646" s="1" t="s">
        <v>2530</v>
      </c>
      <c r="H2646" s="8" t="str">
        <f>HYPERLINK("https://doi.org/"&amp;G2646)</f>
        <v>https://doi.org/10.1117/1.JRS.11.026019</v>
      </c>
      <c r="I2646" s="1" t="s">
        <v>2531</v>
      </c>
      <c r="J2646" s="1" t="s">
        <v>2532</v>
      </c>
      <c r="K2646" s="2">
        <v>1</v>
      </c>
      <c r="L2646" s="2"/>
      <c r="M2646" s="2" t="s">
        <v>592</v>
      </c>
      <c r="N2646" s="9">
        <f>S2646*Unit_conversion!$C$5</f>
        <v>2.4542053484827493</v>
      </c>
      <c r="O2646" s="2"/>
      <c r="P2646" s="2"/>
      <c r="Q2646" s="2"/>
      <c r="R2646" s="10"/>
      <c r="S2646" s="2">
        <v>69.7</v>
      </c>
      <c r="U2646" s="2" t="s">
        <v>26</v>
      </c>
      <c r="V2646" s="2" t="s">
        <v>2549</v>
      </c>
      <c r="W2646" s="2" t="s">
        <v>2551</v>
      </c>
      <c r="X2646" s="2" t="s">
        <v>1141</v>
      </c>
      <c r="Y2646" s="2"/>
    </row>
    <row r="2647" spans="1:32" ht="14.25" customHeight="1">
      <c r="A2647" s="1">
        <v>3602</v>
      </c>
      <c r="B2647" s="16">
        <v>1</v>
      </c>
      <c r="C2647" s="1" t="s">
        <v>2527</v>
      </c>
      <c r="D2647" s="1" t="s">
        <v>2528</v>
      </c>
      <c r="E2647" s="1">
        <v>2017</v>
      </c>
      <c r="F2647" s="1" t="s">
        <v>2529</v>
      </c>
      <c r="G2647" s="1" t="s">
        <v>2530</v>
      </c>
      <c r="H2647" s="8" t="str">
        <f>HYPERLINK("https://doi.org/"&amp;G2647)</f>
        <v>https://doi.org/10.1117/1.JRS.11.026019</v>
      </c>
      <c r="I2647" s="1" t="s">
        <v>2531</v>
      </c>
      <c r="J2647" s="1" t="s">
        <v>2532</v>
      </c>
      <c r="K2647" s="2">
        <v>1</v>
      </c>
      <c r="L2647" s="2"/>
      <c r="M2647" s="2" t="s">
        <v>592</v>
      </c>
      <c r="N2647" s="9">
        <f>S2647*Unit_conversion!$C$5</f>
        <v>2.4647686426656019</v>
      </c>
      <c r="O2647" s="2"/>
      <c r="P2647" s="2"/>
      <c r="Q2647" s="2"/>
      <c r="R2647" s="10"/>
      <c r="S2647" s="2">
        <v>70</v>
      </c>
      <c r="U2647" s="2" t="s">
        <v>26</v>
      </c>
      <c r="V2647" s="2" t="s">
        <v>2549</v>
      </c>
      <c r="W2647" s="2" t="s">
        <v>2552</v>
      </c>
      <c r="X2647" s="2" t="s">
        <v>1141</v>
      </c>
      <c r="Y2647" s="2"/>
    </row>
    <row r="2648" spans="1:32" ht="14.25" customHeight="1">
      <c r="A2648" s="1">
        <v>3602</v>
      </c>
      <c r="B2648" s="16">
        <v>1</v>
      </c>
      <c r="C2648" s="1" t="s">
        <v>2527</v>
      </c>
      <c r="D2648" s="1" t="s">
        <v>2528</v>
      </c>
      <c r="E2648" s="1">
        <v>2017</v>
      </c>
      <c r="F2648" s="1" t="s">
        <v>2529</v>
      </c>
      <c r="G2648" s="1" t="s">
        <v>2530</v>
      </c>
      <c r="H2648" s="8" t="str">
        <f>HYPERLINK("https://doi.org/"&amp;G2648)</f>
        <v>https://doi.org/10.1117/1.JRS.11.026019</v>
      </c>
      <c r="I2648" s="1" t="s">
        <v>2531</v>
      </c>
      <c r="J2648" s="1" t="s">
        <v>2532</v>
      </c>
      <c r="K2648" s="2">
        <v>1</v>
      </c>
      <c r="L2648" s="2"/>
      <c r="M2648" s="2" t="s">
        <v>592</v>
      </c>
      <c r="N2648" s="9">
        <f>S2648*Unit_conversion!$C$5</f>
        <v>2.4823741329703561</v>
      </c>
      <c r="O2648" s="2"/>
      <c r="P2648" s="2"/>
      <c r="Q2648" s="2"/>
      <c r="R2648" s="10"/>
      <c r="S2648" s="2">
        <v>70.5</v>
      </c>
      <c r="U2648" s="2" t="s">
        <v>26</v>
      </c>
      <c r="V2648" s="2" t="s">
        <v>2549</v>
      </c>
      <c r="W2648" s="2" t="s">
        <v>2553</v>
      </c>
      <c r="X2648" s="2" t="s">
        <v>1141</v>
      </c>
      <c r="Y2648" s="2"/>
    </row>
    <row r="2649" spans="1:32" ht="14.25" customHeight="1">
      <c r="A2649" s="1">
        <v>3602</v>
      </c>
      <c r="B2649" s="16">
        <v>1</v>
      </c>
      <c r="C2649" s="1" t="s">
        <v>2527</v>
      </c>
      <c r="D2649" s="1" t="s">
        <v>2528</v>
      </c>
      <c r="E2649" s="1">
        <v>2017</v>
      </c>
      <c r="F2649" s="1" t="s">
        <v>2529</v>
      </c>
      <c r="G2649" s="1" t="s">
        <v>2530</v>
      </c>
      <c r="H2649" s="8" t="str">
        <f>HYPERLINK("https://doi.org/"&amp;G2649)</f>
        <v>https://doi.org/10.1117/1.JRS.11.026019</v>
      </c>
      <c r="I2649" s="1" t="s">
        <v>2531</v>
      </c>
      <c r="J2649" s="1" t="s">
        <v>2532</v>
      </c>
      <c r="K2649" s="2">
        <v>1</v>
      </c>
      <c r="L2649" s="2"/>
      <c r="M2649" s="2" t="s">
        <v>592</v>
      </c>
      <c r="N2649" s="9">
        <f>S2649*Unit_conversion!$C$5</f>
        <v>2.066884561778155</v>
      </c>
      <c r="O2649" s="2"/>
      <c r="P2649" s="2"/>
      <c r="Q2649" s="2"/>
      <c r="R2649" s="10"/>
      <c r="S2649" s="2">
        <v>58.7</v>
      </c>
      <c r="U2649" s="2" t="s">
        <v>26</v>
      </c>
      <c r="V2649" s="2" t="s">
        <v>36</v>
      </c>
      <c r="W2649" s="2" t="s">
        <v>2554</v>
      </c>
      <c r="X2649" s="2" t="s">
        <v>1141</v>
      </c>
      <c r="Y2649" s="2"/>
    </row>
    <row r="2650" spans="1:32" ht="14.25" customHeight="1">
      <c r="A2650" s="1">
        <v>3602</v>
      </c>
      <c r="B2650" s="16">
        <v>1</v>
      </c>
      <c r="C2650" s="1" t="s">
        <v>2527</v>
      </c>
      <c r="D2650" s="1" t="s">
        <v>2528</v>
      </c>
      <c r="E2650" s="1">
        <v>2017</v>
      </c>
      <c r="F2650" s="1" t="s">
        <v>2529</v>
      </c>
      <c r="G2650" s="1" t="s">
        <v>2530</v>
      </c>
      <c r="H2650" s="8" t="str">
        <f>HYPERLINK("https://doi.org/"&amp;G2650)</f>
        <v>https://doi.org/10.1117/1.JRS.11.026019</v>
      </c>
      <c r="I2650" s="1" t="s">
        <v>2531</v>
      </c>
      <c r="J2650" s="1" t="s">
        <v>2532</v>
      </c>
      <c r="K2650" s="2">
        <v>1</v>
      </c>
      <c r="L2650" s="2"/>
      <c r="M2650" s="2" t="s">
        <v>592</v>
      </c>
      <c r="N2650" s="9">
        <f>S2650*Unit_conversion!$C$5</f>
        <v>2.4189943678732408</v>
      </c>
      <c r="O2650" s="2"/>
      <c r="P2650" s="2"/>
      <c r="Q2650" s="2"/>
      <c r="R2650" s="10"/>
      <c r="S2650" s="2">
        <v>68.7</v>
      </c>
      <c r="U2650" s="2" t="s">
        <v>26</v>
      </c>
      <c r="V2650" s="2" t="s">
        <v>36</v>
      </c>
      <c r="W2650" s="2" t="s">
        <v>2555</v>
      </c>
      <c r="X2650" s="2" t="s">
        <v>1141</v>
      </c>
      <c r="Y2650" s="2"/>
    </row>
    <row r="2651" spans="1:32" ht="14.25" customHeight="1">
      <c r="A2651" s="1">
        <v>3602</v>
      </c>
      <c r="B2651" s="16">
        <v>1</v>
      </c>
      <c r="C2651" s="1" t="s">
        <v>2527</v>
      </c>
      <c r="D2651" s="1" t="s">
        <v>2528</v>
      </c>
      <c r="E2651" s="1">
        <v>2017</v>
      </c>
      <c r="F2651" s="1" t="s">
        <v>2529</v>
      </c>
      <c r="G2651" s="1" t="s">
        <v>2530</v>
      </c>
      <c r="H2651" s="8" t="str">
        <f>HYPERLINK("https://doi.org/"&amp;G2651)</f>
        <v>https://doi.org/10.1117/1.JRS.11.026019</v>
      </c>
      <c r="I2651" s="1" t="s">
        <v>2531</v>
      </c>
      <c r="J2651" s="1" t="s">
        <v>2532</v>
      </c>
      <c r="K2651" s="2">
        <v>1</v>
      </c>
      <c r="L2651" s="2"/>
      <c r="M2651" s="2" t="s">
        <v>592</v>
      </c>
      <c r="N2651" s="9">
        <f>S2651*Unit_conversion!$C$5</f>
        <v>2.2499816609475993</v>
      </c>
      <c r="O2651" s="2"/>
      <c r="P2651" s="2"/>
      <c r="Q2651" s="2"/>
      <c r="R2651" s="10"/>
      <c r="S2651" s="2">
        <v>63.9</v>
      </c>
      <c r="U2651" s="2" t="s">
        <v>26</v>
      </c>
      <c r="V2651" s="2" t="s">
        <v>36</v>
      </c>
      <c r="W2651" s="2" t="s">
        <v>2556</v>
      </c>
      <c r="X2651" s="2" t="s">
        <v>1141</v>
      </c>
      <c r="Y2651" s="2"/>
    </row>
    <row r="2652" spans="1:32" ht="14.25" customHeight="1">
      <c r="A2652" s="1">
        <v>3602</v>
      </c>
      <c r="B2652" s="16">
        <v>1</v>
      </c>
      <c r="C2652" s="1" t="s">
        <v>2527</v>
      </c>
      <c r="D2652" s="1" t="s">
        <v>2528</v>
      </c>
      <c r="E2652" s="1">
        <v>2017</v>
      </c>
      <c r="F2652" s="1" t="s">
        <v>2529</v>
      </c>
      <c r="G2652" s="1" t="s">
        <v>2530</v>
      </c>
      <c r="H2652" s="8" t="str">
        <f>HYPERLINK("https://doi.org/"&amp;G2652)</f>
        <v>https://doi.org/10.1117/1.JRS.11.026019</v>
      </c>
      <c r="I2652" s="1" t="s">
        <v>2531</v>
      </c>
      <c r="J2652" s="1" t="s">
        <v>2532</v>
      </c>
      <c r="K2652" s="2">
        <v>1</v>
      </c>
      <c r="L2652" s="2"/>
      <c r="M2652" s="2" t="s">
        <v>592</v>
      </c>
      <c r="N2652" s="9">
        <f>S2652*Unit_conversion!$C$5</f>
        <v>3.9471509263259139</v>
      </c>
      <c r="O2652" s="2"/>
      <c r="P2652" s="2"/>
      <c r="Q2652" s="2"/>
      <c r="R2652" s="10"/>
      <c r="S2652" s="2">
        <v>112.1</v>
      </c>
      <c r="U2652" s="2" t="s">
        <v>26</v>
      </c>
      <c r="V2652" s="2" t="s">
        <v>2549</v>
      </c>
      <c r="W2652" s="2" t="s">
        <v>2557</v>
      </c>
      <c r="X2652" s="2" t="s">
        <v>1141</v>
      </c>
      <c r="Y2652" s="2"/>
    </row>
    <row r="2653" spans="1:32" ht="14.25" customHeight="1">
      <c r="A2653" s="1">
        <v>3602</v>
      </c>
      <c r="B2653" s="16">
        <v>1</v>
      </c>
      <c r="C2653" s="1" t="s">
        <v>2527</v>
      </c>
      <c r="D2653" s="1" t="s">
        <v>2528</v>
      </c>
      <c r="E2653" s="1">
        <v>2017</v>
      </c>
      <c r="F2653" s="1" t="s">
        <v>2529</v>
      </c>
      <c r="G2653" s="1" t="s">
        <v>2530</v>
      </c>
      <c r="H2653" s="8" t="str">
        <f>HYPERLINK("https://doi.org/"&amp;G2653)</f>
        <v>https://doi.org/10.1117/1.JRS.11.026019</v>
      </c>
      <c r="I2653" s="1" t="s">
        <v>2531</v>
      </c>
      <c r="J2653" s="1" t="s">
        <v>2532</v>
      </c>
      <c r="K2653" s="2">
        <v>1</v>
      </c>
      <c r="L2653" s="2"/>
      <c r="M2653" s="2" t="s">
        <v>592</v>
      </c>
      <c r="N2653" s="9">
        <f>S2653*Unit_conversion!$C$5</f>
        <v>3.3626486482080713</v>
      </c>
      <c r="O2653" s="2"/>
      <c r="P2653" s="2"/>
      <c r="Q2653" s="2"/>
      <c r="R2653" s="10"/>
      <c r="S2653" s="2">
        <v>95.5</v>
      </c>
      <c r="U2653" s="2" t="s">
        <v>26</v>
      </c>
      <c r="V2653" s="2" t="s">
        <v>2549</v>
      </c>
      <c r="W2653" s="2" t="s">
        <v>2558</v>
      </c>
      <c r="X2653" s="2" t="s">
        <v>1141</v>
      </c>
      <c r="Y2653" s="2"/>
    </row>
    <row r="2654" spans="1:32" ht="14.25" customHeight="1">
      <c r="A2654" s="1">
        <v>3602</v>
      </c>
      <c r="B2654" s="16">
        <v>1</v>
      </c>
      <c r="C2654" s="1" t="s">
        <v>2527</v>
      </c>
      <c r="D2654" s="1" t="s">
        <v>2528</v>
      </c>
      <c r="E2654" s="1">
        <v>2017</v>
      </c>
      <c r="F2654" s="1" t="s">
        <v>2529</v>
      </c>
      <c r="G2654" s="1" t="s">
        <v>2530</v>
      </c>
      <c r="H2654" s="8" t="str">
        <f>HYPERLINK("https://doi.org/"&amp;G2654)</f>
        <v>https://doi.org/10.1117/1.JRS.11.026019</v>
      </c>
      <c r="I2654" s="1" t="s">
        <v>2531</v>
      </c>
      <c r="J2654" s="1" t="s">
        <v>2532</v>
      </c>
      <c r="K2654" s="2">
        <v>1</v>
      </c>
      <c r="L2654" s="2"/>
      <c r="M2654" s="2" t="s">
        <v>592</v>
      </c>
      <c r="N2654" s="9">
        <f>S2654*Unit_conversion!$C$5</f>
        <v>3.9929252011182754</v>
      </c>
      <c r="O2654" s="2"/>
      <c r="P2654" s="2"/>
      <c r="Q2654" s="2"/>
      <c r="R2654" s="10"/>
      <c r="S2654" s="2">
        <v>113.4</v>
      </c>
      <c r="U2654" s="2" t="s">
        <v>26</v>
      </c>
      <c r="V2654" s="2" t="s">
        <v>2549</v>
      </c>
      <c r="W2654" s="2" t="s">
        <v>2559</v>
      </c>
      <c r="X2654" s="2" t="s">
        <v>1141</v>
      </c>
      <c r="Y2654" s="2"/>
    </row>
    <row r="2655" spans="1:32" ht="14.25" customHeight="1">
      <c r="A2655" s="22">
        <v>3418</v>
      </c>
      <c r="B2655" s="23">
        <v>0</v>
      </c>
      <c r="C2655" s="22" t="s">
        <v>2560</v>
      </c>
      <c r="D2655" s="22" t="s">
        <v>2561</v>
      </c>
      <c r="E2655" s="22">
        <v>2017</v>
      </c>
      <c r="F2655" s="22" t="s">
        <v>2562</v>
      </c>
      <c r="G2655" s="22" t="s">
        <v>2563</v>
      </c>
      <c r="H2655" s="24" t="str">
        <f>HYPERLINK("https://doi.org/"&amp;G2655)</f>
        <v>https://doi.org/10.1117/1.JRS.11.046012</v>
      </c>
      <c r="I2655" s="22" t="s">
        <v>2564</v>
      </c>
      <c r="J2655" s="22" t="s">
        <v>2532</v>
      </c>
      <c r="K2655" s="22"/>
      <c r="L2655" s="23"/>
      <c r="M2655" s="23" t="s">
        <v>1619</v>
      </c>
      <c r="N2655" s="16"/>
      <c r="O2655" s="23"/>
      <c r="P2655" s="23"/>
      <c r="Q2655" s="23"/>
      <c r="R2655" s="4"/>
      <c r="S2655" s="22"/>
      <c r="T2655" s="22"/>
      <c r="U2655" s="22"/>
      <c r="V2655" s="22"/>
      <c r="W2655" s="55"/>
      <c r="X2655" s="23" t="s">
        <v>1141</v>
      </c>
      <c r="Y2655" s="23" t="s">
        <v>2565</v>
      </c>
      <c r="Z2655" s="22"/>
      <c r="AA2655" s="22"/>
      <c r="AB2655" s="22"/>
      <c r="AC2655" s="22"/>
      <c r="AD2655" s="22"/>
      <c r="AE2655" s="22"/>
      <c r="AF2655" s="22"/>
    </row>
    <row r="2656" spans="1:32" ht="14.25" customHeight="1">
      <c r="A2656" s="1">
        <v>3084</v>
      </c>
      <c r="B2656" s="16">
        <v>1</v>
      </c>
      <c r="C2656" s="1" t="s">
        <v>2566</v>
      </c>
      <c r="D2656" s="1" t="s">
        <v>2567</v>
      </c>
      <c r="E2656" s="1">
        <v>2018</v>
      </c>
      <c r="F2656" s="1" t="s">
        <v>2568</v>
      </c>
      <c r="G2656" s="1" t="s">
        <v>2569</v>
      </c>
      <c r="H2656" s="8" t="str">
        <f>HYPERLINK("https://doi.org/"&amp;G2656)</f>
        <v>https://doi.org/10.1117/1.JRS.12.046006</v>
      </c>
      <c r="I2656" s="1" t="s">
        <v>2570</v>
      </c>
      <c r="J2656" s="1" t="s">
        <v>2532</v>
      </c>
      <c r="K2656" s="2">
        <v>1</v>
      </c>
      <c r="L2656" s="2">
        <v>8</v>
      </c>
      <c r="M2656" s="2" t="s">
        <v>2571</v>
      </c>
      <c r="N2656" s="9">
        <f>S2656*Unit_conversion!$C$5</f>
        <v>0.84999307191353757</v>
      </c>
      <c r="O2656" s="2"/>
      <c r="P2656" s="2"/>
      <c r="Q2656" s="2"/>
      <c r="R2656" s="10"/>
      <c r="S2656" s="2">
        <v>24.14</v>
      </c>
      <c r="U2656" s="2" t="s">
        <v>26</v>
      </c>
      <c r="V2656" s="2" t="s">
        <v>436</v>
      </c>
      <c r="W2656" s="2" t="s">
        <v>2572</v>
      </c>
      <c r="X2656" s="2" t="s">
        <v>1141</v>
      </c>
    </row>
    <row r="2657" spans="1:32" ht="14.25" customHeight="1">
      <c r="A2657" s="1">
        <v>1937</v>
      </c>
      <c r="B2657" s="16">
        <v>1</v>
      </c>
      <c r="C2657" s="1" t="s">
        <v>2573</v>
      </c>
      <c r="D2657" s="1" t="s">
        <v>2574</v>
      </c>
      <c r="E2657" s="1">
        <v>2012</v>
      </c>
      <c r="F2657" s="1" t="s">
        <v>2575</v>
      </c>
      <c r="G2657" s="1" t="s">
        <v>2576</v>
      </c>
      <c r="H2657" s="8" t="str">
        <f>HYPERLINK("https://doi.org/"&amp;G2657)</f>
        <v>https://doi.org/10.1117/1.JRS.6.061701</v>
      </c>
      <c r="I2657" s="1" t="s">
        <v>2577</v>
      </c>
      <c r="J2657" s="1" t="s">
        <v>2532</v>
      </c>
      <c r="K2657" s="2">
        <v>1</v>
      </c>
      <c r="L2657" s="2">
        <v>24</v>
      </c>
      <c r="M2657" s="2" t="s">
        <v>2578</v>
      </c>
      <c r="N2657" s="9">
        <f>S2657*Unit_conversion!$C$5</f>
        <v>1.7035072418880262</v>
      </c>
      <c r="O2657" s="2"/>
      <c r="P2657" s="2"/>
      <c r="Q2657" s="2"/>
      <c r="R2657" s="10"/>
      <c r="S2657" s="2">
        <v>48.38</v>
      </c>
      <c r="U2657" s="2" t="s">
        <v>26</v>
      </c>
      <c r="W2657" s="2" t="s">
        <v>970</v>
      </c>
      <c r="X2657" s="2" t="s">
        <v>28</v>
      </c>
    </row>
    <row r="2658" spans="1:32" ht="14.25" customHeight="1">
      <c r="A2658" s="1">
        <v>1768</v>
      </c>
      <c r="B2658" s="16">
        <v>1</v>
      </c>
      <c r="C2658" s="1" t="s">
        <v>2579</v>
      </c>
      <c r="D2658" s="1" t="s">
        <v>2580</v>
      </c>
      <c r="E2658" s="1">
        <v>2013</v>
      </c>
      <c r="F2658" s="1" t="s">
        <v>2581</v>
      </c>
      <c r="G2658" s="1" t="s">
        <v>2582</v>
      </c>
      <c r="H2658" s="8" t="str">
        <f>HYPERLINK("https://doi.org/"&amp;G2658)</f>
        <v>https://doi.org/10.1117/1.JRS.7.073493</v>
      </c>
      <c r="I2658" s="1" t="s">
        <v>2583</v>
      </c>
      <c r="J2658" s="1" t="s">
        <v>2532</v>
      </c>
      <c r="K2658" s="2">
        <v>1</v>
      </c>
      <c r="L2658" s="2"/>
      <c r="M2658" s="2" t="s">
        <v>2584</v>
      </c>
      <c r="N2658" s="9">
        <f>S2658*Unit_conversion!$C$5</f>
        <v>1.2675953019423096</v>
      </c>
      <c r="O2658" s="2"/>
      <c r="P2658" s="2"/>
      <c r="Q2658" s="2"/>
      <c r="R2658" s="10"/>
      <c r="S2658" s="2">
        <v>36</v>
      </c>
      <c r="T2658" s="2">
        <v>36</v>
      </c>
      <c r="U2658" s="2" t="s">
        <v>234</v>
      </c>
      <c r="V2658" s="2" t="s">
        <v>36</v>
      </c>
      <c r="W2658" s="2" t="s">
        <v>2585</v>
      </c>
      <c r="X2658" s="2" t="s">
        <v>1141</v>
      </c>
      <c r="Y2658" s="2" t="s">
        <v>260</v>
      </c>
    </row>
    <row r="2659" spans="1:32" ht="14.25" customHeight="1">
      <c r="A2659" s="1">
        <v>1768</v>
      </c>
      <c r="B2659" s="16">
        <v>1</v>
      </c>
      <c r="C2659" s="1" t="s">
        <v>2579</v>
      </c>
      <c r="D2659" s="1" t="s">
        <v>2580</v>
      </c>
      <c r="E2659" s="1">
        <v>2013</v>
      </c>
      <c r="F2659" s="1" t="s">
        <v>2581</v>
      </c>
      <c r="G2659" s="1" t="s">
        <v>2582</v>
      </c>
      <c r="H2659" s="8" t="str">
        <f>HYPERLINK("https://doi.org/"&amp;G2659)</f>
        <v>https://doi.org/10.1117/1.JRS.7.073493</v>
      </c>
      <c r="I2659" s="1" t="s">
        <v>2583</v>
      </c>
      <c r="J2659" s="1" t="s">
        <v>2532</v>
      </c>
      <c r="K2659" s="2">
        <v>1</v>
      </c>
      <c r="L2659" s="2"/>
      <c r="M2659" s="2" t="s">
        <v>2584</v>
      </c>
      <c r="N2659" s="9">
        <f>S2659*Unit_conversion!$C$5</f>
        <v>1.0915403988947665</v>
      </c>
      <c r="O2659" s="2"/>
      <c r="P2659" s="2"/>
      <c r="Q2659" s="2"/>
      <c r="R2659" s="10"/>
      <c r="S2659" s="2">
        <v>31</v>
      </c>
      <c r="T2659" s="2">
        <v>21</v>
      </c>
      <c r="U2659" s="2" t="s">
        <v>234</v>
      </c>
      <c r="V2659" s="2" t="s">
        <v>36</v>
      </c>
      <c r="W2659" s="2" t="s">
        <v>2585</v>
      </c>
      <c r="X2659" s="2" t="s">
        <v>1141</v>
      </c>
      <c r="Y2659" s="2" t="s">
        <v>2586</v>
      </c>
    </row>
    <row r="2660" spans="1:32" ht="14.25" customHeight="1">
      <c r="A2660" s="1">
        <v>1768</v>
      </c>
      <c r="B2660" s="16">
        <v>1</v>
      </c>
      <c r="C2660" s="1" t="s">
        <v>2579</v>
      </c>
      <c r="D2660" s="1" t="s">
        <v>2580</v>
      </c>
      <c r="E2660" s="1">
        <v>2013</v>
      </c>
      <c r="F2660" s="1" t="s">
        <v>2581</v>
      </c>
      <c r="G2660" s="1" t="s">
        <v>2582</v>
      </c>
      <c r="H2660" s="8" t="str">
        <f>HYPERLINK("https://doi.org/"&amp;G2660)</f>
        <v>https://doi.org/10.1117/1.JRS.7.073493</v>
      </c>
      <c r="I2660" s="1" t="s">
        <v>2583</v>
      </c>
      <c r="J2660" s="1" t="s">
        <v>2532</v>
      </c>
      <c r="K2660" s="2">
        <v>1</v>
      </c>
      <c r="L2660" s="2"/>
      <c r="M2660" s="2" t="s">
        <v>2584</v>
      </c>
      <c r="N2660" s="9">
        <f>S2660*Unit_conversion!$C$5</f>
        <v>1.7957600110849385</v>
      </c>
      <c r="O2660" s="2"/>
      <c r="P2660" s="2"/>
      <c r="Q2660" s="2"/>
      <c r="R2660" s="10"/>
      <c r="S2660" s="2">
        <v>51</v>
      </c>
      <c r="T2660" s="2">
        <v>179</v>
      </c>
      <c r="U2660" s="2" t="s">
        <v>234</v>
      </c>
      <c r="V2660" s="2" t="s">
        <v>2587</v>
      </c>
      <c r="W2660" s="2" t="s">
        <v>2588</v>
      </c>
      <c r="X2660" s="2" t="s">
        <v>1141</v>
      </c>
      <c r="Y2660" s="2" t="s">
        <v>260</v>
      </c>
    </row>
    <row r="2661" spans="1:32" ht="14.25" customHeight="1">
      <c r="A2661" s="1">
        <v>1768</v>
      </c>
      <c r="B2661" s="16">
        <v>1</v>
      </c>
      <c r="C2661" s="1" t="s">
        <v>2579</v>
      </c>
      <c r="D2661" s="1" t="s">
        <v>2580</v>
      </c>
      <c r="E2661" s="1">
        <v>2013</v>
      </c>
      <c r="F2661" s="1" t="s">
        <v>2581</v>
      </c>
      <c r="G2661" s="1" t="s">
        <v>2582</v>
      </c>
      <c r="H2661" s="8" t="str">
        <f>HYPERLINK("https://doi.org/"&amp;G2661)</f>
        <v>https://doi.org/10.1117/1.JRS.7.073493</v>
      </c>
      <c r="I2661" s="1" t="s">
        <v>2583</v>
      </c>
      <c r="J2661" s="1" t="s">
        <v>2532</v>
      </c>
      <c r="K2661" s="2">
        <v>1</v>
      </c>
      <c r="L2661" s="2"/>
      <c r="M2661" s="2" t="s">
        <v>2584</v>
      </c>
      <c r="N2661" s="9">
        <f>S2661*Unit_conversion!$C$5</f>
        <v>1.4436502049898525</v>
      </c>
      <c r="O2661" s="2"/>
      <c r="P2661" s="2"/>
      <c r="Q2661" s="2"/>
      <c r="R2661" s="10"/>
      <c r="S2661" s="2">
        <v>41</v>
      </c>
      <c r="T2661" s="2">
        <v>36</v>
      </c>
      <c r="U2661" s="2" t="s">
        <v>234</v>
      </c>
      <c r="V2661" s="2" t="s">
        <v>2587</v>
      </c>
      <c r="W2661" s="2" t="s">
        <v>2588</v>
      </c>
      <c r="X2661" s="2" t="s">
        <v>1141</v>
      </c>
      <c r="Y2661" s="2" t="s">
        <v>2586</v>
      </c>
    </row>
    <row r="2662" spans="1:32" ht="14.25" customHeight="1">
      <c r="A2662" s="1">
        <v>1768</v>
      </c>
      <c r="B2662" s="16">
        <v>1</v>
      </c>
      <c r="C2662" s="1" t="s">
        <v>2579</v>
      </c>
      <c r="D2662" s="1" t="s">
        <v>2580</v>
      </c>
      <c r="E2662" s="1">
        <v>2013</v>
      </c>
      <c r="F2662" s="1" t="s">
        <v>2581</v>
      </c>
      <c r="G2662" s="1" t="s">
        <v>2582</v>
      </c>
      <c r="H2662" s="8" t="str">
        <f>HYPERLINK("https://doi.org/"&amp;G2662)</f>
        <v>https://doi.org/10.1117/1.JRS.7.073493</v>
      </c>
      <c r="I2662" s="1" t="s">
        <v>2583</v>
      </c>
      <c r="J2662" s="1" t="s">
        <v>2532</v>
      </c>
      <c r="K2662" s="2">
        <v>1</v>
      </c>
      <c r="L2662" s="2"/>
      <c r="M2662" s="2" t="s">
        <v>2584</v>
      </c>
      <c r="N2662" s="9">
        <f>S2662*Unit_conversion!$C$5</f>
        <v>1.3028062825518181</v>
      </c>
      <c r="O2662" s="2"/>
      <c r="P2662" s="2"/>
      <c r="Q2662" s="2"/>
      <c r="R2662" s="10"/>
      <c r="S2662" s="2">
        <v>37</v>
      </c>
      <c r="T2662" s="2">
        <v>144</v>
      </c>
      <c r="U2662" s="2" t="s">
        <v>234</v>
      </c>
      <c r="V2662" s="2" t="s">
        <v>2589</v>
      </c>
      <c r="W2662" s="2" t="s">
        <v>2590</v>
      </c>
      <c r="X2662" s="2" t="s">
        <v>1141</v>
      </c>
      <c r="Y2662" s="2" t="s">
        <v>260</v>
      </c>
    </row>
    <row r="2663" spans="1:32" ht="14.25" customHeight="1">
      <c r="A2663" s="1">
        <v>1768</v>
      </c>
      <c r="B2663" s="16">
        <v>1</v>
      </c>
      <c r="C2663" s="1" t="s">
        <v>2579</v>
      </c>
      <c r="D2663" s="1" t="s">
        <v>2580</v>
      </c>
      <c r="E2663" s="1">
        <v>2013</v>
      </c>
      <c r="F2663" s="1" t="s">
        <v>2581</v>
      </c>
      <c r="G2663" s="1" t="s">
        <v>2582</v>
      </c>
      <c r="H2663" s="8" t="str">
        <f>HYPERLINK("https://doi.org/"&amp;G2663)</f>
        <v>https://doi.org/10.1117/1.JRS.7.073493</v>
      </c>
      <c r="I2663" s="1" t="s">
        <v>2583</v>
      </c>
      <c r="J2663" s="1" t="s">
        <v>2532</v>
      </c>
      <c r="K2663" s="2">
        <v>1</v>
      </c>
      <c r="L2663" s="2"/>
      <c r="M2663" s="2" t="s">
        <v>2584</v>
      </c>
      <c r="N2663" s="9">
        <f>S2663*Unit_conversion!$C$5</f>
        <v>1.0563294182852581</v>
      </c>
      <c r="O2663" s="2"/>
      <c r="P2663" s="2"/>
      <c r="Q2663" s="2"/>
      <c r="R2663" s="10"/>
      <c r="S2663" s="2">
        <v>30</v>
      </c>
      <c r="T2663" s="2">
        <v>39</v>
      </c>
      <c r="U2663" s="2" t="s">
        <v>234</v>
      </c>
      <c r="V2663" s="2" t="s">
        <v>2589</v>
      </c>
      <c r="W2663" s="2" t="s">
        <v>2590</v>
      </c>
      <c r="X2663" s="2" t="s">
        <v>1141</v>
      </c>
      <c r="Y2663" s="2" t="s">
        <v>2586</v>
      </c>
    </row>
    <row r="2664" spans="1:32" ht="14.25" customHeight="1">
      <c r="A2664" s="1">
        <v>1768</v>
      </c>
      <c r="B2664" s="16">
        <v>1</v>
      </c>
      <c r="C2664" s="1" t="s">
        <v>2579</v>
      </c>
      <c r="D2664" s="1" t="s">
        <v>2580</v>
      </c>
      <c r="E2664" s="1">
        <v>2013</v>
      </c>
      <c r="F2664" s="1" t="s">
        <v>2581</v>
      </c>
      <c r="G2664" s="1" t="s">
        <v>2582</v>
      </c>
      <c r="H2664" s="8" t="str">
        <f>HYPERLINK("https://doi.org/"&amp;G2664)</f>
        <v>https://doi.org/10.1117/1.JRS.7.073493</v>
      </c>
      <c r="I2664" s="1" t="s">
        <v>2583</v>
      </c>
      <c r="J2664" s="1" t="s">
        <v>2532</v>
      </c>
      <c r="K2664" s="2">
        <v>1</v>
      </c>
      <c r="L2664" s="2"/>
      <c r="M2664" s="2" t="s">
        <v>2584</v>
      </c>
      <c r="N2664" s="9">
        <f>S2664*Unit_conversion!$C$5</f>
        <v>1.6901270692564128</v>
      </c>
      <c r="O2664" s="2"/>
      <c r="P2664" s="2"/>
      <c r="Q2664" s="2"/>
      <c r="R2664" s="10"/>
      <c r="S2664" s="2">
        <v>48</v>
      </c>
      <c r="T2664" s="2">
        <v>76</v>
      </c>
      <c r="U2664" s="2" t="s">
        <v>234</v>
      </c>
      <c r="V2664" s="2" t="s">
        <v>2591</v>
      </c>
      <c r="W2664" s="2" t="s">
        <v>2592</v>
      </c>
      <c r="X2664" s="2" t="s">
        <v>1141</v>
      </c>
      <c r="Y2664" s="2" t="s">
        <v>260</v>
      </c>
    </row>
    <row r="2665" spans="1:32" ht="14.25" customHeight="1">
      <c r="A2665" s="1">
        <v>1768</v>
      </c>
      <c r="B2665" s="16">
        <v>1</v>
      </c>
      <c r="C2665" s="1" t="s">
        <v>2579</v>
      </c>
      <c r="D2665" s="1" t="s">
        <v>2580</v>
      </c>
      <c r="E2665" s="1">
        <v>2013</v>
      </c>
      <c r="F2665" s="1" t="s">
        <v>2581</v>
      </c>
      <c r="G2665" s="1" t="s">
        <v>2582</v>
      </c>
      <c r="H2665" s="8" t="str">
        <f>HYPERLINK("https://doi.org/"&amp;G2665)</f>
        <v>https://doi.org/10.1117/1.JRS.7.073493</v>
      </c>
      <c r="I2665" s="1" t="s">
        <v>2583</v>
      </c>
      <c r="J2665" s="1" t="s">
        <v>2532</v>
      </c>
      <c r="K2665" s="2">
        <v>1</v>
      </c>
      <c r="L2665" s="2"/>
      <c r="M2665" s="2" t="s">
        <v>2584</v>
      </c>
      <c r="N2665" s="9">
        <f>S2665*Unit_conversion!$C$5</f>
        <v>1.6901270692564128</v>
      </c>
      <c r="O2665" s="2"/>
      <c r="P2665" s="2"/>
      <c r="Q2665" s="2"/>
      <c r="R2665" s="10"/>
      <c r="S2665" s="2">
        <v>48</v>
      </c>
      <c r="T2665" s="2">
        <v>28</v>
      </c>
      <c r="U2665" s="2" t="s">
        <v>234</v>
      </c>
      <c r="V2665" s="2" t="s">
        <v>2591</v>
      </c>
      <c r="W2665" s="2" t="s">
        <v>2592</v>
      </c>
      <c r="X2665" s="2" t="s">
        <v>1141</v>
      </c>
      <c r="Y2665" s="2" t="s">
        <v>2586</v>
      </c>
    </row>
    <row r="2666" spans="1:32" ht="14.25" customHeight="1">
      <c r="A2666" s="1">
        <v>1768</v>
      </c>
      <c r="B2666" s="16">
        <v>1</v>
      </c>
      <c r="C2666" s="1" t="s">
        <v>2579</v>
      </c>
      <c r="D2666" s="1" t="s">
        <v>2580</v>
      </c>
      <c r="E2666" s="1">
        <v>2013</v>
      </c>
      <c r="F2666" s="1" t="s">
        <v>2581</v>
      </c>
      <c r="G2666" s="1" t="s">
        <v>2582</v>
      </c>
      <c r="H2666" s="8" t="str">
        <f>HYPERLINK("https://doi.org/"&amp;G2666)</f>
        <v>https://doi.org/10.1117/1.JRS.7.073493</v>
      </c>
      <c r="I2666" s="1" t="s">
        <v>2583</v>
      </c>
      <c r="J2666" s="1" t="s">
        <v>2532</v>
      </c>
      <c r="K2666" s="2">
        <v>1</v>
      </c>
      <c r="L2666" s="2"/>
      <c r="M2666" s="2" t="s">
        <v>2584</v>
      </c>
      <c r="N2666" s="9">
        <f>S2666*Unit_conversion!$C$5</f>
        <v>1.1619623601137838</v>
      </c>
      <c r="O2666" s="2"/>
      <c r="P2666" s="2"/>
      <c r="Q2666" s="2"/>
      <c r="R2666" s="10"/>
      <c r="S2666" s="2">
        <v>33</v>
      </c>
      <c r="T2666" s="2">
        <v>27</v>
      </c>
      <c r="U2666" s="2" t="s">
        <v>234</v>
      </c>
      <c r="V2666" s="2" t="s">
        <v>36</v>
      </c>
      <c r="W2666" s="2" t="s">
        <v>2585</v>
      </c>
      <c r="X2666" s="2" t="s">
        <v>1141</v>
      </c>
      <c r="Y2666" s="2"/>
    </row>
    <row r="2667" spans="1:32" ht="14.25" customHeight="1">
      <c r="A2667" s="1">
        <v>1768</v>
      </c>
      <c r="B2667" s="16">
        <v>1</v>
      </c>
      <c r="C2667" s="1" t="s">
        <v>2579</v>
      </c>
      <c r="D2667" s="1" t="s">
        <v>2580</v>
      </c>
      <c r="E2667" s="1">
        <v>2013</v>
      </c>
      <c r="F2667" s="1" t="s">
        <v>2581</v>
      </c>
      <c r="G2667" s="1" t="s">
        <v>2582</v>
      </c>
      <c r="H2667" s="8" t="str">
        <f>HYPERLINK("https://doi.org/"&amp;G2667)</f>
        <v>https://doi.org/10.1117/1.JRS.7.073493</v>
      </c>
      <c r="I2667" s="1" t="s">
        <v>2583</v>
      </c>
      <c r="J2667" s="1" t="s">
        <v>2532</v>
      </c>
      <c r="K2667" s="2">
        <v>1</v>
      </c>
      <c r="L2667" s="2"/>
      <c r="M2667" s="2" t="s">
        <v>2584</v>
      </c>
      <c r="N2667" s="9">
        <f>S2667*Unit_conversion!$C$5</f>
        <v>1.6197051080373956</v>
      </c>
      <c r="O2667" s="2"/>
      <c r="P2667" s="2"/>
      <c r="Q2667" s="2"/>
      <c r="R2667" s="10"/>
      <c r="S2667" s="2">
        <v>46</v>
      </c>
      <c r="T2667" s="2">
        <v>92</v>
      </c>
      <c r="U2667" s="2" t="s">
        <v>234</v>
      </c>
      <c r="V2667" s="2" t="s">
        <v>2587</v>
      </c>
      <c r="W2667" s="2" t="s">
        <v>2588</v>
      </c>
      <c r="X2667" s="2" t="s">
        <v>1141</v>
      </c>
      <c r="Y2667" s="2"/>
    </row>
    <row r="2668" spans="1:32" ht="14.25" customHeight="1">
      <c r="A2668" s="1">
        <v>1768</v>
      </c>
      <c r="B2668" s="16">
        <v>1</v>
      </c>
      <c r="C2668" s="1" t="s">
        <v>2579</v>
      </c>
      <c r="D2668" s="1" t="s">
        <v>2580</v>
      </c>
      <c r="E2668" s="1">
        <v>2013</v>
      </c>
      <c r="F2668" s="1" t="s">
        <v>2581</v>
      </c>
      <c r="G2668" s="1" t="s">
        <v>2582</v>
      </c>
      <c r="H2668" s="8" t="str">
        <f>HYPERLINK("https://doi.org/"&amp;G2668)</f>
        <v>https://doi.org/10.1117/1.JRS.7.073493</v>
      </c>
      <c r="I2668" s="1" t="s">
        <v>2583</v>
      </c>
      <c r="J2668" s="1" t="s">
        <v>2532</v>
      </c>
      <c r="K2668" s="2">
        <v>1</v>
      </c>
      <c r="L2668" s="2"/>
      <c r="M2668" s="2" t="s">
        <v>2584</v>
      </c>
      <c r="N2668" s="9">
        <f>S2668*Unit_conversion!$C$5</f>
        <v>1.1267513795042752</v>
      </c>
      <c r="O2668" s="2"/>
      <c r="P2668" s="2"/>
      <c r="Q2668" s="2"/>
      <c r="R2668" s="10"/>
      <c r="S2668" s="2">
        <v>32</v>
      </c>
      <c r="T2668" s="2">
        <v>80</v>
      </c>
      <c r="U2668" s="2" t="s">
        <v>234</v>
      </c>
      <c r="V2668" s="2" t="s">
        <v>2589</v>
      </c>
      <c r="W2668" s="2" t="s">
        <v>2590</v>
      </c>
      <c r="X2668" s="2" t="s">
        <v>1141</v>
      </c>
      <c r="Y2668" s="2"/>
    </row>
    <row r="2669" spans="1:32" ht="14.25" customHeight="1">
      <c r="A2669" s="1">
        <v>1768</v>
      </c>
      <c r="B2669" s="16">
        <v>1</v>
      </c>
      <c r="C2669" s="1" t="s">
        <v>2579</v>
      </c>
      <c r="D2669" s="1" t="s">
        <v>2580</v>
      </c>
      <c r="E2669" s="1">
        <v>2013</v>
      </c>
      <c r="F2669" s="1" t="s">
        <v>2581</v>
      </c>
      <c r="G2669" s="1" t="s">
        <v>2582</v>
      </c>
      <c r="H2669" s="8" t="str">
        <f>HYPERLINK("https://doi.org/"&amp;G2669)</f>
        <v>https://doi.org/10.1117/1.JRS.7.073493</v>
      </c>
      <c r="I2669" s="1" t="s">
        <v>2583</v>
      </c>
      <c r="J2669" s="1" t="s">
        <v>2532</v>
      </c>
      <c r="K2669" s="2">
        <v>1</v>
      </c>
      <c r="L2669" s="2"/>
      <c r="M2669" s="2" t="s">
        <v>2584</v>
      </c>
      <c r="N2669" s="9">
        <f>S2669*Unit_conversion!$C$5</f>
        <v>1.584494127427887</v>
      </c>
      <c r="O2669" s="2"/>
      <c r="P2669" s="2"/>
      <c r="Q2669" s="2"/>
      <c r="R2669" s="10"/>
      <c r="S2669" s="2">
        <v>45</v>
      </c>
      <c r="T2669" s="2">
        <v>47</v>
      </c>
      <c r="U2669" s="2" t="s">
        <v>234</v>
      </c>
      <c r="V2669" s="2" t="s">
        <v>2591</v>
      </c>
      <c r="W2669" s="2" t="s">
        <v>2592</v>
      </c>
      <c r="X2669" s="2" t="s">
        <v>1141</v>
      </c>
      <c r="Y2669" s="2"/>
    </row>
    <row r="2670" spans="1:32" ht="14.25" customHeight="1">
      <c r="A2670" s="22">
        <v>1986</v>
      </c>
      <c r="B2670" s="23">
        <v>0</v>
      </c>
      <c r="C2670" s="22" t="s">
        <v>2593</v>
      </c>
      <c r="D2670" s="22" t="s">
        <v>2594</v>
      </c>
      <c r="E2670" s="22">
        <v>2011</v>
      </c>
      <c r="F2670" s="22" t="s">
        <v>2595</v>
      </c>
      <c r="G2670" s="22" t="s">
        <v>2596</v>
      </c>
      <c r="H2670" s="24" t="str">
        <f>HYPERLINK("https://doi.org/"&amp;G2670)</f>
        <v>https://doi.org/10.1127/0941-2948/2011/0256</v>
      </c>
      <c r="I2670" s="22" t="s">
        <v>2597</v>
      </c>
      <c r="J2670" s="22" t="s">
        <v>2598</v>
      </c>
      <c r="K2670" s="22"/>
      <c r="L2670" s="23"/>
      <c r="M2670" s="23"/>
      <c r="N2670" s="16"/>
      <c r="O2670" s="23"/>
      <c r="P2670" s="23"/>
      <c r="Q2670" s="23"/>
      <c r="R2670" s="4"/>
      <c r="S2670" s="22"/>
      <c r="T2670" s="22"/>
      <c r="U2670" s="22"/>
      <c r="V2670" s="22"/>
      <c r="W2670" s="22"/>
      <c r="X2670" s="23" t="s">
        <v>1141</v>
      </c>
      <c r="Y2670" s="23" t="s">
        <v>2599</v>
      </c>
      <c r="Z2670" s="22"/>
      <c r="AA2670" s="22"/>
      <c r="AB2670" s="22"/>
      <c r="AC2670" s="22"/>
      <c r="AD2670" s="22"/>
      <c r="AE2670" s="22"/>
      <c r="AF2670" s="22"/>
    </row>
    <row r="2671" spans="1:32" ht="14.25" customHeight="1">
      <c r="A2671" s="1">
        <v>1585</v>
      </c>
      <c r="B2671" s="2">
        <v>1</v>
      </c>
      <c r="C2671" s="1" t="s">
        <v>2600</v>
      </c>
      <c r="D2671" s="1" t="s">
        <v>2601</v>
      </c>
      <c r="E2671" s="1">
        <v>2013</v>
      </c>
      <c r="F2671" s="1" t="s">
        <v>2602</v>
      </c>
      <c r="G2671" s="1" t="s">
        <v>2603</v>
      </c>
      <c r="H2671" s="8" t="str">
        <f>HYPERLINK("https://doi.org/"&amp;G2671)</f>
        <v>https://doi.org/10.1155/2013/389568</v>
      </c>
      <c r="J2671" s="1" t="s">
        <v>2604</v>
      </c>
      <c r="K2671" s="2">
        <v>1</v>
      </c>
      <c r="L2671" s="2">
        <v>835</v>
      </c>
      <c r="M2671" s="2" t="s">
        <v>2605</v>
      </c>
      <c r="N2671" s="9">
        <f>S2671*Unit_conversion!$C$5</f>
        <v>1.3457636788954186</v>
      </c>
      <c r="O2671" s="2"/>
      <c r="P2671" s="2"/>
      <c r="Q2671" s="2"/>
      <c r="R2671" s="10"/>
      <c r="S2671" s="2">
        <v>38.22</v>
      </c>
      <c r="T2671" s="2"/>
      <c r="U2671" s="2" t="s">
        <v>35</v>
      </c>
      <c r="V2671" s="2" t="s">
        <v>29</v>
      </c>
      <c r="W2671" s="2" t="s">
        <v>2606</v>
      </c>
      <c r="X2671" s="2" t="s">
        <v>1141</v>
      </c>
    </row>
    <row r="2672" spans="1:32" ht="14.25" customHeight="1">
      <c r="A2672" s="1">
        <v>1585</v>
      </c>
      <c r="B2672" s="2">
        <v>1</v>
      </c>
      <c r="C2672" s="1" t="s">
        <v>2600</v>
      </c>
      <c r="D2672" s="1" t="s">
        <v>2601</v>
      </c>
      <c r="E2672" s="1">
        <v>2013</v>
      </c>
      <c r="F2672" s="1" t="s">
        <v>2602</v>
      </c>
      <c r="G2672" s="1" t="s">
        <v>2603</v>
      </c>
      <c r="H2672" s="8" t="str">
        <f>HYPERLINK("https://doi.org/"&amp;G2672)</f>
        <v>https://doi.org/10.1155/2013/389568</v>
      </c>
      <c r="J2672" s="1" t="s">
        <v>2604</v>
      </c>
      <c r="K2672" s="2">
        <v>1</v>
      </c>
      <c r="L2672" s="2">
        <v>840</v>
      </c>
      <c r="M2672" s="2" t="s">
        <v>2605</v>
      </c>
      <c r="N2672" s="9">
        <f>S2672*Unit_conversion!$C$5</f>
        <v>1.7827319482594204</v>
      </c>
      <c r="O2672" s="2"/>
      <c r="P2672" s="2"/>
      <c r="Q2672" s="2"/>
      <c r="R2672" s="10"/>
      <c r="S2672" s="2">
        <v>50.63</v>
      </c>
      <c r="T2672" s="2"/>
      <c r="U2672" s="2" t="s">
        <v>35</v>
      </c>
      <c r="V2672" s="2" t="s">
        <v>29</v>
      </c>
      <c r="W2672" s="2" t="s">
        <v>2607</v>
      </c>
      <c r="X2672" s="2" t="s">
        <v>1141</v>
      </c>
      <c r="Y2672" s="2"/>
    </row>
    <row r="2673" spans="1:27" ht="14.25" customHeight="1">
      <c r="A2673" s="1">
        <v>1585</v>
      </c>
      <c r="B2673" s="2">
        <v>1</v>
      </c>
      <c r="C2673" s="1" t="s">
        <v>2600</v>
      </c>
      <c r="D2673" s="1" t="s">
        <v>2601</v>
      </c>
      <c r="E2673" s="1">
        <v>2013</v>
      </c>
      <c r="F2673" s="1" t="s">
        <v>2602</v>
      </c>
      <c r="G2673" s="1" t="s">
        <v>2603</v>
      </c>
      <c r="H2673" s="8" t="str">
        <f>HYPERLINK("https://doi.org/"&amp;G2673)</f>
        <v>https://doi.org/10.1155/2013/389568</v>
      </c>
      <c r="J2673" s="1" t="s">
        <v>2604</v>
      </c>
      <c r="K2673" s="2">
        <v>1</v>
      </c>
      <c r="L2673" s="2">
        <v>771</v>
      </c>
      <c r="M2673" s="2" t="s">
        <v>2605</v>
      </c>
      <c r="N2673" s="9">
        <f>S2673*Unit_conversion!$C$5</f>
        <v>2.1901229939114351</v>
      </c>
      <c r="O2673" s="2"/>
      <c r="P2673" s="2"/>
      <c r="Q2673" s="2"/>
      <c r="R2673" s="10"/>
      <c r="S2673" s="2">
        <v>62.2</v>
      </c>
      <c r="T2673" s="2"/>
      <c r="U2673" s="2" t="s">
        <v>35</v>
      </c>
      <c r="V2673" s="2" t="s">
        <v>29</v>
      </c>
      <c r="W2673" s="2" t="s">
        <v>2608</v>
      </c>
      <c r="X2673" s="2" t="s">
        <v>1141</v>
      </c>
      <c r="Y2673" s="2"/>
    </row>
    <row r="2674" spans="1:27" ht="14.25" customHeight="1">
      <c r="A2674" s="1">
        <v>1585</v>
      </c>
      <c r="B2674" s="2">
        <v>1</v>
      </c>
      <c r="C2674" s="1" t="s">
        <v>2600</v>
      </c>
      <c r="D2674" s="1" t="s">
        <v>2601</v>
      </c>
      <c r="E2674" s="1">
        <v>2013</v>
      </c>
      <c r="F2674" s="1" t="s">
        <v>2602</v>
      </c>
      <c r="G2674" s="1" t="s">
        <v>2603</v>
      </c>
      <c r="H2674" s="8" t="str">
        <f>HYPERLINK("https://doi.org/"&amp;G2674)</f>
        <v>https://doi.org/10.1155/2013/389568</v>
      </c>
      <c r="J2674" s="1" t="s">
        <v>2604</v>
      </c>
      <c r="K2674" s="2">
        <v>1</v>
      </c>
      <c r="L2674" s="2">
        <v>827</v>
      </c>
      <c r="M2674" s="2" t="s">
        <v>2605</v>
      </c>
      <c r="N2674" s="9">
        <f>S2674*Unit_conversion!$C$5</f>
        <v>1.9397729217778288</v>
      </c>
      <c r="O2674" s="2"/>
      <c r="P2674" s="2"/>
      <c r="Q2674" s="2"/>
      <c r="R2674" s="10"/>
      <c r="S2674" s="2">
        <v>55.09</v>
      </c>
      <c r="T2674" s="2"/>
      <c r="U2674" s="2" t="s">
        <v>35</v>
      </c>
      <c r="V2674" s="2" t="s">
        <v>29</v>
      </c>
      <c r="W2674" s="2" t="s">
        <v>2609</v>
      </c>
      <c r="X2674" s="2" t="s">
        <v>1141</v>
      </c>
      <c r="Y2674" s="2"/>
    </row>
    <row r="2675" spans="1:27" ht="14.25" customHeight="1">
      <c r="A2675" s="1">
        <v>1585</v>
      </c>
      <c r="B2675" s="2">
        <v>1</v>
      </c>
      <c r="C2675" s="1" t="s">
        <v>2600</v>
      </c>
      <c r="D2675" s="1" t="s">
        <v>2601</v>
      </c>
      <c r="E2675" s="1">
        <v>2013</v>
      </c>
      <c r="F2675" s="1" t="s">
        <v>2602</v>
      </c>
      <c r="G2675" s="1" t="s">
        <v>2603</v>
      </c>
      <c r="H2675" s="8" t="str">
        <f>HYPERLINK("https://doi.org/"&amp;G2675)</f>
        <v>https://doi.org/10.1155/2013/389568</v>
      </c>
      <c r="J2675" s="1" t="s">
        <v>2604</v>
      </c>
      <c r="K2675" s="2">
        <v>1</v>
      </c>
      <c r="L2675" s="2">
        <v>625</v>
      </c>
      <c r="M2675" s="2" t="s">
        <v>2605</v>
      </c>
      <c r="N2675" s="9">
        <f>S2675*Unit_conversion!$C$5</f>
        <v>0.96125977063958479</v>
      </c>
      <c r="O2675" s="2"/>
      <c r="P2675" s="2"/>
      <c r="Q2675" s="2"/>
      <c r="R2675" s="10"/>
      <c r="S2675" s="2">
        <v>27.3</v>
      </c>
      <c r="T2675" s="2"/>
      <c r="U2675" s="2" t="s">
        <v>35</v>
      </c>
      <c r="V2675" s="2" t="s">
        <v>29</v>
      </c>
      <c r="W2675" s="2" t="s">
        <v>2610</v>
      </c>
      <c r="X2675" s="2" t="s">
        <v>1141</v>
      </c>
      <c r="Y2675" s="2"/>
    </row>
    <row r="2676" spans="1:27" ht="14.25" customHeight="1">
      <c r="A2676" s="1">
        <v>1585</v>
      </c>
      <c r="B2676" s="2">
        <v>1</v>
      </c>
      <c r="C2676" s="1" t="s">
        <v>2600</v>
      </c>
      <c r="D2676" s="1" t="s">
        <v>2601</v>
      </c>
      <c r="E2676" s="1">
        <v>2013</v>
      </c>
      <c r="F2676" s="1" t="s">
        <v>2602</v>
      </c>
      <c r="G2676" s="1" t="s">
        <v>2603</v>
      </c>
      <c r="H2676" s="8" t="str">
        <f>HYPERLINK("https://doi.org/"&amp;G2676)</f>
        <v>https://doi.org/10.1155/2013/389568</v>
      </c>
      <c r="J2676" s="1" t="s">
        <v>2604</v>
      </c>
      <c r="K2676" s="2">
        <v>1</v>
      </c>
      <c r="L2676" s="2">
        <v>538</v>
      </c>
      <c r="M2676" s="2" t="s">
        <v>2605</v>
      </c>
      <c r="N2676" s="9">
        <f>S2676*Unit_conversion!$C$5</f>
        <v>2.6851893812811261</v>
      </c>
      <c r="O2676" s="2"/>
      <c r="P2676" s="2"/>
      <c r="Q2676" s="2"/>
      <c r="R2676" s="10"/>
      <c r="S2676" s="2">
        <v>76.260000000000005</v>
      </c>
      <c r="T2676" s="2"/>
      <c r="U2676" s="2" t="s">
        <v>35</v>
      </c>
      <c r="V2676" s="2" t="s">
        <v>29</v>
      </c>
      <c r="W2676" s="2" t="s">
        <v>2611</v>
      </c>
      <c r="X2676" s="2" t="s">
        <v>1141</v>
      </c>
      <c r="Y2676" s="2"/>
    </row>
    <row r="2677" spans="1:27" ht="14.25" customHeight="1">
      <c r="A2677" s="1">
        <v>1585</v>
      </c>
      <c r="B2677" s="2">
        <v>1</v>
      </c>
      <c r="C2677" s="1" t="s">
        <v>2600</v>
      </c>
      <c r="D2677" s="1" t="s">
        <v>2601</v>
      </c>
      <c r="E2677" s="1">
        <v>2013</v>
      </c>
      <c r="F2677" s="1" t="s">
        <v>2602</v>
      </c>
      <c r="G2677" s="1" t="s">
        <v>2603</v>
      </c>
      <c r="H2677" s="8" t="str">
        <f>HYPERLINK("https://doi.org/"&amp;G2677)</f>
        <v>https://doi.org/10.1155/2013/389568</v>
      </c>
      <c r="J2677" s="1" t="s">
        <v>2604</v>
      </c>
      <c r="K2677" s="2">
        <v>1</v>
      </c>
      <c r="L2677" s="2">
        <v>488</v>
      </c>
      <c r="M2677" s="2" t="s">
        <v>2605</v>
      </c>
      <c r="N2677" s="9">
        <f>S2677*Unit_conversion!$C$5</f>
        <v>2.3894171441612535</v>
      </c>
      <c r="O2677" s="2"/>
      <c r="P2677" s="2"/>
      <c r="Q2677" s="2"/>
      <c r="R2677" s="10"/>
      <c r="S2677" s="2">
        <v>67.86</v>
      </c>
      <c r="T2677" s="2"/>
      <c r="U2677" s="2" t="s">
        <v>35</v>
      </c>
      <c r="V2677" s="2" t="s">
        <v>29</v>
      </c>
      <c r="W2677" s="2" t="s">
        <v>2612</v>
      </c>
      <c r="X2677" s="2" t="s">
        <v>1141</v>
      </c>
      <c r="Y2677" s="2"/>
    </row>
    <row r="2678" spans="1:27" ht="14.25" customHeight="1">
      <c r="A2678" s="1">
        <v>1585</v>
      </c>
      <c r="B2678" s="2">
        <v>1</v>
      </c>
      <c r="C2678" s="1" t="s">
        <v>2600</v>
      </c>
      <c r="D2678" s="1" t="s">
        <v>2601</v>
      </c>
      <c r="E2678" s="1">
        <v>2013</v>
      </c>
      <c r="F2678" s="1" t="s">
        <v>2602</v>
      </c>
      <c r="G2678" s="1" t="s">
        <v>2603</v>
      </c>
      <c r="H2678" s="8" t="str">
        <f>HYPERLINK("https://doi.org/"&amp;G2678)</f>
        <v>https://doi.org/10.1155/2013/389568</v>
      </c>
      <c r="J2678" s="1" t="s">
        <v>2604</v>
      </c>
      <c r="K2678" s="2">
        <v>1</v>
      </c>
      <c r="L2678" s="2">
        <v>801</v>
      </c>
      <c r="M2678" s="2" t="s">
        <v>2605</v>
      </c>
      <c r="N2678" s="9">
        <f>S2678*Unit_conversion!$C$5</f>
        <v>1.6989298144087899</v>
      </c>
      <c r="O2678" s="2"/>
      <c r="P2678" s="2"/>
      <c r="Q2678" s="2"/>
      <c r="R2678" s="10"/>
      <c r="S2678" s="2">
        <v>48.25</v>
      </c>
      <c r="T2678" s="2"/>
      <c r="U2678" s="2" t="s">
        <v>35</v>
      </c>
      <c r="V2678" s="2" t="s">
        <v>29</v>
      </c>
      <c r="W2678" s="2" t="s">
        <v>2613</v>
      </c>
      <c r="X2678" s="2" t="s">
        <v>1141</v>
      </c>
      <c r="Y2678" s="2"/>
    </row>
    <row r="2679" spans="1:27" ht="14.25" customHeight="1">
      <c r="A2679" s="1">
        <v>1585</v>
      </c>
      <c r="B2679" s="2">
        <v>1</v>
      </c>
      <c r="C2679" s="1" t="s">
        <v>2600</v>
      </c>
      <c r="D2679" s="1" t="s">
        <v>2601</v>
      </c>
      <c r="E2679" s="1">
        <v>2013</v>
      </c>
      <c r="F2679" s="1" t="s">
        <v>2602</v>
      </c>
      <c r="G2679" s="1" t="s">
        <v>2603</v>
      </c>
      <c r="H2679" s="8" t="str">
        <f>HYPERLINK("https://doi.org/"&amp;G2679)</f>
        <v>https://doi.org/10.1155/2013/389568</v>
      </c>
      <c r="J2679" s="1" t="s">
        <v>2604</v>
      </c>
      <c r="K2679" s="2">
        <v>1</v>
      </c>
      <c r="L2679" s="2">
        <v>372</v>
      </c>
      <c r="M2679" s="2" t="s">
        <v>2605</v>
      </c>
      <c r="N2679" s="9">
        <f>S2679*Unit_conversion!$C$5</f>
        <v>1.7390703323036298</v>
      </c>
      <c r="O2679" s="2"/>
      <c r="P2679" s="2"/>
      <c r="Q2679" s="2"/>
      <c r="R2679" s="10"/>
      <c r="S2679" s="2">
        <v>49.39</v>
      </c>
      <c r="T2679" s="2"/>
      <c r="U2679" s="2" t="s">
        <v>35</v>
      </c>
      <c r="V2679" s="2" t="s">
        <v>29</v>
      </c>
      <c r="W2679" s="2" t="s">
        <v>2614</v>
      </c>
      <c r="X2679" s="2" t="s">
        <v>1141</v>
      </c>
      <c r="Y2679" s="2"/>
    </row>
    <row r="2680" spans="1:27" ht="14.25" customHeight="1">
      <c r="A2680" s="1">
        <v>1585</v>
      </c>
      <c r="B2680" s="2">
        <v>1</v>
      </c>
      <c r="C2680" s="1" t="s">
        <v>2600</v>
      </c>
      <c r="D2680" s="1" t="s">
        <v>2601</v>
      </c>
      <c r="E2680" s="1">
        <v>2013</v>
      </c>
      <c r="F2680" s="1" t="s">
        <v>2602</v>
      </c>
      <c r="G2680" s="1" t="s">
        <v>2603</v>
      </c>
      <c r="H2680" s="8" t="str">
        <f>HYPERLINK("https://doi.org/"&amp;G2680)</f>
        <v>https://doi.org/10.1155/2013/389568</v>
      </c>
      <c r="J2680" s="1" t="s">
        <v>2604</v>
      </c>
      <c r="K2680" s="2">
        <v>1</v>
      </c>
      <c r="L2680" s="2">
        <v>789</v>
      </c>
      <c r="M2680" s="2" t="s">
        <v>2605</v>
      </c>
      <c r="N2680" s="9">
        <f>S2680*Unit_conversion!$C$5</f>
        <v>2.1010392129693782</v>
      </c>
      <c r="O2680" s="2"/>
      <c r="P2680" s="2"/>
      <c r="Q2680" s="2"/>
      <c r="R2680" s="10"/>
      <c r="S2680" s="2">
        <v>59.67</v>
      </c>
      <c r="T2680" s="2"/>
      <c r="U2680" s="2" t="s">
        <v>35</v>
      </c>
      <c r="V2680" s="2" t="s">
        <v>29</v>
      </c>
      <c r="W2680" s="2" t="s">
        <v>2615</v>
      </c>
      <c r="X2680" s="2" t="s">
        <v>1141</v>
      </c>
      <c r="Y2680" s="2"/>
    </row>
    <row r="2681" spans="1:27" ht="14.25" customHeight="1">
      <c r="A2681" s="1">
        <v>1585</v>
      </c>
      <c r="B2681" s="2">
        <v>1</v>
      </c>
      <c r="C2681" s="1" t="s">
        <v>2600</v>
      </c>
      <c r="D2681" s="1" t="s">
        <v>2601</v>
      </c>
      <c r="E2681" s="1">
        <v>2013</v>
      </c>
      <c r="F2681" s="1" t="s">
        <v>2602</v>
      </c>
      <c r="G2681" s="1" t="s">
        <v>2603</v>
      </c>
      <c r="H2681" s="8" t="str">
        <f>HYPERLINK("https://doi.org/"&amp;G2681)</f>
        <v>https://doi.org/10.1155/2013/389568</v>
      </c>
      <c r="J2681" s="1" t="s">
        <v>2604</v>
      </c>
      <c r="K2681" s="2">
        <v>1</v>
      </c>
      <c r="L2681" s="2">
        <v>664</v>
      </c>
      <c r="M2681" s="2" t="s">
        <v>2605</v>
      </c>
      <c r="N2681" s="9">
        <f>S2681*Unit_conversion!$C$5</f>
        <v>2.0408284361271183</v>
      </c>
      <c r="O2681" s="2"/>
      <c r="P2681" s="2"/>
      <c r="Q2681" s="2"/>
      <c r="R2681" s="10"/>
      <c r="S2681" s="2">
        <v>57.96</v>
      </c>
      <c r="T2681" s="2"/>
      <c r="U2681" s="2" t="s">
        <v>35</v>
      </c>
      <c r="V2681" s="2" t="s">
        <v>29</v>
      </c>
      <c r="W2681" s="2" t="s">
        <v>2616</v>
      </c>
      <c r="X2681" s="2" t="s">
        <v>1141</v>
      </c>
      <c r="Y2681" s="2"/>
    </row>
    <row r="2682" spans="1:27" ht="14.25" customHeight="1">
      <c r="A2682" s="1">
        <v>1585</v>
      </c>
      <c r="B2682" s="2">
        <v>1</v>
      </c>
      <c r="C2682" s="1" t="s">
        <v>2600</v>
      </c>
      <c r="D2682" s="1" t="s">
        <v>2601</v>
      </c>
      <c r="E2682" s="1">
        <v>2013</v>
      </c>
      <c r="F2682" s="1" t="s">
        <v>2602</v>
      </c>
      <c r="G2682" s="1" t="s">
        <v>2603</v>
      </c>
      <c r="H2682" s="8" t="str">
        <f>HYPERLINK("https://doi.org/"&amp;G2682)</f>
        <v>https://doi.org/10.1155/2013/389568</v>
      </c>
      <c r="J2682" s="1" t="s">
        <v>2604</v>
      </c>
      <c r="K2682" s="2">
        <v>1</v>
      </c>
      <c r="L2682" s="2">
        <v>772</v>
      </c>
      <c r="M2682" s="2" t="s">
        <v>2605</v>
      </c>
      <c r="N2682" s="9">
        <f>S2682*Unit_conversion!$C$5</f>
        <v>1.5957616412229296</v>
      </c>
      <c r="O2682" s="2"/>
      <c r="P2682" s="2"/>
      <c r="Q2682" s="2"/>
      <c r="R2682" s="10"/>
      <c r="S2682" s="2">
        <v>45.32</v>
      </c>
      <c r="T2682" s="2"/>
      <c r="U2682" s="2" t="s">
        <v>35</v>
      </c>
      <c r="V2682" s="2" t="s">
        <v>29</v>
      </c>
      <c r="W2682" s="2" t="s">
        <v>2617</v>
      </c>
      <c r="X2682" s="2" t="s">
        <v>1141</v>
      </c>
      <c r="Y2682" s="2"/>
    </row>
    <row r="2683" spans="1:27" ht="14.25" customHeight="1">
      <c r="A2683" s="1">
        <v>2991</v>
      </c>
      <c r="B2683" s="2">
        <v>1</v>
      </c>
      <c r="C2683" s="1" t="s">
        <v>2618</v>
      </c>
      <c r="D2683" s="1" t="s">
        <v>2619</v>
      </c>
      <c r="E2683" s="1">
        <v>2019</v>
      </c>
      <c r="F2683" s="1" t="s">
        <v>2620</v>
      </c>
      <c r="G2683" s="1" t="s">
        <v>2621</v>
      </c>
      <c r="H2683" s="8" t="str">
        <f>HYPERLINK("https://doi.org/"&amp;G2683)</f>
        <v>https://doi.org/10.1155/2019/6253832</v>
      </c>
      <c r="J2683" s="1" t="s">
        <v>2604</v>
      </c>
      <c r="K2683" s="2">
        <v>1</v>
      </c>
      <c r="L2683" s="2">
        <v>24</v>
      </c>
      <c r="M2683" s="2" t="s">
        <v>2622</v>
      </c>
      <c r="N2683" s="9">
        <f>S2683*Unit_conversion!$C$5</f>
        <v>0.16549160886469041</v>
      </c>
      <c r="O2683" s="2"/>
      <c r="P2683" s="2"/>
      <c r="Q2683" s="2"/>
      <c r="R2683" s="10"/>
      <c r="S2683" s="2">
        <v>4.7</v>
      </c>
      <c r="U2683" s="2" t="s">
        <v>1295</v>
      </c>
      <c r="V2683" s="2" t="s">
        <v>29</v>
      </c>
      <c r="W2683" s="2" t="s">
        <v>2623</v>
      </c>
      <c r="X2683" s="2" t="s">
        <v>1141</v>
      </c>
      <c r="AA2683" s="2"/>
    </row>
    <row r="2684" spans="1:27" ht="14.25" customHeight="1">
      <c r="A2684" s="1">
        <v>2991</v>
      </c>
      <c r="B2684" s="2">
        <v>1</v>
      </c>
      <c r="C2684" s="1" t="s">
        <v>2618</v>
      </c>
      <c r="D2684" s="1" t="s">
        <v>2619</v>
      </c>
      <c r="E2684" s="1">
        <v>2019</v>
      </c>
      <c r="F2684" s="1" t="s">
        <v>2620</v>
      </c>
      <c r="G2684" s="1" t="s">
        <v>2621</v>
      </c>
      <c r="H2684" s="8" t="str">
        <f>HYPERLINK("https://doi.org/"&amp;G2684)</f>
        <v>https://doi.org/10.1155/2019/6253832</v>
      </c>
      <c r="J2684" s="1" t="s">
        <v>2604</v>
      </c>
      <c r="K2684" s="2">
        <v>1</v>
      </c>
      <c r="L2684" s="2">
        <v>24</v>
      </c>
      <c r="M2684" s="2" t="s">
        <v>2622</v>
      </c>
      <c r="N2684" s="9">
        <f>S2684*Unit_conversion!$C$5</f>
        <v>0.1711253657622118</v>
      </c>
      <c r="O2684" s="2"/>
      <c r="P2684" s="2"/>
      <c r="Q2684" s="2"/>
      <c r="R2684" s="10"/>
      <c r="S2684" s="2">
        <v>4.8600000000000003</v>
      </c>
      <c r="U2684" s="2" t="s">
        <v>1295</v>
      </c>
      <c r="V2684" s="2" t="s">
        <v>29</v>
      </c>
      <c r="W2684" s="2" t="s">
        <v>2623</v>
      </c>
      <c r="X2684" s="2" t="s">
        <v>1141</v>
      </c>
      <c r="Y2684" s="2"/>
      <c r="AA2684" s="2"/>
    </row>
    <row r="2685" spans="1:27" ht="14.25" customHeight="1">
      <c r="A2685" s="1">
        <v>2991</v>
      </c>
      <c r="B2685" s="2">
        <v>1</v>
      </c>
      <c r="C2685" s="1" t="s">
        <v>2618</v>
      </c>
      <c r="D2685" s="1" t="s">
        <v>2619</v>
      </c>
      <c r="E2685" s="1">
        <v>2019</v>
      </c>
      <c r="F2685" s="1" t="s">
        <v>2620</v>
      </c>
      <c r="G2685" s="1" t="s">
        <v>2621</v>
      </c>
      <c r="H2685" s="8" t="str">
        <f>HYPERLINK("https://doi.org/"&amp;G2685)</f>
        <v>https://doi.org/10.1155/2019/6253832</v>
      </c>
      <c r="J2685" s="1" t="s">
        <v>2604</v>
      </c>
      <c r="K2685" s="2">
        <v>1</v>
      </c>
      <c r="L2685" s="2">
        <v>24</v>
      </c>
      <c r="M2685" s="2" t="s">
        <v>2622</v>
      </c>
      <c r="N2685" s="9">
        <f>S2685*Unit_conversion!$C$5</f>
        <v>0.35210980609508602</v>
      </c>
      <c r="O2685" s="2"/>
      <c r="P2685" s="2"/>
      <c r="Q2685" s="2"/>
      <c r="R2685" s="10"/>
      <c r="S2685" s="2">
        <v>10</v>
      </c>
      <c r="U2685" s="2" t="s">
        <v>1295</v>
      </c>
      <c r="V2685" s="2" t="s">
        <v>29</v>
      </c>
      <c r="W2685" s="2" t="s">
        <v>2623</v>
      </c>
      <c r="X2685" s="2" t="s">
        <v>1141</v>
      </c>
      <c r="Y2685" s="2"/>
      <c r="AA2685" s="2"/>
    </row>
    <row r="2686" spans="1:27" ht="14.25" customHeight="1">
      <c r="A2686" s="1">
        <v>2991</v>
      </c>
      <c r="B2686" s="2">
        <v>1</v>
      </c>
      <c r="C2686" s="1" t="s">
        <v>2618</v>
      </c>
      <c r="D2686" s="1" t="s">
        <v>2619</v>
      </c>
      <c r="E2686" s="1">
        <v>2019</v>
      </c>
      <c r="F2686" s="1" t="s">
        <v>2620</v>
      </c>
      <c r="G2686" s="1" t="s">
        <v>2621</v>
      </c>
      <c r="H2686" s="8" t="str">
        <f>HYPERLINK("https://doi.org/"&amp;G2686)</f>
        <v>https://doi.org/10.1155/2019/6253832</v>
      </c>
      <c r="J2686" s="1" t="s">
        <v>2604</v>
      </c>
      <c r="K2686" s="2">
        <v>1</v>
      </c>
      <c r="L2686" s="2">
        <v>24</v>
      </c>
      <c r="M2686" s="2" t="s">
        <v>2622</v>
      </c>
      <c r="N2686" s="9">
        <f>S2686*Unit_conversion!$C$5</f>
        <v>0.21830807977895333</v>
      </c>
      <c r="O2686" s="2"/>
      <c r="P2686" s="2"/>
      <c r="Q2686" s="2"/>
      <c r="R2686" s="10"/>
      <c r="S2686" s="2">
        <v>6.2</v>
      </c>
      <c r="U2686" s="2" t="s">
        <v>1295</v>
      </c>
      <c r="V2686" s="2" t="s">
        <v>29</v>
      </c>
      <c r="W2686" s="2" t="s">
        <v>2623</v>
      </c>
      <c r="X2686" s="2" t="s">
        <v>1141</v>
      </c>
      <c r="Y2686" s="2"/>
      <c r="AA2686" s="2"/>
    </row>
    <row r="2687" spans="1:27" ht="14.25" customHeight="1">
      <c r="A2687" s="1">
        <v>2991</v>
      </c>
      <c r="B2687" s="2">
        <v>1</v>
      </c>
      <c r="C2687" s="1" t="s">
        <v>2618</v>
      </c>
      <c r="D2687" s="1" t="s">
        <v>2619</v>
      </c>
      <c r="E2687" s="1">
        <v>2019</v>
      </c>
      <c r="F2687" s="1" t="s">
        <v>2620</v>
      </c>
      <c r="G2687" s="1" t="s">
        <v>2621</v>
      </c>
      <c r="H2687" s="8" t="str">
        <f>HYPERLINK("https://doi.org/"&amp;G2687)</f>
        <v>https://doi.org/10.1155/2019/6253832</v>
      </c>
      <c r="J2687" s="1" t="s">
        <v>2604</v>
      </c>
      <c r="K2687" s="2">
        <v>1</v>
      </c>
      <c r="L2687" s="2">
        <v>24</v>
      </c>
      <c r="M2687" s="2" t="s">
        <v>2622</v>
      </c>
      <c r="N2687" s="9">
        <f>S2687*Unit_conversion!$C$5</f>
        <v>0.21830807977895333</v>
      </c>
      <c r="O2687" s="2"/>
      <c r="P2687" s="2"/>
      <c r="Q2687" s="2"/>
      <c r="R2687" s="10"/>
      <c r="S2687" s="2">
        <v>6.2</v>
      </c>
      <c r="U2687" s="2" t="s">
        <v>1295</v>
      </c>
      <c r="V2687" s="2" t="s">
        <v>29</v>
      </c>
      <c r="W2687" s="2" t="s">
        <v>2623</v>
      </c>
      <c r="X2687" s="2" t="s">
        <v>1141</v>
      </c>
      <c r="Y2687" s="2"/>
      <c r="AA2687" s="2"/>
    </row>
    <row r="2688" spans="1:27" ht="14.25" customHeight="1">
      <c r="A2688" s="1">
        <v>2991</v>
      </c>
      <c r="B2688" s="2">
        <v>1</v>
      </c>
      <c r="C2688" s="1" t="s">
        <v>2618</v>
      </c>
      <c r="D2688" s="1" t="s">
        <v>2619</v>
      </c>
      <c r="E2688" s="1">
        <v>2019</v>
      </c>
      <c r="F2688" s="1" t="s">
        <v>2620</v>
      </c>
      <c r="G2688" s="1" t="s">
        <v>2621</v>
      </c>
      <c r="H2688" s="8" t="str">
        <f>HYPERLINK("https://doi.org/"&amp;G2688)</f>
        <v>https://doi.org/10.1155/2019/6253832</v>
      </c>
      <c r="J2688" s="1" t="s">
        <v>2604</v>
      </c>
      <c r="K2688" s="2">
        <v>1</v>
      </c>
      <c r="L2688" s="2">
        <v>24</v>
      </c>
      <c r="M2688" s="2" t="s">
        <v>2622</v>
      </c>
      <c r="N2688" s="9">
        <f>S2688*Unit_conversion!$C$5</f>
        <v>0.3098566293636757</v>
      </c>
      <c r="O2688" s="2"/>
      <c r="P2688" s="2"/>
      <c r="Q2688" s="2"/>
      <c r="R2688" s="10"/>
      <c r="S2688" s="2">
        <v>8.8000000000000007</v>
      </c>
      <c r="U2688" s="2" t="s">
        <v>1295</v>
      </c>
      <c r="V2688" s="2" t="s">
        <v>29</v>
      </c>
      <c r="W2688" s="2" t="s">
        <v>2623</v>
      </c>
      <c r="X2688" s="2" t="s">
        <v>1141</v>
      </c>
      <c r="Y2688" s="2"/>
      <c r="AA2688" s="2"/>
    </row>
    <row r="2689" spans="1:27" ht="14.25" customHeight="1">
      <c r="A2689" s="1">
        <v>2991</v>
      </c>
      <c r="B2689" s="2">
        <v>1</v>
      </c>
      <c r="C2689" s="1" t="s">
        <v>2618</v>
      </c>
      <c r="D2689" s="1" t="s">
        <v>2619</v>
      </c>
      <c r="E2689" s="1">
        <v>2019</v>
      </c>
      <c r="F2689" s="1" t="s">
        <v>2620</v>
      </c>
      <c r="G2689" s="1" t="s">
        <v>2621</v>
      </c>
      <c r="H2689" s="8" t="str">
        <f>HYPERLINK("https://doi.org/"&amp;G2689)</f>
        <v>https://doi.org/10.1155/2019/6253832</v>
      </c>
      <c r="J2689" s="1" t="s">
        <v>2604</v>
      </c>
      <c r="K2689" s="2">
        <v>1</v>
      </c>
      <c r="L2689" s="2">
        <v>24</v>
      </c>
      <c r="M2689" s="2" t="s">
        <v>2622</v>
      </c>
      <c r="N2689" s="9">
        <f>S2689*Unit_conversion!$C$5</f>
        <v>0.33802541385128254</v>
      </c>
      <c r="O2689" s="2"/>
      <c r="P2689" s="2"/>
      <c r="Q2689" s="2"/>
      <c r="R2689" s="10"/>
      <c r="S2689" s="2">
        <v>9.6</v>
      </c>
      <c r="U2689" s="2" t="s">
        <v>1295</v>
      </c>
      <c r="V2689" s="2" t="s">
        <v>29</v>
      </c>
      <c r="W2689" s="2" t="s">
        <v>2623</v>
      </c>
      <c r="X2689" s="2" t="s">
        <v>1141</v>
      </c>
      <c r="Y2689" s="2"/>
      <c r="AA2689" s="2"/>
    </row>
    <row r="2690" spans="1:27" ht="14.25" customHeight="1">
      <c r="A2690" s="1">
        <v>2991</v>
      </c>
      <c r="B2690" s="2">
        <v>1</v>
      </c>
      <c r="C2690" s="1" t="s">
        <v>2618</v>
      </c>
      <c r="D2690" s="1" t="s">
        <v>2619</v>
      </c>
      <c r="E2690" s="1">
        <v>2019</v>
      </c>
      <c r="F2690" s="1" t="s">
        <v>2620</v>
      </c>
      <c r="G2690" s="1" t="s">
        <v>2621</v>
      </c>
      <c r="H2690" s="8" t="str">
        <f>HYPERLINK("https://doi.org/"&amp;G2690)</f>
        <v>https://doi.org/10.1155/2019/6253832</v>
      </c>
      <c r="J2690" s="1" t="s">
        <v>2604</v>
      </c>
      <c r="K2690" s="2">
        <v>1</v>
      </c>
      <c r="L2690" s="2">
        <v>24</v>
      </c>
      <c r="M2690" s="2" t="s">
        <v>2622</v>
      </c>
      <c r="N2690" s="9">
        <f>S2690*Unit_conversion!$C$5</f>
        <v>0.35210980609508602</v>
      </c>
      <c r="O2690" s="2"/>
      <c r="P2690" s="2"/>
      <c r="Q2690" s="2"/>
      <c r="R2690" s="10"/>
      <c r="S2690" s="2">
        <v>10</v>
      </c>
      <c r="U2690" s="2" t="s">
        <v>1295</v>
      </c>
      <c r="V2690" s="2" t="s">
        <v>29</v>
      </c>
      <c r="W2690" s="2" t="s">
        <v>2623</v>
      </c>
      <c r="X2690" s="2" t="s">
        <v>1141</v>
      </c>
      <c r="Y2690" s="2"/>
      <c r="AA2690" s="2"/>
    </row>
    <row r="2691" spans="1:27" ht="14.25" customHeight="1">
      <c r="A2691" s="1">
        <v>2991</v>
      </c>
      <c r="B2691" s="2">
        <v>1</v>
      </c>
      <c r="C2691" s="1" t="s">
        <v>2618</v>
      </c>
      <c r="D2691" s="1" t="s">
        <v>2619</v>
      </c>
      <c r="E2691" s="1">
        <v>2019</v>
      </c>
      <c r="F2691" s="1" t="s">
        <v>2620</v>
      </c>
      <c r="G2691" s="1" t="s">
        <v>2621</v>
      </c>
      <c r="H2691" s="8" t="str">
        <f>HYPERLINK("https://doi.org/"&amp;G2691)</f>
        <v>https://doi.org/10.1155/2019/6253832</v>
      </c>
      <c r="J2691" s="1" t="s">
        <v>2604</v>
      </c>
      <c r="K2691" s="2">
        <v>1</v>
      </c>
      <c r="L2691" s="2">
        <v>24</v>
      </c>
      <c r="M2691" s="2" t="s">
        <v>2622</v>
      </c>
      <c r="N2691" s="9">
        <f>S2691*Unit_conversion!$C$5</f>
        <v>0.63379765097115481</v>
      </c>
      <c r="O2691" s="2"/>
      <c r="P2691" s="2"/>
      <c r="Q2691" s="2"/>
      <c r="R2691" s="10"/>
      <c r="S2691" s="2">
        <v>18</v>
      </c>
      <c r="U2691" s="2" t="s">
        <v>1295</v>
      </c>
      <c r="V2691" s="2" t="s">
        <v>29</v>
      </c>
      <c r="W2691" s="2" t="s">
        <v>2623</v>
      </c>
      <c r="X2691" s="2" t="s">
        <v>1141</v>
      </c>
      <c r="Y2691" s="2"/>
    </row>
    <row r="2692" spans="1:27" ht="14.25" customHeight="1">
      <c r="A2692" s="1">
        <v>2991</v>
      </c>
      <c r="B2692" s="2">
        <v>1</v>
      </c>
      <c r="C2692" s="1" t="s">
        <v>2618</v>
      </c>
      <c r="D2692" s="1" t="s">
        <v>2619</v>
      </c>
      <c r="E2692" s="1">
        <v>2019</v>
      </c>
      <c r="F2692" s="1" t="s">
        <v>2620</v>
      </c>
      <c r="G2692" s="1" t="s">
        <v>2621</v>
      </c>
      <c r="H2692" s="8" t="str">
        <f>HYPERLINK("https://doi.org/"&amp;G2692)</f>
        <v>https://doi.org/10.1155/2019/6253832</v>
      </c>
      <c r="J2692" s="1" t="s">
        <v>2604</v>
      </c>
      <c r="K2692" s="2">
        <v>1</v>
      </c>
      <c r="L2692" s="2">
        <v>24</v>
      </c>
      <c r="M2692" s="2" t="s">
        <v>2622</v>
      </c>
      <c r="N2692" s="9">
        <f>S2692*Unit_conversion!$C$5</f>
        <v>0.24647686426656018</v>
      </c>
      <c r="O2692" s="2"/>
      <c r="P2692" s="2"/>
      <c r="Q2692" s="2"/>
      <c r="R2692" s="10"/>
      <c r="S2692" s="2">
        <v>7</v>
      </c>
      <c r="U2692" s="2" t="s">
        <v>1295</v>
      </c>
      <c r="V2692" s="2" t="s">
        <v>436</v>
      </c>
      <c r="W2692" s="2" t="s">
        <v>2624</v>
      </c>
      <c r="X2692" s="2" t="s">
        <v>1141</v>
      </c>
      <c r="Y2692" s="2"/>
      <c r="AA2692" s="2"/>
    </row>
    <row r="2693" spans="1:27" ht="14.25" customHeight="1">
      <c r="A2693" s="1">
        <v>2991</v>
      </c>
      <c r="B2693" s="2">
        <v>1</v>
      </c>
      <c r="C2693" s="1" t="s">
        <v>2618</v>
      </c>
      <c r="D2693" s="1" t="s">
        <v>2619</v>
      </c>
      <c r="E2693" s="1">
        <v>2019</v>
      </c>
      <c r="F2693" s="1" t="s">
        <v>2620</v>
      </c>
      <c r="G2693" s="1" t="s">
        <v>2621</v>
      </c>
      <c r="H2693" s="8" t="str">
        <f>HYPERLINK("https://doi.org/"&amp;G2693)</f>
        <v>https://doi.org/10.1155/2019/6253832</v>
      </c>
      <c r="J2693" s="1" t="s">
        <v>2604</v>
      </c>
      <c r="K2693" s="2">
        <v>1</v>
      </c>
      <c r="L2693" s="2">
        <v>24</v>
      </c>
      <c r="M2693" s="2" t="s">
        <v>2622</v>
      </c>
      <c r="N2693" s="9">
        <f>S2693*Unit_conversion!$C$5</f>
        <v>0.28168784487606879</v>
      </c>
      <c r="O2693" s="2"/>
      <c r="P2693" s="2"/>
      <c r="Q2693" s="2"/>
      <c r="R2693" s="10"/>
      <c r="S2693" s="2">
        <v>8</v>
      </c>
      <c r="U2693" s="2" t="s">
        <v>1295</v>
      </c>
      <c r="V2693" s="2" t="s">
        <v>436</v>
      </c>
      <c r="W2693" s="2" t="s">
        <v>2624</v>
      </c>
      <c r="X2693" s="2" t="s">
        <v>1141</v>
      </c>
      <c r="Y2693" s="2"/>
      <c r="AA2693" s="2"/>
    </row>
    <row r="2694" spans="1:27" ht="14.25" customHeight="1">
      <c r="A2694" s="1">
        <v>2991</v>
      </c>
      <c r="B2694" s="2">
        <v>1</v>
      </c>
      <c r="C2694" s="1" t="s">
        <v>2618</v>
      </c>
      <c r="D2694" s="1" t="s">
        <v>2619</v>
      </c>
      <c r="E2694" s="1">
        <v>2019</v>
      </c>
      <c r="F2694" s="1" t="s">
        <v>2620</v>
      </c>
      <c r="G2694" s="1" t="s">
        <v>2621</v>
      </c>
      <c r="H2694" s="8" t="str">
        <f>HYPERLINK("https://doi.org/"&amp;G2694)</f>
        <v>https://doi.org/10.1155/2019/6253832</v>
      </c>
      <c r="J2694" s="1" t="s">
        <v>2604</v>
      </c>
      <c r="K2694" s="2">
        <v>1</v>
      </c>
      <c r="L2694" s="2">
        <v>24</v>
      </c>
      <c r="M2694" s="2" t="s">
        <v>2622</v>
      </c>
      <c r="N2694" s="9">
        <f>S2694*Unit_conversion!$C$5</f>
        <v>0.2288713739618059</v>
      </c>
      <c r="O2694" s="2"/>
      <c r="P2694" s="2"/>
      <c r="Q2694" s="2"/>
      <c r="R2694" s="10"/>
      <c r="S2694" s="2">
        <v>6.5</v>
      </c>
      <c r="U2694" s="2" t="s">
        <v>1295</v>
      </c>
      <c r="V2694" s="2" t="s">
        <v>436</v>
      </c>
      <c r="W2694" s="2" t="s">
        <v>2624</v>
      </c>
      <c r="X2694" s="2" t="s">
        <v>1141</v>
      </c>
      <c r="Y2694" s="2"/>
      <c r="AA2694" s="2"/>
    </row>
    <row r="2695" spans="1:27" ht="14.25" customHeight="1">
      <c r="A2695" s="1">
        <v>2991</v>
      </c>
      <c r="B2695" s="2">
        <v>1</v>
      </c>
      <c r="C2695" s="1" t="s">
        <v>2618</v>
      </c>
      <c r="D2695" s="1" t="s">
        <v>2619</v>
      </c>
      <c r="E2695" s="1">
        <v>2019</v>
      </c>
      <c r="F2695" s="1" t="s">
        <v>2620</v>
      </c>
      <c r="G2695" s="1" t="s">
        <v>2621</v>
      </c>
      <c r="H2695" s="8" t="str">
        <f>HYPERLINK("https://doi.org/"&amp;G2695)</f>
        <v>https://doi.org/10.1155/2019/6253832</v>
      </c>
      <c r="J2695" s="1" t="s">
        <v>2604</v>
      </c>
      <c r="K2695" s="2">
        <v>1</v>
      </c>
      <c r="L2695" s="2">
        <v>24</v>
      </c>
      <c r="M2695" s="2" t="s">
        <v>2622</v>
      </c>
      <c r="N2695" s="9">
        <f>S2695*Unit_conversion!$C$5</f>
        <v>0.1584494127427887</v>
      </c>
      <c r="O2695" s="2"/>
      <c r="P2695" s="2"/>
      <c r="Q2695" s="2"/>
      <c r="R2695" s="10"/>
      <c r="S2695" s="2">
        <v>4.5</v>
      </c>
      <c r="U2695" s="2" t="s">
        <v>1295</v>
      </c>
      <c r="V2695" s="2" t="s">
        <v>436</v>
      </c>
      <c r="W2695" s="2" t="s">
        <v>2624</v>
      </c>
      <c r="X2695" s="2" t="s">
        <v>1141</v>
      </c>
      <c r="Y2695" s="2"/>
      <c r="AA2695" s="2"/>
    </row>
    <row r="2696" spans="1:27" ht="14.25" customHeight="1">
      <c r="A2696" s="1">
        <v>2991</v>
      </c>
      <c r="B2696" s="2">
        <v>1</v>
      </c>
      <c r="C2696" s="1" t="s">
        <v>2618</v>
      </c>
      <c r="D2696" s="1" t="s">
        <v>2619</v>
      </c>
      <c r="E2696" s="1">
        <v>2019</v>
      </c>
      <c r="F2696" s="1" t="s">
        <v>2620</v>
      </c>
      <c r="G2696" s="1" t="s">
        <v>2621</v>
      </c>
      <c r="H2696" s="8" t="str">
        <f>HYPERLINK("https://doi.org/"&amp;G2696)</f>
        <v>https://doi.org/10.1155/2019/6253832</v>
      </c>
      <c r="J2696" s="1" t="s">
        <v>2604</v>
      </c>
      <c r="K2696" s="2">
        <v>1</v>
      </c>
      <c r="L2696" s="2">
        <v>24</v>
      </c>
      <c r="M2696" s="2" t="s">
        <v>2622</v>
      </c>
      <c r="N2696" s="9">
        <f>S2696*Unit_conversion!$C$5</f>
        <v>0.16197051080373953</v>
      </c>
      <c r="O2696" s="2"/>
      <c r="P2696" s="2"/>
      <c r="Q2696" s="2"/>
      <c r="R2696" s="10"/>
      <c r="S2696" s="2">
        <v>4.5999999999999996</v>
      </c>
      <c r="U2696" s="2" t="s">
        <v>1295</v>
      </c>
      <c r="V2696" s="2" t="s">
        <v>436</v>
      </c>
      <c r="W2696" s="2" t="s">
        <v>2624</v>
      </c>
      <c r="X2696" s="2" t="s">
        <v>1141</v>
      </c>
      <c r="Y2696" s="2"/>
      <c r="AA2696" s="2"/>
    </row>
    <row r="2697" spans="1:27" ht="14.25" customHeight="1">
      <c r="A2697" s="1">
        <v>2991</v>
      </c>
      <c r="B2697" s="2">
        <v>1</v>
      </c>
      <c r="C2697" s="1" t="s">
        <v>2618</v>
      </c>
      <c r="D2697" s="1" t="s">
        <v>2619</v>
      </c>
      <c r="E2697" s="1">
        <v>2019</v>
      </c>
      <c r="F2697" s="1" t="s">
        <v>2620</v>
      </c>
      <c r="G2697" s="1" t="s">
        <v>2621</v>
      </c>
      <c r="H2697" s="8" t="str">
        <f>HYPERLINK("https://doi.org/"&amp;G2697)</f>
        <v>https://doi.org/10.1155/2019/6253832</v>
      </c>
      <c r="J2697" s="1" t="s">
        <v>2604</v>
      </c>
      <c r="K2697" s="2">
        <v>1</v>
      </c>
      <c r="L2697" s="2">
        <v>24</v>
      </c>
      <c r="M2697" s="2" t="s">
        <v>2622</v>
      </c>
      <c r="N2697" s="9">
        <f>S2697*Unit_conversion!$C$5</f>
        <v>0.20035047966810393</v>
      </c>
      <c r="O2697" s="2"/>
      <c r="P2697" s="2"/>
      <c r="Q2697" s="2"/>
      <c r="R2697" s="10"/>
      <c r="S2697" s="2">
        <v>5.69</v>
      </c>
      <c r="U2697" s="2" t="s">
        <v>1295</v>
      </c>
      <c r="V2697" s="2" t="s">
        <v>436</v>
      </c>
      <c r="W2697" s="2" t="s">
        <v>2624</v>
      </c>
      <c r="X2697" s="2" t="s">
        <v>1141</v>
      </c>
      <c r="Y2697" s="2"/>
      <c r="AA2697" s="2"/>
    </row>
    <row r="2698" spans="1:27" ht="14.25" customHeight="1">
      <c r="A2698" s="1">
        <v>2991</v>
      </c>
      <c r="B2698" s="2">
        <v>1</v>
      </c>
      <c r="C2698" s="1" t="s">
        <v>2618</v>
      </c>
      <c r="D2698" s="1" t="s">
        <v>2619</v>
      </c>
      <c r="E2698" s="1">
        <v>2019</v>
      </c>
      <c r="F2698" s="1" t="s">
        <v>2620</v>
      </c>
      <c r="G2698" s="1" t="s">
        <v>2621</v>
      </c>
      <c r="H2698" s="8" t="str">
        <f>HYPERLINK("https://doi.org/"&amp;G2698)</f>
        <v>https://doi.org/10.1155/2019/6253832</v>
      </c>
      <c r="J2698" s="1" t="s">
        <v>2604</v>
      </c>
      <c r="K2698" s="2">
        <v>1</v>
      </c>
      <c r="L2698" s="2">
        <v>24</v>
      </c>
      <c r="M2698" s="2" t="s">
        <v>2622</v>
      </c>
      <c r="N2698" s="9">
        <f>S2698*Unit_conversion!$C$5</f>
        <v>0.24647686426656018</v>
      </c>
      <c r="O2698" s="2"/>
      <c r="P2698" s="2"/>
      <c r="Q2698" s="2"/>
      <c r="R2698" s="10"/>
      <c r="S2698" s="2">
        <v>7</v>
      </c>
      <c r="U2698" s="2" t="s">
        <v>1295</v>
      </c>
      <c r="V2698" s="2" t="s">
        <v>436</v>
      </c>
      <c r="W2698" s="2" t="s">
        <v>2624</v>
      </c>
      <c r="X2698" s="2" t="s">
        <v>1141</v>
      </c>
      <c r="Y2698" s="2"/>
      <c r="AA2698" s="2"/>
    </row>
    <row r="2699" spans="1:27" ht="14.25" customHeight="1">
      <c r="A2699" s="1">
        <v>2991</v>
      </c>
      <c r="B2699" s="2">
        <v>1</v>
      </c>
      <c r="C2699" s="1" t="s">
        <v>2618</v>
      </c>
      <c r="D2699" s="1" t="s">
        <v>2619</v>
      </c>
      <c r="E2699" s="1">
        <v>2019</v>
      </c>
      <c r="F2699" s="1" t="s">
        <v>2620</v>
      </c>
      <c r="G2699" s="1" t="s">
        <v>2621</v>
      </c>
      <c r="H2699" s="8" t="str">
        <f>HYPERLINK("https://doi.org/"&amp;G2699)</f>
        <v>https://doi.org/10.1155/2019/6253832</v>
      </c>
      <c r="J2699" s="1" t="s">
        <v>2604</v>
      </c>
      <c r="K2699" s="2">
        <v>1</v>
      </c>
      <c r="L2699" s="2">
        <v>24</v>
      </c>
      <c r="M2699" s="2" t="s">
        <v>2622</v>
      </c>
      <c r="N2699" s="9">
        <f>S2699*Unit_conversion!$C$5</f>
        <v>0.20422368753514986</v>
      </c>
      <c r="O2699" s="2"/>
      <c r="P2699" s="2"/>
      <c r="Q2699" s="2"/>
      <c r="R2699" s="10"/>
      <c r="S2699" s="2">
        <v>5.8</v>
      </c>
      <c r="U2699" s="2" t="s">
        <v>1295</v>
      </c>
      <c r="V2699" s="2" t="s">
        <v>436</v>
      </c>
      <c r="W2699" s="2" t="s">
        <v>2624</v>
      </c>
      <c r="X2699" s="2" t="s">
        <v>1141</v>
      </c>
      <c r="Y2699" s="2"/>
      <c r="AA2699" s="2"/>
    </row>
    <row r="2700" spans="1:27" ht="14.25" customHeight="1">
      <c r="A2700" s="1">
        <v>2991</v>
      </c>
      <c r="B2700" s="2">
        <v>1</v>
      </c>
      <c r="C2700" s="1" t="s">
        <v>2618</v>
      </c>
      <c r="D2700" s="1" t="s">
        <v>2619</v>
      </c>
      <c r="E2700" s="1">
        <v>2019</v>
      </c>
      <c r="F2700" s="1" t="s">
        <v>2620</v>
      </c>
      <c r="G2700" s="1" t="s">
        <v>2621</v>
      </c>
      <c r="H2700" s="8" t="str">
        <f>HYPERLINK("https://doi.org/"&amp;G2700)</f>
        <v>https://doi.org/10.1155/2019/6253832</v>
      </c>
      <c r="J2700" s="1" t="s">
        <v>2604</v>
      </c>
      <c r="K2700" s="2">
        <v>1</v>
      </c>
      <c r="L2700" s="2">
        <v>24</v>
      </c>
      <c r="M2700" s="2" t="s">
        <v>2622</v>
      </c>
      <c r="N2700" s="9">
        <f>S2700*Unit_conversion!$C$5</f>
        <v>0.20070258947419903</v>
      </c>
      <c r="O2700" s="2"/>
      <c r="P2700" s="2"/>
      <c r="Q2700" s="2"/>
      <c r="R2700" s="10"/>
      <c r="S2700" s="2">
        <v>5.7</v>
      </c>
      <c r="U2700" s="2" t="s">
        <v>1295</v>
      </c>
      <c r="V2700" s="2" t="s">
        <v>436</v>
      </c>
      <c r="W2700" s="2" t="s">
        <v>2624</v>
      </c>
      <c r="X2700" s="2" t="s">
        <v>1141</v>
      </c>
      <c r="Y2700" s="2"/>
      <c r="AA2700" s="2"/>
    </row>
    <row r="2701" spans="1:27" ht="14.25" customHeight="1">
      <c r="A2701" s="1">
        <v>2991</v>
      </c>
      <c r="B2701" s="2">
        <v>1</v>
      </c>
      <c r="C2701" s="1" t="s">
        <v>2618</v>
      </c>
      <c r="D2701" s="1" t="s">
        <v>2619</v>
      </c>
      <c r="E2701" s="1">
        <v>2019</v>
      </c>
      <c r="F2701" s="1" t="s">
        <v>2620</v>
      </c>
      <c r="G2701" s="1" t="s">
        <v>2621</v>
      </c>
      <c r="H2701" s="8" t="str">
        <f>HYPERLINK("https://doi.org/"&amp;G2701)</f>
        <v>https://doi.org/10.1155/2019/6253832</v>
      </c>
      <c r="J2701" s="1" t="s">
        <v>2604</v>
      </c>
      <c r="K2701" s="2">
        <v>1</v>
      </c>
      <c r="L2701" s="2">
        <v>24</v>
      </c>
      <c r="M2701" s="2" t="s">
        <v>2622</v>
      </c>
      <c r="N2701" s="9">
        <f>S2701*Unit_conversion!$C$5</f>
        <v>0.27816674681511794</v>
      </c>
      <c r="O2701" s="2"/>
      <c r="P2701" s="2"/>
      <c r="Q2701" s="2"/>
      <c r="R2701" s="10"/>
      <c r="S2701" s="2">
        <v>7.9</v>
      </c>
      <c r="U2701" s="2" t="s">
        <v>1295</v>
      </c>
      <c r="V2701" s="2" t="s">
        <v>436</v>
      </c>
      <c r="W2701" s="2" t="s">
        <v>2624</v>
      </c>
      <c r="X2701" s="2" t="s">
        <v>1141</v>
      </c>
      <c r="Y2701" s="2"/>
      <c r="AA2701" s="2"/>
    </row>
    <row r="2702" spans="1:27" ht="14.25" customHeight="1">
      <c r="A2702" s="1">
        <v>2991</v>
      </c>
      <c r="B2702" s="2">
        <v>1</v>
      </c>
      <c r="C2702" s="1" t="s">
        <v>2618</v>
      </c>
      <c r="D2702" s="1" t="s">
        <v>2619</v>
      </c>
      <c r="E2702" s="1">
        <v>2019</v>
      </c>
      <c r="F2702" s="1" t="s">
        <v>2620</v>
      </c>
      <c r="G2702" s="1" t="s">
        <v>2621</v>
      </c>
      <c r="H2702" s="8" t="str">
        <f>HYPERLINK("https://doi.org/"&amp;G2702)</f>
        <v>https://doi.org/10.1155/2019/6253832</v>
      </c>
      <c r="J2702" s="1" t="s">
        <v>2604</v>
      </c>
      <c r="K2702" s="2">
        <v>1</v>
      </c>
      <c r="L2702" s="2">
        <v>24</v>
      </c>
      <c r="M2702" s="2" t="s">
        <v>2622</v>
      </c>
      <c r="N2702" s="9">
        <f>S2702*Unit_conversion!$C$5</f>
        <v>0.25704015844941275</v>
      </c>
      <c r="O2702" s="2"/>
      <c r="P2702" s="2"/>
      <c r="Q2702" s="2"/>
      <c r="R2702" s="10"/>
      <c r="S2702" s="2">
        <v>7.3</v>
      </c>
      <c r="U2702" s="2" t="s">
        <v>1295</v>
      </c>
      <c r="V2702" s="2" t="s">
        <v>436</v>
      </c>
      <c r="W2702" s="2" t="s">
        <v>2624</v>
      </c>
      <c r="X2702" s="2" t="s">
        <v>1141</v>
      </c>
      <c r="Y2702" s="2"/>
      <c r="AA2702" s="2"/>
    </row>
    <row r="2703" spans="1:27" ht="14.25" customHeight="1">
      <c r="A2703" s="1">
        <v>2991</v>
      </c>
      <c r="B2703" s="2">
        <v>1</v>
      </c>
      <c r="C2703" s="1" t="s">
        <v>2618</v>
      </c>
      <c r="D2703" s="1" t="s">
        <v>2619</v>
      </c>
      <c r="E2703" s="1">
        <v>2019</v>
      </c>
      <c r="F2703" s="1" t="s">
        <v>2620</v>
      </c>
      <c r="G2703" s="1" t="s">
        <v>2621</v>
      </c>
      <c r="H2703" s="8" t="str">
        <f>HYPERLINK("https://doi.org/"&amp;G2703)</f>
        <v>https://doi.org/10.1155/2019/6253832</v>
      </c>
      <c r="J2703" s="1" t="s">
        <v>2604</v>
      </c>
      <c r="K2703" s="2">
        <v>1</v>
      </c>
      <c r="L2703" s="2">
        <v>24</v>
      </c>
      <c r="M2703" s="2" t="s">
        <v>2622</v>
      </c>
      <c r="N2703" s="9">
        <f>S2703*Unit_conversion!$C$5</f>
        <v>0.30633553130272478</v>
      </c>
      <c r="O2703" s="2"/>
      <c r="P2703" s="2"/>
      <c r="Q2703" s="2"/>
      <c r="R2703" s="10"/>
      <c r="S2703" s="2">
        <v>8.6999999999999993</v>
      </c>
      <c r="U2703" s="2" t="s">
        <v>1295</v>
      </c>
      <c r="V2703" s="2" t="s">
        <v>436</v>
      </c>
      <c r="W2703" s="2" t="s">
        <v>2624</v>
      </c>
      <c r="X2703" s="2" t="s">
        <v>1141</v>
      </c>
      <c r="Y2703" s="2"/>
      <c r="AA2703" s="2"/>
    </row>
    <row r="2704" spans="1:27" ht="14.25" customHeight="1">
      <c r="A2704" s="1">
        <v>2991</v>
      </c>
      <c r="B2704" s="2">
        <v>1</v>
      </c>
      <c r="C2704" s="1" t="s">
        <v>2618</v>
      </c>
      <c r="D2704" s="1" t="s">
        <v>2619</v>
      </c>
      <c r="E2704" s="1">
        <v>2019</v>
      </c>
      <c r="F2704" s="1" t="s">
        <v>2620</v>
      </c>
      <c r="G2704" s="1" t="s">
        <v>2621</v>
      </c>
      <c r="H2704" s="8" t="str">
        <f>HYPERLINK("https://doi.org/"&amp;G2704)</f>
        <v>https://doi.org/10.1155/2019/6253832</v>
      </c>
      <c r="J2704" s="1" t="s">
        <v>2604</v>
      </c>
      <c r="K2704" s="2">
        <v>1</v>
      </c>
      <c r="L2704" s="2">
        <v>24</v>
      </c>
      <c r="M2704" s="2" t="s">
        <v>2622</v>
      </c>
      <c r="N2704" s="9">
        <f>S2704*Unit_conversion!$C$5</f>
        <v>0.33098321772938083</v>
      </c>
      <c r="O2704" s="2"/>
      <c r="P2704" s="2"/>
      <c r="Q2704" s="2"/>
      <c r="R2704" s="10"/>
      <c r="S2704" s="2">
        <v>9.4</v>
      </c>
      <c r="U2704" s="2" t="s">
        <v>1295</v>
      </c>
      <c r="V2704" s="2" t="s">
        <v>29</v>
      </c>
      <c r="W2704" s="2" t="s">
        <v>2625</v>
      </c>
      <c r="X2704" s="2" t="s">
        <v>1141</v>
      </c>
      <c r="Y2704" s="2"/>
      <c r="AA2704" s="2"/>
    </row>
    <row r="2705" spans="1:27" ht="14.25" customHeight="1">
      <c r="A2705" s="1">
        <v>2991</v>
      </c>
      <c r="B2705" s="2">
        <v>1</v>
      </c>
      <c r="C2705" s="1" t="s">
        <v>2618</v>
      </c>
      <c r="D2705" s="1" t="s">
        <v>2619</v>
      </c>
      <c r="E2705" s="1">
        <v>2019</v>
      </c>
      <c r="F2705" s="1" t="s">
        <v>2620</v>
      </c>
      <c r="G2705" s="1" t="s">
        <v>2621</v>
      </c>
      <c r="H2705" s="8" t="str">
        <f>HYPERLINK("https://doi.org/"&amp;G2705)</f>
        <v>https://doi.org/10.1155/2019/6253832</v>
      </c>
      <c r="J2705" s="1" t="s">
        <v>2604</v>
      </c>
      <c r="K2705" s="2">
        <v>1</v>
      </c>
      <c r="L2705" s="2">
        <v>24</v>
      </c>
      <c r="M2705" s="2" t="s">
        <v>2622</v>
      </c>
      <c r="N2705" s="9">
        <f>S2705*Unit_conversion!$C$5</f>
        <v>0.30633553130272478</v>
      </c>
      <c r="O2705" s="2"/>
      <c r="P2705" s="2"/>
      <c r="Q2705" s="2"/>
      <c r="R2705" s="10"/>
      <c r="S2705" s="2">
        <v>8.6999999999999993</v>
      </c>
      <c r="U2705" s="2" t="s">
        <v>1295</v>
      </c>
      <c r="V2705" s="2" t="s">
        <v>29</v>
      </c>
      <c r="W2705" s="2" t="s">
        <v>2625</v>
      </c>
      <c r="X2705" s="2" t="s">
        <v>1141</v>
      </c>
      <c r="Y2705" s="2"/>
      <c r="AA2705" s="2"/>
    </row>
    <row r="2706" spans="1:27" ht="14.25" customHeight="1">
      <c r="A2706" s="1">
        <v>2991</v>
      </c>
      <c r="B2706" s="2">
        <v>1</v>
      </c>
      <c r="C2706" s="1" t="s">
        <v>2618</v>
      </c>
      <c r="D2706" s="1" t="s">
        <v>2619</v>
      </c>
      <c r="E2706" s="1">
        <v>2019</v>
      </c>
      <c r="F2706" s="1" t="s">
        <v>2620</v>
      </c>
      <c r="G2706" s="1" t="s">
        <v>2621</v>
      </c>
      <c r="H2706" s="8" t="str">
        <f>HYPERLINK("https://doi.org/"&amp;G2706)</f>
        <v>https://doi.org/10.1155/2019/6253832</v>
      </c>
      <c r="J2706" s="1" t="s">
        <v>2604</v>
      </c>
      <c r="K2706" s="2">
        <v>1</v>
      </c>
      <c r="L2706" s="2">
        <v>24</v>
      </c>
      <c r="M2706" s="2" t="s">
        <v>2622</v>
      </c>
      <c r="N2706" s="9">
        <f>S2706*Unit_conversion!$C$5</f>
        <v>0.29225113905892142</v>
      </c>
      <c r="O2706" s="2"/>
      <c r="P2706" s="2"/>
      <c r="Q2706" s="2"/>
      <c r="R2706" s="10"/>
      <c r="S2706" s="2">
        <v>8.3000000000000007</v>
      </c>
      <c r="U2706" s="2" t="s">
        <v>1295</v>
      </c>
      <c r="V2706" s="2" t="s">
        <v>29</v>
      </c>
      <c r="W2706" s="2" t="s">
        <v>2625</v>
      </c>
      <c r="X2706" s="2" t="s">
        <v>1141</v>
      </c>
      <c r="Y2706" s="2"/>
      <c r="AA2706" s="2"/>
    </row>
    <row r="2707" spans="1:27" ht="14.25" customHeight="1">
      <c r="A2707" s="1">
        <v>2991</v>
      </c>
      <c r="B2707" s="2">
        <v>1</v>
      </c>
      <c r="C2707" s="1" t="s">
        <v>2618</v>
      </c>
      <c r="D2707" s="1" t="s">
        <v>2619</v>
      </c>
      <c r="E2707" s="1">
        <v>2019</v>
      </c>
      <c r="F2707" s="1" t="s">
        <v>2620</v>
      </c>
      <c r="G2707" s="1" t="s">
        <v>2621</v>
      </c>
      <c r="H2707" s="8" t="str">
        <f>HYPERLINK("https://doi.org/"&amp;G2707)</f>
        <v>https://doi.org/10.1155/2019/6253832</v>
      </c>
      <c r="J2707" s="1" t="s">
        <v>2604</v>
      </c>
      <c r="K2707" s="2">
        <v>1</v>
      </c>
      <c r="L2707" s="2">
        <v>24</v>
      </c>
      <c r="M2707" s="2" t="s">
        <v>2622</v>
      </c>
      <c r="N2707" s="9">
        <f>S2707*Unit_conversion!$C$5</f>
        <v>0.30633553130272478</v>
      </c>
      <c r="O2707" s="2"/>
      <c r="P2707" s="2"/>
      <c r="Q2707" s="2"/>
      <c r="R2707" s="10"/>
      <c r="S2707" s="2">
        <v>8.6999999999999993</v>
      </c>
      <c r="U2707" s="2" t="s">
        <v>1295</v>
      </c>
      <c r="V2707" s="2" t="s">
        <v>29</v>
      </c>
      <c r="W2707" s="2" t="s">
        <v>2625</v>
      </c>
      <c r="X2707" s="2" t="s">
        <v>1141</v>
      </c>
      <c r="Y2707" s="2"/>
      <c r="AA2707" s="2"/>
    </row>
    <row r="2708" spans="1:27" ht="14.25" customHeight="1">
      <c r="A2708" s="1">
        <v>2991</v>
      </c>
      <c r="B2708" s="2">
        <v>1</v>
      </c>
      <c r="C2708" s="1" t="s">
        <v>2618</v>
      </c>
      <c r="D2708" s="1" t="s">
        <v>2619</v>
      </c>
      <c r="E2708" s="1">
        <v>2019</v>
      </c>
      <c r="F2708" s="1" t="s">
        <v>2620</v>
      </c>
      <c r="G2708" s="1" t="s">
        <v>2621</v>
      </c>
      <c r="H2708" s="8" t="str">
        <f>HYPERLINK("https://doi.org/"&amp;G2708)</f>
        <v>https://doi.org/10.1155/2019/6253832</v>
      </c>
      <c r="J2708" s="1" t="s">
        <v>2604</v>
      </c>
      <c r="K2708" s="2">
        <v>1</v>
      </c>
      <c r="L2708" s="2">
        <v>24</v>
      </c>
      <c r="M2708" s="2" t="s">
        <v>2622</v>
      </c>
      <c r="N2708" s="9">
        <f>S2708*Unit_conversion!$C$5</f>
        <v>0.27112455069321623</v>
      </c>
      <c r="O2708" s="2"/>
      <c r="P2708" s="2"/>
      <c r="Q2708" s="2"/>
      <c r="R2708" s="10"/>
      <c r="S2708" s="2">
        <v>7.7</v>
      </c>
      <c r="U2708" s="2" t="s">
        <v>1295</v>
      </c>
      <c r="V2708" s="2" t="s">
        <v>29</v>
      </c>
      <c r="W2708" s="2" t="s">
        <v>2625</v>
      </c>
      <c r="X2708" s="2" t="s">
        <v>1141</v>
      </c>
      <c r="Y2708" s="2"/>
      <c r="AA2708" s="2"/>
    </row>
    <row r="2709" spans="1:27" ht="14.25" customHeight="1">
      <c r="A2709" s="1">
        <v>2991</v>
      </c>
      <c r="B2709" s="2">
        <v>1</v>
      </c>
      <c r="C2709" s="1" t="s">
        <v>2618</v>
      </c>
      <c r="D2709" s="1" t="s">
        <v>2619</v>
      </c>
      <c r="E2709" s="1">
        <v>2019</v>
      </c>
      <c r="F2709" s="1" t="s">
        <v>2620</v>
      </c>
      <c r="G2709" s="1" t="s">
        <v>2621</v>
      </c>
      <c r="H2709" s="8" t="str">
        <f>HYPERLINK("https://doi.org/"&amp;G2709)</f>
        <v>https://doi.org/10.1155/2019/6253832</v>
      </c>
      <c r="J2709" s="1" t="s">
        <v>2604</v>
      </c>
      <c r="K2709" s="2">
        <v>1</v>
      </c>
      <c r="L2709" s="2">
        <v>24</v>
      </c>
      <c r="M2709" s="2" t="s">
        <v>2622</v>
      </c>
      <c r="N2709" s="9">
        <f>S2709*Unit_conversion!$C$5</f>
        <v>0.28168784487606879</v>
      </c>
      <c r="O2709" s="2"/>
      <c r="P2709" s="2"/>
      <c r="Q2709" s="2"/>
      <c r="R2709" s="10"/>
      <c r="S2709" s="2">
        <v>8</v>
      </c>
      <c r="U2709" s="2" t="s">
        <v>1295</v>
      </c>
      <c r="V2709" s="2" t="s">
        <v>29</v>
      </c>
      <c r="W2709" s="2" t="s">
        <v>2625</v>
      </c>
      <c r="X2709" s="2" t="s">
        <v>1141</v>
      </c>
      <c r="Y2709" s="2"/>
      <c r="AA2709" s="2"/>
    </row>
    <row r="2710" spans="1:27" ht="14.25" customHeight="1">
      <c r="A2710" s="1">
        <v>2991</v>
      </c>
      <c r="B2710" s="2">
        <v>1</v>
      </c>
      <c r="C2710" s="1" t="s">
        <v>2618</v>
      </c>
      <c r="D2710" s="1" t="s">
        <v>2619</v>
      </c>
      <c r="E2710" s="1">
        <v>2019</v>
      </c>
      <c r="F2710" s="1" t="s">
        <v>2620</v>
      </c>
      <c r="G2710" s="1" t="s">
        <v>2621</v>
      </c>
      <c r="H2710" s="8" t="str">
        <f>HYPERLINK("https://doi.org/"&amp;G2710)</f>
        <v>https://doi.org/10.1155/2019/6253832</v>
      </c>
      <c r="J2710" s="1" t="s">
        <v>2604</v>
      </c>
      <c r="K2710" s="2">
        <v>1</v>
      </c>
      <c r="L2710" s="2">
        <v>24</v>
      </c>
      <c r="M2710" s="2" t="s">
        <v>2622</v>
      </c>
      <c r="N2710" s="9">
        <f>S2710*Unit_conversion!$C$5</f>
        <v>0.38732078670459458</v>
      </c>
      <c r="O2710" s="2"/>
      <c r="P2710" s="2"/>
      <c r="Q2710" s="2"/>
      <c r="R2710" s="10"/>
      <c r="S2710" s="2">
        <v>11</v>
      </c>
      <c r="U2710" s="2" t="s">
        <v>1295</v>
      </c>
      <c r="V2710" s="2" t="s">
        <v>29</v>
      </c>
      <c r="W2710" s="2" t="s">
        <v>2625</v>
      </c>
      <c r="X2710" s="2" t="s">
        <v>1141</v>
      </c>
      <c r="Y2710" s="2"/>
      <c r="AA2710" s="2"/>
    </row>
    <row r="2711" spans="1:27" ht="14.25" customHeight="1">
      <c r="A2711" s="1">
        <v>2991</v>
      </c>
      <c r="B2711" s="2">
        <v>1</v>
      </c>
      <c r="C2711" s="1" t="s">
        <v>2618</v>
      </c>
      <c r="D2711" s="1" t="s">
        <v>2619</v>
      </c>
      <c r="E2711" s="1">
        <v>2019</v>
      </c>
      <c r="F2711" s="1" t="s">
        <v>2620</v>
      </c>
      <c r="G2711" s="1" t="s">
        <v>2621</v>
      </c>
      <c r="H2711" s="8" t="str">
        <f>HYPERLINK("https://doi.org/"&amp;G2711)</f>
        <v>https://doi.org/10.1155/2019/6253832</v>
      </c>
      <c r="J2711" s="1" t="s">
        <v>2604</v>
      </c>
      <c r="K2711" s="2">
        <v>1</v>
      </c>
      <c r="L2711" s="2">
        <v>24</v>
      </c>
      <c r="M2711" s="2" t="s">
        <v>2622</v>
      </c>
      <c r="N2711" s="9">
        <f>S2711*Unit_conversion!$C$5</f>
        <v>0.34506760997318431</v>
      </c>
      <c r="O2711" s="2"/>
      <c r="P2711" s="2"/>
      <c r="Q2711" s="2"/>
      <c r="R2711" s="10"/>
      <c r="S2711" s="2">
        <v>9.8000000000000007</v>
      </c>
      <c r="U2711" s="2" t="s">
        <v>1295</v>
      </c>
      <c r="V2711" s="2" t="s">
        <v>29</v>
      </c>
      <c r="W2711" s="2" t="s">
        <v>2625</v>
      </c>
      <c r="X2711" s="2" t="s">
        <v>1141</v>
      </c>
      <c r="Y2711" s="2"/>
      <c r="AA2711" s="2"/>
    </row>
    <row r="2712" spans="1:27" ht="14.25" customHeight="1">
      <c r="A2712" s="1">
        <v>2991</v>
      </c>
      <c r="B2712" s="2">
        <v>1</v>
      </c>
      <c r="C2712" s="1" t="s">
        <v>2618</v>
      </c>
      <c r="D2712" s="1" t="s">
        <v>2619</v>
      </c>
      <c r="E2712" s="1">
        <v>2019</v>
      </c>
      <c r="F2712" s="1" t="s">
        <v>2620</v>
      </c>
      <c r="G2712" s="1" t="s">
        <v>2621</v>
      </c>
      <c r="H2712" s="8" t="str">
        <f>HYPERLINK("https://doi.org/"&amp;G2712)</f>
        <v>https://doi.org/10.1155/2019/6253832</v>
      </c>
      <c r="J2712" s="1" t="s">
        <v>2604</v>
      </c>
      <c r="K2712" s="2">
        <v>1</v>
      </c>
      <c r="L2712" s="2">
        <v>24</v>
      </c>
      <c r="M2712" s="2" t="s">
        <v>2622</v>
      </c>
      <c r="N2712" s="9">
        <f>S2712*Unit_conversion!$C$5</f>
        <v>0.56337568975213759</v>
      </c>
      <c r="O2712" s="2"/>
      <c r="P2712" s="2"/>
      <c r="Q2712" s="2"/>
      <c r="R2712" s="10"/>
      <c r="S2712" s="2">
        <v>16</v>
      </c>
      <c r="U2712" s="2" t="s">
        <v>1295</v>
      </c>
      <c r="V2712" s="2" t="s">
        <v>29</v>
      </c>
      <c r="W2712" s="2" t="s">
        <v>2625</v>
      </c>
      <c r="X2712" s="2" t="s">
        <v>1141</v>
      </c>
      <c r="Y2712" s="2"/>
    </row>
    <row r="2713" spans="1:27" ht="14.25" customHeight="1">
      <c r="A2713" s="1">
        <v>2991</v>
      </c>
      <c r="B2713" s="2">
        <v>1</v>
      </c>
      <c r="C2713" s="1" t="s">
        <v>2618</v>
      </c>
      <c r="D2713" s="1" t="s">
        <v>2619</v>
      </c>
      <c r="E2713" s="1">
        <v>2019</v>
      </c>
      <c r="F2713" s="1" t="s">
        <v>2620</v>
      </c>
      <c r="G2713" s="1" t="s">
        <v>2621</v>
      </c>
      <c r="H2713" s="8" t="str">
        <f>HYPERLINK("https://doi.org/"&amp;G2713)</f>
        <v>https://doi.org/10.1155/2019/6253832</v>
      </c>
      <c r="J2713" s="1" t="s">
        <v>2604</v>
      </c>
      <c r="K2713" s="2">
        <v>1</v>
      </c>
      <c r="L2713" s="2">
        <v>24</v>
      </c>
      <c r="M2713" s="2" t="s">
        <v>2622</v>
      </c>
      <c r="N2713" s="9">
        <f>S2713*Unit_conversion!$C$5</f>
        <v>0.54577019944738325</v>
      </c>
      <c r="O2713" s="2"/>
      <c r="P2713" s="2"/>
      <c r="Q2713" s="2"/>
      <c r="R2713" s="10"/>
      <c r="S2713" s="2">
        <v>15.5</v>
      </c>
      <c r="U2713" s="2" t="s">
        <v>1295</v>
      </c>
      <c r="V2713" s="2" t="s">
        <v>29</v>
      </c>
      <c r="W2713" s="2" t="s">
        <v>2625</v>
      </c>
      <c r="X2713" s="2" t="s">
        <v>1141</v>
      </c>
      <c r="Y2713" s="2"/>
    </row>
    <row r="2714" spans="1:27" ht="14.25" customHeight="1">
      <c r="A2714" s="1">
        <v>2991</v>
      </c>
      <c r="B2714" s="2">
        <v>1</v>
      </c>
      <c r="C2714" s="1" t="s">
        <v>2618</v>
      </c>
      <c r="D2714" s="1" t="s">
        <v>2619</v>
      </c>
      <c r="E2714" s="1">
        <v>2019</v>
      </c>
      <c r="F2714" s="1" t="s">
        <v>2620</v>
      </c>
      <c r="G2714" s="1" t="s">
        <v>2621</v>
      </c>
      <c r="H2714" s="8" t="str">
        <f>HYPERLINK("https://doi.org/"&amp;G2714)</f>
        <v>https://doi.org/10.1155/2019/6253832</v>
      </c>
      <c r="J2714" s="1" t="s">
        <v>2604</v>
      </c>
      <c r="K2714" s="2">
        <v>1</v>
      </c>
      <c r="L2714" s="2">
        <v>24</v>
      </c>
      <c r="M2714" s="2" t="s">
        <v>2622</v>
      </c>
      <c r="N2714" s="9">
        <f>S2714*Unit_conversion!$C$5</f>
        <v>0.38732078670459458</v>
      </c>
      <c r="O2714" s="2"/>
      <c r="P2714" s="2"/>
      <c r="Q2714" s="2"/>
      <c r="R2714" s="10"/>
      <c r="S2714" s="2">
        <v>11</v>
      </c>
      <c r="U2714" s="2" t="s">
        <v>1295</v>
      </c>
      <c r="V2714" s="2" t="s">
        <v>29</v>
      </c>
      <c r="W2714" s="2" t="s">
        <v>2625</v>
      </c>
      <c r="X2714" s="2" t="s">
        <v>1141</v>
      </c>
      <c r="Y2714" s="2"/>
      <c r="AA2714" s="2"/>
    </row>
    <row r="2715" spans="1:27" ht="14.25" customHeight="1">
      <c r="A2715" s="1">
        <v>2991</v>
      </c>
      <c r="B2715" s="2">
        <v>1</v>
      </c>
      <c r="C2715" s="1" t="s">
        <v>2618</v>
      </c>
      <c r="D2715" s="1" t="s">
        <v>2619</v>
      </c>
      <c r="E2715" s="1">
        <v>2019</v>
      </c>
      <c r="F2715" s="1" t="s">
        <v>2620</v>
      </c>
      <c r="G2715" s="1" t="s">
        <v>2621</v>
      </c>
      <c r="H2715" s="8" t="str">
        <f>HYPERLINK("https://doi.org/"&amp;G2715)</f>
        <v>https://doi.org/10.1155/2019/6253832</v>
      </c>
      <c r="J2715" s="1" t="s">
        <v>2604</v>
      </c>
      <c r="K2715" s="2">
        <v>1</v>
      </c>
      <c r="L2715" s="2">
        <v>24</v>
      </c>
      <c r="M2715" s="2" t="s">
        <v>2622</v>
      </c>
      <c r="N2715" s="9">
        <f>S2715*Unit_conversion!$C$5</f>
        <v>0.58098118005689192</v>
      </c>
      <c r="O2715" s="2"/>
      <c r="P2715" s="2"/>
      <c r="Q2715" s="2"/>
      <c r="R2715" s="10"/>
      <c r="S2715" s="2">
        <v>16.5</v>
      </c>
      <c r="U2715" s="2" t="s">
        <v>1295</v>
      </c>
      <c r="V2715" s="2" t="s">
        <v>29</v>
      </c>
      <c r="W2715" s="2" t="s">
        <v>2625</v>
      </c>
      <c r="X2715" s="2" t="s">
        <v>1141</v>
      </c>
      <c r="Y2715" s="2"/>
    </row>
    <row r="2716" spans="1:27" ht="14.25" customHeight="1">
      <c r="A2716" s="1">
        <v>2991</v>
      </c>
      <c r="B2716" s="2">
        <v>1</v>
      </c>
      <c r="C2716" s="1" t="s">
        <v>2618</v>
      </c>
      <c r="D2716" s="1" t="s">
        <v>2619</v>
      </c>
      <c r="E2716" s="1">
        <v>2019</v>
      </c>
      <c r="F2716" s="1" t="s">
        <v>2620</v>
      </c>
      <c r="G2716" s="1" t="s">
        <v>2621</v>
      </c>
      <c r="H2716" s="8" t="str">
        <f>HYPERLINK("https://doi.org/"&amp;G2716)</f>
        <v>https://doi.org/10.1155/2019/6253832</v>
      </c>
      <c r="J2716" s="1" t="s">
        <v>2604</v>
      </c>
      <c r="K2716" s="2">
        <v>1</v>
      </c>
      <c r="L2716" s="2">
        <v>24</v>
      </c>
      <c r="M2716" s="2" t="s">
        <v>2622</v>
      </c>
      <c r="N2716" s="9">
        <f>S2716*Unit_conversion!$C$5</f>
        <v>0.42253176731410319</v>
      </c>
      <c r="O2716" s="2"/>
      <c r="P2716" s="2"/>
      <c r="Q2716" s="2"/>
      <c r="R2716" s="10"/>
      <c r="S2716" s="2">
        <v>12</v>
      </c>
      <c r="U2716" s="2" t="s">
        <v>1295</v>
      </c>
      <c r="V2716" s="2" t="s">
        <v>438</v>
      </c>
      <c r="W2716" s="2" t="s">
        <v>2626</v>
      </c>
      <c r="X2716" s="2" t="s">
        <v>1141</v>
      </c>
      <c r="Y2716" s="2"/>
      <c r="AA2716" s="2"/>
    </row>
    <row r="2717" spans="1:27" ht="14.25" customHeight="1">
      <c r="A2717" s="1">
        <v>2991</v>
      </c>
      <c r="B2717" s="2">
        <v>1</v>
      </c>
      <c r="C2717" s="1" t="s">
        <v>2618</v>
      </c>
      <c r="D2717" s="1" t="s">
        <v>2619</v>
      </c>
      <c r="E2717" s="1">
        <v>2019</v>
      </c>
      <c r="F2717" s="1" t="s">
        <v>2620</v>
      </c>
      <c r="G2717" s="1" t="s">
        <v>2621</v>
      </c>
      <c r="H2717" s="8" t="str">
        <f>HYPERLINK("https://doi.org/"&amp;G2717)</f>
        <v>https://doi.org/10.1155/2019/6253832</v>
      </c>
      <c r="J2717" s="1" t="s">
        <v>2604</v>
      </c>
      <c r="K2717" s="2">
        <v>1</v>
      </c>
      <c r="L2717" s="2">
        <v>24</v>
      </c>
      <c r="M2717" s="2" t="s">
        <v>2622</v>
      </c>
      <c r="N2717" s="9">
        <f>S2717*Unit_conversion!$C$5</f>
        <v>0.42253176731410319</v>
      </c>
      <c r="O2717" s="2"/>
      <c r="P2717" s="2"/>
      <c r="Q2717" s="2"/>
      <c r="R2717" s="10"/>
      <c r="S2717" s="2">
        <v>12</v>
      </c>
      <c r="U2717" s="2" t="s">
        <v>1295</v>
      </c>
      <c r="V2717" s="2" t="s">
        <v>438</v>
      </c>
      <c r="W2717" s="2" t="s">
        <v>2626</v>
      </c>
      <c r="X2717" s="2" t="s">
        <v>1141</v>
      </c>
      <c r="Y2717" s="2"/>
      <c r="AA2717" s="2"/>
    </row>
    <row r="2718" spans="1:27" ht="14.25" customHeight="1">
      <c r="A2718" s="1">
        <v>2991</v>
      </c>
      <c r="B2718" s="2">
        <v>1</v>
      </c>
      <c r="C2718" s="1" t="s">
        <v>2618</v>
      </c>
      <c r="D2718" s="1" t="s">
        <v>2619</v>
      </c>
      <c r="E2718" s="1">
        <v>2019</v>
      </c>
      <c r="F2718" s="1" t="s">
        <v>2620</v>
      </c>
      <c r="G2718" s="1" t="s">
        <v>2621</v>
      </c>
      <c r="H2718" s="8" t="str">
        <f>HYPERLINK("https://doi.org/"&amp;G2718)</f>
        <v>https://doi.org/10.1155/2019/6253832</v>
      </c>
      <c r="J2718" s="1" t="s">
        <v>2604</v>
      </c>
      <c r="K2718" s="2">
        <v>1</v>
      </c>
      <c r="L2718" s="2">
        <v>24</v>
      </c>
      <c r="M2718" s="2" t="s">
        <v>2622</v>
      </c>
      <c r="N2718" s="9">
        <f>S2718*Unit_conversion!$C$5</f>
        <v>0.33802541385128254</v>
      </c>
      <c r="O2718" s="2"/>
      <c r="P2718" s="2"/>
      <c r="Q2718" s="2"/>
      <c r="R2718" s="10"/>
      <c r="S2718" s="2">
        <v>9.6</v>
      </c>
      <c r="U2718" s="2" t="s">
        <v>1295</v>
      </c>
      <c r="V2718" s="2" t="s">
        <v>438</v>
      </c>
      <c r="W2718" s="2" t="s">
        <v>2626</v>
      </c>
      <c r="X2718" s="2" t="s">
        <v>1141</v>
      </c>
      <c r="Y2718" s="2"/>
      <c r="AA2718" s="2"/>
    </row>
    <row r="2719" spans="1:27" ht="14.25" customHeight="1">
      <c r="A2719" s="1">
        <v>2991</v>
      </c>
      <c r="B2719" s="2">
        <v>1</v>
      </c>
      <c r="C2719" s="1" t="s">
        <v>2618</v>
      </c>
      <c r="D2719" s="1" t="s">
        <v>2619</v>
      </c>
      <c r="E2719" s="1">
        <v>2019</v>
      </c>
      <c r="F2719" s="1" t="s">
        <v>2620</v>
      </c>
      <c r="G2719" s="1" t="s">
        <v>2621</v>
      </c>
      <c r="H2719" s="8" t="str">
        <f>HYPERLINK("https://doi.org/"&amp;G2719)</f>
        <v>https://doi.org/10.1155/2019/6253832</v>
      </c>
      <c r="J2719" s="1" t="s">
        <v>2604</v>
      </c>
      <c r="K2719" s="2">
        <v>1</v>
      </c>
      <c r="L2719" s="2">
        <v>24</v>
      </c>
      <c r="M2719" s="2" t="s">
        <v>2622</v>
      </c>
      <c r="N2719" s="9">
        <f>S2719*Unit_conversion!$C$5</f>
        <v>0.40492627700934891</v>
      </c>
      <c r="O2719" s="2"/>
      <c r="P2719" s="2"/>
      <c r="Q2719" s="2"/>
      <c r="R2719" s="10"/>
      <c r="S2719" s="2">
        <v>11.5</v>
      </c>
      <c r="U2719" s="2" t="s">
        <v>1295</v>
      </c>
      <c r="V2719" s="2" t="s">
        <v>438</v>
      </c>
      <c r="W2719" s="2" t="s">
        <v>2626</v>
      </c>
      <c r="X2719" s="2" t="s">
        <v>1141</v>
      </c>
      <c r="Y2719" s="2"/>
      <c r="AA2719" s="2"/>
    </row>
    <row r="2720" spans="1:27" ht="14.25" customHeight="1">
      <c r="A2720" s="1">
        <v>2991</v>
      </c>
      <c r="B2720" s="2">
        <v>1</v>
      </c>
      <c r="C2720" s="1" t="s">
        <v>2618</v>
      </c>
      <c r="D2720" s="1" t="s">
        <v>2619</v>
      </c>
      <c r="E2720" s="1">
        <v>2019</v>
      </c>
      <c r="F2720" s="1" t="s">
        <v>2620</v>
      </c>
      <c r="G2720" s="1" t="s">
        <v>2621</v>
      </c>
      <c r="H2720" s="8" t="str">
        <f>HYPERLINK("https://doi.org/"&amp;G2720)</f>
        <v>https://doi.org/10.1155/2019/6253832</v>
      </c>
      <c r="J2720" s="1" t="s">
        <v>2604</v>
      </c>
      <c r="K2720" s="2">
        <v>1</v>
      </c>
      <c r="L2720" s="2">
        <v>24</v>
      </c>
      <c r="M2720" s="2" t="s">
        <v>2622</v>
      </c>
      <c r="N2720" s="9">
        <f>S2720*Unit_conversion!$C$5</f>
        <v>0.30633553130272478</v>
      </c>
      <c r="O2720" s="2"/>
      <c r="P2720" s="2"/>
      <c r="Q2720" s="2"/>
      <c r="R2720" s="10"/>
      <c r="S2720" s="2">
        <v>8.6999999999999993</v>
      </c>
      <c r="U2720" s="2" t="s">
        <v>1295</v>
      </c>
      <c r="V2720" s="2" t="s">
        <v>438</v>
      </c>
      <c r="W2720" s="2" t="s">
        <v>2626</v>
      </c>
      <c r="X2720" s="2" t="s">
        <v>1141</v>
      </c>
      <c r="Y2720" s="2"/>
      <c r="AA2720" s="2"/>
    </row>
    <row r="2721" spans="1:27" ht="14.25" customHeight="1">
      <c r="A2721" s="1">
        <v>2991</v>
      </c>
      <c r="B2721" s="2">
        <v>1</v>
      </c>
      <c r="C2721" s="1" t="s">
        <v>2618</v>
      </c>
      <c r="D2721" s="1" t="s">
        <v>2619</v>
      </c>
      <c r="E2721" s="1">
        <v>2019</v>
      </c>
      <c r="F2721" s="1" t="s">
        <v>2620</v>
      </c>
      <c r="G2721" s="1" t="s">
        <v>2621</v>
      </c>
      <c r="H2721" s="8" t="str">
        <f>HYPERLINK("https://doi.org/"&amp;G2721)</f>
        <v>https://doi.org/10.1155/2019/6253832</v>
      </c>
      <c r="J2721" s="1" t="s">
        <v>2604</v>
      </c>
      <c r="K2721" s="2">
        <v>1</v>
      </c>
      <c r="L2721" s="2">
        <v>24</v>
      </c>
      <c r="M2721" s="2" t="s">
        <v>2622</v>
      </c>
      <c r="N2721" s="9">
        <f>S2721*Unit_conversion!$C$5</f>
        <v>0.35210980609508602</v>
      </c>
      <c r="O2721" s="2"/>
      <c r="P2721" s="2"/>
      <c r="Q2721" s="2"/>
      <c r="R2721" s="10"/>
      <c r="S2721" s="2">
        <v>10</v>
      </c>
      <c r="U2721" s="2" t="s">
        <v>1295</v>
      </c>
      <c r="V2721" s="2" t="s">
        <v>438</v>
      </c>
      <c r="W2721" s="2" t="s">
        <v>2626</v>
      </c>
      <c r="X2721" s="2" t="s">
        <v>1141</v>
      </c>
      <c r="Y2721" s="2"/>
      <c r="AA2721" s="2"/>
    </row>
    <row r="2722" spans="1:27" ht="14.25" customHeight="1">
      <c r="A2722" s="1">
        <v>2991</v>
      </c>
      <c r="B2722" s="2">
        <v>1</v>
      </c>
      <c r="C2722" s="1" t="s">
        <v>2618</v>
      </c>
      <c r="D2722" s="1" t="s">
        <v>2619</v>
      </c>
      <c r="E2722" s="1">
        <v>2019</v>
      </c>
      <c r="F2722" s="1" t="s">
        <v>2620</v>
      </c>
      <c r="G2722" s="1" t="s">
        <v>2621</v>
      </c>
      <c r="H2722" s="8" t="str">
        <f>HYPERLINK("https://doi.org/"&amp;G2722)</f>
        <v>https://doi.org/10.1155/2019/6253832</v>
      </c>
      <c r="J2722" s="1" t="s">
        <v>2604</v>
      </c>
      <c r="K2722" s="2">
        <v>1</v>
      </c>
      <c r="L2722" s="2">
        <v>24</v>
      </c>
      <c r="M2722" s="2" t="s">
        <v>2622</v>
      </c>
      <c r="N2722" s="9">
        <f>S2722*Unit_conversion!$C$5</f>
        <v>0.42253176731410319</v>
      </c>
      <c r="O2722" s="2"/>
      <c r="P2722" s="2"/>
      <c r="Q2722" s="2"/>
      <c r="R2722" s="10"/>
      <c r="S2722" s="2">
        <v>12</v>
      </c>
      <c r="U2722" s="2" t="s">
        <v>1295</v>
      </c>
      <c r="V2722" s="2" t="s">
        <v>438</v>
      </c>
      <c r="W2722" s="2" t="s">
        <v>2626</v>
      </c>
      <c r="X2722" s="2" t="s">
        <v>1141</v>
      </c>
      <c r="Y2722" s="2"/>
      <c r="AA2722" s="2"/>
    </row>
    <row r="2723" spans="1:27" ht="14.25" customHeight="1">
      <c r="A2723" s="1">
        <v>2991</v>
      </c>
      <c r="B2723" s="2">
        <v>1</v>
      </c>
      <c r="C2723" s="1" t="s">
        <v>2618</v>
      </c>
      <c r="D2723" s="1" t="s">
        <v>2619</v>
      </c>
      <c r="E2723" s="1">
        <v>2019</v>
      </c>
      <c r="F2723" s="1" t="s">
        <v>2620</v>
      </c>
      <c r="G2723" s="1" t="s">
        <v>2621</v>
      </c>
      <c r="H2723" s="8" t="str">
        <f>HYPERLINK("https://doi.org/"&amp;G2723)</f>
        <v>https://doi.org/10.1155/2019/6253832</v>
      </c>
      <c r="J2723" s="1" t="s">
        <v>2604</v>
      </c>
      <c r="K2723" s="2">
        <v>1</v>
      </c>
      <c r="L2723" s="2">
        <v>24</v>
      </c>
      <c r="M2723" s="2" t="s">
        <v>2622</v>
      </c>
      <c r="N2723" s="9">
        <f>S2723*Unit_conversion!$C$5</f>
        <v>0.42253176731410319</v>
      </c>
      <c r="O2723" s="2"/>
      <c r="P2723" s="2"/>
      <c r="Q2723" s="2"/>
      <c r="R2723" s="10"/>
      <c r="S2723" s="2">
        <v>12</v>
      </c>
      <c r="U2723" s="2" t="s">
        <v>1295</v>
      </c>
      <c r="V2723" s="2" t="s">
        <v>438</v>
      </c>
      <c r="W2723" s="2" t="s">
        <v>2626</v>
      </c>
      <c r="X2723" s="2" t="s">
        <v>1141</v>
      </c>
      <c r="Y2723" s="2"/>
      <c r="AA2723" s="2"/>
    </row>
    <row r="2724" spans="1:27" ht="14.25" customHeight="1">
      <c r="A2724" s="1">
        <v>2991</v>
      </c>
      <c r="B2724" s="2">
        <v>1</v>
      </c>
      <c r="C2724" s="1" t="s">
        <v>2618</v>
      </c>
      <c r="D2724" s="1" t="s">
        <v>2619</v>
      </c>
      <c r="E2724" s="1">
        <v>2019</v>
      </c>
      <c r="F2724" s="1" t="s">
        <v>2620</v>
      </c>
      <c r="G2724" s="1" t="s">
        <v>2621</v>
      </c>
      <c r="H2724" s="8" t="str">
        <f>HYPERLINK("https://doi.org/"&amp;G2724)</f>
        <v>https://doi.org/10.1155/2019/6253832</v>
      </c>
      <c r="J2724" s="1" t="s">
        <v>2604</v>
      </c>
      <c r="K2724" s="2">
        <v>1</v>
      </c>
      <c r="L2724" s="2">
        <v>24</v>
      </c>
      <c r="M2724" s="2" t="s">
        <v>2622</v>
      </c>
      <c r="N2724" s="9">
        <f>S2724*Unit_conversion!$C$5</f>
        <v>0.42253176731410319</v>
      </c>
      <c r="O2724" s="2"/>
      <c r="P2724" s="2"/>
      <c r="Q2724" s="2"/>
      <c r="R2724" s="10"/>
      <c r="S2724" s="2">
        <v>12</v>
      </c>
      <c r="U2724" s="2" t="s">
        <v>1295</v>
      </c>
      <c r="V2724" s="2" t="s">
        <v>438</v>
      </c>
      <c r="W2724" s="2" t="s">
        <v>2626</v>
      </c>
      <c r="X2724" s="2" t="s">
        <v>1141</v>
      </c>
      <c r="Y2724" s="2"/>
      <c r="AA2724" s="2"/>
    </row>
    <row r="2725" spans="1:27" ht="14.25" customHeight="1">
      <c r="A2725" s="1">
        <v>2991</v>
      </c>
      <c r="B2725" s="2">
        <v>1</v>
      </c>
      <c r="C2725" s="1" t="s">
        <v>2618</v>
      </c>
      <c r="D2725" s="1" t="s">
        <v>2619</v>
      </c>
      <c r="E2725" s="1">
        <v>2019</v>
      </c>
      <c r="F2725" s="1" t="s">
        <v>2620</v>
      </c>
      <c r="G2725" s="1" t="s">
        <v>2621</v>
      </c>
      <c r="H2725" s="8" t="str">
        <f>HYPERLINK("https://doi.org/"&amp;G2725)</f>
        <v>https://doi.org/10.1155/2019/6253832</v>
      </c>
      <c r="J2725" s="1" t="s">
        <v>2604</v>
      </c>
      <c r="K2725" s="2">
        <v>1</v>
      </c>
      <c r="L2725" s="2">
        <v>24</v>
      </c>
      <c r="M2725" s="2" t="s">
        <v>2622</v>
      </c>
      <c r="N2725" s="9">
        <f>S2725*Unit_conversion!$C$5</f>
        <v>0.31689882548557741</v>
      </c>
      <c r="O2725" s="2"/>
      <c r="P2725" s="2"/>
      <c r="Q2725" s="2"/>
      <c r="R2725" s="10"/>
      <c r="S2725" s="2">
        <v>9</v>
      </c>
      <c r="U2725" s="2" t="s">
        <v>1295</v>
      </c>
      <c r="V2725" s="2" t="s">
        <v>438</v>
      </c>
      <c r="W2725" s="2" t="s">
        <v>2626</v>
      </c>
      <c r="X2725" s="2" t="s">
        <v>1141</v>
      </c>
      <c r="Y2725" s="2"/>
      <c r="AA2725" s="2"/>
    </row>
    <row r="2726" spans="1:27" ht="14.25" customHeight="1">
      <c r="A2726" s="1">
        <v>2991</v>
      </c>
      <c r="B2726" s="2">
        <v>1</v>
      </c>
      <c r="C2726" s="1" t="s">
        <v>2618</v>
      </c>
      <c r="D2726" s="1" t="s">
        <v>2619</v>
      </c>
      <c r="E2726" s="1">
        <v>2019</v>
      </c>
      <c r="F2726" s="1" t="s">
        <v>2620</v>
      </c>
      <c r="G2726" s="1" t="s">
        <v>2621</v>
      </c>
      <c r="H2726" s="8" t="str">
        <f>HYPERLINK("https://doi.org/"&amp;G2726)</f>
        <v>https://doi.org/10.1155/2019/6253832</v>
      </c>
      <c r="J2726" s="1" t="s">
        <v>2604</v>
      </c>
      <c r="K2726" s="2">
        <v>1</v>
      </c>
      <c r="L2726" s="2">
        <v>24</v>
      </c>
      <c r="M2726" s="2" t="s">
        <v>2622</v>
      </c>
      <c r="N2726" s="9">
        <f>S2726*Unit_conversion!$C$5</f>
        <v>0.61619216066640048</v>
      </c>
      <c r="O2726" s="2"/>
      <c r="P2726" s="2"/>
      <c r="Q2726" s="2"/>
      <c r="R2726" s="10"/>
      <c r="S2726" s="2">
        <v>17.5</v>
      </c>
      <c r="U2726" s="2" t="s">
        <v>1295</v>
      </c>
      <c r="V2726" s="2" t="s">
        <v>438</v>
      </c>
      <c r="W2726" s="2" t="s">
        <v>2626</v>
      </c>
      <c r="X2726" s="2" t="s">
        <v>1141</v>
      </c>
      <c r="Y2726" s="2"/>
    </row>
    <row r="2727" spans="1:27" ht="14.25" customHeight="1">
      <c r="A2727" s="1">
        <v>2991</v>
      </c>
      <c r="B2727" s="2">
        <v>1</v>
      </c>
      <c r="C2727" s="1" t="s">
        <v>2618</v>
      </c>
      <c r="D2727" s="1" t="s">
        <v>2619</v>
      </c>
      <c r="E2727" s="1">
        <v>2019</v>
      </c>
      <c r="F2727" s="1" t="s">
        <v>2620</v>
      </c>
      <c r="G2727" s="1" t="s">
        <v>2621</v>
      </c>
      <c r="H2727" s="8" t="str">
        <f>HYPERLINK("https://doi.org/"&amp;G2727)</f>
        <v>https://doi.org/10.1155/2019/6253832</v>
      </c>
      <c r="J2727" s="1" t="s">
        <v>2604</v>
      </c>
      <c r="K2727" s="2">
        <v>1</v>
      </c>
      <c r="L2727" s="2">
        <v>24</v>
      </c>
      <c r="M2727" s="2" t="s">
        <v>2622</v>
      </c>
      <c r="N2727" s="9">
        <f>S2727*Unit_conversion!$C$5</f>
        <v>0.4577427479236118</v>
      </c>
      <c r="O2727" s="2"/>
      <c r="P2727" s="2"/>
      <c r="Q2727" s="2"/>
      <c r="R2727" s="10"/>
      <c r="S2727" s="2">
        <v>13</v>
      </c>
      <c r="U2727" s="2" t="s">
        <v>1295</v>
      </c>
      <c r="V2727" s="2" t="s">
        <v>438</v>
      </c>
      <c r="W2727" s="2" t="s">
        <v>2626</v>
      </c>
      <c r="X2727" s="2" t="s">
        <v>1141</v>
      </c>
      <c r="Y2727" s="2"/>
      <c r="AA2727" s="2"/>
    </row>
    <row r="2728" spans="1:27" ht="14.25" customHeight="1">
      <c r="A2728" s="1">
        <v>2991</v>
      </c>
      <c r="B2728" s="2">
        <v>1</v>
      </c>
      <c r="C2728" s="1" t="s">
        <v>2618</v>
      </c>
      <c r="D2728" s="1" t="s">
        <v>2619</v>
      </c>
      <c r="E2728" s="1">
        <v>2019</v>
      </c>
      <c r="F2728" s="1" t="s">
        <v>2620</v>
      </c>
      <c r="G2728" s="1" t="s">
        <v>2621</v>
      </c>
      <c r="H2728" s="8" t="str">
        <f>HYPERLINK("https://doi.org/"&amp;G2728)</f>
        <v>https://doi.org/10.1155/2019/6253832</v>
      </c>
      <c r="J2728" s="1" t="s">
        <v>2604</v>
      </c>
      <c r="K2728" s="2">
        <v>17</v>
      </c>
      <c r="L2728" s="2">
        <v>68</v>
      </c>
      <c r="M2728" s="2" t="s">
        <v>2622</v>
      </c>
      <c r="N2728" s="16">
        <v>0.46</v>
      </c>
      <c r="O2728" s="2"/>
      <c r="R2728" s="4"/>
      <c r="U2728" s="2" t="s">
        <v>35</v>
      </c>
      <c r="W2728" s="2" t="s">
        <v>2627</v>
      </c>
      <c r="X2728" s="2" t="s">
        <v>1141</v>
      </c>
    </row>
    <row r="2729" spans="1:27" ht="14.25" customHeight="1">
      <c r="A2729" s="1">
        <v>2991</v>
      </c>
      <c r="B2729" s="2">
        <v>1</v>
      </c>
      <c r="C2729" s="1" t="s">
        <v>2618</v>
      </c>
      <c r="D2729" s="1" t="s">
        <v>2619</v>
      </c>
      <c r="E2729" s="1">
        <v>2019</v>
      </c>
      <c r="F2729" s="1" t="s">
        <v>2620</v>
      </c>
      <c r="G2729" s="1" t="s">
        <v>2621</v>
      </c>
      <c r="H2729" s="8" t="str">
        <f>HYPERLINK("https://doi.org/"&amp;G2729)</f>
        <v>https://doi.org/10.1155/2019/6253832</v>
      </c>
      <c r="J2729" s="1" t="s">
        <v>2604</v>
      </c>
      <c r="K2729" s="2">
        <v>17</v>
      </c>
      <c r="L2729" s="2">
        <v>68</v>
      </c>
      <c r="M2729" s="2" t="s">
        <v>2622</v>
      </c>
      <c r="N2729" s="16">
        <v>0.67</v>
      </c>
      <c r="O2729" s="2"/>
      <c r="Q2729" s="2"/>
      <c r="R2729" s="4"/>
      <c r="U2729" s="2" t="s">
        <v>35</v>
      </c>
      <c r="W2729" s="2" t="s">
        <v>2628</v>
      </c>
      <c r="X2729" s="2" t="s">
        <v>1141</v>
      </c>
    </row>
    <row r="2730" spans="1:27" ht="14.25" customHeight="1">
      <c r="A2730" s="1">
        <v>2991</v>
      </c>
      <c r="B2730" s="2">
        <v>1</v>
      </c>
      <c r="C2730" s="1" t="s">
        <v>2618</v>
      </c>
      <c r="D2730" s="1" t="s">
        <v>2619</v>
      </c>
      <c r="E2730" s="1">
        <v>2019</v>
      </c>
      <c r="F2730" s="1" t="s">
        <v>2620</v>
      </c>
      <c r="G2730" s="1" t="s">
        <v>2621</v>
      </c>
      <c r="H2730" s="8" t="str">
        <f>HYPERLINK("https://doi.org/"&amp;G2730)</f>
        <v>https://doi.org/10.1155/2019/6253832</v>
      </c>
      <c r="J2730" s="1" t="s">
        <v>2604</v>
      </c>
      <c r="K2730" s="2">
        <v>17</v>
      </c>
      <c r="L2730" s="2">
        <v>68</v>
      </c>
      <c r="M2730" s="2" t="s">
        <v>2622</v>
      </c>
      <c r="N2730" s="16">
        <v>0.56000000000000005</v>
      </c>
      <c r="O2730" s="2"/>
      <c r="Q2730" s="2"/>
      <c r="R2730" s="4"/>
      <c r="U2730" s="2" t="s">
        <v>35</v>
      </c>
      <c r="W2730" s="2" t="s">
        <v>2629</v>
      </c>
      <c r="X2730" s="2" t="s">
        <v>1141</v>
      </c>
    </row>
    <row r="2731" spans="1:27" ht="14.25" customHeight="1">
      <c r="A2731" s="1">
        <v>2599</v>
      </c>
      <c r="B2731" s="12">
        <v>1</v>
      </c>
      <c r="C2731" s="1" t="s">
        <v>2630</v>
      </c>
      <c r="D2731" s="1" t="s">
        <v>2631</v>
      </c>
      <c r="E2731" s="1">
        <v>2020</v>
      </c>
      <c r="F2731" s="1" t="s">
        <v>2632</v>
      </c>
      <c r="G2731" s="1" t="s">
        <v>2633</v>
      </c>
      <c r="H2731" s="8" t="str">
        <f>HYPERLINK("https://doi.org/"&amp;G2731)</f>
        <v>https://doi.org/10.1155/2020/1386468</v>
      </c>
      <c r="J2731" s="1" t="s">
        <v>2604</v>
      </c>
      <c r="K2731" s="2">
        <v>1</v>
      </c>
      <c r="L2731" s="2">
        <v>36</v>
      </c>
      <c r="M2731" s="2" t="s">
        <v>803</v>
      </c>
      <c r="N2731" s="9">
        <f>S2731*Unit_conversion!$C$5</f>
        <v>0.7566839732983397</v>
      </c>
      <c r="O2731" s="2"/>
      <c r="P2731" s="2"/>
      <c r="Q2731" s="2"/>
      <c r="R2731" s="10"/>
      <c r="S2731" s="2">
        <v>21.49</v>
      </c>
      <c r="U2731" s="2" t="s">
        <v>45</v>
      </c>
      <c r="V2731" s="2" t="s">
        <v>36</v>
      </c>
      <c r="W2731" s="2" t="s">
        <v>2634</v>
      </c>
      <c r="X2731" s="2" t="s">
        <v>1141</v>
      </c>
    </row>
    <row r="2732" spans="1:27" ht="14.25" customHeight="1">
      <c r="A2732" s="1">
        <v>2599</v>
      </c>
      <c r="B2732" s="12">
        <v>1</v>
      </c>
      <c r="C2732" s="1" t="s">
        <v>2630</v>
      </c>
      <c r="D2732" s="1" t="s">
        <v>2631</v>
      </c>
      <c r="E2732" s="1">
        <v>2020</v>
      </c>
      <c r="F2732" s="1" t="s">
        <v>2632</v>
      </c>
      <c r="G2732" s="1" t="s">
        <v>2633</v>
      </c>
      <c r="H2732" s="8" t="str">
        <f>HYPERLINK("https://doi.org/"&amp;G2732)</f>
        <v>https://doi.org/10.1155/2020/1386468</v>
      </c>
      <c r="J2732" s="1" t="s">
        <v>2604</v>
      </c>
      <c r="K2732" s="2">
        <v>1</v>
      </c>
      <c r="L2732" s="2">
        <v>36</v>
      </c>
      <c r="M2732" s="2" t="s">
        <v>94</v>
      </c>
      <c r="N2732" s="9">
        <f>S2732*Unit_conversion!$C$5</f>
        <v>1.998575259395708</v>
      </c>
      <c r="O2732" s="2"/>
      <c r="P2732" s="2"/>
      <c r="Q2732" s="2"/>
      <c r="R2732" s="10"/>
      <c r="S2732" s="2">
        <v>56.76</v>
      </c>
      <c r="U2732" s="2" t="s">
        <v>45</v>
      </c>
      <c r="V2732" s="2" t="s">
        <v>36</v>
      </c>
      <c r="W2732" s="2" t="s">
        <v>2634</v>
      </c>
      <c r="X2732" s="2" t="s">
        <v>1141</v>
      </c>
      <c r="Y2732" s="2"/>
    </row>
    <row r="2733" spans="1:27" ht="14.25" customHeight="1">
      <c r="A2733" s="1">
        <v>2215</v>
      </c>
      <c r="B2733" s="2">
        <v>1</v>
      </c>
      <c r="C2733" s="1" t="s">
        <v>2635</v>
      </c>
      <c r="D2733" s="1" t="s">
        <v>2636</v>
      </c>
      <c r="E2733" s="1">
        <v>2020</v>
      </c>
      <c r="F2733" s="1" t="s">
        <v>2637</v>
      </c>
      <c r="G2733" s="1" t="s">
        <v>2638</v>
      </c>
      <c r="H2733" s="8" t="str">
        <f>HYPERLINK("https://doi.org/"&amp;G2733)</f>
        <v>https://doi.org/10.1175/JAMC-D-20-0024.1</v>
      </c>
      <c r="I2733" s="1" t="s">
        <v>2639</v>
      </c>
      <c r="J2733" s="1" t="s">
        <v>2640</v>
      </c>
      <c r="K2733" s="2">
        <v>1</v>
      </c>
      <c r="L2733" s="2"/>
      <c r="M2733" s="2" t="s">
        <v>803</v>
      </c>
      <c r="N2733" s="15">
        <f t="shared" ref="N2733:N2746" si="55">SQRT(Y2733)</f>
        <v>1.8138357147217055</v>
      </c>
      <c r="O2733" s="15"/>
      <c r="Q2733" s="2"/>
      <c r="R2733" s="4"/>
      <c r="U2733" s="2" t="s">
        <v>35</v>
      </c>
      <c r="V2733" s="2" t="s">
        <v>29</v>
      </c>
      <c r="W2733" s="2" t="s">
        <v>1408</v>
      </c>
      <c r="X2733" s="2" t="s">
        <v>1141</v>
      </c>
      <c r="Y2733" s="2">
        <v>3.29</v>
      </c>
      <c r="Z2733" s="2" t="s">
        <v>1758</v>
      </c>
    </row>
    <row r="2734" spans="1:27" ht="14.25" customHeight="1">
      <c r="A2734" s="1">
        <v>2215</v>
      </c>
      <c r="B2734" s="2">
        <v>1</v>
      </c>
      <c r="C2734" s="1" t="s">
        <v>2635</v>
      </c>
      <c r="D2734" s="1" t="s">
        <v>2636</v>
      </c>
      <c r="E2734" s="1">
        <v>2020</v>
      </c>
      <c r="F2734" s="1" t="s">
        <v>2637</v>
      </c>
      <c r="G2734" s="1" t="s">
        <v>2638</v>
      </c>
      <c r="H2734" s="8" t="str">
        <f>HYPERLINK("https://doi.org/"&amp;G2734)</f>
        <v>https://doi.org/10.1175/JAMC-D-20-0024.1</v>
      </c>
      <c r="I2734" s="1" t="s">
        <v>2639</v>
      </c>
      <c r="J2734" s="1" t="s">
        <v>2640</v>
      </c>
      <c r="K2734" s="2">
        <v>1</v>
      </c>
      <c r="L2734" s="2"/>
      <c r="M2734" s="2" t="s">
        <v>2641</v>
      </c>
      <c r="N2734" s="15">
        <f t="shared" si="55"/>
        <v>1.6881943016134133</v>
      </c>
      <c r="O2734" s="15"/>
      <c r="Q2734" s="2"/>
      <c r="R2734" s="4"/>
      <c r="U2734" s="2" t="s">
        <v>35</v>
      </c>
      <c r="V2734" s="2" t="s">
        <v>29</v>
      </c>
      <c r="W2734" s="2" t="s">
        <v>1408</v>
      </c>
      <c r="X2734" s="2" t="s">
        <v>1141</v>
      </c>
      <c r="Y2734" s="2">
        <v>2.85</v>
      </c>
      <c r="Z2734" s="2" t="s">
        <v>1758</v>
      </c>
    </row>
    <row r="2735" spans="1:27" ht="14.25" customHeight="1">
      <c r="A2735" s="1">
        <v>2215</v>
      </c>
      <c r="B2735" s="2">
        <v>1</v>
      </c>
      <c r="C2735" s="1" t="s">
        <v>2635</v>
      </c>
      <c r="D2735" s="1" t="s">
        <v>2636</v>
      </c>
      <c r="E2735" s="1">
        <v>2020</v>
      </c>
      <c r="F2735" s="1" t="s">
        <v>2637</v>
      </c>
      <c r="G2735" s="1" t="s">
        <v>2638</v>
      </c>
      <c r="H2735" s="8" t="str">
        <f>HYPERLINK("https://doi.org/"&amp;G2735)</f>
        <v>https://doi.org/10.1175/JAMC-D-20-0024.1</v>
      </c>
      <c r="I2735" s="1" t="s">
        <v>2639</v>
      </c>
      <c r="J2735" s="1" t="s">
        <v>2640</v>
      </c>
      <c r="K2735" s="2">
        <v>1</v>
      </c>
      <c r="L2735" s="2"/>
      <c r="M2735" s="2" t="s">
        <v>2642</v>
      </c>
      <c r="N2735" s="15">
        <f t="shared" si="55"/>
        <v>1.8193405398660252</v>
      </c>
      <c r="O2735" s="15"/>
      <c r="Q2735" s="2"/>
      <c r="R2735" s="4"/>
      <c r="U2735" s="2" t="s">
        <v>35</v>
      </c>
      <c r="V2735" s="2" t="s">
        <v>29</v>
      </c>
      <c r="W2735" s="2" t="s">
        <v>1408</v>
      </c>
      <c r="X2735" s="2" t="s">
        <v>1141</v>
      </c>
      <c r="Y2735" s="2">
        <v>3.31</v>
      </c>
      <c r="Z2735" s="2" t="s">
        <v>1758</v>
      </c>
    </row>
    <row r="2736" spans="1:27" ht="14.25" customHeight="1">
      <c r="A2736" s="1">
        <v>2215</v>
      </c>
      <c r="B2736" s="2">
        <v>1</v>
      </c>
      <c r="C2736" s="1" t="s">
        <v>2635</v>
      </c>
      <c r="D2736" s="1" t="s">
        <v>2636</v>
      </c>
      <c r="E2736" s="1">
        <v>2020</v>
      </c>
      <c r="F2736" s="1" t="s">
        <v>2637</v>
      </c>
      <c r="G2736" s="1" t="s">
        <v>2638</v>
      </c>
      <c r="H2736" s="8" t="str">
        <f>HYPERLINK("https://doi.org/"&amp;G2736)</f>
        <v>https://doi.org/10.1175/JAMC-D-20-0024.1</v>
      </c>
      <c r="I2736" s="1" t="s">
        <v>2639</v>
      </c>
      <c r="J2736" s="1" t="s">
        <v>2640</v>
      </c>
      <c r="K2736" s="2">
        <v>1</v>
      </c>
      <c r="L2736" s="2"/>
      <c r="M2736" s="2" t="s">
        <v>1322</v>
      </c>
      <c r="N2736" s="15">
        <f t="shared" si="55"/>
        <v>1.5099668870541498</v>
      </c>
      <c r="O2736" s="15"/>
      <c r="Q2736" s="2"/>
      <c r="R2736" s="4"/>
      <c r="U2736" s="2" t="s">
        <v>35</v>
      </c>
      <c r="V2736" s="2" t="s">
        <v>29</v>
      </c>
      <c r="W2736" s="2" t="s">
        <v>1408</v>
      </c>
      <c r="X2736" s="2" t="s">
        <v>1141</v>
      </c>
      <c r="Y2736" s="2">
        <v>2.2799999999999998</v>
      </c>
      <c r="Z2736" s="2" t="s">
        <v>1758</v>
      </c>
    </row>
    <row r="2737" spans="1:27" ht="14.25" customHeight="1">
      <c r="A2737" s="1">
        <v>2215</v>
      </c>
      <c r="B2737" s="2">
        <v>1</v>
      </c>
      <c r="C2737" s="1" t="s">
        <v>2635</v>
      </c>
      <c r="D2737" s="1" t="s">
        <v>2636</v>
      </c>
      <c r="E2737" s="1">
        <v>2020</v>
      </c>
      <c r="F2737" s="1" t="s">
        <v>2637</v>
      </c>
      <c r="G2737" s="1" t="s">
        <v>2638</v>
      </c>
      <c r="H2737" s="8" t="str">
        <f>HYPERLINK("https://doi.org/"&amp;G2737)</f>
        <v>https://doi.org/10.1175/JAMC-D-20-0024.1</v>
      </c>
      <c r="I2737" s="1" t="s">
        <v>2639</v>
      </c>
      <c r="J2737" s="1" t="s">
        <v>2640</v>
      </c>
      <c r="K2737" s="2">
        <v>1</v>
      </c>
      <c r="L2737" s="2"/>
      <c r="M2737" s="2" t="s">
        <v>2643</v>
      </c>
      <c r="N2737" s="15">
        <f t="shared" si="55"/>
        <v>1.4387494569938157</v>
      </c>
      <c r="O2737" s="15"/>
      <c r="Q2737" s="2"/>
      <c r="R2737" s="4"/>
      <c r="U2737" s="2" t="s">
        <v>35</v>
      </c>
      <c r="V2737" s="2" t="s">
        <v>29</v>
      </c>
      <c r="W2737" s="2" t="s">
        <v>1408</v>
      </c>
      <c r="X2737" s="2" t="s">
        <v>1141</v>
      </c>
      <c r="Y2737" s="2">
        <v>2.0699999999999998</v>
      </c>
      <c r="Z2737" s="2" t="s">
        <v>1758</v>
      </c>
    </row>
    <row r="2738" spans="1:27" ht="14.25" customHeight="1">
      <c r="A2738" s="1">
        <v>2215</v>
      </c>
      <c r="B2738" s="2">
        <v>1</v>
      </c>
      <c r="C2738" s="1" t="s">
        <v>2635</v>
      </c>
      <c r="D2738" s="1" t="s">
        <v>2636</v>
      </c>
      <c r="E2738" s="1">
        <v>2020</v>
      </c>
      <c r="F2738" s="1" t="s">
        <v>2637</v>
      </c>
      <c r="G2738" s="1" t="s">
        <v>2638</v>
      </c>
      <c r="H2738" s="8" t="str">
        <f>HYPERLINK("https://doi.org/"&amp;G2738)</f>
        <v>https://doi.org/10.1175/JAMC-D-20-0024.1</v>
      </c>
      <c r="I2738" s="1" t="s">
        <v>2639</v>
      </c>
      <c r="J2738" s="1" t="s">
        <v>2640</v>
      </c>
      <c r="K2738" s="2">
        <v>1</v>
      </c>
      <c r="L2738" s="2"/>
      <c r="M2738" s="2" t="s">
        <v>2644</v>
      </c>
      <c r="N2738" s="15">
        <f t="shared" si="55"/>
        <v>1.5459624833740306</v>
      </c>
      <c r="O2738" s="15"/>
      <c r="Q2738" s="2"/>
      <c r="R2738" s="4"/>
      <c r="U2738" s="2" t="s">
        <v>35</v>
      </c>
      <c r="V2738" s="2" t="s">
        <v>29</v>
      </c>
      <c r="W2738" s="2" t="s">
        <v>1408</v>
      </c>
      <c r="X2738" s="2" t="s">
        <v>1141</v>
      </c>
      <c r="Y2738" s="2">
        <v>2.39</v>
      </c>
      <c r="Z2738" s="2" t="s">
        <v>1758</v>
      </c>
    </row>
    <row r="2739" spans="1:27" ht="14.25" customHeight="1">
      <c r="A2739" s="1">
        <v>2215</v>
      </c>
      <c r="B2739" s="2">
        <v>1</v>
      </c>
      <c r="C2739" s="1" t="s">
        <v>2635</v>
      </c>
      <c r="D2739" s="1" t="s">
        <v>2636</v>
      </c>
      <c r="E2739" s="1">
        <v>2020</v>
      </c>
      <c r="F2739" s="1" t="s">
        <v>2637</v>
      </c>
      <c r="G2739" s="1" t="s">
        <v>2638</v>
      </c>
      <c r="H2739" s="8" t="str">
        <f>HYPERLINK("https://doi.org/"&amp;G2739)</f>
        <v>https://doi.org/10.1175/JAMC-D-20-0024.1</v>
      </c>
      <c r="I2739" s="1" t="s">
        <v>2639</v>
      </c>
      <c r="J2739" s="1" t="s">
        <v>2640</v>
      </c>
      <c r="K2739" s="2">
        <v>1</v>
      </c>
      <c r="L2739" s="2"/>
      <c r="M2739" s="2" t="s">
        <v>2645</v>
      </c>
      <c r="N2739" s="15">
        <f t="shared" si="55"/>
        <v>1.5132745950421556</v>
      </c>
      <c r="O2739" s="15"/>
      <c r="Q2739" s="2"/>
      <c r="R2739" s="4"/>
      <c r="U2739" s="2" t="s">
        <v>35</v>
      </c>
      <c r="V2739" s="2" t="s">
        <v>29</v>
      </c>
      <c r="W2739" s="2" t="s">
        <v>1408</v>
      </c>
      <c r="X2739" s="2" t="s">
        <v>1141</v>
      </c>
      <c r="Y2739" s="2">
        <v>2.29</v>
      </c>
      <c r="Z2739" s="2" t="s">
        <v>1758</v>
      </c>
    </row>
    <row r="2740" spans="1:27" ht="14.25" customHeight="1">
      <c r="A2740" s="1">
        <v>2215</v>
      </c>
      <c r="B2740" s="2">
        <v>1</v>
      </c>
      <c r="C2740" s="1" t="s">
        <v>2635</v>
      </c>
      <c r="D2740" s="1" t="s">
        <v>2636</v>
      </c>
      <c r="E2740" s="1">
        <v>2020</v>
      </c>
      <c r="F2740" s="1" t="s">
        <v>2637</v>
      </c>
      <c r="G2740" s="1" t="s">
        <v>2638</v>
      </c>
      <c r="H2740" s="8" t="str">
        <f>HYPERLINK("https://doi.org/"&amp;G2740)</f>
        <v>https://doi.org/10.1175/JAMC-D-20-0024.1</v>
      </c>
      <c r="I2740" s="1" t="s">
        <v>2639</v>
      </c>
      <c r="J2740" s="1" t="s">
        <v>2640</v>
      </c>
      <c r="K2740" s="2">
        <v>1</v>
      </c>
      <c r="L2740" s="2"/>
      <c r="M2740" s="2" t="s">
        <v>803</v>
      </c>
      <c r="N2740" s="15">
        <f t="shared" si="55"/>
        <v>1.8357559750685819</v>
      </c>
      <c r="O2740" s="15"/>
      <c r="Q2740" s="2"/>
      <c r="R2740" s="4"/>
      <c r="U2740" s="2" t="s">
        <v>35</v>
      </c>
      <c r="V2740" s="2" t="s">
        <v>30</v>
      </c>
      <c r="W2740" s="2" t="s">
        <v>2646</v>
      </c>
      <c r="X2740" s="2" t="s">
        <v>1141</v>
      </c>
      <c r="Y2740" s="2">
        <v>3.37</v>
      </c>
      <c r="Z2740" s="2" t="s">
        <v>1758</v>
      </c>
    </row>
    <row r="2741" spans="1:27" ht="14.25" customHeight="1">
      <c r="A2741" s="1">
        <v>2215</v>
      </c>
      <c r="B2741" s="2">
        <v>1</v>
      </c>
      <c r="C2741" s="1" t="s">
        <v>2635</v>
      </c>
      <c r="D2741" s="1" t="s">
        <v>2636</v>
      </c>
      <c r="E2741" s="1">
        <v>2020</v>
      </c>
      <c r="F2741" s="1" t="s">
        <v>2637</v>
      </c>
      <c r="G2741" s="1" t="s">
        <v>2638</v>
      </c>
      <c r="H2741" s="8" t="str">
        <f>HYPERLINK("https://doi.org/"&amp;G2741)</f>
        <v>https://doi.org/10.1175/JAMC-D-20-0024.1</v>
      </c>
      <c r="I2741" s="1" t="s">
        <v>2639</v>
      </c>
      <c r="J2741" s="1" t="s">
        <v>2640</v>
      </c>
      <c r="K2741" s="2">
        <v>1</v>
      </c>
      <c r="L2741" s="2"/>
      <c r="M2741" s="2" t="s">
        <v>2641</v>
      </c>
      <c r="N2741" s="15">
        <f t="shared" si="55"/>
        <v>1.4560219778561037</v>
      </c>
      <c r="O2741" s="15"/>
      <c r="Q2741" s="2"/>
      <c r="R2741" s="4"/>
      <c r="U2741" s="2" t="s">
        <v>35</v>
      </c>
      <c r="V2741" s="2" t="s">
        <v>30</v>
      </c>
      <c r="W2741" s="2" t="s">
        <v>2646</v>
      </c>
      <c r="X2741" s="2" t="s">
        <v>1141</v>
      </c>
      <c r="Y2741" s="2">
        <v>2.12</v>
      </c>
      <c r="Z2741" s="2" t="s">
        <v>1758</v>
      </c>
    </row>
    <row r="2742" spans="1:27" ht="14.25" customHeight="1">
      <c r="A2742" s="1">
        <v>2215</v>
      </c>
      <c r="B2742" s="2">
        <v>1</v>
      </c>
      <c r="C2742" s="1" t="s">
        <v>2635</v>
      </c>
      <c r="D2742" s="1" t="s">
        <v>2636</v>
      </c>
      <c r="E2742" s="1">
        <v>2020</v>
      </c>
      <c r="F2742" s="1" t="s">
        <v>2637</v>
      </c>
      <c r="G2742" s="1" t="s">
        <v>2638</v>
      </c>
      <c r="H2742" s="8" t="str">
        <f>HYPERLINK("https://doi.org/"&amp;G2742)</f>
        <v>https://doi.org/10.1175/JAMC-D-20-0024.1</v>
      </c>
      <c r="I2742" s="1" t="s">
        <v>2639</v>
      </c>
      <c r="J2742" s="1" t="s">
        <v>2640</v>
      </c>
      <c r="K2742" s="2">
        <v>1</v>
      </c>
      <c r="L2742" s="2"/>
      <c r="M2742" s="2" t="s">
        <v>2642</v>
      </c>
      <c r="N2742" s="15">
        <f t="shared" si="55"/>
        <v>1.4696938456699069</v>
      </c>
      <c r="O2742" s="15"/>
      <c r="Q2742" s="2"/>
      <c r="R2742" s="4"/>
      <c r="U2742" s="2" t="s">
        <v>35</v>
      </c>
      <c r="V2742" s="2" t="s">
        <v>30</v>
      </c>
      <c r="W2742" s="2" t="s">
        <v>2646</v>
      </c>
      <c r="X2742" s="2" t="s">
        <v>1141</v>
      </c>
      <c r="Y2742" s="2">
        <v>2.16</v>
      </c>
      <c r="Z2742" s="2" t="s">
        <v>1758</v>
      </c>
    </row>
    <row r="2743" spans="1:27" ht="14.25" customHeight="1">
      <c r="A2743" s="1">
        <v>2215</v>
      </c>
      <c r="B2743" s="2">
        <v>1</v>
      </c>
      <c r="C2743" s="1" t="s">
        <v>2635</v>
      </c>
      <c r="D2743" s="1" t="s">
        <v>2636</v>
      </c>
      <c r="E2743" s="1">
        <v>2020</v>
      </c>
      <c r="F2743" s="1" t="s">
        <v>2637</v>
      </c>
      <c r="G2743" s="1" t="s">
        <v>2638</v>
      </c>
      <c r="H2743" s="8" t="str">
        <f>HYPERLINK("https://doi.org/"&amp;G2743)</f>
        <v>https://doi.org/10.1175/JAMC-D-20-0024.1</v>
      </c>
      <c r="I2743" s="1" t="s">
        <v>2639</v>
      </c>
      <c r="J2743" s="1" t="s">
        <v>2640</v>
      </c>
      <c r="K2743" s="2">
        <v>1</v>
      </c>
      <c r="L2743" s="2"/>
      <c r="M2743" s="2" t="s">
        <v>1322</v>
      </c>
      <c r="N2743" s="15">
        <f t="shared" si="55"/>
        <v>1.1661903789690602</v>
      </c>
      <c r="O2743" s="15"/>
      <c r="Q2743" s="2"/>
      <c r="R2743" s="4"/>
      <c r="U2743" s="2" t="s">
        <v>35</v>
      </c>
      <c r="V2743" s="2" t="s">
        <v>30</v>
      </c>
      <c r="W2743" s="2" t="s">
        <v>2646</v>
      </c>
      <c r="X2743" s="2" t="s">
        <v>1141</v>
      </c>
      <c r="Y2743" s="2">
        <v>1.36</v>
      </c>
      <c r="Z2743" s="2" t="s">
        <v>1758</v>
      </c>
    </row>
    <row r="2744" spans="1:27" ht="14.25" customHeight="1">
      <c r="A2744" s="1">
        <v>2215</v>
      </c>
      <c r="B2744" s="2">
        <v>1</v>
      </c>
      <c r="C2744" s="1" t="s">
        <v>2635</v>
      </c>
      <c r="D2744" s="1" t="s">
        <v>2636</v>
      </c>
      <c r="E2744" s="1">
        <v>2020</v>
      </c>
      <c r="F2744" s="1" t="s">
        <v>2637</v>
      </c>
      <c r="G2744" s="1" t="s">
        <v>2638</v>
      </c>
      <c r="H2744" s="8" t="str">
        <f>HYPERLINK("https://doi.org/"&amp;G2744)</f>
        <v>https://doi.org/10.1175/JAMC-D-20-0024.1</v>
      </c>
      <c r="I2744" s="1" t="s">
        <v>2639</v>
      </c>
      <c r="J2744" s="1" t="s">
        <v>2640</v>
      </c>
      <c r="K2744" s="2">
        <v>1</v>
      </c>
      <c r="L2744" s="2"/>
      <c r="M2744" s="2" t="s">
        <v>2643</v>
      </c>
      <c r="N2744" s="15">
        <f t="shared" si="55"/>
        <v>1.2041594578792296</v>
      </c>
      <c r="O2744" s="15"/>
      <c r="Q2744" s="2"/>
      <c r="R2744" s="4"/>
      <c r="U2744" s="2" t="s">
        <v>35</v>
      </c>
      <c r="V2744" s="2" t="s">
        <v>30</v>
      </c>
      <c r="W2744" s="2" t="s">
        <v>2646</v>
      </c>
      <c r="X2744" s="2" t="s">
        <v>1141</v>
      </c>
      <c r="Y2744" s="2">
        <v>1.45</v>
      </c>
      <c r="Z2744" s="2" t="s">
        <v>1758</v>
      </c>
    </row>
    <row r="2745" spans="1:27" ht="14.25" customHeight="1">
      <c r="A2745" s="1">
        <v>2215</v>
      </c>
      <c r="B2745" s="2">
        <v>1</v>
      </c>
      <c r="C2745" s="1" t="s">
        <v>2635</v>
      </c>
      <c r="D2745" s="1" t="s">
        <v>2636</v>
      </c>
      <c r="E2745" s="1">
        <v>2020</v>
      </c>
      <c r="F2745" s="1" t="s">
        <v>2637</v>
      </c>
      <c r="G2745" s="1" t="s">
        <v>2638</v>
      </c>
      <c r="H2745" s="8" t="str">
        <f>HYPERLINK("https://doi.org/"&amp;G2745)</f>
        <v>https://doi.org/10.1175/JAMC-D-20-0024.1</v>
      </c>
      <c r="I2745" s="1" t="s">
        <v>2639</v>
      </c>
      <c r="J2745" s="1" t="s">
        <v>2640</v>
      </c>
      <c r="K2745" s="2">
        <v>1</v>
      </c>
      <c r="L2745" s="2"/>
      <c r="M2745" s="2" t="s">
        <v>2644</v>
      </c>
      <c r="N2745" s="15">
        <f t="shared" si="55"/>
        <v>1.3266499161421599</v>
      </c>
      <c r="O2745" s="15"/>
      <c r="Q2745" s="2"/>
      <c r="R2745" s="4"/>
      <c r="U2745" s="2" t="s">
        <v>35</v>
      </c>
      <c r="V2745" s="2" t="s">
        <v>30</v>
      </c>
      <c r="W2745" s="2" t="s">
        <v>2646</v>
      </c>
      <c r="X2745" s="2" t="s">
        <v>1141</v>
      </c>
      <c r="Y2745" s="2">
        <v>1.76</v>
      </c>
      <c r="Z2745" s="2" t="s">
        <v>1758</v>
      </c>
    </row>
    <row r="2746" spans="1:27" ht="14.25" customHeight="1">
      <c r="A2746" s="1">
        <v>2215</v>
      </c>
      <c r="B2746" s="2">
        <v>1</v>
      </c>
      <c r="C2746" s="1" t="s">
        <v>2635</v>
      </c>
      <c r="D2746" s="1" t="s">
        <v>2636</v>
      </c>
      <c r="E2746" s="1">
        <v>2020</v>
      </c>
      <c r="F2746" s="1" t="s">
        <v>2637</v>
      </c>
      <c r="G2746" s="1" t="s">
        <v>2638</v>
      </c>
      <c r="H2746" s="8" t="str">
        <f>HYPERLINK("https://doi.org/"&amp;G2746)</f>
        <v>https://doi.org/10.1175/JAMC-D-20-0024.1</v>
      </c>
      <c r="I2746" s="1" t="s">
        <v>2639</v>
      </c>
      <c r="J2746" s="1" t="s">
        <v>2640</v>
      </c>
      <c r="K2746" s="2">
        <v>1</v>
      </c>
      <c r="L2746" s="2"/>
      <c r="M2746" s="2" t="s">
        <v>2645</v>
      </c>
      <c r="N2746" s="15">
        <f t="shared" si="55"/>
        <v>1.8920887928424501</v>
      </c>
      <c r="O2746" s="15"/>
      <c r="Q2746" s="2"/>
      <c r="R2746" s="4"/>
      <c r="U2746" s="2" t="s">
        <v>35</v>
      </c>
      <c r="V2746" s="2" t="s">
        <v>30</v>
      </c>
      <c r="W2746" s="2" t="s">
        <v>2646</v>
      </c>
      <c r="X2746" s="2" t="s">
        <v>1141</v>
      </c>
      <c r="Y2746" s="2">
        <v>3.58</v>
      </c>
      <c r="Z2746" s="2" t="s">
        <v>1758</v>
      </c>
    </row>
    <row r="2747" spans="1:27" ht="14.25" customHeight="1">
      <c r="A2747" s="1">
        <v>1304</v>
      </c>
      <c r="B2747" s="2">
        <v>1</v>
      </c>
      <c r="C2747" s="1" t="s">
        <v>2647</v>
      </c>
      <c r="D2747" s="1" t="s">
        <v>2648</v>
      </c>
      <c r="E2747" s="1">
        <v>2015</v>
      </c>
      <c r="F2747" s="1" t="s">
        <v>2649</v>
      </c>
      <c r="G2747" s="1" t="s">
        <v>2650</v>
      </c>
      <c r="H2747" s="8" t="str">
        <f>HYPERLINK("https://doi.org/"&amp;G2747)</f>
        <v>https://doi.org/10.1175/JHM-D-14-0189.1</v>
      </c>
      <c r="I2747" s="1" t="s">
        <v>2651</v>
      </c>
      <c r="J2747" s="1" t="s">
        <v>2652</v>
      </c>
      <c r="K2747" s="2">
        <v>14</v>
      </c>
      <c r="L2747" s="2"/>
      <c r="M2747" s="2" t="s">
        <v>1744</v>
      </c>
      <c r="N2747" s="25">
        <f t="shared" ref="N2747:N2750" si="56">P2747/R2747</f>
        <v>0.31013698630136988</v>
      </c>
      <c r="O2747" s="21">
        <f t="shared" ref="O2747:O2750" si="57">Q2747/R2747</f>
        <v>1.1369863013698631</v>
      </c>
      <c r="P2747" s="2">
        <v>113.2</v>
      </c>
      <c r="Q2747" s="2">
        <v>415</v>
      </c>
      <c r="R2747" s="10">
        <v>365</v>
      </c>
      <c r="U2747" s="1" t="s">
        <v>4</v>
      </c>
      <c r="X2747" s="2" t="s">
        <v>1141</v>
      </c>
      <c r="Y2747" s="2" t="s">
        <v>223</v>
      </c>
      <c r="AA2747" s="2"/>
    </row>
    <row r="2748" spans="1:27" ht="14.25" customHeight="1">
      <c r="A2748" s="1">
        <v>1304</v>
      </c>
      <c r="B2748" s="2">
        <v>1</v>
      </c>
      <c r="C2748" s="1" t="s">
        <v>2647</v>
      </c>
      <c r="D2748" s="1" t="s">
        <v>2648</v>
      </c>
      <c r="E2748" s="1">
        <v>2015</v>
      </c>
      <c r="F2748" s="1" t="s">
        <v>2649</v>
      </c>
      <c r="G2748" s="1" t="s">
        <v>2650</v>
      </c>
      <c r="H2748" s="8" t="str">
        <f>HYPERLINK("https://doi.org/"&amp;G2748)</f>
        <v>https://doi.org/10.1175/JHM-D-14-0189.1</v>
      </c>
      <c r="I2748" s="1" t="s">
        <v>2651</v>
      </c>
      <c r="J2748" s="1" t="s">
        <v>2652</v>
      </c>
      <c r="K2748" s="2">
        <v>14</v>
      </c>
      <c r="L2748" s="2"/>
      <c r="M2748" s="2" t="s">
        <v>2653</v>
      </c>
      <c r="N2748" s="25">
        <f t="shared" si="56"/>
        <v>0.14794520547945206</v>
      </c>
      <c r="O2748" s="21">
        <f t="shared" si="57"/>
        <v>1.1369863013698631</v>
      </c>
      <c r="P2748" s="2">
        <v>54</v>
      </c>
      <c r="Q2748" s="2">
        <v>415</v>
      </c>
      <c r="R2748" s="10">
        <v>365</v>
      </c>
      <c r="U2748" s="1" t="s">
        <v>4</v>
      </c>
      <c r="X2748" s="2" t="s">
        <v>1141</v>
      </c>
      <c r="Y2748" s="2" t="s">
        <v>223</v>
      </c>
      <c r="AA2748" s="2"/>
    </row>
    <row r="2749" spans="1:27" ht="14.25" customHeight="1">
      <c r="A2749" s="1">
        <v>1304</v>
      </c>
      <c r="B2749" s="2">
        <v>1</v>
      </c>
      <c r="C2749" s="1" t="s">
        <v>2647</v>
      </c>
      <c r="D2749" s="1" t="s">
        <v>2648</v>
      </c>
      <c r="E2749" s="1">
        <v>2015</v>
      </c>
      <c r="F2749" s="1" t="s">
        <v>2649</v>
      </c>
      <c r="G2749" s="1" t="s">
        <v>2650</v>
      </c>
      <c r="H2749" s="8" t="str">
        <f>HYPERLINK("https://doi.org/"&amp;G2749)</f>
        <v>https://doi.org/10.1175/JHM-D-14-0189.1</v>
      </c>
      <c r="I2749" s="1" t="s">
        <v>2651</v>
      </c>
      <c r="J2749" s="1" t="s">
        <v>2652</v>
      </c>
      <c r="K2749" s="2">
        <v>14</v>
      </c>
      <c r="L2749" s="2"/>
      <c r="M2749" s="2" t="s">
        <v>592</v>
      </c>
      <c r="N2749" s="25">
        <f t="shared" si="56"/>
        <v>0.17726027397260274</v>
      </c>
      <c r="O2749" s="21">
        <f t="shared" si="57"/>
        <v>1.1369863013698631</v>
      </c>
      <c r="P2749" s="2">
        <v>64.7</v>
      </c>
      <c r="Q2749" s="2">
        <v>415</v>
      </c>
      <c r="R2749" s="10">
        <v>365</v>
      </c>
      <c r="U2749" s="1" t="s">
        <v>4</v>
      </c>
      <c r="X2749" s="2" t="s">
        <v>1141</v>
      </c>
      <c r="Y2749" s="2" t="s">
        <v>223</v>
      </c>
      <c r="AA2749" s="2"/>
    </row>
    <row r="2750" spans="1:27" ht="14.25" customHeight="1">
      <c r="A2750" s="1">
        <v>1304</v>
      </c>
      <c r="B2750" s="2">
        <v>1</v>
      </c>
      <c r="C2750" s="1" t="s">
        <v>2647</v>
      </c>
      <c r="D2750" s="1" t="s">
        <v>2648</v>
      </c>
      <c r="E2750" s="1">
        <v>2015</v>
      </c>
      <c r="F2750" s="1" t="s">
        <v>2649</v>
      </c>
      <c r="G2750" s="1" t="s">
        <v>2650</v>
      </c>
      <c r="H2750" s="8" t="str">
        <f>HYPERLINK("https://doi.org/"&amp;G2750)</f>
        <v>https://doi.org/10.1175/JHM-D-14-0189.1</v>
      </c>
      <c r="I2750" s="1" t="s">
        <v>2651</v>
      </c>
      <c r="J2750" s="1" t="s">
        <v>2652</v>
      </c>
      <c r="K2750" s="2">
        <v>14</v>
      </c>
      <c r="L2750" s="2"/>
      <c r="M2750" s="2" t="s">
        <v>2654</v>
      </c>
      <c r="N2750" s="25">
        <f t="shared" si="56"/>
        <v>0.24493150684931508</v>
      </c>
      <c r="O2750" s="21">
        <f t="shared" si="57"/>
        <v>1.1369863013698631</v>
      </c>
      <c r="P2750" s="2">
        <v>89.4</v>
      </c>
      <c r="Q2750" s="2">
        <v>415</v>
      </c>
      <c r="R2750" s="10">
        <v>365</v>
      </c>
      <c r="U2750" s="1" t="s">
        <v>4</v>
      </c>
      <c r="X2750" s="2" t="s">
        <v>1141</v>
      </c>
      <c r="Y2750" s="2" t="s">
        <v>223</v>
      </c>
    </row>
    <row r="2751" spans="1:27" ht="14.25" customHeight="1">
      <c r="A2751" s="1">
        <v>2676</v>
      </c>
      <c r="B2751" s="12">
        <v>1</v>
      </c>
      <c r="C2751" s="1" t="s">
        <v>2655</v>
      </c>
      <c r="D2751" s="1" t="s">
        <v>2656</v>
      </c>
      <c r="E2751" s="1">
        <v>2019</v>
      </c>
      <c r="F2751" s="1" t="s">
        <v>2657</v>
      </c>
      <c r="G2751" s="1" t="s">
        <v>2658</v>
      </c>
      <c r="H2751" s="8" t="str">
        <f>HYPERLINK("https://doi.org/"&amp;G2751)</f>
        <v>https://doi.org/10.1186/s13717-019-0158-8</v>
      </c>
      <c r="I2751" s="1" t="s">
        <v>2659</v>
      </c>
      <c r="J2751" s="1" t="s">
        <v>2660</v>
      </c>
      <c r="K2751" s="2">
        <v>3</v>
      </c>
      <c r="L2751" s="2"/>
      <c r="M2751" s="2" t="s">
        <v>2661</v>
      </c>
      <c r="N2751" s="21">
        <f t="shared" ref="N2751:N2762" si="58">P2751/30</f>
        <v>0.69333333333333336</v>
      </c>
      <c r="O2751" s="21"/>
      <c r="P2751" s="2">
        <v>20.8</v>
      </c>
      <c r="Q2751" s="21"/>
      <c r="R2751" s="10">
        <v>30</v>
      </c>
      <c r="U2751" s="2" t="s">
        <v>45</v>
      </c>
      <c r="X2751" s="2" t="s">
        <v>1141</v>
      </c>
      <c r="Z2751" s="2" t="s">
        <v>2662</v>
      </c>
      <c r="AA2751" s="2"/>
    </row>
    <row r="2752" spans="1:27" ht="14.25" customHeight="1">
      <c r="A2752" s="1">
        <v>2676</v>
      </c>
      <c r="B2752" s="12">
        <v>1</v>
      </c>
      <c r="C2752" s="1" t="s">
        <v>2655</v>
      </c>
      <c r="D2752" s="1" t="s">
        <v>2656</v>
      </c>
      <c r="E2752" s="1">
        <v>2019</v>
      </c>
      <c r="F2752" s="1" t="s">
        <v>2657</v>
      </c>
      <c r="G2752" s="1" t="s">
        <v>2658</v>
      </c>
      <c r="H2752" s="8" t="str">
        <f>HYPERLINK("https://doi.org/"&amp;G2752)</f>
        <v>https://doi.org/10.1186/s13717-019-0158-8</v>
      </c>
      <c r="I2752" s="1" t="s">
        <v>2659</v>
      </c>
      <c r="J2752" s="1" t="s">
        <v>2660</v>
      </c>
      <c r="K2752" s="2">
        <v>3</v>
      </c>
      <c r="L2752" s="2"/>
      <c r="M2752" s="2" t="s">
        <v>2661</v>
      </c>
      <c r="N2752" s="21">
        <f t="shared" si="58"/>
        <v>0.91666666666666663</v>
      </c>
      <c r="O2752" s="21"/>
      <c r="P2752" s="2">
        <v>27.5</v>
      </c>
      <c r="Q2752" s="21"/>
      <c r="R2752" s="10">
        <v>30</v>
      </c>
      <c r="U2752" s="2" t="s">
        <v>45</v>
      </c>
      <c r="X2752" s="2" t="s">
        <v>1141</v>
      </c>
      <c r="Z2752" s="2" t="s">
        <v>2662</v>
      </c>
      <c r="AA2752" s="2"/>
    </row>
    <row r="2753" spans="1:27" ht="14.25" customHeight="1">
      <c r="A2753" s="1">
        <v>2676</v>
      </c>
      <c r="B2753" s="12">
        <v>1</v>
      </c>
      <c r="C2753" s="1" t="s">
        <v>2655</v>
      </c>
      <c r="D2753" s="1" t="s">
        <v>2656</v>
      </c>
      <c r="E2753" s="1">
        <v>2019</v>
      </c>
      <c r="F2753" s="1" t="s">
        <v>2657</v>
      </c>
      <c r="G2753" s="1" t="s">
        <v>2658</v>
      </c>
      <c r="H2753" s="8" t="str">
        <f>HYPERLINK("https://doi.org/"&amp;G2753)</f>
        <v>https://doi.org/10.1186/s13717-019-0158-8</v>
      </c>
      <c r="I2753" s="1" t="s">
        <v>2659</v>
      </c>
      <c r="J2753" s="1" t="s">
        <v>2660</v>
      </c>
      <c r="K2753" s="2">
        <v>3</v>
      </c>
      <c r="L2753" s="2"/>
      <c r="M2753" s="2" t="s">
        <v>2661</v>
      </c>
      <c r="N2753" s="21">
        <f t="shared" si="58"/>
        <v>1.7166666666666666</v>
      </c>
      <c r="O2753" s="21"/>
      <c r="P2753" s="2">
        <v>51.5</v>
      </c>
      <c r="Q2753" s="21"/>
      <c r="R2753" s="10">
        <v>30</v>
      </c>
      <c r="U2753" s="2" t="s">
        <v>45</v>
      </c>
      <c r="X2753" s="2" t="s">
        <v>1141</v>
      </c>
      <c r="Z2753" s="2" t="s">
        <v>2662</v>
      </c>
      <c r="AA2753" s="2"/>
    </row>
    <row r="2754" spans="1:27" ht="14.25" customHeight="1">
      <c r="A2754" s="1">
        <v>2676</v>
      </c>
      <c r="B2754" s="12">
        <v>1</v>
      </c>
      <c r="C2754" s="1" t="s">
        <v>2655</v>
      </c>
      <c r="D2754" s="1" t="s">
        <v>2656</v>
      </c>
      <c r="E2754" s="1">
        <v>2019</v>
      </c>
      <c r="F2754" s="1" t="s">
        <v>2657</v>
      </c>
      <c r="G2754" s="1" t="s">
        <v>2658</v>
      </c>
      <c r="H2754" s="8" t="str">
        <f>HYPERLINK("https://doi.org/"&amp;G2754)</f>
        <v>https://doi.org/10.1186/s13717-019-0158-8</v>
      </c>
      <c r="I2754" s="1" t="s">
        <v>2659</v>
      </c>
      <c r="J2754" s="1" t="s">
        <v>2660</v>
      </c>
      <c r="K2754" s="2">
        <v>1</v>
      </c>
      <c r="L2754" s="2"/>
      <c r="M2754" s="2" t="s">
        <v>2661</v>
      </c>
      <c r="N2754" s="21">
        <f t="shared" si="58"/>
        <v>0.89200000000000002</v>
      </c>
      <c r="O2754" s="21"/>
      <c r="P2754" s="2">
        <v>26.76</v>
      </c>
      <c r="Q2754" s="2"/>
      <c r="R2754" s="10">
        <v>30</v>
      </c>
      <c r="U2754" s="2" t="s">
        <v>45</v>
      </c>
      <c r="W2754" s="2" t="s">
        <v>2664</v>
      </c>
      <c r="X2754" s="2" t="s">
        <v>1141</v>
      </c>
      <c r="Z2754" s="2" t="s">
        <v>2662</v>
      </c>
      <c r="AA2754" s="2"/>
    </row>
    <row r="2755" spans="1:27" ht="14.25" customHeight="1">
      <c r="A2755" s="1">
        <v>2676</v>
      </c>
      <c r="B2755" s="12">
        <v>1</v>
      </c>
      <c r="C2755" s="1" t="s">
        <v>2655</v>
      </c>
      <c r="D2755" s="1" t="s">
        <v>2656</v>
      </c>
      <c r="E2755" s="1">
        <v>2019</v>
      </c>
      <c r="F2755" s="1" t="s">
        <v>2657</v>
      </c>
      <c r="G2755" s="1" t="s">
        <v>2658</v>
      </c>
      <c r="H2755" s="8" t="str">
        <f>HYPERLINK("https://doi.org/"&amp;G2755)</f>
        <v>https://doi.org/10.1186/s13717-019-0158-8</v>
      </c>
      <c r="I2755" s="1" t="s">
        <v>2659</v>
      </c>
      <c r="J2755" s="1" t="s">
        <v>2660</v>
      </c>
      <c r="K2755" s="2">
        <v>1</v>
      </c>
      <c r="L2755" s="2"/>
      <c r="M2755" s="2" t="s">
        <v>2661</v>
      </c>
      <c r="N2755" s="21">
        <f t="shared" si="58"/>
        <v>0.72199999999999998</v>
      </c>
      <c r="O2755" s="21"/>
      <c r="P2755" s="2">
        <v>21.66</v>
      </c>
      <c r="Q2755" s="2"/>
      <c r="R2755" s="10">
        <v>30</v>
      </c>
      <c r="U2755" s="2" t="s">
        <v>45</v>
      </c>
      <c r="W2755" s="2" t="s">
        <v>2665</v>
      </c>
      <c r="X2755" s="2" t="s">
        <v>1141</v>
      </c>
      <c r="Z2755" s="2" t="s">
        <v>2662</v>
      </c>
      <c r="AA2755" s="2"/>
    </row>
    <row r="2756" spans="1:27" ht="14.25" customHeight="1">
      <c r="A2756" s="1">
        <v>2676</v>
      </c>
      <c r="B2756" s="12">
        <v>1</v>
      </c>
      <c r="C2756" s="1" t="s">
        <v>2655</v>
      </c>
      <c r="D2756" s="1" t="s">
        <v>2656</v>
      </c>
      <c r="E2756" s="1">
        <v>2019</v>
      </c>
      <c r="F2756" s="1" t="s">
        <v>2657</v>
      </c>
      <c r="G2756" s="1" t="s">
        <v>2658</v>
      </c>
      <c r="H2756" s="8" t="str">
        <f>HYPERLINK("https://doi.org/"&amp;G2756)</f>
        <v>https://doi.org/10.1186/s13717-019-0158-8</v>
      </c>
      <c r="I2756" s="1" t="s">
        <v>2659</v>
      </c>
      <c r="J2756" s="1" t="s">
        <v>2660</v>
      </c>
      <c r="K2756" s="2">
        <v>1</v>
      </c>
      <c r="L2756" s="2"/>
      <c r="M2756" s="2" t="s">
        <v>2661</v>
      </c>
      <c r="N2756" s="21">
        <f t="shared" si="58"/>
        <v>0.55833333333333335</v>
      </c>
      <c r="O2756" s="21"/>
      <c r="P2756" s="2">
        <v>16.75</v>
      </c>
      <c r="Q2756" s="2"/>
      <c r="R2756" s="10">
        <v>30</v>
      </c>
      <c r="U2756" s="2" t="s">
        <v>45</v>
      </c>
      <c r="W2756" s="2" t="s">
        <v>2666</v>
      </c>
      <c r="X2756" s="2" t="s">
        <v>1141</v>
      </c>
      <c r="Z2756" s="2" t="s">
        <v>2662</v>
      </c>
      <c r="AA2756" s="2"/>
    </row>
    <row r="2757" spans="1:27" ht="14.25" customHeight="1">
      <c r="A2757" s="1">
        <v>2676</v>
      </c>
      <c r="B2757" s="12">
        <v>1</v>
      </c>
      <c r="C2757" s="1" t="s">
        <v>2655</v>
      </c>
      <c r="D2757" s="1" t="s">
        <v>2656</v>
      </c>
      <c r="E2757" s="1">
        <v>2019</v>
      </c>
      <c r="F2757" s="1" t="s">
        <v>2657</v>
      </c>
      <c r="G2757" s="1" t="s">
        <v>2658</v>
      </c>
      <c r="H2757" s="8" t="str">
        <f>HYPERLINK("https://doi.org/"&amp;G2757)</f>
        <v>https://doi.org/10.1186/s13717-019-0158-8</v>
      </c>
      <c r="I2757" s="1" t="s">
        <v>2659</v>
      </c>
      <c r="J2757" s="1" t="s">
        <v>2660</v>
      </c>
      <c r="K2757" s="2">
        <v>1</v>
      </c>
      <c r="L2757" s="2"/>
      <c r="M2757" s="2" t="s">
        <v>2661</v>
      </c>
      <c r="N2757" s="21">
        <f t="shared" si="58"/>
        <v>0.49633333333333335</v>
      </c>
      <c r="O2757" s="21"/>
      <c r="P2757" s="2">
        <v>14.89</v>
      </c>
      <c r="Q2757" s="2"/>
      <c r="R2757" s="10">
        <v>30</v>
      </c>
      <c r="U2757" s="2" t="s">
        <v>45</v>
      </c>
      <c r="W2757" s="2" t="s">
        <v>2664</v>
      </c>
      <c r="X2757" s="2" t="s">
        <v>1141</v>
      </c>
      <c r="Z2757" s="2" t="s">
        <v>2662</v>
      </c>
      <c r="AA2757" s="2"/>
    </row>
    <row r="2758" spans="1:27" ht="14.25" customHeight="1">
      <c r="A2758" s="1">
        <v>2676</v>
      </c>
      <c r="B2758" s="12">
        <v>1</v>
      </c>
      <c r="C2758" s="1" t="s">
        <v>2655</v>
      </c>
      <c r="D2758" s="1" t="s">
        <v>2656</v>
      </c>
      <c r="E2758" s="1">
        <v>2019</v>
      </c>
      <c r="F2758" s="1" t="s">
        <v>2657</v>
      </c>
      <c r="G2758" s="1" t="s">
        <v>2658</v>
      </c>
      <c r="H2758" s="8" t="str">
        <f>HYPERLINK("https://doi.org/"&amp;G2758)</f>
        <v>https://doi.org/10.1186/s13717-019-0158-8</v>
      </c>
      <c r="I2758" s="1" t="s">
        <v>2659</v>
      </c>
      <c r="J2758" s="1" t="s">
        <v>2660</v>
      </c>
      <c r="K2758" s="2">
        <v>1</v>
      </c>
      <c r="L2758" s="2"/>
      <c r="M2758" s="2" t="s">
        <v>2661</v>
      </c>
      <c r="N2758" s="21">
        <f t="shared" si="58"/>
        <v>0.73399999999999999</v>
      </c>
      <c r="O2758" s="21"/>
      <c r="P2758" s="2">
        <v>22.02</v>
      </c>
      <c r="Q2758" s="2"/>
      <c r="R2758" s="10">
        <v>30</v>
      </c>
      <c r="U2758" s="2" t="s">
        <v>45</v>
      </c>
      <c r="W2758" s="2" t="s">
        <v>2665</v>
      </c>
      <c r="X2758" s="2" t="s">
        <v>1141</v>
      </c>
      <c r="Z2758" s="2" t="s">
        <v>2662</v>
      </c>
      <c r="AA2758" s="2"/>
    </row>
    <row r="2759" spans="1:27" ht="14.25" customHeight="1">
      <c r="A2759" s="1">
        <v>2676</v>
      </c>
      <c r="B2759" s="12">
        <v>1</v>
      </c>
      <c r="C2759" s="1" t="s">
        <v>2655</v>
      </c>
      <c r="D2759" s="1" t="s">
        <v>2656</v>
      </c>
      <c r="E2759" s="1">
        <v>2019</v>
      </c>
      <c r="F2759" s="1" t="s">
        <v>2657</v>
      </c>
      <c r="G2759" s="1" t="s">
        <v>2658</v>
      </c>
      <c r="H2759" s="8" t="str">
        <f>HYPERLINK("https://doi.org/"&amp;G2759)</f>
        <v>https://doi.org/10.1186/s13717-019-0158-8</v>
      </c>
      <c r="I2759" s="1" t="s">
        <v>2659</v>
      </c>
      <c r="J2759" s="1" t="s">
        <v>2660</v>
      </c>
      <c r="K2759" s="2">
        <v>1</v>
      </c>
      <c r="L2759" s="2"/>
      <c r="M2759" s="2" t="s">
        <v>2661</v>
      </c>
      <c r="N2759" s="21">
        <f t="shared" si="58"/>
        <v>0.82366666666666666</v>
      </c>
      <c r="O2759" s="21"/>
      <c r="P2759" s="2">
        <v>24.71</v>
      </c>
      <c r="Q2759" s="2"/>
      <c r="R2759" s="10">
        <v>30</v>
      </c>
      <c r="U2759" s="2" t="s">
        <v>45</v>
      </c>
      <c r="W2759" s="2" t="s">
        <v>2666</v>
      </c>
      <c r="X2759" s="2" t="s">
        <v>1141</v>
      </c>
      <c r="Z2759" s="2" t="s">
        <v>2662</v>
      </c>
      <c r="AA2759" s="2"/>
    </row>
    <row r="2760" spans="1:27" ht="14.25" customHeight="1">
      <c r="A2760" s="1">
        <v>2676</v>
      </c>
      <c r="B2760" s="12">
        <v>1</v>
      </c>
      <c r="C2760" s="1" t="s">
        <v>2655</v>
      </c>
      <c r="D2760" s="1" t="s">
        <v>2656</v>
      </c>
      <c r="E2760" s="1">
        <v>2019</v>
      </c>
      <c r="F2760" s="1" t="s">
        <v>2657</v>
      </c>
      <c r="G2760" s="1" t="s">
        <v>2658</v>
      </c>
      <c r="H2760" s="8" t="str">
        <f>HYPERLINK("https://doi.org/"&amp;G2760)</f>
        <v>https://doi.org/10.1186/s13717-019-0158-8</v>
      </c>
      <c r="I2760" s="1" t="s">
        <v>2659</v>
      </c>
      <c r="J2760" s="1" t="s">
        <v>2660</v>
      </c>
      <c r="K2760" s="2">
        <v>1</v>
      </c>
      <c r="L2760" s="2"/>
      <c r="M2760" s="2" t="s">
        <v>2661</v>
      </c>
      <c r="N2760" s="21">
        <f t="shared" si="58"/>
        <v>0.56400000000000006</v>
      </c>
      <c r="O2760" s="21"/>
      <c r="P2760" s="2">
        <v>16.920000000000002</v>
      </c>
      <c r="Q2760" s="2"/>
      <c r="R2760" s="10">
        <v>30</v>
      </c>
      <c r="U2760" s="2" t="s">
        <v>45</v>
      </c>
      <c r="W2760" s="2" t="s">
        <v>2664</v>
      </c>
      <c r="X2760" s="2" t="s">
        <v>1141</v>
      </c>
      <c r="Z2760" s="2" t="s">
        <v>2662</v>
      </c>
      <c r="AA2760" s="2"/>
    </row>
    <row r="2761" spans="1:27" ht="14.25" customHeight="1">
      <c r="A2761" s="1">
        <v>2676</v>
      </c>
      <c r="B2761" s="12">
        <v>1</v>
      </c>
      <c r="C2761" s="1" t="s">
        <v>2655</v>
      </c>
      <c r="D2761" s="1" t="s">
        <v>2656</v>
      </c>
      <c r="E2761" s="1">
        <v>2019</v>
      </c>
      <c r="F2761" s="1" t="s">
        <v>2657</v>
      </c>
      <c r="G2761" s="1" t="s">
        <v>2658</v>
      </c>
      <c r="H2761" s="8" t="str">
        <f>HYPERLINK("https://doi.org/"&amp;G2761)</f>
        <v>https://doi.org/10.1186/s13717-019-0158-8</v>
      </c>
      <c r="I2761" s="1" t="s">
        <v>2659</v>
      </c>
      <c r="J2761" s="1" t="s">
        <v>2660</v>
      </c>
      <c r="K2761" s="2">
        <v>1</v>
      </c>
      <c r="L2761" s="2"/>
      <c r="M2761" s="2" t="s">
        <v>2661</v>
      </c>
      <c r="N2761" s="21">
        <f t="shared" si="58"/>
        <v>1.9933333333333332</v>
      </c>
      <c r="O2761" s="21"/>
      <c r="P2761" s="2">
        <v>59.8</v>
      </c>
      <c r="Q2761" s="2"/>
      <c r="R2761" s="10">
        <v>30</v>
      </c>
      <c r="U2761" s="2" t="s">
        <v>45</v>
      </c>
      <c r="W2761" s="2" t="s">
        <v>2665</v>
      </c>
      <c r="X2761" s="2" t="s">
        <v>1141</v>
      </c>
      <c r="Z2761" s="2" t="s">
        <v>2662</v>
      </c>
      <c r="AA2761" s="2"/>
    </row>
    <row r="2762" spans="1:27" ht="14.25" customHeight="1">
      <c r="A2762" s="1">
        <v>2676</v>
      </c>
      <c r="B2762" s="12">
        <v>1</v>
      </c>
      <c r="C2762" s="1" t="s">
        <v>2655</v>
      </c>
      <c r="D2762" s="1" t="s">
        <v>2656</v>
      </c>
      <c r="E2762" s="1">
        <v>2019</v>
      </c>
      <c r="F2762" s="1" t="s">
        <v>2657</v>
      </c>
      <c r="G2762" s="1" t="s">
        <v>2658</v>
      </c>
      <c r="H2762" s="8" t="str">
        <f>HYPERLINK("https://doi.org/"&amp;G2762)</f>
        <v>https://doi.org/10.1186/s13717-019-0158-8</v>
      </c>
      <c r="I2762" s="1" t="s">
        <v>2659</v>
      </c>
      <c r="J2762" s="1" t="s">
        <v>2660</v>
      </c>
      <c r="K2762" s="2">
        <v>1</v>
      </c>
      <c r="L2762" s="2"/>
      <c r="M2762" s="2" t="s">
        <v>2661</v>
      </c>
      <c r="N2762" s="21">
        <f t="shared" si="58"/>
        <v>0.67099999999999993</v>
      </c>
      <c r="O2762" s="21"/>
      <c r="P2762" s="2">
        <v>20.13</v>
      </c>
      <c r="Q2762" s="2"/>
      <c r="R2762" s="10">
        <v>30</v>
      </c>
      <c r="U2762" s="2" t="s">
        <v>45</v>
      </c>
      <c r="W2762" s="2" t="s">
        <v>2666</v>
      </c>
      <c r="X2762" s="2" t="s">
        <v>1141</v>
      </c>
      <c r="Z2762" s="2" t="s">
        <v>2662</v>
      </c>
      <c r="AA2762" s="2"/>
    </row>
    <row r="2763" spans="1:27" ht="14.25" customHeight="1">
      <c r="A2763" s="1">
        <v>3323</v>
      </c>
      <c r="B2763" s="16">
        <v>1</v>
      </c>
      <c r="C2763" s="1" t="s">
        <v>2667</v>
      </c>
      <c r="D2763" s="1" t="s">
        <v>2668</v>
      </c>
      <c r="E2763" s="1">
        <v>2018</v>
      </c>
      <c r="F2763" s="1" t="s">
        <v>2669</v>
      </c>
      <c r="G2763" s="1" t="s">
        <v>2670</v>
      </c>
      <c r="H2763" s="8" t="str">
        <f>HYPERLINK("https://doi.org/"&amp;G2763)</f>
        <v>https://doi.org/10.13031/trans.12311</v>
      </c>
      <c r="I2763" s="1" t="s">
        <v>2671</v>
      </c>
      <c r="J2763" s="1" t="s">
        <v>2672</v>
      </c>
      <c r="K2763" s="2">
        <v>3</v>
      </c>
      <c r="L2763" s="2">
        <v>50</v>
      </c>
      <c r="M2763" s="2" t="s">
        <v>2673</v>
      </c>
      <c r="N2763" s="9">
        <f>S2763*Unit_conversion!$C$5</f>
        <v>5.5422083479366533</v>
      </c>
      <c r="O2763" s="9">
        <f>T2763*Unit_conversion!$C$5</f>
        <v>14.774527463749809</v>
      </c>
      <c r="P2763" s="2"/>
      <c r="Q2763" s="2"/>
      <c r="R2763" s="10"/>
      <c r="S2763" s="2">
        <v>157.4</v>
      </c>
      <c r="T2763" s="2">
        <v>419.6</v>
      </c>
      <c r="U2763" s="2" t="s">
        <v>26</v>
      </c>
      <c r="V2763" s="2" t="s">
        <v>29</v>
      </c>
      <c r="X2763" s="2" t="s">
        <v>1141</v>
      </c>
      <c r="Y2763" s="2" t="s">
        <v>2674</v>
      </c>
    </row>
    <row r="2764" spans="1:27" ht="14.25" customHeight="1">
      <c r="A2764" s="1">
        <v>3323</v>
      </c>
      <c r="B2764" s="16">
        <v>1</v>
      </c>
      <c r="C2764" s="1" t="s">
        <v>2667</v>
      </c>
      <c r="D2764" s="1" t="s">
        <v>2668</v>
      </c>
      <c r="E2764" s="1">
        <v>2018</v>
      </c>
      <c r="F2764" s="1" t="s">
        <v>2669</v>
      </c>
      <c r="G2764" s="1" t="s">
        <v>2670</v>
      </c>
      <c r="H2764" s="8" t="str">
        <f>HYPERLINK("https://doi.org/"&amp;G2764)</f>
        <v>https://doi.org/10.13031/trans.12311</v>
      </c>
      <c r="I2764" s="1" t="s">
        <v>2671</v>
      </c>
      <c r="J2764" s="1" t="s">
        <v>2672</v>
      </c>
      <c r="K2764" s="2">
        <v>3</v>
      </c>
      <c r="L2764" s="2">
        <v>50</v>
      </c>
      <c r="M2764" s="2" t="s">
        <v>2673</v>
      </c>
      <c r="N2764" s="9">
        <f>S2764*Unit_conversion!$C$5</f>
        <v>3.8837711612287982</v>
      </c>
      <c r="O2764" s="9">
        <f>T2764*Unit_conversion!$C$5</f>
        <v>14.774527463749809</v>
      </c>
      <c r="P2764" s="2"/>
      <c r="Q2764" s="2"/>
      <c r="R2764" s="10"/>
      <c r="S2764" s="2">
        <v>110.3</v>
      </c>
      <c r="T2764" s="2">
        <v>419.6</v>
      </c>
      <c r="U2764" s="2" t="s">
        <v>26</v>
      </c>
      <c r="V2764" s="2" t="s">
        <v>29</v>
      </c>
      <c r="X2764" s="2" t="s">
        <v>1141</v>
      </c>
      <c r="Y2764" s="2" t="s">
        <v>2674</v>
      </c>
    </row>
    <row r="2765" spans="1:27" ht="14.25" customHeight="1">
      <c r="A2765" s="1">
        <v>3323</v>
      </c>
      <c r="B2765" s="16">
        <v>1</v>
      </c>
      <c r="C2765" s="1" t="s">
        <v>2667</v>
      </c>
      <c r="D2765" s="1" t="s">
        <v>2668</v>
      </c>
      <c r="E2765" s="1">
        <v>2018</v>
      </c>
      <c r="F2765" s="1" t="s">
        <v>2669</v>
      </c>
      <c r="G2765" s="1" t="s">
        <v>2670</v>
      </c>
      <c r="H2765" s="8" t="str">
        <f>HYPERLINK("https://doi.org/"&amp;G2765)</f>
        <v>https://doi.org/10.13031/trans.12311</v>
      </c>
      <c r="I2765" s="1" t="s">
        <v>2671</v>
      </c>
      <c r="J2765" s="1" t="s">
        <v>2672</v>
      </c>
      <c r="K2765" s="2">
        <v>3</v>
      </c>
      <c r="L2765" s="2">
        <v>50</v>
      </c>
      <c r="M2765" s="2" t="s">
        <v>2675</v>
      </c>
      <c r="N2765" s="9">
        <f>S2765*Unit_conversion!$C$5</f>
        <v>2.9401168808939682</v>
      </c>
      <c r="O2765" s="9">
        <f>T2765*Unit_conversion!$C$5</f>
        <v>14.774527463749809</v>
      </c>
      <c r="P2765" s="2"/>
      <c r="Q2765" s="2"/>
      <c r="R2765" s="10"/>
      <c r="S2765" s="2">
        <v>83.5</v>
      </c>
      <c r="T2765" s="2">
        <v>419.6</v>
      </c>
      <c r="U2765" s="2" t="s">
        <v>26</v>
      </c>
      <c r="V2765" s="2" t="s">
        <v>29</v>
      </c>
      <c r="X2765" s="2" t="s">
        <v>1141</v>
      </c>
      <c r="Y2765" s="2" t="s">
        <v>2674</v>
      </c>
    </row>
    <row r="2766" spans="1:27" ht="14.25" customHeight="1">
      <c r="A2766" s="1">
        <v>3323</v>
      </c>
      <c r="B2766" s="16">
        <v>1</v>
      </c>
      <c r="C2766" s="1" t="s">
        <v>2667</v>
      </c>
      <c r="D2766" s="1" t="s">
        <v>2668</v>
      </c>
      <c r="E2766" s="1">
        <v>2018</v>
      </c>
      <c r="F2766" s="1" t="s">
        <v>2669</v>
      </c>
      <c r="G2766" s="1" t="s">
        <v>2670</v>
      </c>
      <c r="H2766" s="8" t="str">
        <f>HYPERLINK("https://doi.org/"&amp;G2766)</f>
        <v>https://doi.org/10.13031/trans.12311</v>
      </c>
      <c r="I2766" s="1" t="s">
        <v>2671</v>
      </c>
      <c r="J2766" s="1" t="s">
        <v>2672</v>
      </c>
      <c r="K2766" s="2">
        <v>3</v>
      </c>
      <c r="L2766" s="2">
        <v>50</v>
      </c>
      <c r="M2766" s="2" t="s">
        <v>2675</v>
      </c>
      <c r="N2766" s="9">
        <f>S2766*Unit_conversion!$C$5</f>
        <v>2.6267391534693414</v>
      </c>
      <c r="O2766" s="9">
        <f>T2766*Unit_conversion!$C$5</f>
        <v>14.774527463749809</v>
      </c>
      <c r="P2766" s="2"/>
      <c r="Q2766" s="2"/>
      <c r="R2766" s="10"/>
      <c r="S2766" s="2">
        <v>74.599999999999994</v>
      </c>
      <c r="T2766" s="2">
        <v>419.6</v>
      </c>
      <c r="U2766" s="2" t="s">
        <v>26</v>
      </c>
      <c r="V2766" s="2" t="s">
        <v>29</v>
      </c>
      <c r="X2766" s="2" t="s">
        <v>1141</v>
      </c>
      <c r="Y2766" s="2" t="s">
        <v>2674</v>
      </c>
    </row>
    <row r="2767" spans="1:27" ht="14.25" customHeight="1">
      <c r="A2767" s="1">
        <v>3323</v>
      </c>
      <c r="B2767" s="16">
        <v>1</v>
      </c>
      <c r="C2767" s="1" t="s">
        <v>2667</v>
      </c>
      <c r="D2767" s="1" t="s">
        <v>2668</v>
      </c>
      <c r="E2767" s="1">
        <v>2018</v>
      </c>
      <c r="F2767" s="1" t="s">
        <v>2669</v>
      </c>
      <c r="G2767" s="1" t="s">
        <v>2670</v>
      </c>
      <c r="H2767" s="8" t="str">
        <f>HYPERLINK("https://doi.org/"&amp;G2767)</f>
        <v>https://doi.org/10.13031/trans.12311</v>
      </c>
      <c r="I2767" s="1" t="s">
        <v>2671</v>
      </c>
      <c r="J2767" s="1" t="s">
        <v>2672</v>
      </c>
      <c r="K2767" s="2">
        <v>3</v>
      </c>
      <c r="L2767" s="2">
        <v>50</v>
      </c>
      <c r="M2767" s="2" t="s">
        <v>2673</v>
      </c>
      <c r="N2767" s="9">
        <f>S2767*Unit_conversion!$C$5</f>
        <v>5.6091092110947205</v>
      </c>
      <c r="O2767" s="9">
        <f>T2767*Unit_conversion!$C$5</f>
        <v>14.774527463749809</v>
      </c>
      <c r="P2767" s="2"/>
      <c r="Q2767" s="2"/>
      <c r="R2767" s="10"/>
      <c r="S2767" s="2">
        <v>159.30000000000001</v>
      </c>
      <c r="T2767" s="2">
        <v>419.6</v>
      </c>
      <c r="U2767" s="2" t="s">
        <v>26</v>
      </c>
      <c r="V2767" s="2" t="s">
        <v>29</v>
      </c>
      <c r="X2767" s="2" t="s">
        <v>1141</v>
      </c>
      <c r="Y2767" s="2" t="s">
        <v>2676</v>
      </c>
    </row>
    <row r="2768" spans="1:27" ht="14.25" customHeight="1">
      <c r="A2768" s="1">
        <v>3323</v>
      </c>
      <c r="B2768" s="16">
        <v>1</v>
      </c>
      <c r="C2768" s="1" t="s">
        <v>2667</v>
      </c>
      <c r="D2768" s="1" t="s">
        <v>2668</v>
      </c>
      <c r="E2768" s="1">
        <v>2018</v>
      </c>
      <c r="F2768" s="1" t="s">
        <v>2669</v>
      </c>
      <c r="G2768" s="1" t="s">
        <v>2670</v>
      </c>
      <c r="H2768" s="8" t="str">
        <f>HYPERLINK("https://doi.org/"&amp;G2768)</f>
        <v>https://doi.org/10.13031/trans.12311</v>
      </c>
      <c r="I2768" s="1" t="s">
        <v>2671</v>
      </c>
      <c r="J2768" s="1" t="s">
        <v>2672</v>
      </c>
      <c r="K2768" s="2">
        <v>3</v>
      </c>
      <c r="L2768" s="2">
        <v>50</v>
      </c>
      <c r="M2768" s="2" t="s">
        <v>2673</v>
      </c>
      <c r="N2768" s="9">
        <f>S2768*Unit_conversion!$C$5</f>
        <v>4.0175728875449312</v>
      </c>
      <c r="O2768" s="9">
        <f>T2768*Unit_conversion!$C$5</f>
        <v>14.774527463749809</v>
      </c>
      <c r="P2768" s="2"/>
      <c r="Q2768" s="2"/>
      <c r="R2768" s="10"/>
      <c r="S2768" s="2">
        <v>114.1</v>
      </c>
      <c r="T2768" s="2">
        <v>419.6</v>
      </c>
      <c r="U2768" s="2" t="s">
        <v>26</v>
      </c>
      <c r="V2768" s="2" t="s">
        <v>29</v>
      </c>
      <c r="X2768" s="2" t="s">
        <v>1141</v>
      </c>
      <c r="Y2768" s="2" t="s">
        <v>2676</v>
      </c>
    </row>
    <row r="2769" spans="1:25" ht="14.25" customHeight="1">
      <c r="A2769" s="1">
        <v>3323</v>
      </c>
      <c r="B2769" s="16">
        <v>1</v>
      </c>
      <c r="C2769" s="1" t="s">
        <v>2667</v>
      </c>
      <c r="D2769" s="1" t="s">
        <v>2668</v>
      </c>
      <c r="E2769" s="1">
        <v>2018</v>
      </c>
      <c r="F2769" s="1" t="s">
        <v>2669</v>
      </c>
      <c r="G2769" s="1" t="s">
        <v>2670</v>
      </c>
      <c r="H2769" s="8" t="str">
        <f>HYPERLINK("https://doi.org/"&amp;G2769)</f>
        <v>https://doi.org/10.13031/trans.12311</v>
      </c>
      <c r="I2769" s="1" t="s">
        <v>2671</v>
      </c>
      <c r="J2769" s="1" t="s">
        <v>2672</v>
      </c>
      <c r="K2769" s="2">
        <v>3</v>
      </c>
      <c r="L2769" s="2">
        <v>50</v>
      </c>
      <c r="M2769" s="2" t="s">
        <v>2675</v>
      </c>
      <c r="N2769" s="9">
        <f>S2769*Unit_conversion!$C$5</f>
        <v>2.8556105274311472</v>
      </c>
      <c r="O2769" s="9">
        <f>T2769*Unit_conversion!$C$5</f>
        <v>14.774527463749809</v>
      </c>
      <c r="P2769" s="2"/>
      <c r="Q2769" s="2"/>
      <c r="R2769" s="10"/>
      <c r="S2769" s="2">
        <v>81.099999999999994</v>
      </c>
      <c r="T2769" s="2">
        <v>419.6</v>
      </c>
      <c r="U2769" s="2" t="s">
        <v>26</v>
      </c>
      <c r="V2769" s="2" t="s">
        <v>29</v>
      </c>
      <c r="X2769" s="2" t="s">
        <v>1141</v>
      </c>
      <c r="Y2769" s="2" t="s">
        <v>2676</v>
      </c>
    </row>
    <row r="2770" spans="1:25" ht="14.25" customHeight="1">
      <c r="A2770" s="1">
        <v>3323</v>
      </c>
      <c r="B2770" s="16">
        <v>1</v>
      </c>
      <c r="C2770" s="1" t="s">
        <v>2667</v>
      </c>
      <c r="D2770" s="1" t="s">
        <v>2668</v>
      </c>
      <c r="E2770" s="1">
        <v>2018</v>
      </c>
      <c r="F2770" s="1" t="s">
        <v>2669</v>
      </c>
      <c r="G2770" s="1" t="s">
        <v>2670</v>
      </c>
      <c r="H2770" s="8" t="str">
        <f>HYPERLINK("https://doi.org/"&amp;G2770)</f>
        <v>https://doi.org/10.13031/trans.12311</v>
      </c>
      <c r="I2770" s="1" t="s">
        <v>2671</v>
      </c>
      <c r="J2770" s="1" t="s">
        <v>2672</v>
      </c>
      <c r="K2770" s="2">
        <v>3</v>
      </c>
      <c r="L2770" s="2">
        <v>50</v>
      </c>
      <c r="M2770" s="2" t="s">
        <v>2675</v>
      </c>
      <c r="N2770" s="9">
        <f>S2770*Unit_conversion!$C$5</f>
        <v>2.5351906038846193</v>
      </c>
      <c r="O2770" s="9">
        <f>T2770*Unit_conversion!$C$5</f>
        <v>14.774527463749809</v>
      </c>
      <c r="P2770" s="2"/>
      <c r="Q2770" s="2"/>
      <c r="R2770" s="10"/>
      <c r="S2770" s="2">
        <v>72</v>
      </c>
      <c r="T2770" s="2">
        <v>419.6</v>
      </c>
      <c r="U2770" s="2" t="s">
        <v>26</v>
      </c>
      <c r="V2770" s="2" t="s">
        <v>29</v>
      </c>
      <c r="X2770" s="2" t="s">
        <v>1141</v>
      </c>
      <c r="Y2770" s="2" t="s">
        <v>2676</v>
      </c>
    </row>
    <row r="2771" spans="1:25" ht="14.25" customHeight="1">
      <c r="A2771" s="1">
        <v>3323</v>
      </c>
      <c r="B2771" s="16">
        <v>1</v>
      </c>
      <c r="C2771" s="1" t="s">
        <v>2667</v>
      </c>
      <c r="D2771" s="1" t="s">
        <v>2668</v>
      </c>
      <c r="E2771" s="1">
        <v>2018</v>
      </c>
      <c r="F2771" s="1" t="s">
        <v>2669</v>
      </c>
      <c r="G2771" s="1" t="s">
        <v>2670</v>
      </c>
      <c r="H2771" s="8" t="str">
        <f>HYPERLINK("https://doi.org/"&amp;G2771)</f>
        <v>https://doi.org/10.13031/trans.12311</v>
      </c>
      <c r="I2771" s="1" t="s">
        <v>2671</v>
      </c>
      <c r="J2771" s="1" t="s">
        <v>2672</v>
      </c>
      <c r="K2771" s="2">
        <v>3</v>
      </c>
      <c r="L2771" s="2">
        <v>50</v>
      </c>
      <c r="M2771" s="2" t="s">
        <v>2673</v>
      </c>
      <c r="N2771" s="9">
        <f>S2771*Unit_conversion!$C$5</f>
        <v>4.8802419124778913</v>
      </c>
      <c r="O2771" s="9">
        <f>T2771*Unit_conversion!$C$5</f>
        <v>14.774527463749809</v>
      </c>
      <c r="P2771" s="2"/>
      <c r="Q2771" s="2"/>
      <c r="R2771" s="10"/>
      <c r="S2771" s="2">
        <v>138.6</v>
      </c>
      <c r="T2771" s="2">
        <v>419.6</v>
      </c>
      <c r="U2771" s="2" t="s">
        <v>26</v>
      </c>
      <c r="V2771" s="2" t="s">
        <v>29</v>
      </c>
      <c r="X2771" s="2" t="s">
        <v>1141</v>
      </c>
      <c r="Y2771" s="2" t="s">
        <v>2677</v>
      </c>
    </row>
    <row r="2772" spans="1:25" ht="14.25" customHeight="1">
      <c r="A2772" s="1">
        <v>3323</v>
      </c>
      <c r="B2772" s="16">
        <v>1</v>
      </c>
      <c r="C2772" s="1" t="s">
        <v>2667</v>
      </c>
      <c r="D2772" s="1" t="s">
        <v>2668</v>
      </c>
      <c r="E2772" s="1">
        <v>2018</v>
      </c>
      <c r="F2772" s="1" t="s">
        <v>2669</v>
      </c>
      <c r="G2772" s="1" t="s">
        <v>2670</v>
      </c>
      <c r="H2772" s="8" t="str">
        <f>HYPERLINK("https://doi.org/"&amp;G2772)</f>
        <v>https://doi.org/10.13031/trans.12311</v>
      </c>
      <c r="I2772" s="1" t="s">
        <v>2671</v>
      </c>
      <c r="J2772" s="1" t="s">
        <v>2672</v>
      </c>
      <c r="K2772" s="2">
        <v>3</v>
      </c>
      <c r="L2772" s="2">
        <v>50</v>
      </c>
      <c r="M2772" s="2" t="s">
        <v>2673</v>
      </c>
      <c r="N2772" s="9">
        <f>S2772*Unit_conversion!$C$5</f>
        <v>3.418986217183285</v>
      </c>
      <c r="O2772" s="9">
        <f>T2772*Unit_conversion!$C$5</f>
        <v>14.774527463749809</v>
      </c>
      <c r="P2772" s="2"/>
      <c r="Q2772" s="2"/>
      <c r="R2772" s="10"/>
      <c r="S2772" s="2">
        <v>97.1</v>
      </c>
      <c r="T2772" s="2">
        <v>419.6</v>
      </c>
      <c r="U2772" s="2" t="s">
        <v>26</v>
      </c>
      <c r="V2772" s="2" t="s">
        <v>29</v>
      </c>
      <c r="X2772" s="2" t="s">
        <v>1141</v>
      </c>
      <c r="Y2772" s="2" t="s">
        <v>2677</v>
      </c>
    </row>
    <row r="2773" spans="1:25" ht="14.25" customHeight="1">
      <c r="A2773" s="1">
        <v>3323</v>
      </c>
      <c r="B2773" s="16">
        <v>1</v>
      </c>
      <c r="C2773" s="1" t="s">
        <v>2667</v>
      </c>
      <c r="D2773" s="1" t="s">
        <v>2668</v>
      </c>
      <c r="E2773" s="1">
        <v>2018</v>
      </c>
      <c r="F2773" s="1" t="s">
        <v>2669</v>
      </c>
      <c r="G2773" s="1" t="s">
        <v>2670</v>
      </c>
      <c r="H2773" s="8" t="str">
        <f>HYPERLINK("https://doi.org/"&amp;G2773)</f>
        <v>https://doi.org/10.13031/trans.12311</v>
      </c>
      <c r="I2773" s="1" t="s">
        <v>2671</v>
      </c>
      <c r="J2773" s="1" t="s">
        <v>2672</v>
      </c>
      <c r="K2773" s="2">
        <v>3</v>
      </c>
      <c r="L2773" s="2">
        <v>50</v>
      </c>
      <c r="M2773" s="2" t="s">
        <v>2675</v>
      </c>
      <c r="N2773" s="9">
        <f>S2773*Unit_conversion!$C$5</f>
        <v>3.6619419833888944</v>
      </c>
      <c r="O2773" s="9">
        <f>T2773*Unit_conversion!$C$5</f>
        <v>14.774527463749809</v>
      </c>
      <c r="P2773" s="2"/>
      <c r="Q2773" s="2"/>
      <c r="R2773" s="10"/>
      <c r="S2773" s="2">
        <v>104</v>
      </c>
      <c r="T2773" s="2">
        <v>419.6</v>
      </c>
      <c r="U2773" s="2" t="s">
        <v>26</v>
      </c>
      <c r="V2773" s="2" t="s">
        <v>29</v>
      </c>
      <c r="X2773" s="2" t="s">
        <v>1141</v>
      </c>
      <c r="Y2773" s="2" t="s">
        <v>2677</v>
      </c>
    </row>
    <row r="2774" spans="1:25" ht="14.25" customHeight="1">
      <c r="A2774" s="1">
        <v>3323</v>
      </c>
      <c r="B2774" s="16">
        <v>1</v>
      </c>
      <c r="C2774" s="1" t="s">
        <v>2667</v>
      </c>
      <c r="D2774" s="1" t="s">
        <v>2668</v>
      </c>
      <c r="E2774" s="1">
        <v>2018</v>
      </c>
      <c r="F2774" s="1" t="s">
        <v>2669</v>
      </c>
      <c r="G2774" s="1" t="s">
        <v>2670</v>
      </c>
      <c r="H2774" s="8" t="str">
        <f>HYPERLINK("https://doi.org/"&amp;G2774)</f>
        <v>https://doi.org/10.13031/trans.12311</v>
      </c>
      <c r="I2774" s="1" t="s">
        <v>2671</v>
      </c>
      <c r="J2774" s="1" t="s">
        <v>2672</v>
      </c>
      <c r="K2774" s="2">
        <v>3</v>
      </c>
      <c r="L2774" s="2">
        <v>50</v>
      </c>
      <c r="M2774" s="2" t="s">
        <v>2675</v>
      </c>
      <c r="N2774" s="9">
        <f>S2774*Unit_conversion!$C$5</f>
        <v>2.8309628410044914</v>
      </c>
      <c r="O2774" s="9">
        <f>T2774*Unit_conversion!$C$5</f>
        <v>14.774527463749809</v>
      </c>
      <c r="P2774" s="2"/>
      <c r="Q2774" s="2"/>
      <c r="R2774" s="10"/>
      <c r="S2774" s="2">
        <v>80.400000000000006</v>
      </c>
      <c r="T2774" s="2">
        <v>419.6</v>
      </c>
      <c r="U2774" s="2" t="s">
        <v>26</v>
      </c>
      <c r="V2774" s="2" t="s">
        <v>29</v>
      </c>
      <c r="X2774" s="2" t="s">
        <v>1141</v>
      </c>
      <c r="Y2774" s="2" t="s">
        <v>2677</v>
      </c>
    </row>
    <row r="2775" spans="1:25" ht="14.25" customHeight="1">
      <c r="A2775" s="1">
        <v>3323</v>
      </c>
      <c r="B2775" s="16">
        <v>1</v>
      </c>
      <c r="C2775" s="1" t="s">
        <v>2667</v>
      </c>
      <c r="D2775" s="1" t="s">
        <v>2668</v>
      </c>
      <c r="E2775" s="1">
        <v>2018</v>
      </c>
      <c r="F2775" s="1" t="s">
        <v>2669</v>
      </c>
      <c r="G2775" s="1" t="s">
        <v>2670</v>
      </c>
      <c r="H2775" s="8" t="str">
        <f>HYPERLINK("https://doi.org/"&amp;G2775)</f>
        <v>https://doi.org/10.13031/trans.12311</v>
      </c>
      <c r="I2775" s="1" t="s">
        <v>2671</v>
      </c>
      <c r="J2775" s="1" t="s">
        <v>2672</v>
      </c>
      <c r="K2775" s="2">
        <v>3</v>
      </c>
      <c r="L2775" s="2">
        <v>50</v>
      </c>
      <c r="M2775" s="2" t="s">
        <v>2673</v>
      </c>
      <c r="N2775" s="9">
        <f>S2775*Unit_conversion!$C$5</f>
        <v>4.8802419124778913</v>
      </c>
      <c r="O2775" s="9">
        <f>T2775*Unit_conversion!$C$5</f>
        <v>14.774527463749809</v>
      </c>
      <c r="P2775" s="2"/>
      <c r="Q2775" s="2"/>
      <c r="R2775" s="10"/>
      <c r="S2775" s="2">
        <v>138.6</v>
      </c>
      <c r="T2775" s="2">
        <v>419.6</v>
      </c>
      <c r="U2775" s="2" t="s">
        <v>26</v>
      </c>
      <c r="V2775" s="2" t="s">
        <v>29</v>
      </c>
      <c r="X2775" s="2" t="s">
        <v>1141</v>
      </c>
      <c r="Y2775" s="2" t="s">
        <v>2678</v>
      </c>
    </row>
    <row r="2776" spans="1:25" ht="14.25" customHeight="1">
      <c r="A2776" s="1">
        <v>3323</v>
      </c>
      <c r="B2776" s="16">
        <v>1</v>
      </c>
      <c r="C2776" s="1" t="s">
        <v>2667</v>
      </c>
      <c r="D2776" s="1" t="s">
        <v>2668</v>
      </c>
      <c r="E2776" s="1">
        <v>2018</v>
      </c>
      <c r="F2776" s="1" t="s">
        <v>2669</v>
      </c>
      <c r="G2776" s="1" t="s">
        <v>2670</v>
      </c>
      <c r="H2776" s="8" t="str">
        <f>HYPERLINK("https://doi.org/"&amp;G2776)</f>
        <v>https://doi.org/10.13031/trans.12311</v>
      </c>
      <c r="I2776" s="1" t="s">
        <v>2671</v>
      </c>
      <c r="J2776" s="1" t="s">
        <v>2672</v>
      </c>
      <c r="K2776" s="2">
        <v>3</v>
      </c>
      <c r="L2776" s="2">
        <v>50</v>
      </c>
      <c r="M2776" s="2" t="s">
        <v>2673</v>
      </c>
      <c r="N2776" s="9">
        <f>S2776*Unit_conversion!$C$5</f>
        <v>3.4647604919756465</v>
      </c>
      <c r="O2776" s="9">
        <f>T2776*Unit_conversion!$C$5</f>
        <v>14.774527463749809</v>
      </c>
      <c r="P2776" s="2"/>
      <c r="Q2776" s="2"/>
      <c r="R2776" s="10"/>
      <c r="S2776" s="2">
        <v>98.4</v>
      </c>
      <c r="T2776" s="2">
        <v>419.6</v>
      </c>
      <c r="U2776" s="2" t="s">
        <v>26</v>
      </c>
      <c r="V2776" s="2" t="s">
        <v>29</v>
      </c>
      <c r="X2776" s="2" t="s">
        <v>1141</v>
      </c>
      <c r="Y2776" s="2" t="s">
        <v>2678</v>
      </c>
    </row>
    <row r="2777" spans="1:25" ht="14.25" customHeight="1">
      <c r="A2777" s="1">
        <v>3323</v>
      </c>
      <c r="B2777" s="16">
        <v>1</v>
      </c>
      <c r="C2777" s="1" t="s">
        <v>2667</v>
      </c>
      <c r="D2777" s="1" t="s">
        <v>2668</v>
      </c>
      <c r="E2777" s="1">
        <v>2018</v>
      </c>
      <c r="F2777" s="1" t="s">
        <v>2669</v>
      </c>
      <c r="G2777" s="1" t="s">
        <v>2670</v>
      </c>
      <c r="H2777" s="8" t="str">
        <f>HYPERLINK("https://doi.org/"&amp;G2777)</f>
        <v>https://doi.org/10.13031/trans.12311</v>
      </c>
      <c r="I2777" s="1" t="s">
        <v>2671</v>
      </c>
      <c r="J2777" s="1" t="s">
        <v>2672</v>
      </c>
      <c r="K2777" s="2">
        <v>3</v>
      </c>
      <c r="L2777" s="2">
        <v>50</v>
      </c>
      <c r="M2777" s="2" t="s">
        <v>2675</v>
      </c>
      <c r="N2777" s="9">
        <f>S2777*Unit_conversion!$C$5</f>
        <v>3.5739145318651229</v>
      </c>
      <c r="O2777" s="9">
        <f>T2777*Unit_conversion!$C$5</f>
        <v>14.774527463749809</v>
      </c>
      <c r="P2777" s="2"/>
      <c r="Q2777" s="2"/>
      <c r="R2777" s="10"/>
      <c r="S2777" s="2">
        <v>101.5</v>
      </c>
      <c r="T2777" s="2">
        <v>419.6</v>
      </c>
      <c r="U2777" s="2" t="s">
        <v>26</v>
      </c>
      <c r="V2777" s="2" t="s">
        <v>29</v>
      </c>
      <c r="X2777" s="2" t="s">
        <v>1141</v>
      </c>
      <c r="Y2777" s="2" t="s">
        <v>2678</v>
      </c>
    </row>
    <row r="2778" spans="1:25" ht="14.25" customHeight="1">
      <c r="A2778" s="1">
        <v>3323</v>
      </c>
      <c r="B2778" s="16">
        <v>1</v>
      </c>
      <c r="C2778" s="1" t="s">
        <v>2667</v>
      </c>
      <c r="D2778" s="1" t="s">
        <v>2668</v>
      </c>
      <c r="E2778" s="1">
        <v>2018</v>
      </c>
      <c r="F2778" s="1" t="s">
        <v>2669</v>
      </c>
      <c r="G2778" s="1" t="s">
        <v>2670</v>
      </c>
      <c r="H2778" s="8" t="str">
        <f>HYPERLINK("https://doi.org/"&amp;G2778)</f>
        <v>https://doi.org/10.13031/trans.12311</v>
      </c>
      <c r="I2778" s="1" t="s">
        <v>2671</v>
      </c>
      <c r="J2778" s="1" t="s">
        <v>2672</v>
      </c>
      <c r="K2778" s="2">
        <v>3</v>
      </c>
      <c r="L2778" s="2">
        <v>50</v>
      </c>
      <c r="M2778" s="2" t="s">
        <v>2675</v>
      </c>
      <c r="N2778" s="9">
        <f>S2778*Unit_conversion!$C$5</f>
        <v>2.7218088011150146</v>
      </c>
      <c r="O2778" s="9">
        <f>T2778*Unit_conversion!$C$5</f>
        <v>14.774527463749809</v>
      </c>
      <c r="P2778" s="2"/>
      <c r="Q2778" s="2"/>
      <c r="R2778" s="10"/>
      <c r="S2778" s="2">
        <v>77.3</v>
      </c>
      <c r="T2778" s="2">
        <v>419.6</v>
      </c>
      <c r="U2778" s="2" t="s">
        <v>26</v>
      </c>
      <c r="V2778" s="2" t="s">
        <v>29</v>
      </c>
      <c r="X2778" s="2" t="s">
        <v>1141</v>
      </c>
      <c r="Y2778" s="2" t="s">
        <v>2678</v>
      </c>
    </row>
    <row r="2779" spans="1:25" ht="14.25" customHeight="1">
      <c r="A2779" s="1">
        <v>3323</v>
      </c>
      <c r="B2779" s="16">
        <v>1</v>
      </c>
      <c r="C2779" s="1" t="s">
        <v>2667</v>
      </c>
      <c r="D2779" s="1" t="s">
        <v>2668</v>
      </c>
      <c r="E2779" s="1">
        <v>2018</v>
      </c>
      <c r="F2779" s="1" t="s">
        <v>2669</v>
      </c>
      <c r="G2779" s="1" t="s">
        <v>2670</v>
      </c>
      <c r="H2779" s="8" t="str">
        <f>HYPERLINK("https://doi.org/"&amp;G2779)</f>
        <v>https://doi.org/10.13031/trans.12311</v>
      </c>
      <c r="I2779" s="1" t="s">
        <v>2671</v>
      </c>
      <c r="J2779" s="1" t="s">
        <v>2672</v>
      </c>
      <c r="K2779" s="2">
        <v>3</v>
      </c>
      <c r="L2779" s="2">
        <v>50</v>
      </c>
      <c r="M2779" s="2" t="s">
        <v>2673</v>
      </c>
      <c r="N2779" s="2">
        <v>2.2999999999999998</v>
      </c>
      <c r="O2779" s="2">
        <v>5.9</v>
      </c>
      <c r="R2779" s="4"/>
      <c r="U2779" s="2" t="s">
        <v>26</v>
      </c>
      <c r="V2779" s="2" t="s">
        <v>29</v>
      </c>
      <c r="X2779" s="2" t="s">
        <v>1141</v>
      </c>
      <c r="Y2779" s="2" t="s">
        <v>2674</v>
      </c>
    </row>
    <row r="2780" spans="1:25" ht="14.25" customHeight="1">
      <c r="A2780" s="1">
        <v>3323</v>
      </c>
      <c r="B2780" s="16">
        <v>1</v>
      </c>
      <c r="C2780" s="1" t="s">
        <v>2667</v>
      </c>
      <c r="D2780" s="1" t="s">
        <v>2668</v>
      </c>
      <c r="E2780" s="1">
        <v>2018</v>
      </c>
      <c r="F2780" s="1" t="s">
        <v>2669</v>
      </c>
      <c r="G2780" s="1" t="s">
        <v>2670</v>
      </c>
      <c r="H2780" s="8" t="str">
        <f>HYPERLINK("https://doi.org/"&amp;G2780)</f>
        <v>https://doi.org/10.13031/trans.12311</v>
      </c>
      <c r="I2780" s="1" t="s">
        <v>2671</v>
      </c>
      <c r="J2780" s="1" t="s">
        <v>2672</v>
      </c>
      <c r="K2780" s="2">
        <v>3</v>
      </c>
      <c r="L2780" s="2">
        <v>50</v>
      </c>
      <c r="M2780" s="2" t="s">
        <v>2673</v>
      </c>
      <c r="N2780" s="2">
        <v>1.7</v>
      </c>
      <c r="O2780" s="2">
        <v>5.9</v>
      </c>
      <c r="R2780" s="4"/>
      <c r="U2780" s="2" t="s">
        <v>26</v>
      </c>
      <c r="V2780" s="2" t="s">
        <v>29</v>
      </c>
      <c r="X2780" s="2" t="s">
        <v>1141</v>
      </c>
      <c r="Y2780" s="2" t="s">
        <v>2674</v>
      </c>
    </row>
    <row r="2781" spans="1:25" ht="14.25" customHeight="1">
      <c r="A2781" s="1">
        <v>3323</v>
      </c>
      <c r="B2781" s="16">
        <v>1</v>
      </c>
      <c r="C2781" s="1" t="s">
        <v>2667</v>
      </c>
      <c r="D2781" s="1" t="s">
        <v>2668</v>
      </c>
      <c r="E2781" s="1">
        <v>2018</v>
      </c>
      <c r="F2781" s="1" t="s">
        <v>2669</v>
      </c>
      <c r="G2781" s="1" t="s">
        <v>2670</v>
      </c>
      <c r="H2781" s="8" t="str">
        <f>HYPERLINK("https://doi.org/"&amp;G2781)</f>
        <v>https://doi.org/10.13031/trans.12311</v>
      </c>
      <c r="I2781" s="1" t="s">
        <v>2671</v>
      </c>
      <c r="J2781" s="1" t="s">
        <v>2672</v>
      </c>
      <c r="K2781" s="2">
        <v>3</v>
      </c>
      <c r="L2781" s="2">
        <v>50</v>
      </c>
      <c r="M2781" s="2" t="s">
        <v>2675</v>
      </c>
      <c r="N2781" s="2">
        <v>1.2</v>
      </c>
      <c r="O2781" s="2">
        <v>5.9</v>
      </c>
      <c r="R2781" s="4"/>
      <c r="U2781" s="2" t="s">
        <v>26</v>
      </c>
      <c r="V2781" s="2" t="s">
        <v>29</v>
      </c>
      <c r="X2781" s="2" t="s">
        <v>1141</v>
      </c>
      <c r="Y2781" s="2" t="s">
        <v>2674</v>
      </c>
    </row>
    <row r="2782" spans="1:25" ht="14.25" customHeight="1">
      <c r="A2782" s="1">
        <v>3323</v>
      </c>
      <c r="B2782" s="16">
        <v>1</v>
      </c>
      <c r="C2782" s="1" t="s">
        <v>2667</v>
      </c>
      <c r="D2782" s="1" t="s">
        <v>2668</v>
      </c>
      <c r="E2782" s="1">
        <v>2018</v>
      </c>
      <c r="F2782" s="1" t="s">
        <v>2669</v>
      </c>
      <c r="G2782" s="1" t="s">
        <v>2670</v>
      </c>
      <c r="H2782" s="8" t="str">
        <f>HYPERLINK("https://doi.org/"&amp;G2782)</f>
        <v>https://doi.org/10.13031/trans.12311</v>
      </c>
      <c r="I2782" s="1" t="s">
        <v>2671</v>
      </c>
      <c r="J2782" s="1" t="s">
        <v>2672</v>
      </c>
      <c r="K2782" s="2">
        <v>3</v>
      </c>
      <c r="L2782" s="2">
        <v>50</v>
      </c>
      <c r="M2782" s="2" t="s">
        <v>2675</v>
      </c>
      <c r="N2782" s="2">
        <v>1.1000000000000001</v>
      </c>
      <c r="O2782" s="2">
        <v>5.9</v>
      </c>
      <c r="R2782" s="4"/>
      <c r="U2782" s="2" t="s">
        <v>26</v>
      </c>
      <c r="V2782" s="2" t="s">
        <v>29</v>
      </c>
      <c r="X2782" s="2" t="s">
        <v>1141</v>
      </c>
      <c r="Y2782" s="2" t="s">
        <v>2674</v>
      </c>
    </row>
    <row r="2783" spans="1:25" ht="14.25" customHeight="1">
      <c r="A2783" s="1">
        <v>3323</v>
      </c>
      <c r="B2783" s="16">
        <v>1</v>
      </c>
      <c r="C2783" s="1" t="s">
        <v>2667</v>
      </c>
      <c r="D2783" s="1" t="s">
        <v>2668</v>
      </c>
      <c r="E2783" s="1">
        <v>2018</v>
      </c>
      <c r="F2783" s="1" t="s">
        <v>2669</v>
      </c>
      <c r="G2783" s="1" t="s">
        <v>2670</v>
      </c>
      <c r="H2783" s="8" t="str">
        <f>HYPERLINK("https://doi.org/"&amp;G2783)</f>
        <v>https://doi.org/10.13031/trans.12311</v>
      </c>
      <c r="I2783" s="1" t="s">
        <v>2671</v>
      </c>
      <c r="J2783" s="1" t="s">
        <v>2672</v>
      </c>
      <c r="K2783" s="2">
        <v>3</v>
      </c>
      <c r="L2783" s="2">
        <v>50</v>
      </c>
      <c r="M2783" s="2" t="s">
        <v>2673</v>
      </c>
      <c r="N2783" s="2">
        <v>2.2999999999999998</v>
      </c>
      <c r="O2783" s="2">
        <v>5.9</v>
      </c>
      <c r="R2783" s="4"/>
      <c r="U2783" s="2" t="s">
        <v>26</v>
      </c>
      <c r="V2783" s="2" t="s">
        <v>29</v>
      </c>
      <c r="X2783" s="2" t="s">
        <v>1141</v>
      </c>
      <c r="Y2783" s="2" t="s">
        <v>2676</v>
      </c>
    </row>
    <row r="2784" spans="1:25" ht="14.25" customHeight="1">
      <c r="A2784" s="1">
        <v>3323</v>
      </c>
      <c r="B2784" s="16">
        <v>1</v>
      </c>
      <c r="C2784" s="1" t="s">
        <v>2667</v>
      </c>
      <c r="D2784" s="1" t="s">
        <v>2668</v>
      </c>
      <c r="E2784" s="1">
        <v>2018</v>
      </c>
      <c r="F2784" s="1" t="s">
        <v>2669</v>
      </c>
      <c r="G2784" s="1" t="s">
        <v>2670</v>
      </c>
      <c r="H2784" s="8" t="str">
        <f>HYPERLINK("https://doi.org/"&amp;G2784)</f>
        <v>https://doi.org/10.13031/trans.12311</v>
      </c>
      <c r="I2784" s="1" t="s">
        <v>2671</v>
      </c>
      <c r="J2784" s="1" t="s">
        <v>2672</v>
      </c>
      <c r="K2784" s="2">
        <v>3</v>
      </c>
      <c r="L2784" s="2">
        <v>50</v>
      </c>
      <c r="M2784" s="2" t="s">
        <v>2673</v>
      </c>
      <c r="N2784" s="2">
        <v>1.8</v>
      </c>
      <c r="O2784" s="2">
        <v>5.9</v>
      </c>
      <c r="R2784" s="4"/>
      <c r="U2784" s="2" t="s">
        <v>26</v>
      </c>
      <c r="V2784" s="2" t="s">
        <v>29</v>
      </c>
      <c r="X2784" s="2" t="s">
        <v>1141</v>
      </c>
      <c r="Y2784" s="2" t="s">
        <v>2676</v>
      </c>
    </row>
    <row r="2785" spans="1:25" ht="14.25" customHeight="1">
      <c r="A2785" s="1">
        <v>3323</v>
      </c>
      <c r="B2785" s="16">
        <v>1</v>
      </c>
      <c r="C2785" s="1" t="s">
        <v>2667</v>
      </c>
      <c r="D2785" s="1" t="s">
        <v>2668</v>
      </c>
      <c r="E2785" s="1">
        <v>2018</v>
      </c>
      <c r="F2785" s="1" t="s">
        <v>2669</v>
      </c>
      <c r="G2785" s="1" t="s">
        <v>2670</v>
      </c>
      <c r="H2785" s="8" t="str">
        <f>HYPERLINK("https://doi.org/"&amp;G2785)</f>
        <v>https://doi.org/10.13031/trans.12311</v>
      </c>
      <c r="I2785" s="1" t="s">
        <v>2671</v>
      </c>
      <c r="J2785" s="1" t="s">
        <v>2672</v>
      </c>
      <c r="K2785" s="2">
        <v>3</v>
      </c>
      <c r="L2785" s="2">
        <v>50</v>
      </c>
      <c r="M2785" s="2" t="s">
        <v>2675</v>
      </c>
      <c r="N2785" s="2">
        <v>1.1000000000000001</v>
      </c>
      <c r="O2785" s="2">
        <v>5.9</v>
      </c>
      <c r="R2785" s="4"/>
      <c r="U2785" s="2" t="s">
        <v>26</v>
      </c>
      <c r="V2785" s="2" t="s">
        <v>29</v>
      </c>
      <c r="X2785" s="2" t="s">
        <v>1141</v>
      </c>
      <c r="Y2785" s="2" t="s">
        <v>2676</v>
      </c>
    </row>
    <row r="2786" spans="1:25" ht="14.25" customHeight="1">
      <c r="A2786" s="1">
        <v>3323</v>
      </c>
      <c r="B2786" s="16">
        <v>1</v>
      </c>
      <c r="C2786" s="1" t="s">
        <v>2667</v>
      </c>
      <c r="D2786" s="1" t="s">
        <v>2668</v>
      </c>
      <c r="E2786" s="1">
        <v>2018</v>
      </c>
      <c r="F2786" s="1" t="s">
        <v>2669</v>
      </c>
      <c r="G2786" s="1" t="s">
        <v>2670</v>
      </c>
      <c r="H2786" s="8" t="str">
        <f>HYPERLINK("https://doi.org/"&amp;G2786)</f>
        <v>https://doi.org/10.13031/trans.12311</v>
      </c>
      <c r="I2786" s="1" t="s">
        <v>2671</v>
      </c>
      <c r="J2786" s="1" t="s">
        <v>2672</v>
      </c>
      <c r="K2786" s="2">
        <v>3</v>
      </c>
      <c r="L2786" s="2">
        <v>50</v>
      </c>
      <c r="M2786" s="2" t="s">
        <v>2675</v>
      </c>
      <c r="N2786" s="2">
        <v>1</v>
      </c>
      <c r="O2786" s="2">
        <v>5.9</v>
      </c>
      <c r="R2786" s="4"/>
      <c r="U2786" s="2" t="s">
        <v>26</v>
      </c>
      <c r="V2786" s="2" t="s">
        <v>29</v>
      </c>
      <c r="X2786" s="2" t="s">
        <v>1141</v>
      </c>
      <c r="Y2786" s="2" t="s">
        <v>2676</v>
      </c>
    </row>
    <row r="2787" spans="1:25" ht="14.25" customHeight="1">
      <c r="A2787" s="1">
        <v>3323</v>
      </c>
      <c r="B2787" s="16">
        <v>1</v>
      </c>
      <c r="C2787" s="1" t="s">
        <v>2667</v>
      </c>
      <c r="D2787" s="1" t="s">
        <v>2668</v>
      </c>
      <c r="E2787" s="1">
        <v>2018</v>
      </c>
      <c r="F2787" s="1" t="s">
        <v>2669</v>
      </c>
      <c r="G2787" s="1" t="s">
        <v>2670</v>
      </c>
      <c r="H2787" s="8" t="str">
        <f>HYPERLINK("https://doi.org/"&amp;G2787)</f>
        <v>https://doi.org/10.13031/trans.12311</v>
      </c>
      <c r="I2787" s="1" t="s">
        <v>2671</v>
      </c>
      <c r="J2787" s="1" t="s">
        <v>2672</v>
      </c>
      <c r="K2787" s="2">
        <v>3</v>
      </c>
      <c r="L2787" s="2">
        <v>50</v>
      </c>
      <c r="M2787" s="2" t="s">
        <v>2673</v>
      </c>
      <c r="N2787" s="2">
        <v>2</v>
      </c>
      <c r="O2787" s="2">
        <v>5.9</v>
      </c>
      <c r="R2787" s="4"/>
      <c r="U2787" s="2" t="s">
        <v>26</v>
      </c>
      <c r="V2787" s="2" t="s">
        <v>29</v>
      </c>
      <c r="X2787" s="2" t="s">
        <v>1141</v>
      </c>
      <c r="Y2787" s="2" t="s">
        <v>2677</v>
      </c>
    </row>
    <row r="2788" spans="1:25" ht="14.25" customHeight="1">
      <c r="A2788" s="1">
        <v>3323</v>
      </c>
      <c r="B2788" s="16">
        <v>1</v>
      </c>
      <c r="C2788" s="1" t="s">
        <v>2667</v>
      </c>
      <c r="D2788" s="1" t="s">
        <v>2668</v>
      </c>
      <c r="E2788" s="1">
        <v>2018</v>
      </c>
      <c r="F2788" s="1" t="s">
        <v>2669</v>
      </c>
      <c r="G2788" s="1" t="s">
        <v>2670</v>
      </c>
      <c r="H2788" s="8" t="str">
        <f>HYPERLINK("https://doi.org/"&amp;G2788)</f>
        <v>https://doi.org/10.13031/trans.12311</v>
      </c>
      <c r="I2788" s="1" t="s">
        <v>2671</v>
      </c>
      <c r="J2788" s="1" t="s">
        <v>2672</v>
      </c>
      <c r="K2788" s="2">
        <v>3</v>
      </c>
      <c r="L2788" s="2">
        <v>50</v>
      </c>
      <c r="M2788" s="2" t="s">
        <v>2673</v>
      </c>
      <c r="N2788" s="2">
        <v>1.5</v>
      </c>
      <c r="O2788" s="2">
        <v>5.9</v>
      </c>
      <c r="R2788" s="4"/>
      <c r="U2788" s="2" t="s">
        <v>26</v>
      </c>
      <c r="V2788" s="2" t="s">
        <v>29</v>
      </c>
      <c r="X2788" s="2" t="s">
        <v>1141</v>
      </c>
      <c r="Y2788" s="2" t="s">
        <v>2677</v>
      </c>
    </row>
    <row r="2789" spans="1:25" ht="14.25" customHeight="1">
      <c r="A2789" s="1">
        <v>3323</v>
      </c>
      <c r="B2789" s="16">
        <v>1</v>
      </c>
      <c r="C2789" s="1" t="s">
        <v>2667</v>
      </c>
      <c r="D2789" s="1" t="s">
        <v>2668</v>
      </c>
      <c r="E2789" s="1">
        <v>2018</v>
      </c>
      <c r="F2789" s="1" t="s">
        <v>2669</v>
      </c>
      <c r="G2789" s="1" t="s">
        <v>2670</v>
      </c>
      <c r="H2789" s="8" t="str">
        <f>HYPERLINK("https://doi.org/"&amp;G2789)</f>
        <v>https://doi.org/10.13031/trans.12311</v>
      </c>
      <c r="I2789" s="1" t="s">
        <v>2671</v>
      </c>
      <c r="J2789" s="1" t="s">
        <v>2672</v>
      </c>
      <c r="K2789" s="2">
        <v>3</v>
      </c>
      <c r="L2789" s="2">
        <v>50</v>
      </c>
      <c r="M2789" s="2" t="s">
        <v>2675</v>
      </c>
      <c r="N2789" s="2">
        <v>1.4</v>
      </c>
      <c r="O2789" s="2">
        <v>5.9</v>
      </c>
      <c r="R2789" s="4"/>
      <c r="U2789" s="2" t="s">
        <v>26</v>
      </c>
      <c r="V2789" s="2" t="s">
        <v>29</v>
      </c>
      <c r="X2789" s="2" t="s">
        <v>1141</v>
      </c>
      <c r="Y2789" s="2" t="s">
        <v>2677</v>
      </c>
    </row>
    <row r="2790" spans="1:25" ht="14.25" customHeight="1">
      <c r="A2790" s="1">
        <v>3323</v>
      </c>
      <c r="B2790" s="16">
        <v>1</v>
      </c>
      <c r="C2790" s="1" t="s">
        <v>2667</v>
      </c>
      <c r="D2790" s="1" t="s">
        <v>2668</v>
      </c>
      <c r="E2790" s="1">
        <v>2018</v>
      </c>
      <c r="F2790" s="1" t="s">
        <v>2669</v>
      </c>
      <c r="G2790" s="1" t="s">
        <v>2670</v>
      </c>
      <c r="H2790" s="8" t="str">
        <f>HYPERLINK("https://doi.org/"&amp;G2790)</f>
        <v>https://doi.org/10.13031/trans.12311</v>
      </c>
      <c r="I2790" s="1" t="s">
        <v>2671</v>
      </c>
      <c r="J2790" s="1" t="s">
        <v>2672</v>
      </c>
      <c r="K2790" s="2">
        <v>3</v>
      </c>
      <c r="L2790" s="2">
        <v>50</v>
      </c>
      <c r="M2790" s="2" t="s">
        <v>2675</v>
      </c>
      <c r="N2790" s="2">
        <v>1.1000000000000001</v>
      </c>
      <c r="O2790" s="2">
        <v>5.9</v>
      </c>
      <c r="R2790" s="4"/>
      <c r="U2790" s="2" t="s">
        <v>26</v>
      </c>
      <c r="V2790" s="2" t="s">
        <v>29</v>
      </c>
      <c r="X2790" s="2" t="s">
        <v>1141</v>
      </c>
      <c r="Y2790" s="2" t="s">
        <v>2677</v>
      </c>
    </row>
    <row r="2791" spans="1:25" ht="14.25" customHeight="1">
      <c r="A2791" s="1">
        <v>3323</v>
      </c>
      <c r="B2791" s="16">
        <v>1</v>
      </c>
      <c r="C2791" s="1" t="s">
        <v>2667</v>
      </c>
      <c r="D2791" s="1" t="s">
        <v>2668</v>
      </c>
      <c r="E2791" s="1">
        <v>2018</v>
      </c>
      <c r="F2791" s="1" t="s">
        <v>2669</v>
      </c>
      <c r="G2791" s="1" t="s">
        <v>2670</v>
      </c>
      <c r="H2791" s="8" t="str">
        <f>HYPERLINK("https://doi.org/"&amp;G2791)</f>
        <v>https://doi.org/10.13031/trans.12311</v>
      </c>
      <c r="I2791" s="1" t="s">
        <v>2671</v>
      </c>
      <c r="J2791" s="1" t="s">
        <v>2672</v>
      </c>
      <c r="K2791" s="2">
        <v>3</v>
      </c>
      <c r="L2791" s="2">
        <v>50</v>
      </c>
      <c r="M2791" s="2" t="s">
        <v>2673</v>
      </c>
      <c r="N2791" s="2">
        <v>1.9</v>
      </c>
      <c r="O2791" s="2">
        <v>5.9</v>
      </c>
      <c r="R2791" s="4"/>
      <c r="U2791" s="2" t="s">
        <v>26</v>
      </c>
      <c r="V2791" s="2" t="s">
        <v>29</v>
      </c>
      <c r="X2791" s="2" t="s">
        <v>1141</v>
      </c>
      <c r="Y2791" s="2" t="s">
        <v>2678</v>
      </c>
    </row>
    <row r="2792" spans="1:25" ht="14.25" customHeight="1">
      <c r="A2792" s="1">
        <v>3323</v>
      </c>
      <c r="B2792" s="16">
        <v>1</v>
      </c>
      <c r="C2792" s="1" t="s">
        <v>2667</v>
      </c>
      <c r="D2792" s="1" t="s">
        <v>2668</v>
      </c>
      <c r="E2792" s="1">
        <v>2018</v>
      </c>
      <c r="F2792" s="1" t="s">
        <v>2669</v>
      </c>
      <c r="G2792" s="1" t="s">
        <v>2670</v>
      </c>
      <c r="H2792" s="8" t="str">
        <f>HYPERLINK("https://doi.org/"&amp;G2792)</f>
        <v>https://doi.org/10.13031/trans.12311</v>
      </c>
      <c r="I2792" s="1" t="s">
        <v>2671</v>
      </c>
      <c r="J2792" s="1" t="s">
        <v>2672</v>
      </c>
      <c r="K2792" s="2">
        <v>3</v>
      </c>
      <c r="L2792" s="2">
        <v>50</v>
      </c>
      <c r="M2792" s="2" t="s">
        <v>2673</v>
      </c>
      <c r="N2792" s="2">
        <v>1.5</v>
      </c>
      <c r="O2792" s="2">
        <v>5.9</v>
      </c>
      <c r="R2792" s="4"/>
      <c r="U2792" s="2" t="s">
        <v>26</v>
      </c>
      <c r="V2792" s="2" t="s">
        <v>29</v>
      </c>
      <c r="X2792" s="2" t="s">
        <v>1141</v>
      </c>
      <c r="Y2792" s="2" t="s">
        <v>2678</v>
      </c>
    </row>
    <row r="2793" spans="1:25" ht="14.25" customHeight="1">
      <c r="A2793" s="1">
        <v>3323</v>
      </c>
      <c r="B2793" s="16">
        <v>1</v>
      </c>
      <c r="C2793" s="1" t="s">
        <v>2667</v>
      </c>
      <c r="D2793" s="1" t="s">
        <v>2668</v>
      </c>
      <c r="E2793" s="1">
        <v>2018</v>
      </c>
      <c r="F2793" s="1" t="s">
        <v>2669</v>
      </c>
      <c r="G2793" s="1" t="s">
        <v>2670</v>
      </c>
      <c r="H2793" s="8" t="str">
        <f>HYPERLINK("https://doi.org/"&amp;G2793)</f>
        <v>https://doi.org/10.13031/trans.12311</v>
      </c>
      <c r="I2793" s="1" t="s">
        <v>2671</v>
      </c>
      <c r="J2793" s="1" t="s">
        <v>2672</v>
      </c>
      <c r="K2793" s="2">
        <v>3</v>
      </c>
      <c r="L2793" s="2">
        <v>50</v>
      </c>
      <c r="M2793" s="2" t="s">
        <v>2675</v>
      </c>
      <c r="N2793" s="2">
        <v>1.3</v>
      </c>
      <c r="O2793" s="2">
        <v>5.9</v>
      </c>
      <c r="R2793" s="4"/>
      <c r="U2793" s="2" t="s">
        <v>26</v>
      </c>
      <c r="V2793" s="2" t="s">
        <v>29</v>
      </c>
      <c r="X2793" s="2" t="s">
        <v>1141</v>
      </c>
      <c r="Y2793" s="2" t="s">
        <v>2678</v>
      </c>
    </row>
    <row r="2794" spans="1:25" ht="14.25" customHeight="1">
      <c r="A2794" s="1">
        <v>3323</v>
      </c>
      <c r="B2794" s="16">
        <v>1</v>
      </c>
      <c r="C2794" s="1" t="s">
        <v>2667</v>
      </c>
      <c r="D2794" s="1" t="s">
        <v>2668</v>
      </c>
      <c r="E2794" s="1">
        <v>2018</v>
      </c>
      <c r="F2794" s="1" t="s">
        <v>2669</v>
      </c>
      <c r="G2794" s="1" t="s">
        <v>2670</v>
      </c>
      <c r="H2794" s="8" t="str">
        <f>HYPERLINK("https://doi.org/"&amp;G2794)</f>
        <v>https://doi.org/10.13031/trans.12311</v>
      </c>
      <c r="I2794" s="1" t="s">
        <v>2671</v>
      </c>
      <c r="J2794" s="1" t="s">
        <v>2672</v>
      </c>
      <c r="K2794" s="2">
        <v>3</v>
      </c>
      <c r="L2794" s="2">
        <v>50</v>
      </c>
      <c r="M2794" s="2" t="s">
        <v>2675</v>
      </c>
      <c r="N2794" s="2">
        <v>1</v>
      </c>
      <c r="O2794" s="2">
        <v>5.9</v>
      </c>
      <c r="R2794" s="4"/>
      <c r="U2794" s="2" t="s">
        <v>26</v>
      </c>
      <c r="V2794" s="2" t="s">
        <v>29</v>
      </c>
      <c r="X2794" s="2" t="s">
        <v>1141</v>
      </c>
      <c r="Y2794" s="2" t="s">
        <v>2678</v>
      </c>
    </row>
    <row r="2795" spans="1:25" ht="14.25" customHeight="1">
      <c r="A2795" s="1">
        <v>3323</v>
      </c>
      <c r="B2795" s="16">
        <v>1</v>
      </c>
      <c r="C2795" s="1" t="s">
        <v>2667</v>
      </c>
      <c r="D2795" s="1" t="s">
        <v>2668</v>
      </c>
      <c r="E2795" s="1">
        <v>2018</v>
      </c>
      <c r="F2795" s="1" t="s">
        <v>2669</v>
      </c>
      <c r="G2795" s="1" t="s">
        <v>2670</v>
      </c>
      <c r="H2795" s="8" t="str">
        <f>HYPERLINK("https://doi.org/"&amp;G2795)</f>
        <v>https://doi.org/10.13031/trans.12311</v>
      </c>
      <c r="I2795" s="1" t="s">
        <v>2671</v>
      </c>
      <c r="J2795" s="1" t="s">
        <v>2672</v>
      </c>
      <c r="K2795" s="2">
        <v>3</v>
      </c>
      <c r="L2795" s="2">
        <v>33</v>
      </c>
      <c r="M2795" s="2" t="s">
        <v>2673</v>
      </c>
      <c r="N2795" s="2">
        <v>1.88</v>
      </c>
      <c r="O2795" s="2"/>
      <c r="Q2795" s="2"/>
      <c r="R2795" s="4"/>
      <c r="U2795" s="2" t="s">
        <v>26</v>
      </c>
      <c r="V2795" s="2" t="s">
        <v>29</v>
      </c>
      <c r="X2795" s="2" t="s">
        <v>1141</v>
      </c>
      <c r="Y2795" s="2" t="s">
        <v>2679</v>
      </c>
    </row>
    <row r="2796" spans="1:25" ht="14.25" customHeight="1">
      <c r="A2796" s="1">
        <v>3323</v>
      </c>
      <c r="B2796" s="16">
        <v>1</v>
      </c>
      <c r="C2796" s="1" t="s">
        <v>2667</v>
      </c>
      <c r="D2796" s="1" t="s">
        <v>2668</v>
      </c>
      <c r="E2796" s="1">
        <v>2018</v>
      </c>
      <c r="F2796" s="1" t="s">
        <v>2669</v>
      </c>
      <c r="G2796" s="1" t="s">
        <v>2670</v>
      </c>
      <c r="H2796" s="8" t="str">
        <f>HYPERLINK("https://doi.org/"&amp;G2796)</f>
        <v>https://doi.org/10.13031/trans.12311</v>
      </c>
      <c r="I2796" s="1" t="s">
        <v>2671</v>
      </c>
      <c r="J2796" s="1" t="s">
        <v>2672</v>
      </c>
      <c r="K2796" s="2">
        <v>3</v>
      </c>
      <c r="L2796" s="2">
        <v>33</v>
      </c>
      <c r="M2796" s="2" t="s">
        <v>2675</v>
      </c>
      <c r="N2796" s="2">
        <v>1.2</v>
      </c>
      <c r="O2796" s="2"/>
      <c r="Q2796" s="2"/>
      <c r="R2796" s="4"/>
      <c r="U2796" s="2" t="s">
        <v>26</v>
      </c>
      <c r="V2796" s="2" t="s">
        <v>29</v>
      </c>
      <c r="X2796" s="2" t="s">
        <v>1141</v>
      </c>
      <c r="Y2796" s="2" t="s">
        <v>2679</v>
      </c>
    </row>
    <row r="2797" spans="1:25" ht="14.25" customHeight="1">
      <c r="A2797" s="1">
        <v>3323</v>
      </c>
      <c r="B2797" s="16">
        <v>1</v>
      </c>
      <c r="C2797" s="1" t="s">
        <v>2667</v>
      </c>
      <c r="D2797" s="1" t="s">
        <v>2668</v>
      </c>
      <c r="E2797" s="1">
        <v>2018</v>
      </c>
      <c r="F2797" s="1" t="s">
        <v>2669</v>
      </c>
      <c r="G2797" s="1" t="s">
        <v>2670</v>
      </c>
      <c r="H2797" s="8" t="str">
        <f>HYPERLINK("https://doi.org/"&amp;G2797)</f>
        <v>https://doi.org/10.13031/trans.12311</v>
      </c>
      <c r="I2797" s="1" t="s">
        <v>2671</v>
      </c>
      <c r="J2797" s="1" t="s">
        <v>2672</v>
      </c>
      <c r="K2797" s="2">
        <v>3</v>
      </c>
      <c r="L2797" s="2">
        <v>33</v>
      </c>
      <c r="M2797" s="2" t="s">
        <v>2673</v>
      </c>
      <c r="N2797" s="2">
        <v>1.82</v>
      </c>
      <c r="O2797" s="2"/>
      <c r="Q2797" s="2"/>
      <c r="R2797" s="4"/>
      <c r="U2797" s="2" t="s">
        <v>26</v>
      </c>
      <c r="V2797" s="2" t="s">
        <v>29</v>
      </c>
      <c r="X2797" s="2" t="s">
        <v>1141</v>
      </c>
      <c r="Y2797" s="2" t="s">
        <v>2679</v>
      </c>
    </row>
    <row r="2798" spans="1:25" ht="14.25" customHeight="1">
      <c r="A2798" s="1">
        <v>3323</v>
      </c>
      <c r="B2798" s="16">
        <v>1</v>
      </c>
      <c r="C2798" s="1" t="s">
        <v>2667</v>
      </c>
      <c r="D2798" s="1" t="s">
        <v>2668</v>
      </c>
      <c r="E2798" s="1">
        <v>2018</v>
      </c>
      <c r="F2798" s="1" t="s">
        <v>2669</v>
      </c>
      <c r="G2798" s="1" t="s">
        <v>2670</v>
      </c>
      <c r="H2798" s="8" t="str">
        <f>HYPERLINK("https://doi.org/"&amp;G2798)</f>
        <v>https://doi.org/10.13031/trans.12311</v>
      </c>
      <c r="I2798" s="1" t="s">
        <v>2671</v>
      </c>
      <c r="J2798" s="1" t="s">
        <v>2672</v>
      </c>
      <c r="K2798" s="2">
        <v>3</v>
      </c>
      <c r="L2798" s="2">
        <v>33</v>
      </c>
      <c r="M2798" s="2" t="s">
        <v>2675</v>
      </c>
      <c r="N2798" s="2">
        <v>0.98</v>
      </c>
      <c r="O2798" s="2"/>
      <c r="Q2798" s="2"/>
      <c r="R2798" s="4"/>
      <c r="U2798" s="2" t="s">
        <v>26</v>
      </c>
      <c r="V2798" s="2" t="s">
        <v>29</v>
      </c>
      <c r="X2798" s="2" t="s">
        <v>1141</v>
      </c>
      <c r="Y2798" s="2" t="s">
        <v>2679</v>
      </c>
    </row>
    <row r="2799" spans="1:25" ht="14.25" customHeight="1">
      <c r="A2799" s="1">
        <v>3323</v>
      </c>
      <c r="B2799" s="16">
        <v>1</v>
      </c>
      <c r="C2799" s="1" t="s">
        <v>2667</v>
      </c>
      <c r="D2799" s="1" t="s">
        <v>2668</v>
      </c>
      <c r="E2799" s="1">
        <v>2018</v>
      </c>
      <c r="F2799" s="1" t="s">
        <v>2669</v>
      </c>
      <c r="G2799" s="1" t="s">
        <v>2670</v>
      </c>
      <c r="H2799" s="8" t="str">
        <f>HYPERLINK("https://doi.org/"&amp;G2799)</f>
        <v>https://doi.org/10.13031/trans.12311</v>
      </c>
      <c r="I2799" s="1" t="s">
        <v>2671</v>
      </c>
      <c r="J2799" s="1" t="s">
        <v>2672</v>
      </c>
      <c r="K2799" s="2">
        <v>3</v>
      </c>
      <c r="L2799" s="2">
        <v>33</v>
      </c>
      <c r="M2799" s="2" t="s">
        <v>2673</v>
      </c>
      <c r="N2799" s="2">
        <v>1.63</v>
      </c>
      <c r="O2799" s="2"/>
      <c r="Q2799" s="2"/>
      <c r="R2799" s="4"/>
      <c r="U2799" s="2" t="s">
        <v>26</v>
      </c>
      <c r="V2799" s="2" t="s">
        <v>29</v>
      </c>
      <c r="X2799" s="2" t="s">
        <v>1141</v>
      </c>
      <c r="Y2799" s="2" t="s">
        <v>2679</v>
      </c>
    </row>
    <row r="2800" spans="1:25" ht="14.25" customHeight="1">
      <c r="A2800" s="1">
        <v>3323</v>
      </c>
      <c r="B2800" s="16">
        <v>1</v>
      </c>
      <c r="C2800" s="1" t="s">
        <v>2667</v>
      </c>
      <c r="D2800" s="1" t="s">
        <v>2668</v>
      </c>
      <c r="E2800" s="1">
        <v>2018</v>
      </c>
      <c r="F2800" s="1" t="s">
        <v>2669</v>
      </c>
      <c r="G2800" s="1" t="s">
        <v>2670</v>
      </c>
      <c r="H2800" s="8" t="str">
        <f>HYPERLINK("https://doi.org/"&amp;G2800)</f>
        <v>https://doi.org/10.13031/trans.12311</v>
      </c>
      <c r="I2800" s="1" t="s">
        <v>2671</v>
      </c>
      <c r="J2800" s="1" t="s">
        <v>2672</v>
      </c>
      <c r="K2800" s="2">
        <v>3</v>
      </c>
      <c r="L2800" s="2">
        <v>33</v>
      </c>
      <c r="M2800" s="2" t="s">
        <v>2675</v>
      </c>
      <c r="N2800" s="2">
        <v>1.19</v>
      </c>
      <c r="O2800" s="2"/>
      <c r="Q2800" s="2"/>
      <c r="R2800" s="4"/>
      <c r="U2800" s="2" t="s">
        <v>26</v>
      </c>
      <c r="V2800" s="2" t="s">
        <v>29</v>
      </c>
      <c r="X2800" s="2" t="s">
        <v>1141</v>
      </c>
      <c r="Y2800" s="2" t="s">
        <v>2679</v>
      </c>
    </row>
    <row r="2801" spans="1:25" ht="14.25" customHeight="1">
      <c r="A2801" s="1">
        <v>3323</v>
      </c>
      <c r="B2801" s="16">
        <v>1</v>
      </c>
      <c r="C2801" s="1" t="s">
        <v>2667</v>
      </c>
      <c r="D2801" s="1" t="s">
        <v>2668</v>
      </c>
      <c r="E2801" s="1">
        <v>2018</v>
      </c>
      <c r="F2801" s="1" t="s">
        <v>2669</v>
      </c>
      <c r="G2801" s="1" t="s">
        <v>2670</v>
      </c>
      <c r="H2801" s="8" t="str">
        <f>HYPERLINK("https://doi.org/"&amp;G2801)</f>
        <v>https://doi.org/10.13031/trans.12311</v>
      </c>
      <c r="I2801" s="1" t="s">
        <v>2671</v>
      </c>
      <c r="J2801" s="1" t="s">
        <v>2672</v>
      </c>
      <c r="K2801" s="2">
        <v>3</v>
      </c>
      <c r="L2801" s="2">
        <v>33</v>
      </c>
      <c r="M2801" s="2" t="s">
        <v>2673</v>
      </c>
      <c r="N2801" s="2">
        <v>1.57</v>
      </c>
      <c r="O2801" s="2"/>
      <c r="Q2801" s="2"/>
      <c r="R2801" s="4"/>
      <c r="U2801" s="2" t="s">
        <v>26</v>
      </c>
      <c r="V2801" s="2" t="s">
        <v>29</v>
      </c>
      <c r="X2801" s="2" t="s">
        <v>1141</v>
      </c>
      <c r="Y2801" s="2" t="s">
        <v>2679</v>
      </c>
    </row>
    <row r="2802" spans="1:25" ht="14.25" customHeight="1">
      <c r="A2802" s="1">
        <v>3323</v>
      </c>
      <c r="B2802" s="16">
        <v>1</v>
      </c>
      <c r="C2802" s="1" t="s">
        <v>2667</v>
      </c>
      <c r="D2802" s="1" t="s">
        <v>2668</v>
      </c>
      <c r="E2802" s="1">
        <v>2018</v>
      </c>
      <c r="F2802" s="1" t="s">
        <v>2669</v>
      </c>
      <c r="G2802" s="1" t="s">
        <v>2670</v>
      </c>
      <c r="H2802" s="8" t="str">
        <f>HYPERLINK("https://doi.org/"&amp;G2802)</f>
        <v>https://doi.org/10.13031/trans.12311</v>
      </c>
      <c r="I2802" s="1" t="s">
        <v>2671</v>
      </c>
      <c r="J2802" s="1" t="s">
        <v>2672</v>
      </c>
      <c r="K2802" s="2">
        <v>3</v>
      </c>
      <c r="L2802" s="2">
        <v>33</v>
      </c>
      <c r="M2802" s="2" t="s">
        <v>2675</v>
      </c>
      <c r="N2802" s="2">
        <v>1.04</v>
      </c>
      <c r="O2802" s="2"/>
      <c r="Q2802" s="2"/>
      <c r="R2802" s="4"/>
      <c r="U2802" s="2" t="s">
        <v>26</v>
      </c>
      <c r="V2802" s="2" t="s">
        <v>29</v>
      </c>
      <c r="X2802" s="2" t="s">
        <v>1141</v>
      </c>
      <c r="Y2802" s="2" t="s">
        <v>2679</v>
      </c>
    </row>
    <row r="2803" spans="1:25" ht="14.25" customHeight="1">
      <c r="A2803" s="1">
        <v>3323</v>
      </c>
      <c r="B2803" s="16">
        <v>1</v>
      </c>
      <c r="C2803" s="1" t="s">
        <v>2667</v>
      </c>
      <c r="D2803" s="1" t="s">
        <v>2668</v>
      </c>
      <c r="E2803" s="1">
        <v>2018</v>
      </c>
      <c r="F2803" s="1" t="s">
        <v>2669</v>
      </c>
      <c r="G2803" s="1" t="s">
        <v>2670</v>
      </c>
      <c r="H2803" s="8" t="str">
        <f>HYPERLINK("https://doi.org/"&amp;G2803)</f>
        <v>https://doi.org/10.13031/trans.12311</v>
      </c>
      <c r="I2803" s="1" t="s">
        <v>2671</v>
      </c>
      <c r="J2803" s="1" t="s">
        <v>2672</v>
      </c>
      <c r="K2803" s="2">
        <v>3</v>
      </c>
      <c r="L2803" s="2">
        <v>33</v>
      </c>
      <c r="M2803" s="2" t="s">
        <v>2673</v>
      </c>
      <c r="N2803" s="2">
        <v>1.49</v>
      </c>
      <c r="O2803" s="2"/>
      <c r="Q2803" s="2"/>
      <c r="R2803" s="4"/>
      <c r="U2803" s="2" t="s">
        <v>26</v>
      </c>
      <c r="V2803" s="2" t="s">
        <v>29</v>
      </c>
      <c r="X2803" s="2" t="s">
        <v>1141</v>
      </c>
      <c r="Y2803" s="2" t="s">
        <v>2679</v>
      </c>
    </row>
    <row r="2804" spans="1:25" ht="14.25" customHeight="1">
      <c r="A2804" s="1">
        <v>3323</v>
      </c>
      <c r="B2804" s="16">
        <v>1</v>
      </c>
      <c r="C2804" s="1" t="s">
        <v>2667</v>
      </c>
      <c r="D2804" s="1" t="s">
        <v>2668</v>
      </c>
      <c r="E2804" s="1">
        <v>2018</v>
      </c>
      <c r="F2804" s="1" t="s">
        <v>2669</v>
      </c>
      <c r="G2804" s="1" t="s">
        <v>2670</v>
      </c>
      <c r="H2804" s="8" t="str">
        <f>HYPERLINK("https://doi.org/"&amp;G2804)</f>
        <v>https://doi.org/10.13031/trans.12311</v>
      </c>
      <c r="I2804" s="1" t="s">
        <v>2671</v>
      </c>
      <c r="J2804" s="1" t="s">
        <v>2672</v>
      </c>
      <c r="K2804" s="2">
        <v>3</v>
      </c>
      <c r="L2804" s="2">
        <v>33</v>
      </c>
      <c r="M2804" s="2" t="s">
        <v>2675</v>
      </c>
      <c r="N2804" s="2">
        <v>1.18</v>
      </c>
      <c r="O2804" s="2"/>
      <c r="Q2804" s="2"/>
      <c r="R2804" s="4"/>
      <c r="U2804" s="2" t="s">
        <v>26</v>
      </c>
      <c r="V2804" s="2" t="s">
        <v>29</v>
      </c>
      <c r="X2804" s="2" t="s">
        <v>1141</v>
      </c>
      <c r="Y2804" s="2" t="s">
        <v>2679</v>
      </c>
    </row>
    <row r="2805" spans="1:25" ht="14.25" customHeight="1">
      <c r="A2805" s="1">
        <v>3323</v>
      </c>
      <c r="B2805" s="16">
        <v>1</v>
      </c>
      <c r="C2805" s="1" t="s">
        <v>2667</v>
      </c>
      <c r="D2805" s="1" t="s">
        <v>2668</v>
      </c>
      <c r="E2805" s="1">
        <v>2018</v>
      </c>
      <c r="F2805" s="1" t="s">
        <v>2669</v>
      </c>
      <c r="G2805" s="1" t="s">
        <v>2670</v>
      </c>
      <c r="H2805" s="8" t="str">
        <f>HYPERLINK("https://doi.org/"&amp;G2805)</f>
        <v>https://doi.org/10.13031/trans.12311</v>
      </c>
      <c r="I2805" s="1" t="s">
        <v>2671</v>
      </c>
      <c r="J2805" s="1" t="s">
        <v>2672</v>
      </c>
      <c r="K2805" s="2">
        <v>3</v>
      </c>
      <c r="L2805" s="2">
        <v>33</v>
      </c>
      <c r="M2805" s="2" t="s">
        <v>2673</v>
      </c>
      <c r="N2805" s="2">
        <v>1.36</v>
      </c>
      <c r="O2805" s="2"/>
      <c r="Q2805" s="2"/>
      <c r="R2805" s="4"/>
      <c r="U2805" s="2" t="s">
        <v>26</v>
      </c>
      <c r="V2805" s="2" t="s">
        <v>29</v>
      </c>
      <c r="X2805" s="2" t="s">
        <v>1141</v>
      </c>
      <c r="Y2805" s="2" t="s">
        <v>2679</v>
      </c>
    </row>
    <row r="2806" spans="1:25" ht="14.25" customHeight="1">
      <c r="A2806" s="1">
        <v>3323</v>
      </c>
      <c r="B2806" s="16">
        <v>1</v>
      </c>
      <c r="C2806" s="1" t="s">
        <v>2667</v>
      </c>
      <c r="D2806" s="1" t="s">
        <v>2668</v>
      </c>
      <c r="E2806" s="1">
        <v>2018</v>
      </c>
      <c r="F2806" s="1" t="s">
        <v>2669</v>
      </c>
      <c r="G2806" s="1" t="s">
        <v>2670</v>
      </c>
      <c r="H2806" s="8" t="str">
        <f>HYPERLINK("https://doi.org/"&amp;G2806)</f>
        <v>https://doi.org/10.13031/trans.12311</v>
      </c>
      <c r="I2806" s="1" t="s">
        <v>2671</v>
      </c>
      <c r="J2806" s="1" t="s">
        <v>2672</v>
      </c>
      <c r="K2806" s="2">
        <v>3</v>
      </c>
      <c r="L2806" s="2">
        <v>33</v>
      </c>
      <c r="M2806" s="2" t="s">
        <v>2675</v>
      </c>
      <c r="N2806" s="2">
        <v>0.96</v>
      </c>
      <c r="O2806" s="2"/>
      <c r="Q2806" s="2"/>
      <c r="R2806" s="4"/>
      <c r="U2806" s="2" t="s">
        <v>26</v>
      </c>
      <c r="V2806" s="2" t="s">
        <v>29</v>
      </c>
      <c r="X2806" s="2" t="s">
        <v>1141</v>
      </c>
      <c r="Y2806" s="2" t="s">
        <v>2679</v>
      </c>
    </row>
    <row r="2807" spans="1:25" ht="14.25" customHeight="1">
      <c r="A2807" s="1">
        <v>3323</v>
      </c>
      <c r="B2807" s="16">
        <v>1</v>
      </c>
      <c r="C2807" s="1" t="s">
        <v>2667</v>
      </c>
      <c r="D2807" s="1" t="s">
        <v>2668</v>
      </c>
      <c r="E2807" s="1">
        <v>2018</v>
      </c>
      <c r="F2807" s="1" t="s">
        <v>2669</v>
      </c>
      <c r="G2807" s="1" t="s">
        <v>2670</v>
      </c>
      <c r="H2807" s="8" t="str">
        <f>HYPERLINK("https://doi.org/"&amp;G2807)</f>
        <v>https://doi.org/10.13031/trans.12311</v>
      </c>
      <c r="I2807" s="1" t="s">
        <v>2671</v>
      </c>
      <c r="J2807" s="1" t="s">
        <v>2672</v>
      </c>
      <c r="K2807" s="2">
        <v>3</v>
      </c>
      <c r="L2807" s="2">
        <v>33</v>
      </c>
      <c r="M2807" s="2" t="s">
        <v>2673</v>
      </c>
      <c r="N2807" s="2">
        <v>1.19</v>
      </c>
      <c r="O2807" s="2"/>
      <c r="Q2807" s="2"/>
      <c r="R2807" s="4"/>
      <c r="U2807" s="2" t="s">
        <v>26</v>
      </c>
      <c r="V2807" s="2" t="s">
        <v>29</v>
      </c>
      <c r="X2807" s="2" t="s">
        <v>1141</v>
      </c>
      <c r="Y2807" s="2" t="s">
        <v>2679</v>
      </c>
    </row>
    <row r="2808" spans="1:25" ht="14.25" customHeight="1">
      <c r="A2808" s="1">
        <v>3323</v>
      </c>
      <c r="B2808" s="16">
        <v>1</v>
      </c>
      <c r="C2808" s="1" t="s">
        <v>2667</v>
      </c>
      <c r="D2808" s="1" t="s">
        <v>2668</v>
      </c>
      <c r="E2808" s="1">
        <v>2018</v>
      </c>
      <c r="F2808" s="1" t="s">
        <v>2669</v>
      </c>
      <c r="G2808" s="1" t="s">
        <v>2670</v>
      </c>
      <c r="H2808" s="8" t="str">
        <f>HYPERLINK("https://doi.org/"&amp;G2808)</f>
        <v>https://doi.org/10.13031/trans.12311</v>
      </c>
      <c r="I2808" s="1" t="s">
        <v>2671</v>
      </c>
      <c r="J2808" s="1" t="s">
        <v>2672</v>
      </c>
      <c r="K2808" s="2">
        <v>3</v>
      </c>
      <c r="L2808" s="2">
        <v>33</v>
      </c>
      <c r="M2808" s="2" t="s">
        <v>2675</v>
      </c>
      <c r="N2808" s="2">
        <v>0.94</v>
      </c>
      <c r="O2808" s="2"/>
      <c r="Q2808" s="2"/>
      <c r="R2808" s="4"/>
      <c r="U2808" s="2" t="s">
        <v>26</v>
      </c>
      <c r="V2808" s="2" t="s">
        <v>29</v>
      </c>
      <c r="X2808" s="2" t="s">
        <v>1141</v>
      </c>
      <c r="Y2808" s="2" t="s">
        <v>2679</v>
      </c>
    </row>
    <row r="2809" spans="1:25" ht="14.25" customHeight="1">
      <c r="A2809" s="1">
        <v>3323</v>
      </c>
      <c r="B2809" s="16">
        <v>1</v>
      </c>
      <c r="C2809" s="1" t="s">
        <v>2667</v>
      </c>
      <c r="D2809" s="1" t="s">
        <v>2668</v>
      </c>
      <c r="E2809" s="1">
        <v>2018</v>
      </c>
      <c r="F2809" s="1" t="s">
        <v>2669</v>
      </c>
      <c r="G2809" s="1" t="s">
        <v>2670</v>
      </c>
      <c r="H2809" s="8" t="str">
        <f>HYPERLINK("https://doi.org/"&amp;G2809)</f>
        <v>https://doi.org/10.13031/trans.12311</v>
      </c>
      <c r="I2809" s="1" t="s">
        <v>2671</v>
      </c>
      <c r="J2809" s="1" t="s">
        <v>2672</v>
      </c>
      <c r="K2809" s="2">
        <v>3</v>
      </c>
      <c r="L2809" s="2">
        <v>33</v>
      </c>
      <c r="M2809" s="2" t="s">
        <v>2673</v>
      </c>
      <c r="N2809" s="2">
        <v>1.1000000000000001</v>
      </c>
      <c r="O2809" s="2"/>
      <c r="Q2809" s="2"/>
      <c r="R2809" s="4"/>
      <c r="U2809" s="2" t="s">
        <v>26</v>
      </c>
      <c r="V2809" s="2" t="s">
        <v>29</v>
      </c>
      <c r="X2809" s="2" t="s">
        <v>1141</v>
      </c>
      <c r="Y2809" s="2" t="s">
        <v>2679</v>
      </c>
    </row>
    <row r="2810" spans="1:25" ht="14.25" customHeight="1">
      <c r="A2810" s="1">
        <v>3323</v>
      </c>
      <c r="B2810" s="16">
        <v>1</v>
      </c>
      <c r="C2810" s="1" t="s">
        <v>2667</v>
      </c>
      <c r="D2810" s="1" t="s">
        <v>2668</v>
      </c>
      <c r="E2810" s="1">
        <v>2018</v>
      </c>
      <c r="F2810" s="1" t="s">
        <v>2669</v>
      </c>
      <c r="G2810" s="1" t="s">
        <v>2670</v>
      </c>
      <c r="H2810" s="8" t="str">
        <f>HYPERLINK("https://doi.org/"&amp;G2810)</f>
        <v>https://doi.org/10.13031/trans.12311</v>
      </c>
      <c r="I2810" s="1" t="s">
        <v>2671</v>
      </c>
      <c r="J2810" s="1" t="s">
        <v>2672</v>
      </c>
      <c r="K2810" s="2">
        <v>3</v>
      </c>
      <c r="L2810" s="2">
        <v>33</v>
      </c>
      <c r="M2810" s="2" t="s">
        <v>2675</v>
      </c>
      <c r="N2810" s="2">
        <v>0.75</v>
      </c>
      <c r="O2810" s="2"/>
      <c r="Q2810" s="2"/>
      <c r="R2810" s="4"/>
      <c r="U2810" s="2" t="s">
        <v>26</v>
      </c>
      <c r="V2810" s="2" t="s">
        <v>29</v>
      </c>
      <c r="X2810" s="2" t="s">
        <v>1141</v>
      </c>
      <c r="Y2810" s="2" t="s">
        <v>2679</v>
      </c>
    </row>
    <row r="2811" spans="1:25" ht="14.25" customHeight="1">
      <c r="A2811" s="1">
        <v>3323</v>
      </c>
      <c r="B2811" s="16">
        <v>1</v>
      </c>
      <c r="C2811" s="1" t="s">
        <v>2667</v>
      </c>
      <c r="D2811" s="1" t="s">
        <v>2668</v>
      </c>
      <c r="E2811" s="1">
        <v>2018</v>
      </c>
      <c r="F2811" s="1" t="s">
        <v>2669</v>
      </c>
      <c r="G2811" s="1" t="s">
        <v>2670</v>
      </c>
      <c r="H2811" s="8" t="str">
        <f>HYPERLINK("https://doi.org/"&amp;G2811)</f>
        <v>https://doi.org/10.13031/trans.12311</v>
      </c>
      <c r="I2811" s="1" t="s">
        <v>2671</v>
      </c>
      <c r="J2811" s="1" t="s">
        <v>2672</v>
      </c>
      <c r="K2811" s="2">
        <v>1</v>
      </c>
      <c r="L2811" s="2"/>
      <c r="M2811" s="2" t="s">
        <v>2673</v>
      </c>
      <c r="N2811" s="2">
        <v>0.98</v>
      </c>
      <c r="O2811" s="2"/>
      <c r="Q2811" s="2"/>
      <c r="R2811" s="4"/>
      <c r="U2811" s="2" t="s">
        <v>26</v>
      </c>
      <c r="V2811" s="2" t="s">
        <v>29</v>
      </c>
      <c r="W2811" s="2" t="s">
        <v>2680</v>
      </c>
      <c r="X2811" s="2" t="s">
        <v>1141</v>
      </c>
      <c r="Y2811" s="2" t="s">
        <v>1073</v>
      </c>
    </row>
    <row r="2812" spans="1:25" ht="14.25" customHeight="1">
      <c r="A2812" s="1">
        <v>3323</v>
      </c>
      <c r="B2812" s="16">
        <v>1</v>
      </c>
      <c r="C2812" s="1" t="s">
        <v>2667</v>
      </c>
      <c r="D2812" s="1" t="s">
        <v>2668</v>
      </c>
      <c r="E2812" s="1">
        <v>2018</v>
      </c>
      <c r="F2812" s="1" t="s">
        <v>2669</v>
      </c>
      <c r="G2812" s="1" t="s">
        <v>2670</v>
      </c>
      <c r="H2812" s="8" t="str">
        <f>HYPERLINK("https://doi.org/"&amp;G2812)</f>
        <v>https://doi.org/10.13031/trans.12311</v>
      </c>
      <c r="I2812" s="1" t="s">
        <v>2671</v>
      </c>
      <c r="J2812" s="1" t="s">
        <v>2672</v>
      </c>
      <c r="K2812" s="2">
        <v>1</v>
      </c>
      <c r="L2812" s="2"/>
      <c r="M2812" s="2" t="s">
        <v>2673</v>
      </c>
      <c r="N2812" s="2">
        <v>1.29</v>
      </c>
      <c r="O2812" s="2"/>
      <c r="Q2812" s="2"/>
      <c r="R2812" s="4"/>
      <c r="U2812" s="2" t="s">
        <v>26</v>
      </c>
      <c r="V2812" s="2" t="s">
        <v>29</v>
      </c>
      <c r="W2812" s="2" t="s">
        <v>2680</v>
      </c>
      <c r="X2812" s="2" t="s">
        <v>1141</v>
      </c>
      <c r="Y2812" s="2" t="s">
        <v>2681</v>
      </c>
    </row>
    <row r="2813" spans="1:25" ht="14.25" customHeight="1">
      <c r="A2813" s="1">
        <v>3323</v>
      </c>
      <c r="B2813" s="16">
        <v>1</v>
      </c>
      <c r="C2813" s="1" t="s">
        <v>2667</v>
      </c>
      <c r="D2813" s="1" t="s">
        <v>2668</v>
      </c>
      <c r="E2813" s="1">
        <v>2018</v>
      </c>
      <c r="F2813" s="1" t="s">
        <v>2669</v>
      </c>
      <c r="G2813" s="1" t="s">
        <v>2670</v>
      </c>
      <c r="H2813" s="8" t="str">
        <f>HYPERLINK("https://doi.org/"&amp;G2813)</f>
        <v>https://doi.org/10.13031/trans.12311</v>
      </c>
      <c r="I2813" s="1" t="s">
        <v>2671</v>
      </c>
      <c r="J2813" s="1" t="s">
        <v>2672</v>
      </c>
      <c r="K2813" s="2">
        <v>1</v>
      </c>
      <c r="L2813" s="2"/>
      <c r="M2813" s="2" t="s">
        <v>2673</v>
      </c>
      <c r="N2813" s="2">
        <v>0.98</v>
      </c>
      <c r="O2813" s="2"/>
      <c r="Q2813" s="2"/>
      <c r="R2813" s="4"/>
      <c r="U2813" s="2" t="s">
        <v>26</v>
      </c>
      <c r="V2813" s="2" t="s">
        <v>29</v>
      </c>
      <c r="W2813" s="2" t="s">
        <v>2682</v>
      </c>
      <c r="X2813" s="2" t="s">
        <v>1141</v>
      </c>
      <c r="Y2813" s="2" t="s">
        <v>1073</v>
      </c>
    </row>
    <row r="2814" spans="1:25" ht="14.25" customHeight="1">
      <c r="A2814" s="1">
        <v>3323</v>
      </c>
      <c r="B2814" s="16">
        <v>1</v>
      </c>
      <c r="C2814" s="1" t="s">
        <v>2667</v>
      </c>
      <c r="D2814" s="1" t="s">
        <v>2668</v>
      </c>
      <c r="E2814" s="1">
        <v>2018</v>
      </c>
      <c r="F2814" s="1" t="s">
        <v>2669</v>
      </c>
      <c r="G2814" s="1" t="s">
        <v>2670</v>
      </c>
      <c r="H2814" s="8" t="str">
        <f>HYPERLINK("https://doi.org/"&amp;G2814)</f>
        <v>https://doi.org/10.13031/trans.12311</v>
      </c>
      <c r="I2814" s="1" t="s">
        <v>2671</v>
      </c>
      <c r="J2814" s="1" t="s">
        <v>2672</v>
      </c>
      <c r="K2814" s="2">
        <v>1</v>
      </c>
      <c r="L2814" s="2"/>
      <c r="M2814" s="2" t="s">
        <v>2673</v>
      </c>
      <c r="N2814" s="2">
        <v>1.25</v>
      </c>
      <c r="O2814" s="2"/>
      <c r="Q2814" s="2"/>
      <c r="R2814" s="4"/>
      <c r="U2814" s="2" t="s">
        <v>26</v>
      </c>
      <c r="V2814" s="2" t="s">
        <v>29</v>
      </c>
      <c r="W2814" s="2" t="s">
        <v>2682</v>
      </c>
      <c r="X2814" s="2" t="s">
        <v>1141</v>
      </c>
      <c r="Y2814" s="2" t="s">
        <v>2681</v>
      </c>
    </row>
    <row r="2815" spans="1:25" ht="14.25" customHeight="1">
      <c r="A2815" s="1">
        <v>3323</v>
      </c>
      <c r="B2815" s="16">
        <v>1</v>
      </c>
      <c r="C2815" s="1" t="s">
        <v>2667</v>
      </c>
      <c r="D2815" s="1" t="s">
        <v>2668</v>
      </c>
      <c r="E2815" s="1">
        <v>2018</v>
      </c>
      <c r="F2815" s="1" t="s">
        <v>2669</v>
      </c>
      <c r="G2815" s="1" t="s">
        <v>2670</v>
      </c>
      <c r="H2815" s="8" t="str">
        <f>HYPERLINK("https://doi.org/"&amp;G2815)</f>
        <v>https://doi.org/10.13031/trans.12311</v>
      </c>
      <c r="I2815" s="1" t="s">
        <v>2671</v>
      </c>
      <c r="J2815" s="1" t="s">
        <v>2672</v>
      </c>
      <c r="K2815" s="2">
        <v>1</v>
      </c>
      <c r="L2815" s="2"/>
      <c r="M2815" s="2" t="s">
        <v>2675</v>
      </c>
      <c r="N2815" s="2">
        <v>0.95</v>
      </c>
      <c r="O2815" s="2"/>
      <c r="Q2815" s="2"/>
      <c r="R2815" s="4"/>
      <c r="U2815" s="2" t="s">
        <v>26</v>
      </c>
      <c r="V2815" s="2" t="s">
        <v>29</v>
      </c>
      <c r="W2815" s="2" t="s">
        <v>2680</v>
      </c>
      <c r="X2815" s="2" t="s">
        <v>1141</v>
      </c>
      <c r="Y2815" s="2" t="s">
        <v>1073</v>
      </c>
    </row>
    <row r="2816" spans="1:25" ht="14.25" customHeight="1">
      <c r="A2816" s="1">
        <v>3323</v>
      </c>
      <c r="B2816" s="16">
        <v>1</v>
      </c>
      <c r="C2816" s="1" t="s">
        <v>2667</v>
      </c>
      <c r="D2816" s="1" t="s">
        <v>2668</v>
      </c>
      <c r="E2816" s="1">
        <v>2018</v>
      </c>
      <c r="F2816" s="1" t="s">
        <v>2669</v>
      </c>
      <c r="G2816" s="1" t="s">
        <v>2670</v>
      </c>
      <c r="H2816" s="8" t="str">
        <f>HYPERLINK("https://doi.org/"&amp;G2816)</f>
        <v>https://doi.org/10.13031/trans.12311</v>
      </c>
      <c r="I2816" s="1" t="s">
        <v>2671</v>
      </c>
      <c r="J2816" s="1" t="s">
        <v>2672</v>
      </c>
      <c r="K2816" s="2">
        <v>1</v>
      </c>
      <c r="L2816" s="2"/>
      <c r="M2816" s="2" t="s">
        <v>2675</v>
      </c>
      <c r="N2816" s="2">
        <v>1.33</v>
      </c>
      <c r="O2816" s="2"/>
      <c r="Q2816" s="2"/>
      <c r="R2816" s="4"/>
      <c r="U2816" s="2" t="s">
        <v>26</v>
      </c>
      <c r="V2816" s="2" t="s">
        <v>29</v>
      </c>
      <c r="W2816" s="2" t="s">
        <v>2680</v>
      </c>
      <c r="X2816" s="2" t="s">
        <v>1141</v>
      </c>
      <c r="Y2816" s="2" t="s">
        <v>2681</v>
      </c>
    </row>
    <row r="2817" spans="1:25" ht="14.25" customHeight="1">
      <c r="A2817" s="1">
        <v>3323</v>
      </c>
      <c r="B2817" s="16">
        <v>1</v>
      </c>
      <c r="C2817" s="1" t="s">
        <v>2667</v>
      </c>
      <c r="D2817" s="1" t="s">
        <v>2668</v>
      </c>
      <c r="E2817" s="1">
        <v>2018</v>
      </c>
      <c r="F2817" s="1" t="s">
        <v>2669</v>
      </c>
      <c r="G2817" s="1" t="s">
        <v>2670</v>
      </c>
      <c r="H2817" s="8" t="str">
        <f>HYPERLINK("https://doi.org/"&amp;G2817)</f>
        <v>https://doi.org/10.13031/trans.12311</v>
      </c>
      <c r="I2817" s="1" t="s">
        <v>2671</v>
      </c>
      <c r="J2817" s="1" t="s">
        <v>2672</v>
      </c>
      <c r="K2817" s="2">
        <v>1</v>
      </c>
      <c r="L2817" s="2"/>
      <c r="M2817" s="2" t="s">
        <v>2675</v>
      </c>
      <c r="N2817" s="2">
        <v>0.84</v>
      </c>
      <c r="O2817" s="2"/>
      <c r="Q2817" s="2"/>
      <c r="R2817" s="4"/>
      <c r="U2817" s="2" t="s">
        <v>26</v>
      </c>
      <c r="V2817" s="2" t="s">
        <v>29</v>
      </c>
      <c r="W2817" s="2" t="s">
        <v>2682</v>
      </c>
      <c r="X2817" s="2" t="s">
        <v>1141</v>
      </c>
      <c r="Y2817" s="2" t="s">
        <v>1073</v>
      </c>
    </row>
    <row r="2818" spans="1:25" ht="14.25" customHeight="1">
      <c r="A2818" s="1">
        <v>3323</v>
      </c>
      <c r="B2818" s="16">
        <v>1</v>
      </c>
      <c r="C2818" s="1" t="s">
        <v>2667</v>
      </c>
      <c r="D2818" s="1" t="s">
        <v>2668</v>
      </c>
      <c r="E2818" s="1">
        <v>2018</v>
      </c>
      <c r="F2818" s="1" t="s">
        <v>2669</v>
      </c>
      <c r="G2818" s="1" t="s">
        <v>2670</v>
      </c>
      <c r="H2818" s="8" t="str">
        <f>HYPERLINK("https://doi.org/"&amp;G2818)</f>
        <v>https://doi.org/10.13031/trans.12311</v>
      </c>
      <c r="I2818" s="1" t="s">
        <v>2671</v>
      </c>
      <c r="J2818" s="1" t="s">
        <v>2672</v>
      </c>
      <c r="K2818" s="2">
        <v>1</v>
      </c>
      <c r="L2818" s="2"/>
      <c r="M2818" s="2" t="s">
        <v>2675</v>
      </c>
      <c r="N2818" s="2">
        <v>1.28</v>
      </c>
      <c r="O2818" s="2"/>
      <c r="Q2818" s="2"/>
      <c r="R2818" s="4"/>
      <c r="U2818" s="2" t="s">
        <v>26</v>
      </c>
      <c r="V2818" s="2" t="s">
        <v>29</v>
      </c>
      <c r="W2818" s="2" t="s">
        <v>2682</v>
      </c>
      <c r="X2818" s="2" t="s">
        <v>1141</v>
      </c>
      <c r="Y2818" s="2" t="s">
        <v>2681</v>
      </c>
    </row>
    <row r="2819" spans="1:25" ht="14.25" customHeight="1">
      <c r="A2819" s="1">
        <v>3323</v>
      </c>
      <c r="B2819" s="16">
        <v>1</v>
      </c>
      <c r="C2819" s="1" t="s">
        <v>2667</v>
      </c>
      <c r="D2819" s="1" t="s">
        <v>2668</v>
      </c>
      <c r="E2819" s="1">
        <v>2018</v>
      </c>
      <c r="F2819" s="1" t="s">
        <v>2669</v>
      </c>
      <c r="G2819" s="1" t="s">
        <v>2670</v>
      </c>
      <c r="H2819" s="8" t="str">
        <f>HYPERLINK("https://doi.org/"&amp;G2819)</f>
        <v>https://doi.org/10.13031/trans.12311</v>
      </c>
      <c r="I2819" s="1" t="s">
        <v>2671</v>
      </c>
      <c r="J2819" s="1" t="s">
        <v>2672</v>
      </c>
      <c r="K2819" s="2">
        <v>1</v>
      </c>
      <c r="L2819" s="2"/>
      <c r="M2819" s="2" t="s">
        <v>2683</v>
      </c>
      <c r="N2819" s="2">
        <v>1.37</v>
      </c>
      <c r="O2819" s="2"/>
      <c r="Q2819" s="2"/>
      <c r="R2819" s="4"/>
      <c r="U2819" s="2" t="s">
        <v>26</v>
      </c>
      <c r="V2819" s="2" t="s">
        <v>29</v>
      </c>
      <c r="W2819" s="2" t="s">
        <v>2680</v>
      </c>
      <c r="X2819" s="2" t="s">
        <v>1141</v>
      </c>
      <c r="Y2819" s="2" t="s">
        <v>1073</v>
      </c>
    </row>
    <row r="2820" spans="1:25" ht="14.25" customHeight="1">
      <c r="A2820" s="1">
        <v>3323</v>
      </c>
      <c r="B2820" s="16">
        <v>1</v>
      </c>
      <c r="C2820" s="1" t="s">
        <v>2667</v>
      </c>
      <c r="D2820" s="1" t="s">
        <v>2668</v>
      </c>
      <c r="E2820" s="1">
        <v>2018</v>
      </c>
      <c r="F2820" s="1" t="s">
        <v>2669</v>
      </c>
      <c r="G2820" s="1" t="s">
        <v>2670</v>
      </c>
      <c r="H2820" s="8" t="str">
        <f>HYPERLINK("https://doi.org/"&amp;G2820)</f>
        <v>https://doi.org/10.13031/trans.12311</v>
      </c>
      <c r="I2820" s="1" t="s">
        <v>2671</v>
      </c>
      <c r="J2820" s="1" t="s">
        <v>2672</v>
      </c>
      <c r="K2820" s="2">
        <v>1</v>
      </c>
      <c r="L2820" s="2"/>
      <c r="M2820" s="2" t="s">
        <v>2683</v>
      </c>
      <c r="N2820" s="2">
        <v>1.1200000000000001</v>
      </c>
      <c r="O2820" s="2"/>
      <c r="Q2820" s="2"/>
      <c r="R2820" s="4"/>
      <c r="U2820" s="2" t="s">
        <v>26</v>
      </c>
      <c r="V2820" s="2" t="s">
        <v>29</v>
      </c>
      <c r="W2820" s="2" t="s">
        <v>2680</v>
      </c>
      <c r="X2820" s="2" t="s">
        <v>1141</v>
      </c>
      <c r="Y2820" s="2" t="s">
        <v>2681</v>
      </c>
    </row>
    <row r="2821" spans="1:25" ht="14.25" customHeight="1">
      <c r="A2821" s="1">
        <v>3323</v>
      </c>
      <c r="B2821" s="16">
        <v>1</v>
      </c>
      <c r="C2821" s="1" t="s">
        <v>2667</v>
      </c>
      <c r="D2821" s="1" t="s">
        <v>2668</v>
      </c>
      <c r="E2821" s="1">
        <v>2018</v>
      </c>
      <c r="F2821" s="1" t="s">
        <v>2669</v>
      </c>
      <c r="G2821" s="1" t="s">
        <v>2670</v>
      </c>
      <c r="H2821" s="8" t="str">
        <f>HYPERLINK("https://doi.org/"&amp;G2821)</f>
        <v>https://doi.org/10.13031/trans.12311</v>
      </c>
      <c r="I2821" s="1" t="s">
        <v>2671</v>
      </c>
      <c r="J2821" s="1" t="s">
        <v>2672</v>
      </c>
      <c r="K2821" s="2">
        <v>1</v>
      </c>
      <c r="L2821" s="2"/>
      <c r="M2821" s="2" t="s">
        <v>2683</v>
      </c>
      <c r="N2821" s="2">
        <v>1.51</v>
      </c>
      <c r="O2821" s="2"/>
      <c r="Q2821" s="2"/>
      <c r="R2821" s="4"/>
      <c r="U2821" s="2" t="s">
        <v>26</v>
      </c>
      <c r="V2821" s="2" t="s">
        <v>29</v>
      </c>
      <c r="W2821" s="2" t="s">
        <v>2682</v>
      </c>
      <c r="X2821" s="2" t="s">
        <v>1141</v>
      </c>
      <c r="Y2821" s="2" t="s">
        <v>1073</v>
      </c>
    </row>
    <row r="2822" spans="1:25" ht="14.25" customHeight="1">
      <c r="A2822" s="1">
        <v>3323</v>
      </c>
      <c r="B2822" s="16">
        <v>1</v>
      </c>
      <c r="C2822" s="1" t="s">
        <v>2667</v>
      </c>
      <c r="D2822" s="1" t="s">
        <v>2668</v>
      </c>
      <c r="E2822" s="1">
        <v>2018</v>
      </c>
      <c r="F2822" s="1" t="s">
        <v>2669</v>
      </c>
      <c r="G2822" s="1" t="s">
        <v>2670</v>
      </c>
      <c r="H2822" s="8" t="str">
        <f>HYPERLINK("https://doi.org/"&amp;G2822)</f>
        <v>https://doi.org/10.13031/trans.12311</v>
      </c>
      <c r="I2822" s="1" t="s">
        <v>2671</v>
      </c>
      <c r="J2822" s="1" t="s">
        <v>2672</v>
      </c>
      <c r="K2822" s="2">
        <v>1</v>
      </c>
      <c r="L2822" s="2"/>
      <c r="M2822" s="2" t="s">
        <v>2683</v>
      </c>
      <c r="N2822" s="2">
        <v>1.1200000000000001</v>
      </c>
      <c r="O2822" s="2"/>
      <c r="Q2822" s="2"/>
      <c r="R2822" s="4"/>
      <c r="U2822" s="2" t="s">
        <v>26</v>
      </c>
      <c r="V2822" s="2" t="s">
        <v>29</v>
      </c>
      <c r="W2822" s="2" t="s">
        <v>2682</v>
      </c>
      <c r="X2822" s="2" t="s">
        <v>1141</v>
      </c>
      <c r="Y2822" s="2" t="s">
        <v>2681</v>
      </c>
    </row>
    <row r="2823" spans="1:25" ht="14.25" customHeight="1">
      <c r="A2823" s="1">
        <v>3323</v>
      </c>
      <c r="B2823" s="16">
        <v>1</v>
      </c>
      <c r="C2823" s="1" t="s">
        <v>2667</v>
      </c>
      <c r="D2823" s="1" t="s">
        <v>2668</v>
      </c>
      <c r="E2823" s="1">
        <v>2018</v>
      </c>
      <c r="F2823" s="1" t="s">
        <v>2669</v>
      </c>
      <c r="G2823" s="1" t="s">
        <v>2670</v>
      </c>
      <c r="H2823" s="8" t="str">
        <f>HYPERLINK("https://doi.org/"&amp;G2823)</f>
        <v>https://doi.org/10.13031/trans.12311</v>
      </c>
      <c r="I2823" s="1" t="s">
        <v>2671</v>
      </c>
      <c r="J2823" s="1" t="s">
        <v>2672</v>
      </c>
      <c r="K2823" s="2">
        <v>1</v>
      </c>
      <c r="L2823" s="2"/>
      <c r="M2823" s="2" t="s">
        <v>2673</v>
      </c>
      <c r="N2823" s="2">
        <v>1.02</v>
      </c>
      <c r="O2823" s="2"/>
      <c r="Q2823" s="2"/>
      <c r="R2823" s="4"/>
      <c r="U2823" s="2" t="s">
        <v>26</v>
      </c>
      <c r="V2823" s="2" t="s">
        <v>29</v>
      </c>
      <c r="W2823" s="2" t="s">
        <v>2680</v>
      </c>
      <c r="X2823" s="2" t="s">
        <v>1141</v>
      </c>
      <c r="Y2823" s="2" t="s">
        <v>1073</v>
      </c>
    </row>
    <row r="2824" spans="1:25" ht="14.25" customHeight="1">
      <c r="A2824" s="1">
        <v>3323</v>
      </c>
      <c r="B2824" s="16">
        <v>1</v>
      </c>
      <c r="C2824" s="1" t="s">
        <v>2667</v>
      </c>
      <c r="D2824" s="1" t="s">
        <v>2668</v>
      </c>
      <c r="E2824" s="1">
        <v>2018</v>
      </c>
      <c r="F2824" s="1" t="s">
        <v>2669</v>
      </c>
      <c r="G2824" s="1" t="s">
        <v>2670</v>
      </c>
      <c r="H2824" s="8" t="str">
        <f>HYPERLINK("https://doi.org/"&amp;G2824)</f>
        <v>https://doi.org/10.13031/trans.12311</v>
      </c>
      <c r="I2824" s="1" t="s">
        <v>2671</v>
      </c>
      <c r="J2824" s="1" t="s">
        <v>2672</v>
      </c>
      <c r="K2824" s="2">
        <v>1</v>
      </c>
      <c r="L2824" s="2"/>
      <c r="M2824" s="2" t="s">
        <v>2673</v>
      </c>
      <c r="N2824" s="2">
        <v>1.08</v>
      </c>
      <c r="O2824" s="2"/>
      <c r="Q2824" s="2"/>
      <c r="R2824" s="4"/>
      <c r="U2824" s="2" t="s">
        <v>26</v>
      </c>
      <c r="V2824" s="2" t="s">
        <v>29</v>
      </c>
      <c r="W2824" s="2" t="s">
        <v>2680</v>
      </c>
      <c r="X2824" s="2" t="s">
        <v>1141</v>
      </c>
      <c r="Y2824" s="2" t="s">
        <v>2681</v>
      </c>
    </row>
    <row r="2825" spans="1:25" ht="14.25" customHeight="1">
      <c r="A2825" s="1">
        <v>3323</v>
      </c>
      <c r="B2825" s="16">
        <v>1</v>
      </c>
      <c r="C2825" s="1" t="s">
        <v>2667</v>
      </c>
      <c r="D2825" s="1" t="s">
        <v>2668</v>
      </c>
      <c r="E2825" s="1">
        <v>2018</v>
      </c>
      <c r="F2825" s="1" t="s">
        <v>2669</v>
      </c>
      <c r="G2825" s="1" t="s">
        <v>2670</v>
      </c>
      <c r="H2825" s="8" t="str">
        <f>HYPERLINK("https://doi.org/"&amp;G2825)</f>
        <v>https://doi.org/10.13031/trans.12311</v>
      </c>
      <c r="I2825" s="1" t="s">
        <v>2671</v>
      </c>
      <c r="J2825" s="1" t="s">
        <v>2672</v>
      </c>
      <c r="K2825" s="2">
        <v>1</v>
      </c>
      <c r="L2825" s="2"/>
      <c r="M2825" s="2" t="s">
        <v>2673</v>
      </c>
      <c r="N2825" s="2">
        <v>1.03</v>
      </c>
      <c r="O2825" s="2"/>
      <c r="Q2825" s="2"/>
      <c r="R2825" s="4"/>
      <c r="U2825" s="2" t="s">
        <v>26</v>
      </c>
      <c r="V2825" s="2" t="s">
        <v>29</v>
      </c>
      <c r="W2825" s="2" t="s">
        <v>2682</v>
      </c>
      <c r="X2825" s="2" t="s">
        <v>1141</v>
      </c>
      <c r="Y2825" s="2" t="s">
        <v>1073</v>
      </c>
    </row>
    <row r="2826" spans="1:25" ht="14.25" customHeight="1">
      <c r="A2826" s="1">
        <v>3323</v>
      </c>
      <c r="B2826" s="16">
        <v>1</v>
      </c>
      <c r="C2826" s="1" t="s">
        <v>2667</v>
      </c>
      <c r="D2826" s="1" t="s">
        <v>2668</v>
      </c>
      <c r="E2826" s="1">
        <v>2018</v>
      </c>
      <c r="F2826" s="1" t="s">
        <v>2669</v>
      </c>
      <c r="G2826" s="1" t="s">
        <v>2670</v>
      </c>
      <c r="H2826" s="8" t="str">
        <f>HYPERLINK("https://doi.org/"&amp;G2826)</f>
        <v>https://doi.org/10.13031/trans.12311</v>
      </c>
      <c r="I2826" s="1" t="s">
        <v>2671</v>
      </c>
      <c r="J2826" s="1" t="s">
        <v>2672</v>
      </c>
      <c r="K2826" s="2">
        <v>1</v>
      </c>
      <c r="L2826" s="2"/>
      <c r="M2826" s="2" t="s">
        <v>2673</v>
      </c>
      <c r="N2826" s="2">
        <v>1.08</v>
      </c>
      <c r="O2826" s="2"/>
      <c r="Q2826" s="2"/>
      <c r="R2826" s="4"/>
      <c r="U2826" s="2" t="s">
        <v>26</v>
      </c>
      <c r="V2826" s="2" t="s">
        <v>29</v>
      </c>
      <c r="W2826" s="2" t="s">
        <v>2682</v>
      </c>
      <c r="X2826" s="2" t="s">
        <v>1141</v>
      </c>
      <c r="Y2826" s="2" t="s">
        <v>2681</v>
      </c>
    </row>
    <row r="2827" spans="1:25" ht="14.25" customHeight="1">
      <c r="A2827" s="1">
        <v>3323</v>
      </c>
      <c r="B2827" s="16">
        <v>1</v>
      </c>
      <c r="C2827" s="1" t="s">
        <v>2667</v>
      </c>
      <c r="D2827" s="1" t="s">
        <v>2668</v>
      </c>
      <c r="E2827" s="1">
        <v>2018</v>
      </c>
      <c r="F2827" s="1" t="s">
        <v>2669</v>
      </c>
      <c r="G2827" s="1" t="s">
        <v>2670</v>
      </c>
      <c r="H2827" s="8" t="str">
        <f>HYPERLINK("https://doi.org/"&amp;G2827)</f>
        <v>https://doi.org/10.13031/trans.12311</v>
      </c>
      <c r="I2827" s="1" t="s">
        <v>2671</v>
      </c>
      <c r="J2827" s="1" t="s">
        <v>2672</v>
      </c>
      <c r="K2827" s="2">
        <v>1</v>
      </c>
      <c r="L2827" s="2"/>
      <c r="M2827" s="2" t="s">
        <v>2675</v>
      </c>
      <c r="N2827" s="2">
        <v>0.99</v>
      </c>
      <c r="O2827" s="2"/>
      <c r="Q2827" s="2"/>
      <c r="R2827" s="4"/>
      <c r="U2827" s="2" t="s">
        <v>26</v>
      </c>
      <c r="V2827" s="2" t="s">
        <v>29</v>
      </c>
      <c r="W2827" s="2" t="s">
        <v>2680</v>
      </c>
      <c r="X2827" s="2" t="s">
        <v>1141</v>
      </c>
      <c r="Y2827" s="2" t="s">
        <v>1073</v>
      </c>
    </row>
    <row r="2828" spans="1:25" ht="14.25" customHeight="1">
      <c r="A2828" s="1">
        <v>3323</v>
      </c>
      <c r="B2828" s="16">
        <v>1</v>
      </c>
      <c r="C2828" s="1" t="s">
        <v>2667</v>
      </c>
      <c r="D2828" s="1" t="s">
        <v>2668</v>
      </c>
      <c r="E2828" s="1">
        <v>2018</v>
      </c>
      <c r="F2828" s="1" t="s">
        <v>2669</v>
      </c>
      <c r="G2828" s="1" t="s">
        <v>2670</v>
      </c>
      <c r="H2828" s="8" t="str">
        <f>HYPERLINK("https://doi.org/"&amp;G2828)</f>
        <v>https://doi.org/10.13031/trans.12311</v>
      </c>
      <c r="I2828" s="1" t="s">
        <v>2671</v>
      </c>
      <c r="J2828" s="1" t="s">
        <v>2672</v>
      </c>
      <c r="K2828" s="2">
        <v>1</v>
      </c>
      <c r="L2828" s="2"/>
      <c r="M2828" s="2" t="s">
        <v>2675</v>
      </c>
      <c r="N2828" s="2">
        <v>1.0900000000000001</v>
      </c>
      <c r="O2828" s="2"/>
      <c r="Q2828" s="2"/>
      <c r="R2828" s="4"/>
      <c r="U2828" s="2" t="s">
        <v>26</v>
      </c>
      <c r="V2828" s="2" t="s">
        <v>29</v>
      </c>
      <c r="W2828" s="2" t="s">
        <v>2680</v>
      </c>
      <c r="X2828" s="2" t="s">
        <v>1141</v>
      </c>
      <c r="Y2828" s="2" t="s">
        <v>2681</v>
      </c>
    </row>
    <row r="2829" spans="1:25" ht="14.25" customHeight="1">
      <c r="A2829" s="1">
        <v>3323</v>
      </c>
      <c r="B2829" s="16">
        <v>1</v>
      </c>
      <c r="C2829" s="1" t="s">
        <v>2667</v>
      </c>
      <c r="D2829" s="1" t="s">
        <v>2668</v>
      </c>
      <c r="E2829" s="1">
        <v>2018</v>
      </c>
      <c r="F2829" s="1" t="s">
        <v>2669</v>
      </c>
      <c r="G2829" s="1" t="s">
        <v>2670</v>
      </c>
      <c r="H2829" s="8" t="str">
        <f>HYPERLINK("https://doi.org/"&amp;G2829)</f>
        <v>https://doi.org/10.13031/trans.12311</v>
      </c>
      <c r="I2829" s="1" t="s">
        <v>2671</v>
      </c>
      <c r="J2829" s="1" t="s">
        <v>2672</v>
      </c>
      <c r="K2829" s="2">
        <v>1</v>
      </c>
      <c r="L2829" s="2"/>
      <c r="M2829" s="2" t="s">
        <v>2675</v>
      </c>
      <c r="N2829" s="2">
        <v>0.92</v>
      </c>
      <c r="O2829" s="2"/>
      <c r="Q2829" s="2"/>
      <c r="R2829" s="4"/>
      <c r="U2829" s="2" t="s">
        <v>26</v>
      </c>
      <c r="V2829" s="2" t="s">
        <v>29</v>
      </c>
      <c r="W2829" s="2" t="s">
        <v>2682</v>
      </c>
      <c r="X2829" s="2" t="s">
        <v>1141</v>
      </c>
      <c r="Y2829" s="2" t="s">
        <v>1073</v>
      </c>
    </row>
    <row r="2830" spans="1:25" ht="14.25" customHeight="1">
      <c r="A2830" s="1">
        <v>3323</v>
      </c>
      <c r="B2830" s="16">
        <v>1</v>
      </c>
      <c r="C2830" s="1" t="s">
        <v>2667</v>
      </c>
      <c r="D2830" s="1" t="s">
        <v>2668</v>
      </c>
      <c r="E2830" s="1">
        <v>2018</v>
      </c>
      <c r="F2830" s="1" t="s">
        <v>2669</v>
      </c>
      <c r="G2830" s="1" t="s">
        <v>2670</v>
      </c>
      <c r="H2830" s="8" t="str">
        <f>HYPERLINK("https://doi.org/"&amp;G2830)</f>
        <v>https://doi.org/10.13031/trans.12311</v>
      </c>
      <c r="I2830" s="1" t="s">
        <v>2671</v>
      </c>
      <c r="J2830" s="1" t="s">
        <v>2672</v>
      </c>
      <c r="K2830" s="2">
        <v>1</v>
      </c>
      <c r="L2830" s="2"/>
      <c r="M2830" s="2" t="s">
        <v>2675</v>
      </c>
      <c r="N2830" s="2">
        <v>1.08</v>
      </c>
      <c r="O2830" s="2"/>
      <c r="Q2830" s="2"/>
      <c r="R2830" s="4"/>
      <c r="U2830" s="2" t="s">
        <v>26</v>
      </c>
      <c r="V2830" s="2" t="s">
        <v>29</v>
      </c>
      <c r="W2830" s="2" t="s">
        <v>2682</v>
      </c>
      <c r="X2830" s="2" t="s">
        <v>1141</v>
      </c>
      <c r="Y2830" s="2" t="s">
        <v>2681</v>
      </c>
    </row>
    <row r="2831" spans="1:25" ht="14.25" customHeight="1">
      <c r="A2831" s="1">
        <v>3323</v>
      </c>
      <c r="B2831" s="16">
        <v>1</v>
      </c>
      <c r="C2831" s="1" t="s">
        <v>2667</v>
      </c>
      <c r="D2831" s="1" t="s">
        <v>2668</v>
      </c>
      <c r="E2831" s="1">
        <v>2018</v>
      </c>
      <c r="F2831" s="1" t="s">
        <v>2669</v>
      </c>
      <c r="G2831" s="1" t="s">
        <v>2670</v>
      </c>
      <c r="H2831" s="8" t="str">
        <f>HYPERLINK("https://doi.org/"&amp;G2831)</f>
        <v>https://doi.org/10.13031/trans.12311</v>
      </c>
      <c r="I2831" s="1" t="s">
        <v>2671</v>
      </c>
      <c r="J2831" s="1" t="s">
        <v>2672</v>
      </c>
      <c r="K2831" s="2">
        <v>1</v>
      </c>
      <c r="L2831" s="2"/>
      <c r="M2831" s="2" t="s">
        <v>2683</v>
      </c>
      <c r="N2831" s="2">
        <v>1.37</v>
      </c>
      <c r="O2831" s="2"/>
      <c r="Q2831" s="2"/>
      <c r="R2831" s="4"/>
      <c r="U2831" s="2" t="s">
        <v>26</v>
      </c>
      <c r="V2831" s="2" t="s">
        <v>29</v>
      </c>
      <c r="W2831" s="2" t="s">
        <v>2680</v>
      </c>
      <c r="X2831" s="2" t="s">
        <v>1141</v>
      </c>
      <c r="Y2831" s="2" t="s">
        <v>1073</v>
      </c>
    </row>
    <row r="2832" spans="1:25" ht="14.25" customHeight="1">
      <c r="A2832" s="1">
        <v>3323</v>
      </c>
      <c r="B2832" s="16">
        <v>1</v>
      </c>
      <c r="C2832" s="1" t="s">
        <v>2667</v>
      </c>
      <c r="D2832" s="1" t="s">
        <v>2668</v>
      </c>
      <c r="E2832" s="1">
        <v>2018</v>
      </c>
      <c r="F2832" s="1" t="s">
        <v>2669</v>
      </c>
      <c r="G2832" s="1" t="s">
        <v>2670</v>
      </c>
      <c r="H2832" s="8" t="str">
        <f>HYPERLINK("https://doi.org/"&amp;G2832)</f>
        <v>https://doi.org/10.13031/trans.12311</v>
      </c>
      <c r="I2832" s="1" t="s">
        <v>2671</v>
      </c>
      <c r="J2832" s="1" t="s">
        <v>2672</v>
      </c>
      <c r="K2832" s="2">
        <v>1</v>
      </c>
      <c r="L2832" s="2"/>
      <c r="M2832" s="2" t="s">
        <v>2683</v>
      </c>
      <c r="N2832" s="2">
        <v>1.1200000000000001</v>
      </c>
      <c r="O2832" s="2"/>
      <c r="Q2832" s="2"/>
      <c r="R2832" s="4"/>
      <c r="U2832" s="2" t="s">
        <v>26</v>
      </c>
      <c r="V2832" s="2" t="s">
        <v>29</v>
      </c>
      <c r="W2832" s="2" t="s">
        <v>2680</v>
      </c>
      <c r="X2832" s="2" t="s">
        <v>1141</v>
      </c>
      <c r="Y2832" s="2" t="s">
        <v>2681</v>
      </c>
    </row>
    <row r="2833" spans="1:32" ht="14.25" customHeight="1">
      <c r="A2833" s="1">
        <v>3323</v>
      </c>
      <c r="B2833" s="16">
        <v>1</v>
      </c>
      <c r="C2833" s="1" t="s">
        <v>2667</v>
      </c>
      <c r="D2833" s="1" t="s">
        <v>2668</v>
      </c>
      <c r="E2833" s="1">
        <v>2018</v>
      </c>
      <c r="F2833" s="1" t="s">
        <v>2669</v>
      </c>
      <c r="G2833" s="1" t="s">
        <v>2670</v>
      </c>
      <c r="H2833" s="8" t="str">
        <f>HYPERLINK("https://doi.org/"&amp;G2833)</f>
        <v>https://doi.org/10.13031/trans.12311</v>
      </c>
      <c r="I2833" s="1" t="s">
        <v>2671</v>
      </c>
      <c r="J2833" s="1" t="s">
        <v>2672</v>
      </c>
      <c r="K2833" s="2">
        <v>1</v>
      </c>
      <c r="L2833" s="2"/>
      <c r="M2833" s="2" t="s">
        <v>2683</v>
      </c>
      <c r="N2833" s="2">
        <v>1.51</v>
      </c>
      <c r="O2833" s="2"/>
      <c r="Q2833" s="2"/>
      <c r="R2833" s="4"/>
      <c r="U2833" s="2" t="s">
        <v>26</v>
      </c>
      <c r="V2833" s="2" t="s">
        <v>29</v>
      </c>
      <c r="W2833" s="2" t="s">
        <v>2682</v>
      </c>
      <c r="X2833" s="2" t="s">
        <v>1141</v>
      </c>
      <c r="Y2833" s="2" t="s">
        <v>1073</v>
      </c>
    </row>
    <row r="2834" spans="1:32" ht="14.25" customHeight="1">
      <c r="A2834" s="1">
        <v>3323</v>
      </c>
      <c r="B2834" s="16">
        <v>1</v>
      </c>
      <c r="C2834" s="1" t="s">
        <v>2667</v>
      </c>
      <c r="D2834" s="1" t="s">
        <v>2668</v>
      </c>
      <c r="E2834" s="1">
        <v>2018</v>
      </c>
      <c r="F2834" s="1" t="s">
        <v>2669</v>
      </c>
      <c r="G2834" s="1" t="s">
        <v>2670</v>
      </c>
      <c r="H2834" s="8" t="str">
        <f>HYPERLINK("https://doi.org/"&amp;G2834)</f>
        <v>https://doi.org/10.13031/trans.12311</v>
      </c>
      <c r="I2834" s="1" t="s">
        <v>2671</v>
      </c>
      <c r="J2834" s="1" t="s">
        <v>2672</v>
      </c>
      <c r="K2834" s="2">
        <v>1</v>
      </c>
      <c r="L2834" s="2"/>
      <c r="M2834" s="2" t="s">
        <v>2683</v>
      </c>
      <c r="N2834" s="2">
        <v>1.1299999999999999</v>
      </c>
      <c r="O2834" s="2"/>
      <c r="Q2834" s="2"/>
      <c r="R2834" s="4"/>
      <c r="U2834" s="2" t="s">
        <v>26</v>
      </c>
      <c r="V2834" s="2" t="s">
        <v>29</v>
      </c>
      <c r="W2834" s="2" t="s">
        <v>2682</v>
      </c>
      <c r="X2834" s="2" t="s">
        <v>1141</v>
      </c>
      <c r="Y2834" s="2" t="s">
        <v>2681</v>
      </c>
    </row>
    <row r="2835" spans="1:32" ht="14.25" customHeight="1">
      <c r="A2835" s="3">
        <v>4380</v>
      </c>
      <c r="B2835" s="2">
        <v>1</v>
      </c>
      <c r="C2835" s="3" t="s">
        <v>2684</v>
      </c>
      <c r="D2835" s="3" t="s">
        <v>2685</v>
      </c>
      <c r="E2835" s="3">
        <v>2021</v>
      </c>
      <c r="F2835" s="3" t="s">
        <v>2686</v>
      </c>
      <c r="G2835" s="3" t="s">
        <v>2687</v>
      </c>
      <c r="H2835" s="17" t="str">
        <f>HYPERLINK("https://doi.org/"&amp;G2835)</f>
        <v>https://doi.org/10.13031/trans.14087</v>
      </c>
      <c r="I2835" s="3"/>
      <c r="J2835" s="3" t="s">
        <v>2688</v>
      </c>
      <c r="K2835" s="16">
        <v>8</v>
      </c>
      <c r="L2835" s="16"/>
      <c r="M2835" s="16" t="s">
        <v>65</v>
      </c>
      <c r="N2835" s="1">
        <f t="shared" ref="N2835:N2839" si="59">P2835/R2835</f>
        <v>3.3600000000000003</v>
      </c>
      <c r="P2835" s="16">
        <v>0.14000000000000001</v>
      </c>
      <c r="Q2835" s="16"/>
      <c r="R2835" s="4">
        <f t="shared" ref="R2835:R2839" si="60">1/24</f>
        <v>4.1666666666666664E-2</v>
      </c>
      <c r="S2835" s="3"/>
      <c r="T2835" s="3"/>
      <c r="U2835" s="16" t="s">
        <v>26</v>
      </c>
      <c r="V2835" s="3"/>
      <c r="W2835" s="3"/>
      <c r="X2835" s="16" t="s">
        <v>28</v>
      </c>
      <c r="Y2835" s="16" t="s">
        <v>1938</v>
      </c>
      <c r="AA2835" s="3"/>
      <c r="AB2835" s="3"/>
      <c r="AC2835" s="3"/>
      <c r="AD2835" s="3"/>
      <c r="AE2835" s="3"/>
      <c r="AF2835" s="3"/>
    </row>
    <row r="2836" spans="1:32" ht="14.25" customHeight="1">
      <c r="A2836" s="3">
        <v>4380</v>
      </c>
      <c r="B2836" s="2">
        <v>1</v>
      </c>
      <c r="C2836" s="3" t="s">
        <v>2684</v>
      </c>
      <c r="D2836" s="3" t="s">
        <v>2685</v>
      </c>
      <c r="E2836" s="3">
        <v>2021</v>
      </c>
      <c r="F2836" s="3" t="s">
        <v>2686</v>
      </c>
      <c r="G2836" s="3" t="s">
        <v>2687</v>
      </c>
      <c r="H2836" s="17" t="str">
        <f>HYPERLINK("https://doi.org/"&amp;G2836)</f>
        <v>https://doi.org/10.13031/trans.14087</v>
      </c>
      <c r="I2836" s="3"/>
      <c r="J2836" s="3" t="s">
        <v>2688</v>
      </c>
      <c r="K2836" s="16">
        <v>8</v>
      </c>
      <c r="L2836" s="16"/>
      <c r="M2836" s="16" t="s">
        <v>57</v>
      </c>
      <c r="N2836" s="1">
        <f t="shared" si="59"/>
        <v>6.48</v>
      </c>
      <c r="P2836" s="16">
        <v>0.27</v>
      </c>
      <c r="Q2836" s="16"/>
      <c r="R2836" s="4">
        <f t="shared" si="60"/>
        <v>4.1666666666666664E-2</v>
      </c>
      <c r="S2836" s="3"/>
      <c r="T2836" s="3"/>
      <c r="U2836" s="16" t="s">
        <v>26</v>
      </c>
      <c r="V2836" s="3"/>
      <c r="W2836" s="3"/>
      <c r="X2836" s="16" t="s">
        <v>28</v>
      </c>
      <c r="Y2836" s="16" t="s">
        <v>1938</v>
      </c>
      <c r="AA2836" s="3"/>
      <c r="AB2836" s="3"/>
      <c r="AC2836" s="3"/>
      <c r="AD2836" s="3"/>
      <c r="AE2836" s="3"/>
      <c r="AF2836" s="3"/>
    </row>
    <row r="2837" spans="1:32" ht="14.25" customHeight="1">
      <c r="A2837" s="3">
        <v>4380</v>
      </c>
      <c r="B2837" s="2">
        <v>1</v>
      </c>
      <c r="C2837" s="3" t="s">
        <v>2684</v>
      </c>
      <c r="D2837" s="3" t="s">
        <v>2685</v>
      </c>
      <c r="E2837" s="3">
        <v>2021</v>
      </c>
      <c r="F2837" s="3" t="s">
        <v>2686</v>
      </c>
      <c r="G2837" s="3" t="s">
        <v>2687</v>
      </c>
      <c r="H2837" s="17" t="str">
        <f>HYPERLINK("https://doi.org/"&amp;G2837)</f>
        <v>https://doi.org/10.13031/trans.14087</v>
      </c>
      <c r="I2837" s="3"/>
      <c r="J2837" s="3" t="s">
        <v>2688</v>
      </c>
      <c r="K2837" s="16">
        <v>8</v>
      </c>
      <c r="L2837" s="16"/>
      <c r="M2837" s="16" t="s">
        <v>207</v>
      </c>
      <c r="N2837" s="1">
        <f t="shared" si="59"/>
        <v>3.8400000000000003</v>
      </c>
      <c r="P2837" s="16">
        <v>0.16</v>
      </c>
      <c r="Q2837" s="16"/>
      <c r="R2837" s="4">
        <f t="shared" si="60"/>
        <v>4.1666666666666664E-2</v>
      </c>
      <c r="S2837" s="3"/>
      <c r="T2837" s="3"/>
      <c r="U2837" s="16" t="s">
        <v>26</v>
      </c>
      <c r="V2837" s="3"/>
      <c r="W2837" s="3"/>
      <c r="X2837" s="16" t="s">
        <v>28</v>
      </c>
      <c r="Y2837" s="16" t="s">
        <v>1938</v>
      </c>
      <c r="AA2837" s="3"/>
      <c r="AB2837" s="3"/>
      <c r="AC2837" s="3"/>
      <c r="AD2837" s="3"/>
      <c r="AE2837" s="3"/>
      <c r="AF2837" s="3"/>
    </row>
    <row r="2838" spans="1:32" ht="14.25" customHeight="1">
      <c r="A2838" s="3">
        <v>4380</v>
      </c>
      <c r="B2838" s="2">
        <v>1</v>
      </c>
      <c r="C2838" s="3" t="s">
        <v>2684</v>
      </c>
      <c r="D2838" s="3" t="s">
        <v>2685</v>
      </c>
      <c r="E2838" s="3">
        <v>2021</v>
      </c>
      <c r="F2838" s="3" t="s">
        <v>2686</v>
      </c>
      <c r="G2838" s="3" t="s">
        <v>2687</v>
      </c>
      <c r="H2838" s="17" t="str">
        <f>HYPERLINK("https://doi.org/"&amp;G2838)</f>
        <v>https://doi.org/10.13031/trans.14087</v>
      </c>
      <c r="I2838" s="3"/>
      <c r="J2838" s="3" t="s">
        <v>2688</v>
      </c>
      <c r="K2838" s="16">
        <v>8</v>
      </c>
      <c r="L2838" s="16"/>
      <c r="M2838" s="16" t="s">
        <v>2689</v>
      </c>
      <c r="N2838" s="1">
        <f t="shared" si="59"/>
        <v>3.8400000000000003</v>
      </c>
      <c r="P2838" s="16">
        <v>0.16</v>
      </c>
      <c r="Q2838" s="16"/>
      <c r="R2838" s="4">
        <f t="shared" si="60"/>
        <v>4.1666666666666664E-2</v>
      </c>
      <c r="S2838" s="3"/>
      <c r="T2838" s="3"/>
      <c r="U2838" s="16" t="s">
        <v>26</v>
      </c>
      <c r="V2838" s="3"/>
      <c r="W2838" s="3"/>
      <c r="X2838" s="16" t="s">
        <v>28</v>
      </c>
      <c r="Y2838" s="16" t="s">
        <v>1938</v>
      </c>
      <c r="AA2838" s="3"/>
      <c r="AB2838" s="3"/>
      <c r="AC2838" s="3"/>
      <c r="AD2838" s="3"/>
      <c r="AE2838" s="3"/>
      <c r="AF2838" s="3"/>
    </row>
    <row r="2839" spans="1:32" ht="14.25" customHeight="1">
      <c r="A2839" s="3">
        <v>4380</v>
      </c>
      <c r="B2839" s="2">
        <v>1</v>
      </c>
      <c r="C2839" s="3" t="s">
        <v>2684</v>
      </c>
      <c r="D2839" s="3" t="s">
        <v>2685</v>
      </c>
      <c r="E2839" s="3">
        <v>2021</v>
      </c>
      <c r="F2839" s="3" t="s">
        <v>2686</v>
      </c>
      <c r="G2839" s="3" t="s">
        <v>2687</v>
      </c>
      <c r="H2839" s="17" t="str">
        <f>HYPERLINK("https://doi.org/"&amp;G2839)</f>
        <v>https://doi.org/10.13031/trans.14087</v>
      </c>
      <c r="I2839" s="3"/>
      <c r="J2839" s="3" t="s">
        <v>2688</v>
      </c>
      <c r="K2839" s="16">
        <v>8</v>
      </c>
      <c r="L2839" s="16"/>
      <c r="M2839" s="16" t="s">
        <v>189</v>
      </c>
      <c r="N2839" s="1">
        <f t="shared" si="59"/>
        <v>4.32</v>
      </c>
      <c r="P2839" s="16">
        <v>0.18</v>
      </c>
      <c r="Q2839" s="16"/>
      <c r="R2839" s="4">
        <f t="shared" si="60"/>
        <v>4.1666666666666664E-2</v>
      </c>
      <c r="S2839" s="3"/>
      <c r="T2839" s="3"/>
      <c r="U2839" s="16" t="s">
        <v>26</v>
      </c>
      <c r="V2839" s="3"/>
      <c r="W2839" s="3"/>
      <c r="X2839" s="16" t="s">
        <v>28</v>
      </c>
      <c r="Y2839" s="16" t="s">
        <v>1938</v>
      </c>
      <c r="AA2839" s="3"/>
      <c r="AB2839" s="3"/>
      <c r="AC2839" s="3"/>
      <c r="AD2839" s="3"/>
      <c r="AE2839" s="3"/>
      <c r="AF2839" s="3"/>
    </row>
    <row r="2840" spans="1:32" ht="14.25" customHeight="1">
      <c r="A2840" s="3">
        <v>4380</v>
      </c>
      <c r="B2840" s="2">
        <v>1</v>
      </c>
      <c r="C2840" s="3" t="s">
        <v>2684</v>
      </c>
      <c r="D2840" s="3" t="s">
        <v>2685</v>
      </c>
      <c r="E2840" s="3">
        <v>2021</v>
      </c>
      <c r="F2840" s="3" t="s">
        <v>2686</v>
      </c>
      <c r="G2840" s="3" t="s">
        <v>2687</v>
      </c>
      <c r="H2840" s="17" t="str">
        <f>HYPERLINK("https://doi.org/"&amp;G2840)</f>
        <v>https://doi.org/10.13031/trans.14087</v>
      </c>
      <c r="I2840" s="3"/>
      <c r="J2840" s="3" t="s">
        <v>2688</v>
      </c>
      <c r="K2840" s="16">
        <v>8</v>
      </c>
      <c r="L2840" s="16"/>
      <c r="M2840" s="16" t="s">
        <v>207</v>
      </c>
      <c r="N2840" s="16">
        <v>1</v>
      </c>
      <c r="O2840" s="16"/>
      <c r="Q2840" s="16"/>
      <c r="R2840" s="4"/>
      <c r="S2840" s="3"/>
      <c r="T2840" s="3"/>
      <c r="U2840" s="16" t="s">
        <v>35</v>
      </c>
      <c r="V2840" s="3"/>
      <c r="W2840" s="3"/>
      <c r="X2840" s="16" t="s">
        <v>28</v>
      </c>
      <c r="Y2840" s="16"/>
      <c r="Z2840" s="3"/>
      <c r="AA2840" s="3"/>
      <c r="AB2840" s="3"/>
      <c r="AC2840" s="3"/>
      <c r="AD2840" s="3"/>
      <c r="AE2840" s="3"/>
      <c r="AF2840" s="3"/>
    </row>
    <row r="2841" spans="1:32" ht="14.25" customHeight="1">
      <c r="A2841" s="3">
        <v>4380</v>
      </c>
      <c r="B2841" s="2">
        <v>1</v>
      </c>
      <c r="C2841" s="3" t="s">
        <v>2684</v>
      </c>
      <c r="D2841" s="3" t="s">
        <v>2685</v>
      </c>
      <c r="E2841" s="3">
        <v>2021</v>
      </c>
      <c r="F2841" s="3" t="s">
        <v>2686</v>
      </c>
      <c r="G2841" s="3" t="s">
        <v>2687</v>
      </c>
      <c r="H2841" s="17" t="str">
        <f>HYPERLINK("https://doi.org/"&amp;G2841)</f>
        <v>https://doi.org/10.13031/trans.14087</v>
      </c>
      <c r="I2841" s="3"/>
      <c r="J2841" s="3" t="s">
        <v>2688</v>
      </c>
      <c r="K2841" s="16">
        <v>8</v>
      </c>
      <c r="L2841" s="16"/>
      <c r="M2841" s="16" t="s">
        <v>2689</v>
      </c>
      <c r="N2841" s="16">
        <v>1.1000000000000001</v>
      </c>
      <c r="O2841" s="16"/>
      <c r="Q2841" s="16"/>
      <c r="R2841" s="4"/>
      <c r="S2841" s="3"/>
      <c r="T2841" s="3"/>
      <c r="U2841" s="16" t="s">
        <v>35</v>
      </c>
      <c r="V2841" s="3"/>
      <c r="W2841" s="3"/>
      <c r="X2841" s="16" t="s">
        <v>28</v>
      </c>
      <c r="Y2841" s="16"/>
      <c r="Z2841" s="3"/>
      <c r="AA2841" s="3"/>
      <c r="AB2841" s="3"/>
      <c r="AC2841" s="3"/>
      <c r="AD2841" s="3"/>
      <c r="AE2841" s="3"/>
      <c r="AF2841" s="3"/>
    </row>
    <row r="2842" spans="1:32" ht="14.25" customHeight="1">
      <c r="A2842" s="3">
        <v>4380</v>
      </c>
      <c r="B2842" s="2">
        <v>1</v>
      </c>
      <c r="C2842" s="3" t="s">
        <v>2684</v>
      </c>
      <c r="D2842" s="3" t="s">
        <v>2685</v>
      </c>
      <c r="E2842" s="3">
        <v>2021</v>
      </c>
      <c r="F2842" s="3" t="s">
        <v>2686</v>
      </c>
      <c r="G2842" s="3" t="s">
        <v>2687</v>
      </c>
      <c r="H2842" s="17" t="str">
        <f>HYPERLINK("https://doi.org/"&amp;G2842)</f>
        <v>https://doi.org/10.13031/trans.14087</v>
      </c>
      <c r="I2842" s="3"/>
      <c r="J2842" s="3" t="s">
        <v>2688</v>
      </c>
      <c r="K2842" s="16">
        <v>8</v>
      </c>
      <c r="L2842" s="16"/>
      <c r="M2842" s="16" t="s">
        <v>65</v>
      </c>
      <c r="N2842" s="16">
        <v>1.2</v>
      </c>
      <c r="O2842" s="16"/>
      <c r="Q2842" s="16"/>
      <c r="R2842" s="4"/>
      <c r="S2842" s="3"/>
      <c r="T2842" s="3"/>
      <c r="U2842" s="16" t="s">
        <v>35</v>
      </c>
      <c r="V2842" s="3"/>
      <c r="W2842" s="3"/>
      <c r="X2842" s="16" t="s">
        <v>28</v>
      </c>
      <c r="Y2842" s="16"/>
      <c r="Z2842" s="3"/>
      <c r="AA2842" s="3"/>
      <c r="AB2842" s="3"/>
      <c r="AC2842" s="3"/>
      <c r="AD2842" s="3"/>
      <c r="AE2842" s="3"/>
      <c r="AF2842" s="3"/>
    </row>
    <row r="2843" spans="1:32" ht="14.25" customHeight="1">
      <c r="A2843" s="3">
        <v>4380</v>
      </c>
      <c r="B2843" s="2">
        <v>1</v>
      </c>
      <c r="C2843" s="3" t="s">
        <v>2684</v>
      </c>
      <c r="D2843" s="3" t="s">
        <v>2685</v>
      </c>
      <c r="E2843" s="3">
        <v>2021</v>
      </c>
      <c r="F2843" s="3" t="s">
        <v>2686</v>
      </c>
      <c r="G2843" s="3" t="s">
        <v>2687</v>
      </c>
      <c r="H2843" s="17" t="str">
        <f>HYPERLINK("https://doi.org/"&amp;G2843)</f>
        <v>https://doi.org/10.13031/trans.14087</v>
      </c>
      <c r="I2843" s="3"/>
      <c r="J2843" s="3" t="s">
        <v>2688</v>
      </c>
      <c r="K2843" s="16">
        <v>8</v>
      </c>
      <c r="L2843" s="16"/>
      <c r="M2843" s="16" t="s">
        <v>189</v>
      </c>
      <c r="N2843" s="16">
        <v>1.3</v>
      </c>
      <c r="O2843" s="16"/>
      <c r="Q2843" s="16"/>
      <c r="R2843" s="4"/>
      <c r="S2843" s="3"/>
      <c r="T2843" s="3"/>
      <c r="U2843" s="16" t="s">
        <v>35</v>
      </c>
      <c r="V2843" s="3"/>
      <c r="W2843" s="3"/>
      <c r="X2843" s="16" t="s">
        <v>28</v>
      </c>
      <c r="Y2843" s="16"/>
      <c r="Z2843" s="3"/>
      <c r="AA2843" s="3"/>
      <c r="AB2843" s="3"/>
      <c r="AC2843" s="3"/>
      <c r="AD2843" s="3"/>
      <c r="AE2843" s="3"/>
      <c r="AF2843" s="3"/>
    </row>
    <row r="2844" spans="1:32" ht="14.25" customHeight="1">
      <c r="A2844" s="3">
        <v>4380</v>
      </c>
      <c r="B2844" s="2">
        <v>1</v>
      </c>
      <c r="C2844" s="3" t="s">
        <v>2684</v>
      </c>
      <c r="D2844" s="3" t="s">
        <v>2685</v>
      </c>
      <c r="E2844" s="3">
        <v>2021</v>
      </c>
      <c r="F2844" s="3" t="s">
        <v>2686</v>
      </c>
      <c r="G2844" s="3" t="s">
        <v>2687</v>
      </c>
      <c r="H2844" s="17" t="str">
        <f>HYPERLINK("https://doi.org/"&amp;G2844)</f>
        <v>https://doi.org/10.13031/trans.14087</v>
      </c>
      <c r="I2844" s="3"/>
      <c r="J2844" s="3" t="s">
        <v>2688</v>
      </c>
      <c r="K2844" s="16">
        <v>8</v>
      </c>
      <c r="L2844" s="16"/>
      <c r="M2844" s="16" t="s">
        <v>57</v>
      </c>
      <c r="N2844" s="16">
        <v>1.5</v>
      </c>
      <c r="O2844" s="16"/>
      <c r="Q2844" s="16"/>
      <c r="R2844" s="4"/>
      <c r="S2844" s="3"/>
      <c r="T2844" s="3"/>
      <c r="U2844" s="16" t="s">
        <v>35</v>
      </c>
      <c r="V2844" s="3"/>
      <c r="W2844" s="3"/>
      <c r="X2844" s="16" t="s">
        <v>28</v>
      </c>
      <c r="Y2844" s="16"/>
      <c r="Z2844" s="3"/>
      <c r="AA2844" s="3"/>
      <c r="AB2844" s="3"/>
      <c r="AC2844" s="3"/>
      <c r="AD2844" s="3"/>
      <c r="AE2844" s="3"/>
      <c r="AF2844" s="3"/>
    </row>
    <row r="2845" spans="1:32" ht="14.25" customHeight="1">
      <c r="A2845" s="1">
        <v>3711</v>
      </c>
      <c r="B2845" s="16">
        <v>1</v>
      </c>
      <c r="C2845" s="1" t="s">
        <v>2690</v>
      </c>
      <c r="D2845" s="1" t="s">
        <v>2691</v>
      </c>
      <c r="E2845" s="1">
        <v>2016</v>
      </c>
      <c r="F2845" s="1" t="s">
        <v>2692</v>
      </c>
      <c r="G2845" s="1" t="s">
        <v>2693</v>
      </c>
      <c r="H2845" s="8" t="str">
        <f>HYPERLINK("https://doi.org/"&amp;G2845)</f>
        <v>https://doi.org/10.1371/journal.pone.0160150</v>
      </c>
      <c r="I2845" s="1" t="s">
        <v>2694</v>
      </c>
      <c r="J2845" s="1" t="s">
        <v>2695</v>
      </c>
      <c r="K2845" s="2">
        <v>22</v>
      </c>
      <c r="L2845" s="2"/>
      <c r="M2845" s="2" t="s">
        <v>592</v>
      </c>
      <c r="N2845" s="9">
        <f>S2845*Unit_conversion!$C$5</f>
        <v>0.68203669440618164</v>
      </c>
      <c r="O2845" s="2"/>
      <c r="P2845" s="2"/>
      <c r="Q2845" s="2"/>
      <c r="R2845" s="10"/>
      <c r="S2845" s="2">
        <v>19.37</v>
      </c>
      <c r="U2845" s="2" t="s">
        <v>234</v>
      </c>
      <c r="X2845" s="2" t="s">
        <v>1141</v>
      </c>
    </row>
    <row r="2846" spans="1:32" ht="14.25" customHeight="1">
      <c r="A2846" s="1">
        <v>3711</v>
      </c>
      <c r="B2846" s="16">
        <v>1</v>
      </c>
      <c r="C2846" s="1" t="s">
        <v>2690</v>
      </c>
      <c r="D2846" s="1" t="s">
        <v>2691</v>
      </c>
      <c r="E2846" s="1">
        <v>2016</v>
      </c>
      <c r="F2846" s="1" t="s">
        <v>2692</v>
      </c>
      <c r="G2846" s="1" t="s">
        <v>2693</v>
      </c>
      <c r="H2846" s="8" t="str">
        <f>HYPERLINK("https://doi.org/"&amp;G2846)</f>
        <v>https://doi.org/10.1371/journal.pone.0160150</v>
      </c>
      <c r="I2846" s="1" t="s">
        <v>2694</v>
      </c>
      <c r="J2846" s="1" t="s">
        <v>2695</v>
      </c>
      <c r="K2846" s="2">
        <v>22</v>
      </c>
      <c r="L2846" s="2"/>
      <c r="M2846" s="2" t="s">
        <v>47</v>
      </c>
      <c r="N2846" s="9">
        <f>S2846*Unit_conversion!$C$5</f>
        <v>0.76900781651166783</v>
      </c>
      <c r="O2846" s="2"/>
      <c r="P2846" s="2"/>
      <c r="Q2846" s="2"/>
      <c r="R2846" s="10"/>
      <c r="S2846" s="2">
        <v>21.84</v>
      </c>
      <c r="U2846" s="2" t="s">
        <v>234</v>
      </c>
      <c r="X2846" s="2" t="s">
        <v>1141</v>
      </c>
      <c r="Y2846" s="2"/>
    </row>
    <row r="2847" spans="1:32" ht="14.25" customHeight="1">
      <c r="A2847" s="1">
        <v>3711</v>
      </c>
      <c r="B2847" s="16">
        <v>1</v>
      </c>
      <c r="C2847" s="1" t="s">
        <v>2690</v>
      </c>
      <c r="D2847" s="1" t="s">
        <v>2691</v>
      </c>
      <c r="E2847" s="1">
        <v>2016</v>
      </c>
      <c r="F2847" s="1" t="s">
        <v>2692</v>
      </c>
      <c r="G2847" s="1" t="s">
        <v>2693</v>
      </c>
      <c r="H2847" s="8" t="str">
        <f>HYPERLINK("https://doi.org/"&amp;G2847)</f>
        <v>https://doi.org/10.1371/journal.pone.0160150</v>
      </c>
      <c r="I2847" s="1" t="s">
        <v>2694</v>
      </c>
      <c r="J2847" s="1" t="s">
        <v>2695</v>
      </c>
      <c r="K2847" s="2">
        <v>22</v>
      </c>
      <c r="L2847" s="2"/>
      <c r="M2847" s="2" t="s">
        <v>2696</v>
      </c>
      <c r="N2847" s="9">
        <f>S2847*Unit_conversion!$C$5</f>
        <v>0.52217884243901258</v>
      </c>
      <c r="O2847" s="2"/>
      <c r="P2847" s="2"/>
      <c r="Q2847" s="2"/>
      <c r="R2847" s="10"/>
      <c r="S2847" s="2">
        <v>14.83</v>
      </c>
      <c r="U2847" s="2" t="s">
        <v>234</v>
      </c>
      <c r="X2847" s="2" t="s">
        <v>1141</v>
      </c>
      <c r="Y2847" s="2"/>
    </row>
    <row r="2848" spans="1:32" ht="14.25" customHeight="1">
      <c r="A2848" s="1">
        <v>3711</v>
      </c>
      <c r="B2848" s="16">
        <v>1</v>
      </c>
      <c r="C2848" s="1" t="s">
        <v>2690</v>
      </c>
      <c r="D2848" s="1" t="s">
        <v>2691</v>
      </c>
      <c r="E2848" s="1">
        <v>2016</v>
      </c>
      <c r="F2848" s="1" t="s">
        <v>2692</v>
      </c>
      <c r="G2848" s="1" t="s">
        <v>2693</v>
      </c>
      <c r="H2848" s="8" t="str">
        <f>HYPERLINK("https://doi.org/"&amp;G2848)</f>
        <v>https://doi.org/10.1371/journal.pone.0160150</v>
      </c>
      <c r="I2848" s="1" t="s">
        <v>2694</v>
      </c>
      <c r="J2848" s="1" t="s">
        <v>2695</v>
      </c>
      <c r="K2848" s="2">
        <v>22</v>
      </c>
      <c r="L2848" s="2"/>
      <c r="M2848" s="2" t="s">
        <v>2697</v>
      </c>
      <c r="N2848" s="9">
        <f>S2848*Unit_conversion!$C$5</f>
        <v>0.61513583124811522</v>
      </c>
      <c r="O2848" s="2"/>
      <c r="P2848" s="2"/>
      <c r="Q2848" s="2"/>
      <c r="R2848" s="10"/>
      <c r="S2848" s="2">
        <v>17.47</v>
      </c>
      <c r="U2848" s="2" t="s">
        <v>234</v>
      </c>
      <c r="X2848" s="2" t="s">
        <v>1141</v>
      </c>
      <c r="Y2848" s="2"/>
    </row>
    <row r="2849" spans="1:25" ht="14.25" customHeight="1">
      <c r="A2849" s="1">
        <v>3449</v>
      </c>
      <c r="B2849" s="2">
        <v>1</v>
      </c>
      <c r="C2849" s="1" t="s">
        <v>2698</v>
      </c>
      <c r="D2849" s="1" t="s">
        <v>2699</v>
      </c>
      <c r="E2849" s="1">
        <v>2017</v>
      </c>
      <c r="F2849" s="1" t="s">
        <v>2700</v>
      </c>
      <c r="G2849" s="1" t="s">
        <v>2701</v>
      </c>
      <c r="H2849" s="8" t="str">
        <f>HYPERLINK("https://doi.org/"&amp;G2849)</f>
        <v>https://doi.org/10.1371/journal.pone.0183771</v>
      </c>
      <c r="I2849" s="1" t="s">
        <v>2702</v>
      </c>
      <c r="J2849" s="1" t="s">
        <v>2695</v>
      </c>
      <c r="K2849" s="2">
        <v>34</v>
      </c>
      <c r="L2849" s="2"/>
      <c r="M2849" s="2" t="s">
        <v>592</v>
      </c>
      <c r="N2849" s="9">
        <f>S2849*Unit_conversion!$C$5</f>
        <v>1.0721743595595368</v>
      </c>
      <c r="O2849" s="2"/>
      <c r="P2849" s="2"/>
      <c r="Q2849" s="2"/>
      <c r="R2849" s="10"/>
      <c r="S2849" s="2">
        <v>30.45</v>
      </c>
      <c r="U2849" s="2" t="s">
        <v>35</v>
      </c>
      <c r="X2849" s="2" t="s">
        <v>1141</v>
      </c>
    </row>
    <row r="2850" spans="1:25" ht="14.25" customHeight="1">
      <c r="A2850" s="1">
        <v>3449</v>
      </c>
      <c r="B2850" s="2">
        <v>1</v>
      </c>
      <c r="C2850" s="1" t="s">
        <v>2698</v>
      </c>
      <c r="D2850" s="1" t="s">
        <v>2699</v>
      </c>
      <c r="E2850" s="1">
        <v>2017</v>
      </c>
      <c r="F2850" s="1" t="s">
        <v>2700</v>
      </c>
      <c r="G2850" s="1" t="s">
        <v>2701</v>
      </c>
      <c r="H2850" s="8" t="str">
        <f>HYPERLINK("https://doi.org/"&amp;G2850)</f>
        <v>https://doi.org/10.1371/journal.pone.0183771</v>
      </c>
      <c r="I2850" s="1" t="s">
        <v>2702</v>
      </c>
      <c r="J2850" s="1" t="s">
        <v>2695</v>
      </c>
      <c r="K2850" s="2">
        <v>34</v>
      </c>
      <c r="L2850" s="2"/>
      <c r="M2850" s="2" t="s">
        <v>2703</v>
      </c>
      <c r="N2850" s="9">
        <f>S2850*Unit_conversion!$C$5</f>
        <v>1.2404828468729878</v>
      </c>
      <c r="O2850" s="2"/>
      <c r="P2850" s="2"/>
      <c r="Q2850" s="2"/>
      <c r="R2850" s="10"/>
      <c r="S2850" s="2">
        <v>35.229999999999997</v>
      </c>
      <c r="U2850" s="2" t="s">
        <v>35</v>
      </c>
      <c r="X2850" s="2" t="s">
        <v>1141</v>
      </c>
      <c r="Y2850" s="2"/>
    </row>
    <row r="2851" spans="1:25" ht="14.25" customHeight="1">
      <c r="A2851" s="1">
        <v>3449</v>
      </c>
      <c r="B2851" s="2">
        <v>1</v>
      </c>
      <c r="C2851" s="1" t="s">
        <v>2698</v>
      </c>
      <c r="D2851" s="1" t="s">
        <v>2699</v>
      </c>
      <c r="E2851" s="1">
        <v>2017</v>
      </c>
      <c r="F2851" s="1" t="s">
        <v>2700</v>
      </c>
      <c r="G2851" s="1" t="s">
        <v>2701</v>
      </c>
      <c r="H2851" s="8" t="str">
        <f>HYPERLINK("https://doi.org/"&amp;G2851)</f>
        <v>https://doi.org/10.1371/journal.pone.0183771</v>
      </c>
      <c r="I2851" s="1" t="s">
        <v>2702</v>
      </c>
      <c r="J2851" s="1" t="s">
        <v>2695</v>
      </c>
      <c r="K2851" s="2">
        <v>34</v>
      </c>
      <c r="L2851" s="2"/>
      <c r="M2851" s="2" t="s">
        <v>47</v>
      </c>
      <c r="N2851" s="9">
        <f>S2851*Unit_conversion!$C$5</f>
        <v>0.96654141773101099</v>
      </c>
      <c r="O2851" s="2"/>
      <c r="P2851" s="2"/>
      <c r="Q2851" s="2"/>
      <c r="R2851" s="10"/>
      <c r="S2851" s="2">
        <v>27.45</v>
      </c>
      <c r="U2851" s="2" t="s">
        <v>35</v>
      </c>
      <c r="X2851" s="2" t="s">
        <v>1141</v>
      </c>
      <c r="Y2851" s="2"/>
    </row>
    <row r="2852" spans="1:25" ht="14.25" customHeight="1">
      <c r="A2852" s="1">
        <v>3449</v>
      </c>
      <c r="B2852" s="2">
        <v>1</v>
      </c>
      <c r="C2852" s="1" t="s">
        <v>2698</v>
      </c>
      <c r="D2852" s="1" t="s">
        <v>2699</v>
      </c>
      <c r="E2852" s="1">
        <v>2017</v>
      </c>
      <c r="F2852" s="1" t="s">
        <v>2700</v>
      </c>
      <c r="G2852" s="1" t="s">
        <v>2701</v>
      </c>
      <c r="H2852" s="8" t="str">
        <f>HYPERLINK("https://doi.org/"&amp;G2852)</f>
        <v>https://doi.org/10.1371/journal.pone.0183771</v>
      </c>
      <c r="I2852" s="1" t="s">
        <v>2702</v>
      </c>
      <c r="J2852" s="1" t="s">
        <v>2695</v>
      </c>
      <c r="K2852" s="2">
        <v>34</v>
      </c>
      <c r="L2852" s="2"/>
      <c r="M2852" s="2" t="s">
        <v>48</v>
      </c>
      <c r="N2852" s="9">
        <f>S2852*Unit_conversion!$C$5</f>
        <v>0.83590867966973414</v>
      </c>
      <c r="O2852" s="2"/>
      <c r="P2852" s="2"/>
      <c r="Q2852" s="2"/>
      <c r="R2852" s="10"/>
      <c r="S2852" s="2">
        <v>23.74</v>
      </c>
      <c r="U2852" s="2" t="s">
        <v>35</v>
      </c>
      <c r="X2852" s="2" t="s">
        <v>1141</v>
      </c>
      <c r="Y2852" s="2"/>
    </row>
    <row r="2853" spans="1:25" ht="14.25" customHeight="1">
      <c r="A2853" s="1">
        <v>3449</v>
      </c>
      <c r="B2853" s="2">
        <v>1</v>
      </c>
      <c r="C2853" s="1" t="s">
        <v>2698</v>
      </c>
      <c r="D2853" s="1" t="s">
        <v>2699</v>
      </c>
      <c r="E2853" s="1">
        <v>2017</v>
      </c>
      <c r="F2853" s="1" t="s">
        <v>2700</v>
      </c>
      <c r="G2853" s="1" t="s">
        <v>2701</v>
      </c>
      <c r="H2853" s="8" t="str">
        <f>HYPERLINK("https://doi.org/"&amp;G2853)</f>
        <v>https://doi.org/10.1371/journal.pone.0183771</v>
      </c>
      <c r="I2853" s="1" t="s">
        <v>2702</v>
      </c>
      <c r="J2853" s="1" t="s">
        <v>2695</v>
      </c>
      <c r="K2853" s="2">
        <v>1</v>
      </c>
      <c r="L2853" s="2"/>
      <c r="M2853" s="2" t="s">
        <v>592</v>
      </c>
      <c r="N2853" s="9">
        <f>S2853*Unit_conversion!$C$5</f>
        <v>0.77464157340918915</v>
      </c>
      <c r="O2853" s="2"/>
      <c r="P2853" s="2"/>
      <c r="Q2853" s="2"/>
      <c r="R2853" s="52"/>
      <c r="S2853" s="53">
        <v>22</v>
      </c>
      <c r="U2853" s="2" t="s">
        <v>35</v>
      </c>
      <c r="V2853" s="54" t="s">
        <v>29</v>
      </c>
      <c r="W2853" s="54" t="s">
        <v>1659</v>
      </c>
      <c r="X2853" s="2" t="s">
        <v>1141</v>
      </c>
      <c r="Y2853" s="2"/>
    </row>
    <row r="2854" spans="1:25" ht="14.25" customHeight="1">
      <c r="A2854" s="1">
        <v>3449</v>
      </c>
      <c r="B2854" s="2">
        <v>1</v>
      </c>
      <c r="C2854" s="1" t="s">
        <v>2698</v>
      </c>
      <c r="D2854" s="1" t="s">
        <v>2699</v>
      </c>
      <c r="E2854" s="1">
        <v>2017</v>
      </c>
      <c r="F2854" s="1" t="s">
        <v>2700</v>
      </c>
      <c r="G2854" s="1" t="s">
        <v>2701</v>
      </c>
      <c r="H2854" s="8" t="str">
        <f>HYPERLINK("https://doi.org/"&amp;G2854)</f>
        <v>https://doi.org/10.1371/journal.pone.0183771</v>
      </c>
      <c r="I2854" s="1" t="s">
        <v>2702</v>
      </c>
      <c r="J2854" s="1" t="s">
        <v>2695</v>
      </c>
      <c r="K2854" s="2">
        <v>1</v>
      </c>
      <c r="L2854" s="2"/>
      <c r="M2854" s="2" t="s">
        <v>592</v>
      </c>
      <c r="N2854" s="9">
        <f>S2854*Unit_conversion!$C$5</f>
        <v>0.90773908011313176</v>
      </c>
      <c r="O2854" s="2"/>
      <c r="P2854" s="2"/>
      <c r="Q2854" s="2"/>
      <c r="R2854" s="52"/>
      <c r="S2854" s="53">
        <v>25.78</v>
      </c>
      <c r="U2854" s="2" t="s">
        <v>35</v>
      </c>
      <c r="V2854" s="54" t="s">
        <v>29</v>
      </c>
      <c r="W2854" s="54" t="s">
        <v>1545</v>
      </c>
      <c r="X2854" s="2" t="s">
        <v>1141</v>
      </c>
      <c r="Y2854" s="2"/>
    </row>
    <row r="2855" spans="1:25" ht="14.25" customHeight="1">
      <c r="A2855" s="1">
        <v>3449</v>
      </c>
      <c r="B2855" s="2">
        <v>1</v>
      </c>
      <c r="C2855" s="1" t="s">
        <v>2698</v>
      </c>
      <c r="D2855" s="1" t="s">
        <v>2699</v>
      </c>
      <c r="E2855" s="1">
        <v>2017</v>
      </c>
      <c r="F2855" s="1" t="s">
        <v>2700</v>
      </c>
      <c r="G2855" s="1" t="s">
        <v>2701</v>
      </c>
      <c r="H2855" s="8" t="str">
        <f>HYPERLINK("https://doi.org/"&amp;G2855)</f>
        <v>https://doi.org/10.1371/journal.pone.0183771</v>
      </c>
      <c r="I2855" s="1" t="s">
        <v>2702</v>
      </c>
      <c r="J2855" s="1" t="s">
        <v>2695</v>
      </c>
      <c r="K2855" s="2">
        <v>1</v>
      </c>
      <c r="L2855" s="2"/>
      <c r="M2855" s="2" t="s">
        <v>592</v>
      </c>
      <c r="N2855" s="9">
        <f>S2855*Unit_conversion!$C$5</f>
        <v>0.84330298559773098</v>
      </c>
      <c r="O2855" s="2"/>
      <c r="P2855" s="2"/>
      <c r="Q2855" s="2"/>
      <c r="R2855" s="52"/>
      <c r="S2855" s="53">
        <v>23.95</v>
      </c>
      <c r="U2855" s="2" t="s">
        <v>35</v>
      </c>
      <c r="V2855" s="54" t="s">
        <v>29</v>
      </c>
      <c r="W2855" s="54" t="s">
        <v>2704</v>
      </c>
      <c r="X2855" s="2" t="s">
        <v>1141</v>
      </c>
      <c r="Y2855" s="2"/>
    </row>
    <row r="2856" spans="1:25" ht="14.25" customHeight="1">
      <c r="A2856" s="1">
        <v>3449</v>
      </c>
      <c r="B2856" s="2">
        <v>1</v>
      </c>
      <c r="C2856" s="1" t="s">
        <v>2698</v>
      </c>
      <c r="D2856" s="1" t="s">
        <v>2699</v>
      </c>
      <c r="E2856" s="1">
        <v>2017</v>
      </c>
      <c r="F2856" s="1" t="s">
        <v>2700</v>
      </c>
      <c r="G2856" s="1" t="s">
        <v>2701</v>
      </c>
      <c r="H2856" s="8" t="str">
        <f>HYPERLINK("https://doi.org/"&amp;G2856)</f>
        <v>https://doi.org/10.1371/journal.pone.0183771</v>
      </c>
      <c r="I2856" s="1" t="s">
        <v>2702</v>
      </c>
      <c r="J2856" s="1" t="s">
        <v>2695</v>
      </c>
      <c r="K2856" s="2">
        <v>1</v>
      </c>
      <c r="L2856" s="2"/>
      <c r="M2856" s="2" t="s">
        <v>592</v>
      </c>
      <c r="N2856" s="9">
        <f>S2856*Unit_conversion!$C$5</f>
        <v>1.1397794423297933</v>
      </c>
      <c r="O2856" s="2"/>
      <c r="P2856" s="2"/>
      <c r="Q2856" s="2"/>
      <c r="R2856" s="52"/>
      <c r="S2856" s="53">
        <v>32.369999999999997</v>
      </c>
      <c r="U2856" s="2" t="s">
        <v>35</v>
      </c>
      <c r="V2856" s="54" t="s">
        <v>29</v>
      </c>
      <c r="W2856" s="54" t="s">
        <v>2705</v>
      </c>
      <c r="X2856" s="2" t="s">
        <v>1141</v>
      </c>
      <c r="Y2856" s="2"/>
    </row>
    <row r="2857" spans="1:25" ht="14.25" customHeight="1">
      <c r="A2857" s="1">
        <v>3449</v>
      </c>
      <c r="B2857" s="2">
        <v>1</v>
      </c>
      <c r="C2857" s="1" t="s">
        <v>2698</v>
      </c>
      <c r="D2857" s="1" t="s">
        <v>2699</v>
      </c>
      <c r="E2857" s="1">
        <v>2017</v>
      </c>
      <c r="F2857" s="1" t="s">
        <v>2700</v>
      </c>
      <c r="G2857" s="1" t="s">
        <v>2701</v>
      </c>
      <c r="H2857" s="8" t="str">
        <f>HYPERLINK("https://doi.org/"&amp;G2857)</f>
        <v>https://doi.org/10.1371/journal.pone.0183771</v>
      </c>
      <c r="I2857" s="1" t="s">
        <v>2702</v>
      </c>
      <c r="J2857" s="1" t="s">
        <v>2695</v>
      </c>
      <c r="K2857" s="2">
        <v>1</v>
      </c>
      <c r="L2857" s="2"/>
      <c r="M2857" s="2" t="s">
        <v>592</v>
      </c>
      <c r="N2857" s="9">
        <f>S2857*Unit_conversion!$C$5</f>
        <v>0.81407787169183887</v>
      </c>
      <c r="O2857" s="2"/>
      <c r="P2857" s="2"/>
      <c r="Q2857" s="2"/>
      <c r="R2857" s="52"/>
      <c r="S2857" s="53">
        <v>23.12</v>
      </c>
      <c r="U2857" s="2" t="s">
        <v>35</v>
      </c>
      <c r="V2857" s="54" t="s">
        <v>29</v>
      </c>
      <c r="W2857" s="54" t="s">
        <v>1650</v>
      </c>
      <c r="X2857" s="2" t="s">
        <v>1141</v>
      </c>
      <c r="Y2857" s="2"/>
    </row>
    <row r="2858" spans="1:25" ht="14.25" customHeight="1">
      <c r="A2858" s="1">
        <v>3449</v>
      </c>
      <c r="B2858" s="2">
        <v>1</v>
      </c>
      <c r="C2858" s="1" t="s">
        <v>2698</v>
      </c>
      <c r="D2858" s="1" t="s">
        <v>2699</v>
      </c>
      <c r="E2858" s="1">
        <v>2017</v>
      </c>
      <c r="F2858" s="1" t="s">
        <v>2700</v>
      </c>
      <c r="G2858" s="1" t="s">
        <v>2701</v>
      </c>
      <c r="H2858" s="8" t="str">
        <f>HYPERLINK("https://doi.org/"&amp;G2858)</f>
        <v>https://doi.org/10.1371/journal.pone.0183771</v>
      </c>
      <c r="I2858" s="1" t="s">
        <v>2702</v>
      </c>
      <c r="J2858" s="1" t="s">
        <v>2695</v>
      </c>
      <c r="K2858" s="2">
        <v>1</v>
      </c>
      <c r="L2858" s="2"/>
      <c r="M2858" s="2" t="s">
        <v>592</v>
      </c>
      <c r="N2858" s="9">
        <f>S2858*Unit_conversion!$C$5</f>
        <v>0.66583964332580758</v>
      </c>
      <c r="O2858" s="2"/>
      <c r="P2858" s="2"/>
      <c r="Q2858" s="2"/>
      <c r="R2858" s="52"/>
      <c r="S2858" s="53">
        <v>18.91</v>
      </c>
      <c r="U2858" s="2" t="s">
        <v>35</v>
      </c>
      <c r="V2858" s="54" t="s">
        <v>29</v>
      </c>
      <c r="W2858" s="54" t="s">
        <v>1547</v>
      </c>
      <c r="X2858" s="2" t="s">
        <v>1141</v>
      </c>
      <c r="Y2858" s="2"/>
    </row>
    <row r="2859" spans="1:25" ht="14.25" customHeight="1">
      <c r="A2859" s="1">
        <v>3449</v>
      </c>
      <c r="B2859" s="2">
        <v>1</v>
      </c>
      <c r="C2859" s="1" t="s">
        <v>2698</v>
      </c>
      <c r="D2859" s="1" t="s">
        <v>2699</v>
      </c>
      <c r="E2859" s="1">
        <v>2017</v>
      </c>
      <c r="F2859" s="1" t="s">
        <v>2700</v>
      </c>
      <c r="G2859" s="1" t="s">
        <v>2701</v>
      </c>
      <c r="H2859" s="8" t="str">
        <f>HYPERLINK("https://doi.org/"&amp;G2859)</f>
        <v>https://doi.org/10.1371/journal.pone.0183771</v>
      </c>
      <c r="I2859" s="1" t="s">
        <v>2702</v>
      </c>
      <c r="J2859" s="1" t="s">
        <v>2695</v>
      </c>
      <c r="K2859" s="2">
        <v>1</v>
      </c>
      <c r="L2859" s="2"/>
      <c r="M2859" s="2" t="s">
        <v>592</v>
      </c>
      <c r="N2859" s="9">
        <f>S2859*Unit_conversion!$C$5</f>
        <v>1.5158327152393452</v>
      </c>
      <c r="O2859" s="2"/>
      <c r="P2859" s="2"/>
      <c r="Q2859" s="2"/>
      <c r="R2859" s="52"/>
      <c r="S2859" s="53">
        <v>43.05</v>
      </c>
      <c r="U2859" s="2" t="s">
        <v>35</v>
      </c>
      <c r="V2859" s="54" t="s">
        <v>29</v>
      </c>
      <c r="W2859" s="54" t="s">
        <v>2706</v>
      </c>
      <c r="X2859" s="2" t="s">
        <v>1141</v>
      </c>
      <c r="Y2859" s="2"/>
    </row>
    <row r="2860" spans="1:25" ht="14.25" customHeight="1">
      <c r="A2860" s="1">
        <v>3449</v>
      </c>
      <c r="B2860" s="2">
        <v>1</v>
      </c>
      <c r="C2860" s="1" t="s">
        <v>2698</v>
      </c>
      <c r="D2860" s="1" t="s">
        <v>2699</v>
      </c>
      <c r="E2860" s="1">
        <v>2017</v>
      </c>
      <c r="F2860" s="1" t="s">
        <v>2700</v>
      </c>
      <c r="G2860" s="1" t="s">
        <v>2701</v>
      </c>
      <c r="H2860" s="8" t="str">
        <f>HYPERLINK("https://doi.org/"&amp;G2860)</f>
        <v>https://doi.org/10.1371/journal.pone.0183771</v>
      </c>
      <c r="I2860" s="1" t="s">
        <v>2702</v>
      </c>
      <c r="J2860" s="1" t="s">
        <v>2695</v>
      </c>
      <c r="K2860" s="2">
        <v>1</v>
      </c>
      <c r="L2860" s="2"/>
      <c r="M2860" s="2" t="s">
        <v>592</v>
      </c>
      <c r="N2860" s="9">
        <f>S2860*Unit_conversion!$C$5</f>
        <v>0.64260039612353193</v>
      </c>
      <c r="O2860" s="2"/>
      <c r="P2860" s="2"/>
      <c r="Q2860" s="2"/>
      <c r="R2860" s="52"/>
      <c r="S2860" s="53">
        <v>18.25</v>
      </c>
      <c r="U2860" s="2" t="s">
        <v>35</v>
      </c>
      <c r="V2860" s="54" t="s">
        <v>29</v>
      </c>
      <c r="W2860" s="54" t="s">
        <v>2707</v>
      </c>
      <c r="X2860" s="2" t="s">
        <v>1141</v>
      </c>
      <c r="Y2860" s="2"/>
    </row>
    <row r="2861" spans="1:25" ht="14.25" customHeight="1">
      <c r="A2861" s="1">
        <v>3449</v>
      </c>
      <c r="B2861" s="2">
        <v>1</v>
      </c>
      <c r="C2861" s="1" t="s">
        <v>2698</v>
      </c>
      <c r="D2861" s="1" t="s">
        <v>2699</v>
      </c>
      <c r="E2861" s="1">
        <v>2017</v>
      </c>
      <c r="F2861" s="1" t="s">
        <v>2700</v>
      </c>
      <c r="G2861" s="1" t="s">
        <v>2701</v>
      </c>
      <c r="H2861" s="8" t="str">
        <f>HYPERLINK("https://doi.org/"&amp;G2861)</f>
        <v>https://doi.org/10.1371/journal.pone.0183771</v>
      </c>
      <c r="I2861" s="1" t="s">
        <v>2702</v>
      </c>
      <c r="J2861" s="1" t="s">
        <v>2695</v>
      </c>
      <c r="K2861" s="2">
        <v>1</v>
      </c>
      <c r="L2861" s="2"/>
      <c r="M2861" s="2" t="s">
        <v>592</v>
      </c>
      <c r="N2861" s="9">
        <f>S2861*Unit_conversion!$C$5</f>
        <v>1.9404771413900188</v>
      </c>
      <c r="O2861" s="2"/>
      <c r="P2861" s="2"/>
      <c r="Q2861" s="2"/>
      <c r="R2861" s="52"/>
      <c r="S2861" s="53">
        <v>55.11</v>
      </c>
      <c r="U2861" s="2" t="s">
        <v>35</v>
      </c>
      <c r="V2861" s="54" t="s">
        <v>29</v>
      </c>
      <c r="W2861" s="54" t="s">
        <v>2708</v>
      </c>
      <c r="X2861" s="2" t="s">
        <v>1141</v>
      </c>
      <c r="Y2861" s="2"/>
    </row>
    <row r="2862" spans="1:25" ht="14.25" customHeight="1">
      <c r="A2862" s="1">
        <v>3449</v>
      </c>
      <c r="B2862" s="2">
        <v>1</v>
      </c>
      <c r="C2862" s="1" t="s">
        <v>2698</v>
      </c>
      <c r="D2862" s="1" t="s">
        <v>2699</v>
      </c>
      <c r="E2862" s="1">
        <v>2017</v>
      </c>
      <c r="F2862" s="1" t="s">
        <v>2700</v>
      </c>
      <c r="G2862" s="1" t="s">
        <v>2701</v>
      </c>
      <c r="H2862" s="8" t="str">
        <f>HYPERLINK("https://doi.org/"&amp;G2862)</f>
        <v>https://doi.org/10.1371/journal.pone.0183771</v>
      </c>
      <c r="I2862" s="1" t="s">
        <v>2702</v>
      </c>
      <c r="J2862" s="1" t="s">
        <v>2695</v>
      </c>
      <c r="K2862" s="2">
        <v>1</v>
      </c>
      <c r="L2862" s="2"/>
      <c r="M2862" s="2" t="s">
        <v>592</v>
      </c>
      <c r="N2862" s="9">
        <f>S2862*Unit_conversion!$C$5</f>
        <v>0.91161228798017768</v>
      </c>
      <c r="O2862" s="2"/>
      <c r="P2862" s="2"/>
      <c r="Q2862" s="2"/>
      <c r="R2862" s="52"/>
      <c r="S2862" s="53">
        <v>25.89</v>
      </c>
      <c r="U2862" s="2" t="s">
        <v>35</v>
      </c>
      <c r="V2862" s="54" t="s">
        <v>29</v>
      </c>
      <c r="W2862" s="54" t="s">
        <v>2709</v>
      </c>
      <c r="X2862" s="2" t="s">
        <v>1141</v>
      </c>
      <c r="Y2862" s="2"/>
    </row>
    <row r="2863" spans="1:25" ht="14.25" customHeight="1">
      <c r="A2863" s="1">
        <v>3449</v>
      </c>
      <c r="B2863" s="2">
        <v>1</v>
      </c>
      <c r="C2863" s="1" t="s">
        <v>2698</v>
      </c>
      <c r="D2863" s="1" t="s">
        <v>2699</v>
      </c>
      <c r="E2863" s="1">
        <v>2017</v>
      </c>
      <c r="F2863" s="1" t="s">
        <v>2700</v>
      </c>
      <c r="G2863" s="1" t="s">
        <v>2701</v>
      </c>
      <c r="H2863" s="8" t="str">
        <f>HYPERLINK("https://doi.org/"&amp;G2863)</f>
        <v>https://doi.org/10.1371/journal.pone.0183771</v>
      </c>
      <c r="I2863" s="1" t="s">
        <v>2702</v>
      </c>
      <c r="J2863" s="1" t="s">
        <v>2695</v>
      </c>
      <c r="K2863" s="2">
        <v>1</v>
      </c>
      <c r="L2863" s="2"/>
      <c r="M2863" s="2" t="s">
        <v>592</v>
      </c>
      <c r="N2863" s="9">
        <f>S2863*Unit_conversion!$C$5</f>
        <v>0.85844370725981967</v>
      </c>
      <c r="O2863" s="2"/>
      <c r="P2863" s="2"/>
      <c r="Q2863" s="2"/>
      <c r="R2863" s="52"/>
      <c r="S2863" s="53">
        <v>24.38</v>
      </c>
      <c r="U2863" s="2" t="s">
        <v>35</v>
      </c>
      <c r="V2863" s="54" t="s">
        <v>29</v>
      </c>
      <c r="W2863" s="54" t="s">
        <v>1652</v>
      </c>
      <c r="X2863" s="2" t="s">
        <v>1141</v>
      </c>
      <c r="Y2863" s="2"/>
    </row>
    <row r="2864" spans="1:25" ht="14.25" customHeight="1">
      <c r="A2864" s="1">
        <v>3449</v>
      </c>
      <c r="B2864" s="2">
        <v>1</v>
      </c>
      <c r="C2864" s="1" t="s">
        <v>2698</v>
      </c>
      <c r="D2864" s="1" t="s">
        <v>2699</v>
      </c>
      <c r="E2864" s="1">
        <v>2017</v>
      </c>
      <c r="F2864" s="1" t="s">
        <v>2700</v>
      </c>
      <c r="G2864" s="1" t="s">
        <v>2701</v>
      </c>
      <c r="H2864" s="8" t="str">
        <f>HYPERLINK("https://doi.org/"&amp;G2864)</f>
        <v>https://doi.org/10.1371/journal.pone.0183771</v>
      </c>
      <c r="I2864" s="1" t="s">
        <v>2702</v>
      </c>
      <c r="J2864" s="1" t="s">
        <v>2695</v>
      </c>
      <c r="K2864" s="2">
        <v>1</v>
      </c>
      <c r="L2864" s="2"/>
      <c r="M2864" s="2" t="s">
        <v>592</v>
      </c>
      <c r="N2864" s="9">
        <f>S2864*Unit_conversion!$C$5</f>
        <v>0.86619012299391163</v>
      </c>
      <c r="O2864" s="2"/>
      <c r="P2864" s="2"/>
      <c r="Q2864" s="2"/>
      <c r="R2864" s="52"/>
      <c r="S2864" s="53">
        <v>24.6</v>
      </c>
      <c r="U2864" s="2" t="s">
        <v>35</v>
      </c>
      <c r="V2864" s="54" t="s">
        <v>29</v>
      </c>
      <c r="W2864" s="54" t="s">
        <v>2710</v>
      </c>
      <c r="X2864" s="2" t="s">
        <v>1141</v>
      </c>
      <c r="Y2864" s="2"/>
    </row>
    <row r="2865" spans="1:25" ht="14.25" customHeight="1">
      <c r="A2865" s="1">
        <v>3449</v>
      </c>
      <c r="B2865" s="2">
        <v>1</v>
      </c>
      <c r="C2865" s="1" t="s">
        <v>2698</v>
      </c>
      <c r="D2865" s="1" t="s">
        <v>2699</v>
      </c>
      <c r="E2865" s="1">
        <v>2017</v>
      </c>
      <c r="F2865" s="1" t="s">
        <v>2700</v>
      </c>
      <c r="G2865" s="1" t="s">
        <v>2701</v>
      </c>
      <c r="H2865" s="8" t="str">
        <f>HYPERLINK("https://doi.org/"&amp;G2865)</f>
        <v>https://doi.org/10.1371/journal.pone.0183771</v>
      </c>
      <c r="I2865" s="1" t="s">
        <v>2702</v>
      </c>
      <c r="J2865" s="1" t="s">
        <v>2695</v>
      </c>
      <c r="K2865" s="2">
        <v>1</v>
      </c>
      <c r="L2865" s="2"/>
      <c r="M2865" s="2" t="s">
        <v>592</v>
      </c>
      <c r="N2865" s="9">
        <f>S2865*Unit_conversion!$C$5</f>
        <v>0.98942855512719163</v>
      </c>
      <c r="O2865" s="2"/>
      <c r="P2865" s="2"/>
      <c r="Q2865" s="2"/>
      <c r="R2865" s="52"/>
      <c r="S2865" s="53">
        <v>28.1</v>
      </c>
      <c r="U2865" s="2" t="s">
        <v>35</v>
      </c>
      <c r="V2865" s="54" t="s">
        <v>29</v>
      </c>
      <c r="W2865" s="54" t="s">
        <v>1989</v>
      </c>
      <c r="X2865" s="2" t="s">
        <v>1141</v>
      </c>
      <c r="Y2865" s="2"/>
    </row>
    <row r="2866" spans="1:25" ht="14.25" customHeight="1">
      <c r="A2866" s="1">
        <v>3449</v>
      </c>
      <c r="B2866" s="2">
        <v>1</v>
      </c>
      <c r="C2866" s="1" t="s">
        <v>2698</v>
      </c>
      <c r="D2866" s="1" t="s">
        <v>2699</v>
      </c>
      <c r="E2866" s="1">
        <v>2017</v>
      </c>
      <c r="F2866" s="1" t="s">
        <v>2700</v>
      </c>
      <c r="G2866" s="1" t="s">
        <v>2701</v>
      </c>
      <c r="H2866" s="8" t="str">
        <f>HYPERLINK("https://doi.org/"&amp;G2866)</f>
        <v>https://doi.org/10.1371/journal.pone.0183771</v>
      </c>
      <c r="I2866" s="1" t="s">
        <v>2702</v>
      </c>
      <c r="J2866" s="1" t="s">
        <v>2695</v>
      </c>
      <c r="K2866" s="2">
        <v>1</v>
      </c>
      <c r="L2866" s="2"/>
      <c r="M2866" s="2" t="s">
        <v>592</v>
      </c>
      <c r="N2866" s="9">
        <f>S2866*Unit_conversion!$C$5</f>
        <v>1.4168898597266262</v>
      </c>
      <c r="O2866" s="2"/>
      <c r="P2866" s="2"/>
      <c r="Q2866" s="2"/>
      <c r="R2866" s="52"/>
      <c r="S2866" s="53">
        <v>40.24</v>
      </c>
      <c r="U2866" s="2" t="s">
        <v>35</v>
      </c>
      <c r="V2866" s="54" t="s">
        <v>29</v>
      </c>
      <c r="W2866" s="54" t="s">
        <v>2711</v>
      </c>
      <c r="X2866" s="2" t="s">
        <v>1141</v>
      </c>
      <c r="Y2866" s="2"/>
    </row>
    <row r="2867" spans="1:25" ht="14.25" customHeight="1">
      <c r="A2867" s="1">
        <v>3449</v>
      </c>
      <c r="B2867" s="2">
        <v>1</v>
      </c>
      <c r="C2867" s="1" t="s">
        <v>2698</v>
      </c>
      <c r="D2867" s="1" t="s">
        <v>2699</v>
      </c>
      <c r="E2867" s="1">
        <v>2017</v>
      </c>
      <c r="F2867" s="1" t="s">
        <v>2700</v>
      </c>
      <c r="G2867" s="1" t="s">
        <v>2701</v>
      </c>
      <c r="H2867" s="8" t="str">
        <f>HYPERLINK("https://doi.org/"&amp;G2867)</f>
        <v>https://doi.org/10.1371/journal.pone.0183771</v>
      </c>
      <c r="I2867" s="1" t="s">
        <v>2702</v>
      </c>
      <c r="J2867" s="1" t="s">
        <v>2695</v>
      </c>
      <c r="K2867" s="2">
        <v>1</v>
      </c>
      <c r="L2867" s="2"/>
      <c r="M2867" s="2" t="s">
        <v>592</v>
      </c>
      <c r="N2867" s="9">
        <f>S2867*Unit_conversion!$C$5</f>
        <v>1.1612581405015936</v>
      </c>
      <c r="O2867" s="2"/>
      <c r="P2867" s="2"/>
      <c r="Q2867" s="2"/>
      <c r="R2867" s="52"/>
      <c r="S2867" s="53">
        <v>32.979999999999997</v>
      </c>
      <c r="U2867" s="2" t="s">
        <v>35</v>
      </c>
      <c r="V2867" s="54" t="s">
        <v>29</v>
      </c>
      <c r="W2867" s="54" t="s">
        <v>2712</v>
      </c>
      <c r="X2867" s="2" t="s">
        <v>1141</v>
      </c>
      <c r="Y2867" s="2"/>
    </row>
    <row r="2868" spans="1:25" ht="14.25" customHeight="1">
      <c r="A2868" s="1">
        <v>3449</v>
      </c>
      <c r="B2868" s="2">
        <v>1</v>
      </c>
      <c r="C2868" s="1" t="s">
        <v>2698</v>
      </c>
      <c r="D2868" s="1" t="s">
        <v>2699</v>
      </c>
      <c r="E2868" s="1">
        <v>2017</v>
      </c>
      <c r="F2868" s="1" t="s">
        <v>2700</v>
      </c>
      <c r="G2868" s="1" t="s">
        <v>2701</v>
      </c>
      <c r="H2868" s="8" t="str">
        <f>HYPERLINK("https://doi.org/"&amp;G2868)</f>
        <v>https://doi.org/10.1371/journal.pone.0183771</v>
      </c>
      <c r="I2868" s="1" t="s">
        <v>2702</v>
      </c>
      <c r="J2868" s="1" t="s">
        <v>2695</v>
      </c>
      <c r="K2868" s="2">
        <v>1</v>
      </c>
      <c r="L2868" s="2"/>
      <c r="M2868" s="2" t="s">
        <v>592</v>
      </c>
      <c r="N2868" s="9">
        <f>S2868*Unit_conversion!$C$5</f>
        <v>1.6133671315276841</v>
      </c>
      <c r="O2868" s="2"/>
      <c r="P2868" s="2"/>
      <c r="Q2868" s="2"/>
      <c r="R2868" s="52"/>
      <c r="S2868" s="53">
        <v>45.82</v>
      </c>
      <c r="U2868" s="2" t="s">
        <v>35</v>
      </c>
      <c r="V2868" s="54" t="s">
        <v>29</v>
      </c>
      <c r="W2868" s="54" t="s">
        <v>1653</v>
      </c>
      <c r="X2868" s="2" t="s">
        <v>1141</v>
      </c>
      <c r="Y2868" s="2"/>
    </row>
    <row r="2869" spans="1:25" ht="14.25" customHeight="1">
      <c r="A2869" s="1">
        <v>3449</v>
      </c>
      <c r="B2869" s="2">
        <v>1</v>
      </c>
      <c r="C2869" s="1" t="s">
        <v>2698</v>
      </c>
      <c r="D2869" s="1" t="s">
        <v>2699</v>
      </c>
      <c r="E2869" s="1">
        <v>2017</v>
      </c>
      <c r="F2869" s="1" t="s">
        <v>2700</v>
      </c>
      <c r="G2869" s="1" t="s">
        <v>2701</v>
      </c>
      <c r="H2869" s="8" t="str">
        <f>HYPERLINK("https://doi.org/"&amp;G2869)</f>
        <v>https://doi.org/10.1371/journal.pone.0183771</v>
      </c>
      <c r="I2869" s="1" t="s">
        <v>2702</v>
      </c>
      <c r="J2869" s="1" t="s">
        <v>2695</v>
      </c>
      <c r="K2869" s="2">
        <v>1</v>
      </c>
      <c r="L2869" s="2"/>
      <c r="M2869" s="2" t="s">
        <v>592</v>
      </c>
      <c r="N2869" s="9">
        <f>S2869*Unit_conversion!$C$5</f>
        <v>1.2672431921362146</v>
      </c>
      <c r="O2869" s="2"/>
      <c r="P2869" s="2"/>
      <c r="Q2869" s="2"/>
      <c r="R2869" s="52"/>
      <c r="S2869" s="53">
        <v>35.99</v>
      </c>
      <c r="U2869" s="2" t="s">
        <v>35</v>
      </c>
      <c r="V2869" s="54" t="s">
        <v>29</v>
      </c>
      <c r="W2869" s="54" t="s">
        <v>2713</v>
      </c>
      <c r="X2869" s="2" t="s">
        <v>1141</v>
      </c>
      <c r="Y2869" s="2"/>
    </row>
    <row r="2870" spans="1:25" ht="14.25" customHeight="1">
      <c r="A2870" s="1">
        <v>3449</v>
      </c>
      <c r="B2870" s="2">
        <v>1</v>
      </c>
      <c r="C2870" s="1" t="s">
        <v>2698</v>
      </c>
      <c r="D2870" s="1" t="s">
        <v>2699</v>
      </c>
      <c r="E2870" s="1">
        <v>2017</v>
      </c>
      <c r="F2870" s="1" t="s">
        <v>2700</v>
      </c>
      <c r="G2870" s="1" t="s">
        <v>2701</v>
      </c>
      <c r="H2870" s="8" t="str">
        <f>HYPERLINK("https://doi.org/"&amp;G2870)</f>
        <v>https://doi.org/10.1371/journal.pone.0183771</v>
      </c>
      <c r="I2870" s="1" t="s">
        <v>2702</v>
      </c>
      <c r="J2870" s="1" t="s">
        <v>2695</v>
      </c>
      <c r="K2870" s="2">
        <v>1</v>
      </c>
      <c r="L2870" s="2"/>
      <c r="M2870" s="2" t="s">
        <v>592</v>
      </c>
      <c r="N2870" s="9">
        <f>S2870*Unit_conversion!$C$5</f>
        <v>0.88696460155352164</v>
      </c>
      <c r="O2870" s="2"/>
      <c r="P2870" s="2"/>
      <c r="Q2870" s="2"/>
      <c r="R2870" s="52"/>
      <c r="S2870" s="53">
        <v>25.19</v>
      </c>
      <c r="U2870" s="2" t="s">
        <v>35</v>
      </c>
      <c r="V2870" s="54" t="s">
        <v>29</v>
      </c>
      <c r="W2870" s="54" t="s">
        <v>2714</v>
      </c>
      <c r="X2870" s="2" t="s">
        <v>1141</v>
      </c>
      <c r="Y2870" s="2"/>
    </row>
    <row r="2871" spans="1:25" ht="14.25" customHeight="1">
      <c r="A2871" s="1">
        <v>3449</v>
      </c>
      <c r="B2871" s="2">
        <v>1</v>
      </c>
      <c r="C2871" s="1" t="s">
        <v>2698</v>
      </c>
      <c r="D2871" s="1" t="s">
        <v>2699</v>
      </c>
      <c r="E2871" s="1">
        <v>2017</v>
      </c>
      <c r="F2871" s="1" t="s">
        <v>2700</v>
      </c>
      <c r="G2871" s="1" t="s">
        <v>2701</v>
      </c>
      <c r="H2871" s="8" t="str">
        <f>HYPERLINK("https://doi.org/"&amp;G2871)</f>
        <v>https://doi.org/10.1371/journal.pone.0183771</v>
      </c>
      <c r="I2871" s="1" t="s">
        <v>2702</v>
      </c>
      <c r="J2871" s="1" t="s">
        <v>2695</v>
      </c>
      <c r="K2871" s="2">
        <v>1</v>
      </c>
      <c r="L2871" s="2"/>
      <c r="M2871" s="2" t="s">
        <v>592</v>
      </c>
      <c r="N2871" s="9">
        <f>S2871*Unit_conversion!$C$5</f>
        <v>1.4193546283692917</v>
      </c>
      <c r="O2871" s="2"/>
      <c r="P2871" s="2"/>
      <c r="Q2871" s="2"/>
      <c r="R2871" s="52"/>
      <c r="S2871" s="53">
        <v>40.31</v>
      </c>
      <c r="U2871" s="2" t="s">
        <v>35</v>
      </c>
      <c r="V2871" s="54" t="s">
        <v>29</v>
      </c>
      <c r="W2871" s="54" t="s">
        <v>1758</v>
      </c>
      <c r="X2871" s="2" t="s">
        <v>1141</v>
      </c>
      <c r="Y2871" s="2"/>
    </row>
    <row r="2872" spans="1:25" ht="14.25" customHeight="1">
      <c r="A2872" s="1">
        <v>3449</v>
      </c>
      <c r="B2872" s="2">
        <v>1</v>
      </c>
      <c r="C2872" s="1" t="s">
        <v>2698</v>
      </c>
      <c r="D2872" s="1" t="s">
        <v>2699</v>
      </c>
      <c r="E2872" s="1">
        <v>2017</v>
      </c>
      <c r="F2872" s="1" t="s">
        <v>2700</v>
      </c>
      <c r="G2872" s="1" t="s">
        <v>2701</v>
      </c>
      <c r="H2872" s="8" t="str">
        <f>HYPERLINK("https://doi.org/"&amp;G2872)</f>
        <v>https://doi.org/10.1371/journal.pone.0183771</v>
      </c>
      <c r="I2872" s="1" t="s">
        <v>2702</v>
      </c>
      <c r="J2872" s="1" t="s">
        <v>2695</v>
      </c>
      <c r="K2872" s="2">
        <v>1</v>
      </c>
      <c r="L2872" s="2"/>
      <c r="M2872" s="2" t="s">
        <v>592</v>
      </c>
      <c r="N2872" s="9">
        <f>S2872*Unit_conversion!$C$5</f>
        <v>0.83133125219049797</v>
      </c>
      <c r="O2872" s="2"/>
      <c r="P2872" s="2"/>
      <c r="Q2872" s="2"/>
      <c r="R2872" s="52"/>
      <c r="S2872" s="53">
        <v>23.61</v>
      </c>
      <c r="U2872" s="2" t="s">
        <v>35</v>
      </c>
      <c r="V2872" s="54" t="s">
        <v>29</v>
      </c>
      <c r="W2872" s="54" t="s">
        <v>730</v>
      </c>
      <c r="X2872" s="2" t="s">
        <v>1141</v>
      </c>
      <c r="Y2872" s="2"/>
    </row>
    <row r="2873" spans="1:25" ht="14.25" customHeight="1">
      <c r="A2873" s="1">
        <v>3449</v>
      </c>
      <c r="B2873" s="2">
        <v>1</v>
      </c>
      <c r="C2873" s="1" t="s">
        <v>2698</v>
      </c>
      <c r="D2873" s="1" t="s">
        <v>2699</v>
      </c>
      <c r="E2873" s="1">
        <v>2017</v>
      </c>
      <c r="F2873" s="1" t="s">
        <v>2700</v>
      </c>
      <c r="G2873" s="1" t="s">
        <v>2701</v>
      </c>
      <c r="H2873" s="8" t="str">
        <f>HYPERLINK("https://doi.org/"&amp;G2873)</f>
        <v>https://doi.org/10.1371/journal.pone.0183771</v>
      </c>
      <c r="I2873" s="1" t="s">
        <v>2702</v>
      </c>
      <c r="J2873" s="1" t="s">
        <v>2695</v>
      </c>
      <c r="K2873" s="2">
        <v>1</v>
      </c>
      <c r="L2873" s="2"/>
      <c r="M2873" s="2" t="s">
        <v>592</v>
      </c>
      <c r="N2873" s="9">
        <f>S2873*Unit_conversion!$C$5</f>
        <v>0.92393613119350559</v>
      </c>
      <c r="O2873" s="2"/>
      <c r="P2873" s="2"/>
      <c r="Q2873" s="2"/>
      <c r="R2873" s="52"/>
      <c r="S2873" s="53">
        <v>26.24</v>
      </c>
      <c r="U2873" s="2" t="s">
        <v>35</v>
      </c>
      <c r="V2873" s="54" t="s">
        <v>29</v>
      </c>
      <c r="W2873" s="54" t="s">
        <v>2715</v>
      </c>
      <c r="X2873" s="2" t="s">
        <v>1141</v>
      </c>
      <c r="Y2873" s="2"/>
    </row>
    <row r="2874" spans="1:25" ht="14.25" customHeight="1">
      <c r="A2874" s="1">
        <v>3449</v>
      </c>
      <c r="B2874" s="2">
        <v>1</v>
      </c>
      <c r="C2874" s="1" t="s">
        <v>2698</v>
      </c>
      <c r="D2874" s="1" t="s">
        <v>2699</v>
      </c>
      <c r="E2874" s="1">
        <v>2017</v>
      </c>
      <c r="F2874" s="1" t="s">
        <v>2700</v>
      </c>
      <c r="G2874" s="1" t="s">
        <v>2701</v>
      </c>
      <c r="H2874" s="8" t="str">
        <f>HYPERLINK("https://doi.org/"&amp;G2874)</f>
        <v>https://doi.org/10.1371/journal.pone.0183771</v>
      </c>
      <c r="I2874" s="1" t="s">
        <v>2702</v>
      </c>
      <c r="J2874" s="1" t="s">
        <v>2695</v>
      </c>
      <c r="K2874" s="2">
        <v>1</v>
      </c>
      <c r="L2874" s="2"/>
      <c r="M2874" s="2" t="s">
        <v>592</v>
      </c>
      <c r="N2874" s="9">
        <f>S2874*Unit_conversion!$C$5</f>
        <v>1.011611472911182</v>
      </c>
      <c r="O2874" s="2"/>
      <c r="P2874" s="2"/>
      <c r="Q2874" s="2"/>
      <c r="R2874" s="52"/>
      <c r="S2874" s="53">
        <v>28.73</v>
      </c>
      <c r="U2874" s="2" t="s">
        <v>35</v>
      </c>
      <c r="V2874" s="54" t="s">
        <v>29</v>
      </c>
      <c r="W2874" s="54" t="s">
        <v>2716</v>
      </c>
      <c r="X2874" s="2" t="s">
        <v>1141</v>
      </c>
      <c r="Y2874" s="2"/>
    </row>
    <row r="2875" spans="1:25" ht="14.25" customHeight="1">
      <c r="A2875" s="1">
        <v>3449</v>
      </c>
      <c r="B2875" s="2">
        <v>1</v>
      </c>
      <c r="C2875" s="1" t="s">
        <v>2698</v>
      </c>
      <c r="D2875" s="1" t="s">
        <v>2699</v>
      </c>
      <c r="E2875" s="1">
        <v>2017</v>
      </c>
      <c r="F2875" s="1" t="s">
        <v>2700</v>
      </c>
      <c r="G2875" s="1" t="s">
        <v>2701</v>
      </c>
      <c r="H2875" s="8" t="str">
        <f>HYPERLINK("https://doi.org/"&amp;G2875)</f>
        <v>https://doi.org/10.1371/journal.pone.0183771</v>
      </c>
      <c r="I2875" s="1" t="s">
        <v>2702</v>
      </c>
      <c r="J2875" s="1" t="s">
        <v>2695</v>
      </c>
      <c r="K2875" s="2">
        <v>1</v>
      </c>
      <c r="L2875" s="2"/>
      <c r="M2875" s="2" t="s">
        <v>592</v>
      </c>
      <c r="N2875" s="9">
        <f>S2875*Unit_conversion!$C$5</f>
        <v>0.68309302382446679</v>
      </c>
      <c r="O2875" s="2"/>
      <c r="P2875" s="2"/>
      <c r="Q2875" s="2"/>
      <c r="R2875" s="52"/>
      <c r="S2875" s="53">
        <v>19.399999999999999</v>
      </c>
      <c r="U2875" s="2" t="s">
        <v>35</v>
      </c>
      <c r="V2875" s="54" t="s">
        <v>29</v>
      </c>
      <c r="W2875" s="54" t="s">
        <v>2717</v>
      </c>
      <c r="X2875" s="2" t="s">
        <v>1141</v>
      </c>
      <c r="Y2875" s="2"/>
    </row>
    <row r="2876" spans="1:25" ht="14.25" customHeight="1">
      <c r="A2876" s="1">
        <v>3449</v>
      </c>
      <c r="B2876" s="2">
        <v>1</v>
      </c>
      <c r="C2876" s="1" t="s">
        <v>2698</v>
      </c>
      <c r="D2876" s="1" t="s">
        <v>2699</v>
      </c>
      <c r="E2876" s="1">
        <v>2017</v>
      </c>
      <c r="F2876" s="1" t="s">
        <v>2700</v>
      </c>
      <c r="G2876" s="1" t="s">
        <v>2701</v>
      </c>
      <c r="H2876" s="8" t="str">
        <f>HYPERLINK("https://doi.org/"&amp;G2876)</f>
        <v>https://doi.org/10.1371/journal.pone.0183771</v>
      </c>
      <c r="I2876" s="1" t="s">
        <v>2702</v>
      </c>
      <c r="J2876" s="1" t="s">
        <v>2695</v>
      </c>
      <c r="K2876" s="2">
        <v>1</v>
      </c>
      <c r="L2876" s="2"/>
      <c r="M2876" s="2" t="s">
        <v>592</v>
      </c>
      <c r="N2876" s="9">
        <f>S2876*Unit_conversion!$C$5</f>
        <v>1.3077358198371494</v>
      </c>
      <c r="O2876" s="2"/>
      <c r="P2876" s="2"/>
      <c r="Q2876" s="2"/>
      <c r="R2876" s="52"/>
      <c r="S2876" s="53">
        <v>37.14</v>
      </c>
      <c r="U2876" s="2" t="s">
        <v>35</v>
      </c>
      <c r="V2876" s="54" t="s">
        <v>29</v>
      </c>
      <c r="W2876" s="54" t="s">
        <v>2718</v>
      </c>
      <c r="X2876" s="2" t="s">
        <v>1141</v>
      </c>
      <c r="Y2876" s="2"/>
    </row>
    <row r="2877" spans="1:25" ht="14.25" customHeight="1">
      <c r="A2877" s="1">
        <v>3449</v>
      </c>
      <c r="B2877" s="2">
        <v>1</v>
      </c>
      <c r="C2877" s="1" t="s">
        <v>2698</v>
      </c>
      <c r="D2877" s="1" t="s">
        <v>2699</v>
      </c>
      <c r="E2877" s="1">
        <v>2017</v>
      </c>
      <c r="F2877" s="1" t="s">
        <v>2700</v>
      </c>
      <c r="G2877" s="1" t="s">
        <v>2701</v>
      </c>
      <c r="H2877" s="8" t="str">
        <f>HYPERLINK("https://doi.org/"&amp;G2877)</f>
        <v>https://doi.org/10.1371/journal.pone.0183771</v>
      </c>
      <c r="I2877" s="1" t="s">
        <v>2702</v>
      </c>
      <c r="J2877" s="1" t="s">
        <v>2695</v>
      </c>
      <c r="K2877" s="2">
        <v>1</v>
      </c>
      <c r="L2877" s="2"/>
      <c r="M2877" s="2" t="s">
        <v>592</v>
      </c>
      <c r="N2877" s="9">
        <f>S2877*Unit_conversion!$C$5</f>
        <v>0.95879500199691914</v>
      </c>
      <c r="O2877" s="2"/>
      <c r="P2877" s="2"/>
      <c r="Q2877" s="2"/>
      <c r="R2877" s="52"/>
      <c r="S2877" s="53">
        <v>27.23</v>
      </c>
      <c r="U2877" s="2" t="s">
        <v>35</v>
      </c>
      <c r="V2877" s="54" t="s">
        <v>29</v>
      </c>
      <c r="W2877" s="54" t="s">
        <v>2719</v>
      </c>
      <c r="X2877" s="2" t="s">
        <v>1141</v>
      </c>
      <c r="Y2877" s="2"/>
    </row>
    <row r="2878" spans="1:25" ht="14.25" customHeight="1">
      <c r="A2878" s="1">
        <v>3449</v>
      </c>
      <c r="B2878" s="2">
        <v>1</v>
      </c>
      <c r="C2878" s="1" t="s">
        <v>2698</v>
      </c>
      <c r="D2878" s="1" t="s">
        <v>2699</v>
      </c>
      <c r="E2878" s="1">
        <v>2017</v>
      </c>
      <c r="F2878" s="1" t="s">
        <v>2700</v>
      </c>
      <c r="G2878" s="1" t="s">
        <v>2701</v>
      </c>
      <c r="H2878" s="8" t="str">
        <f>HYPERLINK("https://doi.org/"&amp;G2878)</f>
        <v>https://doi.org/10.1371/journal.pone.0183771</v>
      </c>
      <c r="I2878" s="1" t="s">
        <v>2702</v>
      </c>
      <c r="J2878" s="1" t="s">
        <v>2695</v>
      </c>
      <c r="K2878" s="2">
        <v>1</v>
      </c>
      <c r="L2878" s="2"/>
      <c r="M2878" s="2" t="s">
        <v>592</v>
      </c>
      <c r="N2878" s="9">
        <f>S2878*Unit_conversion!$C$5</f>
        <v>0.97217517462853242</v>
      </c>
      <c r="O2878" s="2"/>
      <c r="P2878" s="2"/>
      <c r="Q2878" s="2"/>
      <c r="R2878" s="52"/>
      <c r="S2878" s="53">
        <v>27.61</v>
      </c>
      <c r="U2878" s="2" t="s">
        <v>35</v>
      </c>
      <c r="V2878" s="54" t="s">
        <v>29</v>
      </c>
      <c r="W2878" s="54" t="s">
        <v>2720</v>
      </c>
      <c r="X2878" s="2" t="s">
        <v>1141</v>
      </c>
      <c r="Y2878" s="2"/>
    </row>
    <row r="2879" spans="1:25" ht="14.25" customHeight="1">
      <c r="A2879" s="1">
        <v>3449</v>
      </c>
      <c r="B2879" s="2">
        <v>1</v>
      </c>
      <c r="C2879" s="1" t="s">
        <v>2698</v>
      </c>
      <c r="D2879" s="1" t="s">
        <v>2699</v>
      </c>
      <c r="E2879" s="1">
        <v>2017</v>
      </c>
      <c r="F2879" s="1" t="s">
        <v>2700</v>
      </c>
      <c r="G2879" s="1" t="s">
        <v>2701</v>
      </c>
      <c r="H2879" s="8" t="str">
        <f>HYPERLINK("https://doi.org/"&amp;G2879)</f>
        <v>https://doi.org/10.1371/journal.pone.0183771</v>
      </c>
      <c r="I2879" s="1" t="s">
        <v>2702</v>
      </c>
      <c r="J2879" s="1" t="s">
        <v>2695</v>
      </c>
      <c r="K2879" s="2">
        <v>1</v>
      </c>
      <c r="L2879" s="2"/>
      <c r="M2879" s="2" t="s">
        <v>592</v>
      </c>
      <c r="N2879" s="9">
        <f>S2879*Unit_conversion!$C$5</f>
        <v>1.1366104540749375</v>
      </c>
      <c r="O2879" s="2"/>
      <c r="P2879" s="2"/>
      <c r="Q2879" s="2"/>
      <c r="R2879" s="52"/>
      <c r="S2879" s="53">
        <v>32.28</v>
      </c>
      <c r="U2879" s="2" t="s">
        <v>35</v>
      </c>
      <c r="V2879" s="54" t="s">
        <v>29</v>
      </c>
      <c r="W2879" s="54" t="s">
        <v>2721</v>
      </c>
      <c r="X2879" s="2" t="s">
        <v>1141</v>
      </c>
      <c r="Y2879" s="2"/>
    </row>
    <row r="2880" spans="1:25" ht="14.25" customHeight="1">
      <c r="A2880" s="1">
        <v>3449</v>
      </c>
      <c r="B2880" s="2">
        <v>1</v>
      </c>
      <c r="C2880" s="1" t="s">
        <v>2698</v>
      </c>
      <c r="D2880" s="1" t="s">
        <v>2699</v>
      </c>
      <c r="E2880" s="1">
        <v>2017</v>
      </c>
      <c r="F2880" s="1" t="s">
        <v>2700</v>
      </c>
      <c r="G2880" s="1" t="s">
        <v>2701</v>
      </c>
      <c r="H2880" s="8" t="str">
        <f>HYPERLINK("https://doi.org/"&amp;G2880)</f>
        <v>https://doi.org/10.1371/journal.pone.0183771</v>
      </c>
      <c r="I2880" s="1" t="s">
        <v>2702</v>
      </c>
      <c r="J2880" s="1" t="s">
        <v>2695</v>
      </c>
      <c r="K2880" s="2">
        <v>1</v>
      </c>
      <c r="L2880" s="2"/>
      <c r="M2880" s="2" t="s">
        <v>592</v>
      </c>
      <c r="N2880" s="9">
        <f>S2880*Unit_conversion!$C$5</f>
        <v>0.78590908720423192</v>
      </c>
      <c r="O2880" s="2"/>
      <c r="P2880" s="2"/>
      <c r="Q2880" s="2"/>
      <c r="R2880" s="52"/>
      <c r="S2880" s="53">
        <v>22.32</v>
      </c>
      <c r="U2880" s="2" t="s">
        <v>35</v>
      </c>
      <c r="V2880" s="54" t="s">
        <v>29</v>
      </c>
      <c r="W2880" s="54" t="s">
        <v>697</v>
      </c>
      <c r="X2880" s="2" t="s">
        <v>1141</v>
      </c>
      <c r="Y2880" s="2"/>
    </row>
    <row r="2881" spans="1:25" ht="14.25" customHeight="1">
      <c r="A2881" s="1">
        <v>3449</v>
      </c>
      <c r="B2881" s="2">
        <v>1</v>
      </c>
      <c r="C2881" s="1" t="s">
        <v>2698</v>
      </c>
      <c r="D2881" s="1" t="s">
        <v>2699</v>
      </c>
      <c r="E2881" s="1">
        <v>2017</v>
      </c>
      <c r="F2881" s="1" t="s">
        <v>2700</v>
      </c>
      <c r="G2881" s="1" t="s">
        <v>2701</v>
      </c>
      <c r="H2881" s="8" t="str">
        <f>HYPERLINK("https://doi.org/"&amp;G2881)</f>
        <v>https://doi.org/10.1371/journal.pone.0183771</v>
      </c>
      <c r="I2881" s="1" t="s">
        <v>2702</v>
      </c>
      <c r="J2881" s="1" t="s">
        <v>2695</v>
      </c>
      <c r="K2881" s="2">
        <v>1</v>
      </c>
      <c r="L2881" s="2"/>
      <c r="M2881" s="2" t="s">
        <v>592</v>
      </c>
      <c r="N2881" s="9">
        <f>S2881*Unit_conversion!$C$5</f>
        <v>0.77323313418480888</v>
      </c>
      <c r="O2881" s="2"/>
      <c r="P2881" s="2"/>
      <c r="Q2881" s="2"/>
      <c r="R2881" s="52"/>
      <c r="S2881" s="53">
        <v>21.96</v>
      </c>
      <c r="U2881" s="2" t="s">
        <v>35</v>
      </c>
      <c r="V2881" s="54" t="s">
        <v>29</v>
      </c>
      <c r="W2881" s="54" t="s">
        <v>2722</v>
      </c>
      <c r="X2881" s="2" t="s">
        <v>1141</v>
      </c>
      <c r="Y2881" s="2"/>
    </row>
    <row r="2882" spans="1:25" ht="14.25" customHeight="1">
      <c r="A2882" s="1">
        <v>3449</v>
      </c>
      <c r="B2882" s="2">
        <v>1</v>
      </c>
      <c r="C2882" s="1" t="s">
        <v>2698</v>
      </c>
      <c r="D2882" s="1" t="s">
        <v>2699</v>
      </c>
      <c r="E2882" s="1">
        <v>2017</v>
      </c>
      <c r="F2882" s="1" t="s">
        <v>2700</v>
      </c>
      <c r="G2882" s="1" t="s">
        <v>2701</v>
      </c>
      <c r="H2882" s="8" t="str">
        <f>HYPERLINK("https://doi.org/"&amp;G2882)</f>
        <v>https://doi.org/10.1371/journal.pone.0183771</v>
      </c>
      <c r="I2882" s="1" t="s">
        <v>2702</v>
      </c>
      <c r="J2882" s="1" t="s">
        <v>2695</v>
      </c>
      <c r="K2882" s="2">
        <v>1</v>
      </c>
      <c r="L2882" s="2"/>
      <c r="M2882" s="2" t="s">
        <v>592</v>
      </c>
      <c r="N2882" s="9">
        <f>S2882*Unit_conversion!$C$5</f>
        <v>1.1457653090334099</v>
      </c>
      <c r="O2882" s="2"/>
      <c r="P2882" s="2"/>
      <c r="Q2882" s="2"/>
      <c r="R2882" s="52"/>
      <c r="S2882" s="53">
        <v>32.54</v>
      </c>
      <c r="U2882" s="2" t="s">
        <v>35</v>
      </c>
      <c r="V2882" s="54" t="s">
        <v>29</v>
      </c>
      <c r="W2882" s="54" t="s">
        <v>2723</v>
      </c>
      <c r="X2882" s="2" t="s">
        <v>1141</v>
      </c>
      <c r="Y2882" s="2"/>
    </row>
    <row r="2883" spans="1:25" ht="14.25" customHeight="1">
      <c r="A2883" s="1">
        <v>3449</v>
      </c>
      <c r="B2883" s="2">
        <v>1</v>
      </c>
      <c r="C2883" s="1" t="s">
        <v>2698</v>
      </c>
      <c r="D2883" s="1" t="s">
        <v>2699</v>
      </c>
      <c r="E2883" s="1">
        <v>2017</v>
      </c>
      <c r="F2883" s="1" t="s">
        <v>2700</v>
      </c>
      <c r="G2883" s="1" t="s">
        <v>2701</v>
      </c>
      <c r="H2883" s="8" t="str">
        <f>HYPERLINK("https://doi.org/"&amp;G2883)</f>
        <v>https://doi.org/10.1371/journal.pone.0183771</v>
      </c>
      <c r="I2883" s="1" t="s">
        <v>2702</v>
      </c>
      <c r="J2883" s="1" t="s">
        <v>2695</v>
      </c>
      <c r="K2883" s="2">
        <v>1</v>
      </c>
      <c r="L2883" s="2"/>
      <c r="M2883" s="2" t="s">
        <v>592</v>
      </c>
      <c r="N2883" s="9">
        <f>S2883*Unit_conversion!$C$5</f>
        <v>2.5151203449371993</v>
      </c>
      <c r="O2883" s="2"/>
      <c r="P2883" s="2"/>
      <c r="Q2883" s="2"/>
      <c r="R2883" s="52"/>
      <c r="S2883" s="53">
        <v>71.430000000000007</v>
      </c>
      <c r="U2883" s="2" t="s">
        <v>35</v>
      </c>
      <c r="V2883" s="54" t="s">
        <v>29</v>
      </c>
      <c r="W2883" s="54" t="s">
        <v>2724</v>
      </c>
      <c r="X2883" s="2" t="s">
        <v>1141</v>
      </c>
      <c r="Y2883" s="2"/>
    </row>
    <row r="2884" spans="1:25" ht="14.25" customHeight="1">
      <c r="A2884" s="1">
        <v>3449</v>
      </c>
      <c r="B2884" s="2">
        <v>1</v>
      </c>
      <c r="C2884" s="1" t="s">
        <v>2698</v>
      </c>
      <c r="D2884" s="1" t="s">
        <v>2699</v>
      </c>
      <c r="E2884" s="1">
        <v>2017</v>
      </c>
      <c r="F2884" s="1" t="s">
        <v>2700</v>
      </c>
      <c r="G2884" s="1" t="s">
        <v>2701</v>
      </c>
      <c r="H2884" s="8" t="str">
        <f>HYPERLINK("https://doi.org/"&amp;G2884)</f>
        <v>https://doi.org/10.1371/journal.pone.0183771</v>
      </c>
      <c r="I2884" s="1" t="s">
        <v>2702</v>
      </c>
      <c r="J2884" s="1" t="s">
        <v>2695</v>
      </c>
      <c r="K2884" s="2">
        <v>1</v>
      </c>
      <c r="L2884" s="2"/>
      <c r="M2884" s="2" t="s">
        <v>592</v>
      </c>
      <c r="N2884" s="9">
        <f>S2884*Unit_conversion!$C$5</f>
        <v>1.1066811205568552</v>
      </c>
      <c r="O2884" s="2"/>
      <c r="P2884" s="2"/>
      <c r="Q2884" s="2"/>
      <c r="R2884" s="52"/>
      <c r="S2884" s="53">
        <v>31.43</v>
      </c>
      <c r="U2884" s="2" t="s">
        <v>35</v>
      </c>
      <c r="V2884" s="54" t="s">
        <v>29</v>
      </c>
      <c r="W2884" s="54" t="s">
        <v>1655</v>
      </c>
      <c r="X2884" s="2" t="s">
        <v>1141</v>
      </c>
      <c r="Y2884" s="2"/>
    </row>
    <row r="2885" spans="1:25" ht="14.25" customHeight="1">
      <c r="A2885" s="1">
        <v>3449</v>
      </c>
      <c r="B2885" s="2">
        <v>1</v>
      </c>
      <c r="C2885" s="1" t="s">
        <v>2698</v>
      </c>
      <c r="D2885" s="1" t="s">
        <v>2699</v>
      </c>
      <c r="E2885" s="1">
        <v>2017</v>
      </c>
      <c r="F2885" s="1" t="s">
        <v>2700</v>
      </c>
      <c r="G2885" s="1" t="s">
        <v>2701</v>
      </c>
      <c r="H2885" s="8" t="str">
        <f>HYPERLINK("https://doi.org/"&amp;G2885)</f>
        <v>https://doi.org/10.1371/journal.pone.0183771</v>
      </c>
      <c r="I2885" s="1" t="s">
        <v>2702</v>
      </c>
      <c r="J2885" s="1" t="s">
        <v>2695</v>
      </c>
      <c r="K2885" s="2">
        <v>1</v>
      </c>
      <c r="L2885" s="2"/>
      <c r="M2885" s="2" t="s">
        <v>592</v>
      </c>
      <c r="N2885" s="9">
        <f>S2885*Unit_conversion!$C$5</f>
        <v>1.0390760377865988</v>
      </c>
      <c r="O2885" s="2"/>
      <c r="P2885" s="2"/>
      <c r="Q2885" s="2"/>
      <c r="R2885" s="52"/>
      <c r="S2885" s="53">
        <v>29.51</v>
      </c>
      <c r="U2885" s="2" t="s">
        <v>35</v>
      </c>
      <c r="V2885" s="54" t="s">
        <v>29</v>
      </c>
      <c r="W2885" s="54" t="s">
        <v>1656</v>
      </c>
      <c r="X2885" s="2" t="s">
        <v>1141</v>
      </c>
      <c r="Y2885" s="2"/>
    </row>
    <row r="2886" spans="1:25" ht="14.25" customHeight="1">
      <c r="A2886" s="1">
        <v>3449</v>
      </c>
      <c r="B2886" s="2">
        <v>1</v>
      </c>
      <c r="C2886" s="1" t="s">
        <v>2698</v>
      </c>
      <c r="D2886" s="1" t="s">
        <v>2699</v>
      </c>
      <c r="E2886" s="1">
        <v>2017</v>
      </c>
      <c r="F2886" s="1" t="s">
        <v>2700</v>
      </c>
      <c r="G2886" s="1" t="s">
        <v>2701</v>
      </c>
      <c r="H2886" s="8" t="str">
        <f>HYPERLINK("https://doi.org/"&amp;G2886)</f>
        <v>https://doi.org/10.1371/journal.pone.0183771</v>
      </c>
      <c r="I2886" s="1" t="s">
        <v>2702</v>
      </c>
      <c r="J2886" s="1" t="s">
        <v>2695</v>
      </c>
      <c r="K2886" s="2">
        <v>1</v>
      </c>
      <c r="L2886" s="2"/>
      <c r="M2886" s="2" t="s">
        <v>592</v>
      </c>
      <c r="N2886" s="9">
        <f>S2886*Unit_conversion!$C$5</f>
        <v>0.96513297850663071</v>
      </c>
      <c r="O2886" s="2"/>
      <c r="P2886" s="2"/>
      <c r="Q2886" s="2"/>
      <c r="R2886" s="52"/>
      <c r="S2886" s="53">
        <v>27.41</v>
      </c>
      <c r="U2886" s="2" t="s">
        <v>35</v>
      </c>
      <c r="V2886" s="54" t="s">
        <v>29</v>
      </c>
      <c r="W2886" s="54" t="s">
        <v>1657</v>
      </c>
      <c r="X2886" s="2" t="s">
        <v>1141</v>
      </c>
      <c r="Y2886" s="2"/>
    </row>
    <row r="2887" spans="1:25" ht="14.25" customHeight="1">
      <c r="A2887" s="1">
        <v>3449</v>
      </c>
      <c r="B2887" s="2">
        <v>1</v>
      </c>
      <c r="C2887" s="1" t="s">
        <v>2698</v>
      </c>
      <c r="D2887" s="1" t="s">
        <v>2699</v>
      </c>
      <c r="E2887" s="1">
        <v>2017</v>
      </c>
      <c r="F2887" s="1" t="s">
        <v>2700</v>
      </c>
      <c r="G2887" s="1" t="s">
        <v>2701</v>
      </c>
      <c r="H2887" s="8" t="str">
        <f>HYPERLINK("https://doi.org/"&amp;G2887)</f>
        <v>https://doi.org/10.1371/journal.pone.0183771</v>
      </c>
      <c r="I2887" s="1" t="s">
        <v>2702</v>
      </c>
      <c r="J2887" s="1" t="s">
        <v>2695</v>
      </c>
      <c r="K2887" s="2">
        <v>1</v>
      </c>
      <c r="L2887" s="2"/>
      <c r="M2887" s="2" t="s">
        <v>2703</v>
      </c>
      <c r="N2887" s="9">
        <f>S2887*Unit_conversion!$C$5</f>
        <v>0.61724849008468574</v>
      </c>
      <c r="O2887" s="2"/>
      <c r="P2887" s="2"/>
      <c r="Q2887" s="2"/>
      <c r="R2887" s="52"/>
      <c r="S2887" s="53">
        <v>17.53</v>
      </c>
      <c r="U2887" s="2" t="s">
        <v>35</v>
      </c>
      <c r="V2887" s="54" t="s">
        <v>29</v>
      </c>
      <c r="W2887" s="54" t="s">
        <v>1659</v>
      </c>
      <c r="X2887" s="2" t="s">
        <v>1141</v>
      </c>
      <c r="Y2887" s="2"/>
    </row>
    <row r="2888" spans="1:25" ht="14.25" customHeight="1">
      <c r="A2888" s="1">
        <v>3449</v>
      </c>
      <c r="B2888" s="2">
        <v>1</v>
      </c>
      <c r="C2888" s="1" t="s">
        <v>2698</v>
      </c>
      <c r="D2888" s="1" t="s">
        <v>2699</v>
      </c>
      <c r="E2888" s="1">
        <v>2017</v>
      </c>
      <c r="F2888" s="1" t="s">
        <v>2700</v>
      </c>
      <c r="G2888" s="1" t="s">
        <v>2701</v>
      </c>
      <c r="H2888" s="8" t="str">
        <f>HYPERLINK("https://doi.org/"&amp;G2888)</f>
        <v>https://doi.org/10.1371/journal.pone.0183771</v>
      </c>
      <c r="I2888" s="1" t="s">
        <v>2702</v>
      </c>
      <c r="J2888" s="1" t="s">
        <v>2695</v>
      </c>
      <c r="K2888" s="2">
        <v>1</v>
      </c>
      <c r="L2888" s="2"/>
      <c r="M2888" s="2" t="s">
        <v>2703</v>
      </c>
      <c r="N2888" s="9">
        <f>S2888*Unit_conversion!$C$5</f>
        <v>0.76548671845071692</v>
      </c>
      <c r="O2888" s="2"/>
      <c r="P2888" s="2"/>
      <c r="Q2888" s="2"/>
      <c r="R2888" s="52"/>
      <c r="S2888" s="53">
        <v>21.74</v>
      </c>
      <c r="U2888" s="2" t="s">
        <v>35</v>
      </c>
      <c r="V2888" s="54" t="s">
        <v>29</v>
      </c>
      <c r="W2888" s="54" t="s">
        <v>1545</v>
      </c>
      <c r="X2888" s="2" t="s">
        <v>1141</v>
      </c>
      <c r="Y2888" s="2"/>
    </row>
    <row r="2889" spans="1:25" ht="14.25" customHeight="1">
      <c r="A2889" s="1">
        <v>3449</v>
      </c>
      <c r="B2889" s="2">
        <v>1</v>
      </c>
      <c r="C2889" s="1" t="s">
        <v>2698</v>
      </c>
      <c r="D2889" s="1" t="s">
        <v>2699</v>
      </c>
      <c r="E2889" s="1">
        <v>2017</v>
      </c>
      <c r="F2889" s="1" t="s">
        <v>2700</v>
      </c>
      <c r="G2889" s="1" t="s">
        <v>2701</v>
      </c>
      <c r="H2889" s="8" t="str">
        <f>HYPERLINK("https://doi.org/"&amp;G2889)</f>
        <v>https://doi.org/10.1371/journal.pone.0183771</v>
      </c>
      <c r="I2889" s="1" t="s">
        <v>2702</v>
      </c>
      <c r="J2889" s="1" t="s">
        <v>2695</v>
      </c>
      <c r="K2889" s="2">
        <v>1</v>
      </c>
      <c r="L2889" s="2"/>
      <c r="M2889" s="2" t="s">
        <v>2703</v>
      </c>
      <c r="N2889" s="9">
        <f>S2889*Unit_conversion!$C$5</f>
        <v>0.700346404323126</v>
      </c>
      <c r="O2889" s="2"/>
      <c r="P2889" s="2"/>
      <c r="Q2889" s="2"/>
      <c r="R2889" s="52"/>
      <c r="S2889" s="53">
        <v>19.89</v>
      </c>
      <c r="U2889" s="2" t="s">
        <v>35</v>
      </c>
      <c r="V2889" s="54" t="s">
        <v>29</v>
      </c>
      <c r="W2889" s="54" t="s">
        <v>2704</v>
      </c>
      <c r="X2889" s="2" t="s">
        <v>1141</v>
      </c>
      <c r="Y2889" s="2"/>
    </row>
    <row r="2890" spans="1:25" ht="14.25" customHeight="1">
      <c r="A2890" s="1">
        <v>3449</v>
      </c>
      <c r="B2890" s="2">
        <v>1</v>
      </c>
      <c r="C2890" s="1" t="s">
        <v>2698</v>
      </c>
      <c r="D2890" s="1" t="s">
        <v>2699</v>
      </c>
      <c r="E2890" s="1">
        <v>2017</v>
      </c>
      <c r="F2890" s="1" t="s">
        <v>2700</v>
      </c>
      <c r="G2890" s="1" t="s">
        <v>2701</v>
      </c>
      <c r="H2890" s="8" t="str">
        <f>HYPERLINK("https://doi.org/"&amp;G2890)</f>
        <v>https://doi.org/10.1371/journal.pone.0183771</v>
      </c>
      <c r="I2890" s="1" t="s">
        <v>2702</v>
      </c>
      <c r="J2890" s="1" t="s">
        <v>2695</v>
      </c>
      <c r="K2890" s="2">
        <v>1</v>
      </c>
      <c r="L2890" s="2"/>
      <c r="M2890" s="2" t="s">
        <v>2703</v>
      </c>
      <c r="N2890" s="9">
        <f>S2890*Unit_conversion!$C$5</f>
        <v>1.1468216384516952</v>
      </c>
      <c r="O2890" s="2"/>
      <c r="P2890" s="2"/>
      <c r="Q2890" s="2"/>
      <c r="R2890" s="52"/>
      <c r="S2890" s="53">
        <v>32.57</v>
      </c>
      <c r="U2890" s="2" t="s">
        <v>35</v>
      </c>
      <c r="V2890" s="54" t="s">
        <v>29</v>
      </c>
      <c r="W2890" s="54" t="s">
        <v>2705</v>
      </c>
      <c r="X2890" s="2" t="s">
        <v>1141</v>
      </c>
      <c r="Y2890" s="2"/>
    </row>
    <row r="2891" spans="1:25" ht="14.25" customHeight="1">
      <c r="A2891" s="1">
        <v>3449</v>
      </c>
      <c r="B2891" s="2">
        <v>1</v>
      </c>
      <c r="C2891" s="1" t="s">
        <v>2698</v>
      </c>
      <c r="D2891" s="1" t="s">
        <v>2699</v>
      </c>
      <c r="E2891" s="1">
        <v>2017</v>
      </c>
      <c r="F2891" s="1" t="s">
        <v>2700</v>
      </c>
      <c r="G2891" s="1" t="s">
        <v>2701</v>
      </c>
      <c r="H2891" s="8" t="str">
        <f>HYPERLINK("https://doi.org/"&amp;G2891)</f>
        <v>https://doi.org/10.1371/journal.pone.0183771</v>
      </c>
      <c r="I2891" s="1" t="s">
        <v>2702</v>
      </c>
      <c r="J2891" s="1" t="s">
        <v>2695</v>
      </c>
      <c r="K2891" s="2">
        <v>1</v>
      </c>
      <c r="L2891" s="2"/>
      <c r="M2891" s="2" t="s">
        <v>2703</v>
      </c>
      <c r="N2891" s="9">
        <f>S2891*Unit_conversion!$C$5</f>
        <v>0.5926008036580297</v>
      </c>
      <c r="O2891" s="2"/>
      <c r="P2891" s="2"/>
      <c r="Q2891" s="2"/>
      <c r="R2891" s="52"/>
      <c r="S2891" s="53">
        <v>16.829999999999998</v>
      </c>
      <c r="U2891" s="2" t="s">
        <v>35</v>
      </c>
      <c r="V2891" s="54" t="s">
        <v>29</v>
      </c>
      <c r="W2891" s="54" t="s">
        <v>1650</v>
      </c>
      <c r="X2891" s="2" t="s">
        <v>1141</v>
      </c>
      <c r="Y2891" s="2"/>
    </row>
    <row r="2892" spans="1:25" ht="14.25" customHeight="1">
      <c r="A2892" s="1">
        <v>3449</v>
      </c>
      <c r="B2892" s="2">
        <v>1</v>
      </c>
      <c r="C2892" s="1" t="s">
        <v>2698</v>
      </c>
      <c r="D2892" s="1" t="s">
        <v>2699</v>
      </c>
      <c r="E2892" s="1">
        <v>2017</v>
      </c>
      <c r="F2892" s="1" t="s">
        <v>2700</v>
      </c>
      <c r="G2892" s="1" t="s">
        <v>2701</v>
      </c>
      <c r="H2892" s="8" t="str">
        <f>HYPERLINK("https://doi.org/"&amp;G2892)</f>
        <v>https://doi.org/10.1371/journal.pone.0183771</v>
      </c>
      <c r="I2892" s="1" t="s">
        <v>2702</v>
      </c>
      <c r="J2892" s="1" t="s">
        <v>2695</v>
      </c>
      <c r="K2892" s="2">
        <v>1</v>
      </c>
      <c r="L2892" s="2"/>
      <c r="M2892" s="2" t="s">
        <v>2703</v>
      </c>
      <c r="N2892" s="9">
        <f>S2892*Unit_conversion!$C$5</f>
        <v>0.61267106260544957</v>
      </c>
      <c r="O2892" s="2"/>
      <c r="P2892" s="2"/>
      <c r="Q2892" s="2"/>
      <c r="R2892" s="52"/>
      <c r="S2892" s="53">
        <v>17.399999999999999</v>
      </c>
      <c r="U2892" s="2" t="s">
        <v>35</v>
      </c>
      <c r="V2892" s="54" t="s">
        <v>29</v>
      </c>
      <c r="W2892" s="54" t="s">
        <v>1547</v>
      </c>
      <c r="X2892" s="2" t="s">
        <v>1141</v>
      </c>
      <c r="Y2892" s="2"/>
    </row>
    <row r="2893" spans="1:25" ht="14.25" customHeight="1">
      <c r="A2893" s="1">
        <v>3449</v>
      </c>
      <c r="B2893" s="2">
        <v>1</v>
      </c>
      <c r="C2893" s="1" t="s">
        <v>2698</v>
      </c>
      <c r="D2893" s="1" t="s">
        <v>2699</v>
      </c>
      <c r="E2893" s="1">
        <v>2017</v>
      </c>
      <c r="F2893" s="1" t="s">
        <v>2700</v>
      </c>
      <c r="G2893" s="1" t="s">
        <v>2701</v>
      </c>
      <c r="H2893" s="8" t="str">
        <f>HYPERLINK("https://doi.org/"&amp;G2893)</f>
        <v>https://doi.org/10.1371/journal.pone.0183771</v>
      </c>
      <c r="I2893" s="1" t="s">
        <v>2702</v>
      </c>
      <c r="J2893" s="1" t="s">
        <v>2695</v>
      </c>
      <c r="K2893" s="2">
        <v>1</v>
      </c>
      <c r="L2893" s="2"/>
      <c r="M2893" s="2" t="s">
        <v>2703</v>
      </c>
      <c r="N2893" s="9">
        <f>S2893*Unit_conversion!$C$5</f>
        <v>1.1602018110833086</v>
      </c>
      <c r="O2893" s="2"/>
      <c r="P2893" s="2"/>
      <c r="Q2893" s="2"/>
      <c r="R2893" s="52"/>
      <c r="S2893" s="53">
        <v>32.950000000000003</v>
      </c>
      <c r="U2893" s="2" t="s">
        <v>35</v>
      </c>
      <c r="V2893" s="54" t="s">
        <v>29</v>
      </c>
      <c r="W2893" s="54" t="s">
        <v>2706</v>
      </c>
      <c r="X2893" s="2" t="s">
        <v>1141</v>
      </c>
      <c r="Y2893" s="2"/>
    </row>
    <row r="2894" spans="1:25" ht="14.25" customHeight="1">
      <c r="A2894" s="1">
        <v>3449</v>
      </c>
      <c r="B2894" s="2">
        <v>1</v>
      </c>
      <c r="C2894" s="1" t="s">
        <v>2698</v>
      </c>
      <c r="D2894" s="1" t="s">
        <v>2699</v>
      </c>
      <c r="E2894" s="1">
        <v>2017</v>
      </c>
      <c r="F2894" s="1" t="s">
        <v>2700</v>
      </c>
      <c r="G2894" s="1" t="s">
        <v>2701</v>
      </c>
      <c r="H2894" s="8" t="str">
        <f>HYPERLINK("https://doi.org/"&amp;G2894)</f>
        <v>https://doi.org/10.1371/journal.pone.0183771</v>
      </c>
      <c r="I2894" s="1" t="s">
        <v>2702</v>
      </c>
      <c r="J2894" s="1" t="s">
        <v>2695</v>
      </c>
      <c r="K2894" s="2">
        <v>1</v>
      </c>
      <c r="L2894" s="2"/>
      <c r="M2894" s="2" t="s">
        <v>2703</v>
      </c>
      <c r="N2894" s="9">
        <f>S2894*Unit_conversion!$C$5</f>
        <v>0.58837548598488876</v>
      </c>
      <c r="O2894" s="2"/>
      <c r="P2894" s="2"/>
      <c r="Q2894" s="2"/>
      <c r="R2894" s="52"/>
      <c r="S2894" s="53">
        <v>16.71</v>
      </c>
      <c r="U2894" s="2" t="s">
        <v>35</v>
      </c>
      <c r="V2894" s="54" t="s">
        <v>29</v>
      </c>
      <c r="W2894" s="54" t="s">
        <v>2707</v>
      </c>
      <c r="X2894" s="2" t="s">
        <v>1141</v>
      </c>
      <c r="Y2894" s="2"/>
    </row>
    <row r="2895" spans="1:25" ht="14.25" customHeight="1">
      <c r="A2895" s="1">
        <v>3449</v>
      </c>
      <c r="B2895" s="2">
        <v>1</v>
      </c>
      <c r="C2895" s="1" t="s">
        <v>2698</v>
      </c>
      <c r="D2895" s="1" t="s">
        <v>2699</v>
      </c>
      <c r="E2895" s="1">
        <v>2017</v>
      </c>
      <c r="F2895" s="1" t="s">
        <v>2700</v>
      </c>
      <c r="G2895" s="1" t="s">
        <v>2701</v>
      </c>
      <c r="H2895" s="8" t="str">
        <f>HYPERLINK("https://doi.org/"&amp;G2895)</f>
        <v>https://doi.org/10.1371/journal.pone.0183771</v>
      </c>
      <c r="I2895" s="1" t="s">
        <v>2702</v>
      </c>
      <c r="J2895" s="1" t="s">
        <v>2695</v>
      </c>
      <c r="K2895" s="2">
        <v>1</v>
      </c>
      <c r="L2895" s="2"/>
      <c r="M2895" s="2" t="s">
        <v>2703</v>
      </c>
      <c r="N2895" s="9">
        <f>S2895*Unit_conversion!$C$5</f>
        <v>1.7538589441596235</v>
      </c>
      <c r="O2895" s="2"/>
      <c r="P2895" s="2"/>
      <c r="Q2895" s="2"/>
      <c r="R2895" s="52"/>
      <c r="S2895" s="53">
        <v>49.81</v>
      </c>
      <c r="U2895" s="2" t="s">
        <v>35</v>
      </c>
      <c r="V2895" s="54" t="s">
        <v>29</v>
      </c>
      <c r="W2895" s="54" t="s">
        <v>2708</v>
      </c>
      <c r="X2895" s="2" t="s">
        <v>1141</v>
      </c>
      <c r="Y2895" s="2"/>
    </row>
    <row r="2896" spans="1:25" ht="14.25" customHeight="1">
      <c r="A2896" s="1">
        <v>3449</v>
      </c>
      <c r="B2896" s="2">
        <v>1</v>
      </c>
      <c r="C2896" s="1" t="s">
        <v>2698</v>
      </c>
      <c r="D2896" s="1" t="s">
        <v>2699</v>
      </c>
      <c r="E2896" s="1">
        <v>2017</v>
      </c>
      <c r="F2896" s="1" t="s">
        <v>2700</v>
      </c>
      <c r="G2896" s="1" t="s">
        <v>2701</v>
      </c>
      <c r="H2896" s="8" t="str">
        <f>HYPERLINK("https://doi.org/"&amp;G2896)</f>
        <v>https://doi.org/10.1371/journal.pone.0183771</v>
      </c>
      <c r="I2896" s="1" t="s">
        <v>2702</v>
      </c>
      <c r="J2896" s="1" t="s">
        <v>2695</v>
      </c>
      <c r="K2896" s="2">
        <v>1</v>
      </c>
      <c r="L2896" s="2"/>
      <c r="M2896" s="2" t="s">
        <v>2703</v>
      </c>
      <c r="N2896" s="9">
        <f>S2896*Unit_conversion!$C$5</f>
        <v>1.1087937793934257</v>
      </c>
      <c r="O2896" s="2"/>
      <c r="P2896" s="2"/>
      <c r="Q2896" s="2"/>
      <c r="R2896" s="52"/>
      <c r="S2896" s="53">
        <v>31.49</v>
      </c>
      <c r="U2896" s="2" t="s">
        <v>35</v>
      </c>
      <c r="V2896" s="54" t="s">
        <v>29</v>
      </c>
      <c r="W2896" s="54" t="s">
        <v>2709</v>
      </c>
      <c r="X2896" s="2" t="s">
        <v>1141</v>
      </c>
      <c r="Y2896" s="2"/>
    </row>
    <row r="2897" spans="1:27" ht="14.25" customHeight="1">
      <c r="A2897" s="1">
        <v>3449</v>
      </c>
      <c r="B2897" s="2">
        <v>1</v>
      </c>
      <c r="C2897" s="1" t="s">
        <v>2698</v>
      </c>
      <c r="D2897" s="1" t="s">
        <v>2699</v>
      </c>
      <c r="E2897" s="1">
        <v>2017</v>
      </c>
      <c r="F2897" s="1" t="s">
        <v>2700</v>
      </c>
      <c r="G2897" s="1" t="s">
        <v>2701</v>
      </c>
      <c r="H2897" s="8" t="str">
        <f>HYPERLINK("https://doi.org/"&amp;G2897)</f>
        <v>https://doi.org/10.1371/journal.pone.0183771</v>
      </c>
      <c r="I2897" s="1" t="s">
        <v>2702</v>
      </c>
      <c r="J2897" s="1" t="s">
        <v>2695</v>
      </c>
      <c r="K2897" s="2">
        <v>1</v>
      </c>
      <c r="L2897" s="2"/>
      <c r="M2897" s="2" t="s">
        <v>2703</v>
      </c>
      <c r="N2897" s="9">
        <f>S2897*Unit_conversion!$C$5</f>
        <v>0.74224747124844126</v>
      </c>
      <c r="O2897" s="2"/>
      <c r="P2897" s="2"/>
      <c r="Q2897" s="2"/>
      <c r="R2897" s="52"/>
      <c r="S2897" s="53">
        <v>21.08</v>
      </c>
      <c r="U2897" s="2" t="s">
        <v>35</v>
      </c>
      <c r="V2897" s="54" t="s">
        <v>29</v>
      </c>
      <c r="W2897" s="54" t="s">
        <v>1652</v>
      </c>
      <c r="X2897" s="2" t="s">
        <v>1141</v>
      </c>
      <c r="Y2897" s="2"/>
    </row>
    <row r="2898" spans="1:27" ht="14.25" customHeight="1">
      <c r="A2898" s="1">
        <v>3449</v>
      </c>
      <c r="B2898" s="2">
        <v>1</v>
      </c>
      <c r="C2898" s="1" t="s">
        <v>2698</v>
      </c>
      <c r="D2898" s="1" t="s">
        <v>2699</v>
      </c>
      <c r="E2898" s="1">
        <v>2017</v>
      </c>
      <c r="F2898" s="1" t="s">
        <v>2700</v>
      </c>
      <c r="G2898" s="1" t="s">
        <v>2701</v>
      </c>
      <c r="H2898" s="8" t="str">
        <f>HYPERLINK("https://doi.org/"&amp;G2898)</f>
        <v>https://doi.org/10.1371/journal.pone.0183771</v>
      </c>
      <c r="I2898" s="1" t="s">
        <v>2702</v>
      </c>
      <c r="J2898" s="1" t="s">
        <v>2695</v>
      </c>
      <c r="K2898" s="2">
        <v>1</v>
      </c>
      <c r="L2898" s="2"/>
      <c r="M2898" s="2" t="s">
        <v>2703</v>
      </c>
      <c r="N2898" s="9">
        <f>S2898*Unit_conversion!$C$5</f>
        <v>1.0133720219416575</v>
      </c>
      <c r="O2898" s="2"/>
      <c r="P2898" s="2"/>
      <c r="Q2898" s="2"/>
      <c r="R2898" s="52"/>
      <c r="S2898" s="53">
        <v>28.78</v>
      </c>
      <c r="U2898" s="2" t="s">
        <v>35</v>
      </c>
      <c r="V2898" s="54" t="s">
        <v>29</v>
      </c>
      <c r="W2898" s="54" t="s">
        <v>2710</v>
      </c>
      <c r="X2898" s="2" t="s">
        <v>1141</v>
      </c>
      <c r="Y2898" s="2"/>
    </row>
    <row r="2899" spans="1:27" ht="14.25" customHeight="1">
      <c r="A2899" s="1">
        <v>3449</v>
      </c>
      <c r="B2899" s="2">
        <v>1</v>
      </c>
      <c r="C2899" s="1" t="s">
        <v>2698</v>
      </c>
      <c r="D2899" s="1" t="s">
        <v>2699</v>
      </c>
      <c r="E2899" s="1">
        <v>2017</v>
      </c>
      <c r="F2899" s="1" t="s">
        <v>2700</v>
      </c>
      <c r="G2899" s="1" t="s">
        <v>2701</v>
      </c>
      <c r="H2899" s="8" t="str">
        <f>HYPERLINK("https://doi.org/"&amp;G2899)</f>
        <v>https://doi.org/10.1371/journal.pone.0183771</v>
      </c>
      <c r="I2899" s="1" t="s">
        <v>2702</v>
      </c>
      <c r="J2899" s="1" t="s">
        <v>2695</v>
      </c>
      <c r="K2899" s="2">
        <v>1</v>
      </c>
      <c r="L2899" s="2"/>
      <c r="M2899" s="2" t="s">
        <v>2703</v>
      </c>
      <c r="N2899" s="9">
        <f>S2899*Unit_conversion!$C$5</f>
        <v>1.2725248392276407</v>
      </c>
      <c r="O2899" s="2"/>
      <c r="P2899" s="2"/>
      <c r="Q2899" s="2"/>
      <c r="R2899" s="52"/>
      <c r="S2899" s="53">
        <v>36.14</v>
      </c>
      <c r="U2899" s="2" t="s">
        <v>35</v>
      </c>
      <c r="V2899" s="54" t="s">
        <v>29</v>
      </c>
      <c r="W2899" s="54" t="s">
        <v>1989</v>
      </c>
      <c r="X2899" s="2" t="s">
        <v>1141</v>
      </c>
      <c r="Y2899" s="2"/>
    </row>
    <row r="2900" spans="1:27" ht="14.25" customHeight="1">
      <c r="A2900" s="1">
        <v>3449</v>
      </c>
      <c r="B2900" s="2">
        <v>1</v>
      </c>
      <c r="C2900" s="1" t="s">
        <v>2698</v>
      </c>
      <c r="D2900" s="1" t="s">
        <v>2699</v>
      </c>
      <c r="E2900" s="1">
        <v>2017</v>
      </c>
      <c r="F2900" s="1" t="s">
        <v>2700</v>
      </c>
      <c r="G2900" s="1" t="s">
        <v>2701</v>
      </c>
      <c r="H2900" s="8" t="str">
        <f>HYPERLINK("https://doi.org/"&amp;G2900)</f>
        <v>https://doi.org/10.1371/journal.pone.0183771</v>
      </c>
      <c r="I2900" s="1" t="s">
        <v>2702</v>
      </c>
      <c r="J2900" s="1" t="s">
        <v>2695</v>
      </c>
      <c r="K2900" s="2">
        <v>1</v>
      </c>
      <c r="L2900" s="2"/>
      <c r="M2900" s="2" t="s">
        <v>2703</v>
      </c>
      <c r="N2900" s="9">
        <f>S2900*Unit_conversion!$C$5</f>
        <v>1.5316776565136241</v>
      </c>
      <c r="O2900" s="2"/>
      <c r="P2900" s="2"/>
      <c r="Q2900" s="2"/>
      <c r="R2900" s="52"/>
      <c r="S2900" s="53">
        <v>43.5</v>
      </c>
      <c r="U2900" s="2" t="s">
        <v>35</v>
      </c>
      <c r="V2900" s="54" t="s">
        <v>29</v>
      </c>
      <c r="W2900" s="54" t="s">
        <v>2711</v>
      </c>
      <c r="X2900" s="2" t="s">
        <v>1141</v>
      </c>
      <c r="Y2900" s="2"/>
    </row>
    <row r="2901" spans="1:27" ht="14.25" customHeight="1">
      <c r="A2901" s="1">
        <v>3449</v>
      </c>
      <c r="B2901" s="2">
        <v>1</v>
      </c>
      <c r="C2901" s="1" t="s">
        <v>2698</v>
      </c>
      <c r="D2901" s="1" t="s">
        <v>2699</v>
      </c>
      <c r="E2901" s="1">
        <v>2017</v>
      </c>
      <c r="F2901" s="1" t="s">
        <v>2700</v>
      </c>
      <c r="G2901" s="1" t="s">
        <v>2701</v>
      </c>
      <c r="H2901" s="8" t="str">
        <f>HYPERLINK("https://doi.org/"&amp;G2901)</f>
        <v>https://doi.org/10.1371/journal.pone.0183771</v>
      </c>
      <c r="I2901" s="1" t="s">
        <v>2702</v>
      </c>
      <c r="J2901" s="1" t="s">
        <v>2695</v>
      </c>
      <c r="K2901" s="2">
        <v>1</v>
      </c>
      <c r="L2901" s="2"/>
      <c r="M2901" s="2" t="s">
        <v>2703</v>
      </c>
      <c r="N2901" s="9">
        <f>S2901*Unit_conversion!$C$5</f>
        <v>0.83309180122097348</v>
      </c>
      <c r="O2901" s="2"/>
      <c r="P2901" s="2"/>
      <c r="Q2901" s="2"/>
      <c r="R2901" s="52"/>
      <c r="S2901" s="53">
        <v>23.66</v>
      </c>
      <c r="U2901" s="2" t="s">
        <v>35</v>
      </c>
      <c r="V2901" s="54" t="s">
        <v>29</v>
      </c>
      <c r="W2901" s="54" t="s">
        <v>2712</v>
      </c>
      <c r="X2901" s="2" t="s">
        <v>1141</v>
      </c>
      <c r="Y2901" s="2"/>
    </row>
    <row r="2902" spans="1:27" ht="14.25" customHeight="1">
      <c r="A2902" s="1">
        <v>3449</v>
      </c>
      <c r="B2902" s="2">
        <v>1</v>
      </c>
      <c r="C2902" s="1" t="s">
        <v>2698</v>
      </c>
      <c r="D2902" s="1" t="s">
        <v>2699</v>
      </c>
      <c r="E2902" s="1">
        <v>2017</v>
      </c>
      <c r="F2902" s="1" t="s">
        <v>2700</v>
      </c>
      <c r="G2902" s="1" t="s">
        <v>2701</v>
      </c>
      <c r="H2902" s="8" t="str">
        <f>HYPERLINK("https://doi.org/"&amp;G2902)</f>
        <v>https://doi.org/10.1371/journal.pone.0183771</v>
      </c>
      <c r="I2902" s="1" t="s">
        <v>2702</v>
      </c>
      <c r="J2902" s="1" t="s">
        <v>2695</v>
      </c>
      <c r="K2902" s="2">
        <v>1</v>
      </c>
      <c r="L2902" s="2"/>
      <c r="M2902" s="2" t="s">
        <v>2703</v>
      </c>
      <c r="N2902" s="9">
        <f>S2902*Unit_conversion!$C$5</f>
        <v>1.0035129473709952</v>
      </c>
      <c r="O2902" s="2"/>
      <c r="P2902" s="2"/>
      <c r="Q2902" s="2"/>
      <c r="R2902" s="52"/>
      <c r="S2902" s="53">
        <v>28.5</v>
      </c>
      <c r="U2902" s="2" t="s">
        <v>35</v>
      </c>
      <c r="V2902" s="54" t="s">
        <v>29</v>
      </c>
      <c r="W2902" s="54" t="s">
        <v>1653</v>
      </c>
      <c r="X2902" s="2" t="s">
        <v>1141</v>
      </c>
      <c r="Y2902" s="2"/>
    </row>
    <row r="2903" spans="1:27" ht="14.25" customHeight="1">
      <c r="A2903" s="1">
        <v>3449</v>
      </c>
      <c r="B2903" s="2">
        <v>1</v>
      </c>
      <c r="C2903" s="1" t="s">
        <v>2698</v>
      </c>
      <c r="D2903" s="1" t="s">
        <v>2699</v>
      </c>
      <c r="E2903" s="1">
        <v>2017</v>
      </c>
      <c r="F2903" s="1" t="s">
        <v>2700</v>
      </c>
      <c r="G2903" s="1" t="s">
        <v>2701</v>
      </c>
      <c r="H2903" s="8" t="str">
        <f>HYPERLINK("https://doi.org/"&amp;G2903)</f>
        <v>https://doi.org/10.1371/journal.pone.0183771</v>
      </c>
      <c r="I2903" s="1" t="s">
        <v>2702</v>
      </c>
      <c r="J2903" s="1" t="s">
        <v>2695</v>
      </c>
      <c r="K2903" s="2">
        <v>1</v>
      </c>
      <c r="L2903" s="2"/>
      <c r="M2903" s="2" t="s">
        <v>2703</v>
      </c>
      <c r="N2903" s="9">
        <f>S2903*Unit_conversion!$C$5</f>
        <v>2.0605465852684435</v>
      </c>
      <c r="O2903" s="2"/>
      <c r="P2903" s="2"/>
      <c r="Q2903" s="2"/>
      <c r="R2903" s="52"/>
      <c r="S2903" s="53">
        <v>58.52</v>
      </c>
      <c r="U2903" s="2" t="s">
        <v>35</v>
      </c>
      <c r="V2903" s="54" t="s">
        <v>29</v>
      </c>
      <c r="W2903" s="54" t="s">
        <v>2713</v>
      </c>
      <c r="X2903" s="2" t="s">
        <v>1141</v>
      </c>
      <c r="Y2903" s="2"/>
    </row>
    <row r="2904" spans="1:27" ht="14.25" customHeight="1">
      <c r="A2904" s="1">
        <v>3449</v>
      </c>
      <c r="B2904" s="2">
        <v>1</v>
      </c>
      <c r="C2904" s="1" t="s">
        <v>2698</v>
      </c>
      <c r="D2904" s="1" t="s">
        <v>2699</v>
      </c>
      <c r="E2904" s="1">
        <v>2017</v>
      </c>
      <c r="F2904" s="1" t="s">
        <v>2700</v>
      </c>
      <c r="G2904" s="1" t="s">
        <v>2701</v>
      </c>
      <c r="H2904" s="8" t="str">
        <f>HYPERLINK("https://doi.org/"&amp;G2904)</f>
        <v>https://doi.org/10.1371/journal.pone.0183771</v>
      </c>
      <c r="I2904" s="1" t="s">
        <v>2702</v>
      </c>
      <c r="J2904" s="1" t="s">
        <v>2695</v>
      </c>
      <c r="K2904" s="2">
        <v>1</v>
      </c>
      <c r="L2904" s="2"/>
      <c r="M2904" s="2" t="s">
        <v>2703</v>
      </c>
      <c r="N2904" s="9">
        <f>S2904*Unit_conversion!$C$5</f>
        <v>0.65703689817343047</v>
      </c>
      <c r="O2904" s="2"/>
      <c r="P2904" s="2"/>
      <c r="Q2904" s="2"/>
      <c r="R2904" s="52"/>
      <c r="S2904" s="53">
        <v>18.66</v>
      </c>
      <c r="U2904" s="2" t="s">
        <v>35</v>
      </c>
      <c r="V2904" s="54" t="s">
        <v>29</v>
      </c>
      <c r="W2904" s="54" t="s">
        <v>2714</v>
      </c>
      <c r="X2904" s="2" t="s">
        <v>1141</v>
      </c>
      <c r="Y2904" s="2"/>
    </row>
    <row r="2905" spans="1:27" ht="14.25" customHeight="1">
      <c r="A2905" s="1">
        <v>3449</v>
      </c>
      <c r="B2905" s="2">
        <v>1</v>
      </c>
      <c r="C2905" s="1" t="s">
        <v>2698</v>
      </c>
      <c r="D2905" s="1" t="s">
        <v>2699</v>
      </c>
      <c r="E2905" s="1">
        <v>2017</v>
      </c>
      <c r="F2905" s="1" t="s">
        <v>2700</v>
      </c>
      <c r="G2905" s="1" t="s">
        <v>2701</v>
      </c>
      <c r="H2905" s="8" t="str">
        <f>HYPERLINK("https://doi.org/"&amp;G2905)</f>
        <v>https://doi.org/10.1371/journal.pone.0183771</v>
      </c>
      <c r="I2905" s="1" t="s">
        <v>2702</v>
      </c>
      <c r="J2905" s="1" t="s">
        <v>2695</v>
      </c>
      <c r="K2905" s="2">
        <v>1</v>
      </c>
      <c r="L2905" s="2"/>
      <c r="M2905" s="2" t="s">
        <v>2703</v>
      </c>
      <c r="N2905" s="9">
        <f>S2905*Unit_conversion!$C$5</f>
        <v>1.5936489823863591</v>
      </c>
      <c r="O2905" s="2"/>
      <c r="P2905" s="2"/>
      <c r="Q2905" s="2"/>
      <c r="R2905" s="52"/>
      <c r="S2905" s="53">
        <v>45.26</v>
      </c>
      <c r="U2905" s="2" t="s">
        <v>35</v>
      </c>
      <c r="V2905" s="54" t="s">
        <v>29</v>
      </c>
      <c r="W2905" s="54" t="s">
        <v>1758</v>
      </c>
      <c r="X2905" s="2" t="s">
        <v>1141</v>
      </c>
      <c r="Y2905" s="2"/>
    </row>
    <row r="2906" spans="1:27" ht="14.25" customHeight="1">
      <c r="A2906" s="1">
        <v>3449</v>
      </c>
      <c r="B2906" s="2">
        <v>1</v>
      </c>
      <c r="C2906" s="1" t="s">
        <v>2698</v>
      </c>
      <c r="D2906" s="1" t="s">
        <v>2699</v>
      </c>
      <c r="E2906" s="1">
        <v>2017</v>
      </c>
      <c r="F2906" s="1" t="s">
        <v>2700</v>
      </c>
      <c r="G2906" s="1" t="s">
        <v>2701</v>
      </c>
      <c r="H2906" s="8" t="str">
        <f>HYPERLINK("https://doi.org/"&amp;G2906)</f>
        <v>https://doi.org/10.1371/journal.pone.0183771</v>
      </c>
      <c r="I2906" s="1" t="s">
        <v>2702</v>
      </c>
      <c r="J2906" s="1" t="s">
        <v>2695</v>
      </c>
      <c r="K2906" s="2">
        <v>1</v>
      </c>
      <c r="L2906" s="2"/>
      <c r="M2906" s="2" t="s">
        <v>2703</v>
      </c>
      <c r="N2906" s="9">
        <f>S2906*Unit_conversion!$C$5</f>
        <v>0.75034599678862823</v>
      </c>
      <c r="O2906" s="2"/>
      <c r="P2906" s="2"/>
      <c r="Q2906" s="2"/>
      <c r="R2906" s="52"/>
      <c r="S2906" s="53">
        <v>21.31</v>
      </c>
      <c r="U2906" s="2" t="s">
        <v>35</v>
      </c>
      <c r="V2906" s="54" t="s">
        <v>29</v>
      </c>
      <c r="W2906" s="54" t="s">
        <v>730</v>
      </c>
      <c r="X2906" s="2" t="s">
        <v>1141</v>
      </c>
      <c r="Y2906" s="2"/>
    </row>
    <row r="2907" spans="1:27" ht="14.25" customHeight="1">
      <c r="A2907" s="1">
        <v>3449</v>
      </c>
      <c r="B2907" s="2">
        <v>1</v>
      </c>
      <c r="C2907" s="1" t="s">
        <v>2698</v>
      </c>
      <c r="D2907" s="1" t="s">
        <v>2699</v>
      </c>
      <c r="E2907" s="1">
        <v>2017</v>
      </c>
      <c r="F2907" s="1" t="s">
        <v>2700</v>
      </c>
      <c r="G2907" s="1" t="s">
        <v>2701</v>
      </c>
      <c r="H2907" s="8" t="str">
        <f>HYPERLINK("https://doi.org/"&amp;G2907)</f>
        <v>https://doi.org/10.1371/journal.pone.0183771</v>
      </c>
      <c r="I2907" s="1" t="s">
        <v>2702</v>
      </c>
      <c r="J2907" s="1" t="s">
        <v>2695</v>
      </c>
      <c r="K2907" s="2">
        <v>1</v>
      </c>
      <c r="L2907" s="2"/>
      <c r="M2907" s="2" t="s">
        <v>2703</v>
      </c>
      <c r="N2907" s="9">
        <f>S2907*Unit_conversion!$C$5</f>
        <v>0.96618930792491597</v>
      </c>
      <c r="O2907" s="2"/>
      <c r="P2907" s="2"/>
      <c r="Q2907" s="2"/>
      <c r="R2907" s="52"/>
      <c r="S2907" s="53">
        <v>27.44</v>
      </c>
      <c r="U2907" s="2" t="s">
        <v>35</v>
      </c>
      <c r="V2907" s="54" t="s">
        <v>29</v>
      </c>
      <c r="W2907" s="54" t="s">
        <v>2715</v>
      </c>
      <c r="X2907" s="2" t="s">
        <v>1141</v>
      </c>
      <c r="Y2907" s="2"/>
    </row>
    <row r="2908" spans="1:27" ht="14.25" customHeight="1">
      <c r="A2908" s="1">
        <v>3449</v>
      </c>
      <c r="B2908" s="2">
        <v>1</v>
      </c>
      <c r="C2908" s="1" t="s">
        <v>2698</v>
      </c>
      <c r="D2908" s="1" t="s">
        <v>2699</v>
      </c>
      <c r="E2908" s="1">
        <v>2017</v>
      </c>
      <c r="F2908" s="1" t="s">
        <v>2700</v>
      </c>
      <c r="G2908" s="1" t="s">
        <v>2701</v>
      </c>
      <c r="H2908" s="8" t="str">
        <f>HYPERLINK("https://doi.org/"&amp;G2908)</f>
        <v>https://doi.org/10.1371/journal.pone.0183771</v>
      </c>
      <c r="I2908" s="1" t="s">
        <v>2702</v>
      </c>
      <c r="J2908" s="1" t="s">
        <v>2695</v>
      </c>
      <c r="K2908" s="2">
        <v>1</v>
      </c>
      <c r="L2908" s="2"/>
      <c r="M2908" s="2" t="s">
        <v>2703</v>
      </c>
      <c r="N2908" s="9">
        <f>S2908*Unit_conversion!$C$5</f>
        <v>1.1598497012772131</v>
      </c>
      <c r="O2908" s="2"/>
      <c r="P2908" s="2"/>
      <c r="Q2908" s="2"/>
      <c r="R2908" s="52"/>
      <c r="S2908" s="53">
        <v>32.94</v>
      </c>
      <c r="U2908" s="2" t="s">
        <v>35</v>
      </c>
      <c r="V2908" s="54" t="s">
        <v>29</v>
      </c>
      <c r="W2908" s="54" t="s">
        <v>2716</v>
      </c>
      <c r="X2908" s="2" t="s">
        <v>1141</v>
      </c>
      <c r="Y2908" s="2"/>
    </row>
    <row r="2909" spans="1:27" ht="14.25" customHeight="1">
      <c r="A2909" s="1">
        <v>3449</v>
      </c>
      <c r="B2909" s="2">
        <v>1</v>
      </c>
      <c r="C2909" s="1" t="s">
        <v>2698</v>
      </c>
      <c r="D2909" s="1" t="s">
        <v>2699</v>
      </c>
      <c r="E2909" s="1">
        <v>2017</v>
      </c>
      <c r="F2909" s="1" t="s">
        <v>2700</v>
      </c>
      <c r="G2909" s="1" t="s">
        <v>2701</v>
      </c>
      <c r="H2909" s="8" t="str">
        <f>HYPERLINK("https://doi.org/"&amp;G2909)</f>
        <v>https://doi.org/10.1371/journal.pone.0183771</v>
      </c>
      <c r="I2909" s="1" t="s">
        <v>2702</v>
      </c>
      <c r="J2909" s="1" t="s">
        <v>2695</v>
      </c>
      <c r="K2909" s="2">
        <v>1</v>
      </c>
      <c r="L2909" s="2"/>
      <c r="M2909" s="2" t="s">
        <v>2703</v>
      </c>
      <c r="N2909" s="9">
        <f>S2909*Unit_conversion!$C$5</f>
        <v>0.44189780664933292</v>
      </c>
      <c r="O2909" s="2"/>
      <c r="P2909" s="2"/>
      <c r="Q2909" s="2"/>
      <c r="R2909" s="52"/>
      <c r="S2909" s="53">
        <v>12.55</v>
      </c>
      <c r="U2909" s="2" t="s">
        <v>35</v>
      </c>
      <c r="V2909" s="54" t="s">
        <v>29</v>
      </c>
      <c r="W2909" s="54" t="s">
        <v>2717</v>
      </c>
      <c r="X2909" s="2" t="s">
        <v>1141</v>
      </c>
      <c r="Y2909" s="2"/>
      <c r="AA2909" s="2"/>
    </row>
    <row r="2910" spans="1:27" ht="14.25" customHeight="1">
      <c r="A2910" s="1">
        <v>3449</v>
      </c>
      <c r="B2910" s="2">
        <v>1</v>
      </c>
      <c r="C2910" s="1" t="s">
        <v>2698</v>
      </c>
      <c r="D2910" s="1" t="s">
        <v>2699</v>
      </c>
      <c r="E2910" s="1">
        <v>2017</v>
      </c>
      <c r="F2910" s="1" t="s">
        <v>2700</v>
      </c>
      <c r="G2910" s="1" t="s">
        <v>2701</v>
      </c>
      <c r="H2910" s="8" t="str">
        <f>HYPERLINK("https://doi.org/"&amp;G2910)</f>
        <v>https://doi.org/10.1371/journal.pone.0183771</v>
      </c>
      <c r="I2910" s="1" t="s">
        <v>2702</v>
      </c>
      <c r="J2910" s="1" t="s">
        <v>2695</v>
      </c>
      <c r="K2910" s="2">
        <v>1</v>
      </c>
      <c r="L2910" s="2"/>
      <c r="M2910" s="2" t="s">
        <v>2703</v>
      </c>
      <c r="N2910" s="9">
        <f>S2910*Unit_conversion!$C$5</f>
        <v>1.7806192894228499</v>
      </c>
      <c r="O2910" s="2"/>
      <c r="P2910" s="2"/>
      <c r="Q2910" s="2"/>
      <c r="R2910" s="52"/>
      <c r="S2910" s="53">
        <v>50.57</v>
      </c>
      <c r="U2910" s="2" t="s">
        <v>35</v>
      </c>
      <c r="V2910" s="54" t="s">
        <v>29</v>
      </c>
      <c r="W2910" s="54" t="s">
        <v>2718</v>
      </c>
      <c r="X2910" s="2" t="s">
        <v>1141</v>
      </c>
      <c r="Y2910" s="2"/>
    </row>
    <row r="2911" spans="1:27" ht="14.25" customHeight="1">
      <c r="A2911" s="1">
        <v>3449</v>
      </c>
      <c r="B2911" s="2">
        <v>1</v>
      </c>
      <c r="C2911" s="1" t="s">
        <v>2698</v>
      </c>
      <c r="D2911" s="1" t="s">
        <v>2699</v>
      </c>
      <c r="E2911" s="1">
        <v>2017</v>
      </c>
      <c r="F2911" s="1" t="s">
        <v>2700</v>
      </c>
      <c r="G2911" s="1" t="s">
        <v>2701</v>
      </c>
      <c r="H2911" s="8" t="str">
        <f>HYPERLINK("https://doi.org/"&amp;G2911)</f>
        <v>https://doi.org/10.1371/journal.pone.0183771</v>
      </c>
      <c r="I2911" s="1" t="s">
        <v>2702</v>
      </c>
      <c r="J2911" s="1" t="s">
        <v>2695</v>
      </c>
      <c r="K2911" s="2">
        <v>1</v>
      </c>
      <c r="L2911" s="2"/>
      <c r="M2911" s="2" t="s">
        <v>2703</v>
      </c>
      <c r="N2911" s="9">
        <f>S2911*Unit_conversion!$C$5</f>
        <v>0.88238717407428546</v>
      </c>
      <c r="O2911" s="2"/>
      <c r="P2911" s="2"/>
      <c r="Q2911" s="2"/>
      <c r="R2911" s="52"/>
      <c r="S2911" s="53">
        <v>25.06</v>
      </c>
      <c r="U2911" s="2" t="s">
        <v>35</v>
      </c>
      <c r="V2911" s="54" t="s">
        <v>29</v>
      </c>
      <c r="W2911" s="54" t="s">
        <v>2719</v>
      </c>
      <c r="X2911" s="2" t="s">
        <v>1141</v>
      </c>
      <c r="Y2911" s="2"/>
    </row>
    <row r="2912" spans="1:27" ht="14.25" customHeight="1">
      <c r="A2912" s="1">
        <v>3449</v>
      </c>
      <c r="B2912" s="2">
        <v>1</v>
      </c>
      <c r="C2912" s="1" t="s">
        <v>2698</v>
      </c>
      <c r="D2912" s="1" t="s">
        <v>2699</v>
      </c>
      <c r="E2912" s="1">
        <v>2017</v>
      </c>
      <c r="F2912" s="1" t="s">
        <v>2700</v>
      </c>
      <c r="G2912" s="1" t="s">
        <v>2701</v>
      </c>
      <c r="H2912" s="8" t="str">
        <f>HYPERLINK("https://doi.org/"&amp;G2912)</f>
        <v>https://doi.org/10.1371/journal.pone.0183771</v>
      </c>
      <c r="I2912" s="1" t="s">
        <v>2702</v>
      </c>
      <c r="J2912" s="1" t="s">
        <v>2695</v>
      </c>
      <c r="K2912" s="2">
        <v>1</v>
      </c>
      <c r="L2912" s="2"/>
      <c r="M2912" s="2" t="s">
        <v>2703</v>
      </c>
      <c r="N2912" s="9">
        <f>S2912*Unit_conversion!$C$5</f>
        <v>0.97816104133214887</v>
      </c>
      <c r="O2912" s="2"/>
      <c r="P2912" s="2"/>
      <c r="Q2912" s="2"/>
      <c r="R2912" s="52"/>
      <c r="S2912" s="53">
        <v>27.78</v>
      </c>
      <c r="U2912" s="2" t="s">
        <v>35</v>
      </c>
      <c r="V2912" s="54" t="s">
        <v>29</v>
      </c>
      <c r="W2912" s="54" t="s">
        <v>2720</v>
      </c>
      <c r="X2912" s="2" t="s">
        <v>1141</v>
      </c>
      <c r="Y2912" s="2"/>
    </row>
    <row r="2913" spans="1:25" ht="14.25" customHeight="1">
      <c r="A2913" s="1">
        <v>3449</v>
      </c>
      <c r="B2913" s="2">
        <v>1</v>
      </c>
      <c r="C2913" s="1" t="s">
        <v>2698</v>
      </c>
      <c r="D2913" s="1" t="s">
        <v>2699</v>
      </c>
      <c r="E2913" s="1">
        <v>2017</v>
      </c>
      <c r="F2913" s="1" t="s">
        <v>2700</v>
      </c>
      <c r="G2913" s="1" t="s">
        <v>2701</v>
      </c>
      <c r="H2913" s="8" t="str">
        <f>HYPERLINK("https://doi.org/"&amp;G2913)</f>
        <v>https://doi.org/10.1371/journal.pone.0183771</v>
      </c>
      <c r="I2913" s="1" t="s">
        <v>2702</v>
      </c>
      <c r="J2913" s="1" t="s">
        <v>2695</v>
      </c>
      <c r="K2913" s="2">
        <v>1</v>
      </c>
      <c r="L2913" s="2"/>
      <c r="M2913" s="2" t="s">
        <v>2703</v>
      </c>
      <c r="N2913" s="9">
        <f>S2913*Unit_conversion!$C$5</f>
        <v>1.294003537399441</v>
      </c>
      <c r="O2913" s="2"/>
      <c r="P2913" s="2"/>
      <c r="Q2913" s="2"/>
      <c r="R2913" s="52"/>
      <c r="S2913" s="53">
        <v>36.75</v>
      </c>
      <c r="U2913" s="2" t="s">
        <v>35</v>
      </c>
      <c r="V2913" s="54" t="s">
        <v>29</v>
      </c>
      <c r="W2913" s="54" t="s">
        <v>2721</v>
      </c>
      <c r="X2913" s="2" t="s">
        <v>1141</v>
      </c>
      <c r="Y2913" s="2"/>
    </row>
    <row r="2914" spans="1:25" ht="14.25" customHeight="1">
      <c r="A2914" s="1">
        <v>3449</v>
      </c>
      <c r="B2914" s="2">
        <v>1</v>
      </c>
      <c r="C2914" s="1" t="s">
        <v>2698</v>
      </c>
      <c r="D2914" s="1" t="s">
        <v>2699</v>
      </c>
      <c r="E2914" s="1">
        <v>2017</v>
      </c>
      <c r="F2914" s="1" t="s">
        <v>2700</v>
      </c>
      <c r="G2914" s="1" t="s">
        <v>2701</v>
      </c>
      <c r="H2914" s="8" t="str">
        <f>HYPERLINK("https://doi.org/"&amp;G2914)</f>
        <v>https://doi.org/10.1371/journal.pone.0183771</v>
      </c>
      <c r="I2914" s="1" t="s">
        <v>2702</v>
      </c>
      <c r="J2914" s="1" t="s">
        <v>2695</v>
      </c>
      <c r="K2914" s="2">
        <v>1</v>
      </c>
      <c r="L2914" s="2"/>
      <c r="M2914" s="2" t="s">
        <v>2703</v>
      </c>
      <c r="N2914" s="9">
        <f>S2914*Unit_conversion!$C$5</f>
        <v>0.73450105551434941</v>
      </c>
      <c r="O2914" s="2"/>
      <c r="P2914" s="2"/>
      <c r="Q2914" s="2"/>
      <c r="R2914" s="52"/>
      <c r="S2914" s="53">
        <v>20.86</v>
      </c>
      <c r="U2914" s="2" t="s">
        <v>35</v>
      </c>
      <c r="V2914" s="54" t="s">
        <v>29</v>
      </c>
      <c r="W2914" s="54" t="s">
        <v>697</v>
      </c>
      <c r="X2914" s="2" t="s">
        <v>1141</v>
      </c>
      <c r="Y2914" s="2"/>
    </row>
    <row r="2915" spans="1:25" ht="14.25" customHeight="1">
      <c r="A2915" s="1">
        <v>3449</v>
      </c>
      <c r="B2915" s="2">
        <v>1</v>
      </c>
      <c r="C2915" s="1" t="s">
        <v>2698</v>
      </c>
      <c r="D2915" s="1" t="s">
        <v>2699</v>
      </c>
      <c r="E2915" s="1">
        <v>2017</v>
      </c>
      <c r="F2915" s="1" t="s">
        <v>2700</v>
      </c>
      <c r="G2915" s="1" t="s">
        <v>2701</v>
      </c>
      <c r="H2915" s="8" t="str">
        <f>HYPERLINK("https://doi.org/"&amp;G2915)</f>
        <v>https://doi.org/10.1371/journal.pone.0183771</v>
      </c>
      <c r="I2915" s="1" t="s">
        <v>2702</v>
      </c>
      <c r="J2915" s="1" t="s">
        <v>2695</v>
      </c>
      <c r="K2915" s="2">
        <v>1</v>
      </c>
      <c r="L2915" s="2"/>
      <c r="M2915" s="2" t="s">
        <v>2703</v>
      </c>
      <c r="N2915" s="9">
        <f>S2915*Unit_conversion!$C$5</f>
        <v>0.88133084465600031</v>
      </c>
      <c r="O2915" s="2"/>
      <c r="P2915" s="2"/>
      <c r="Q2915" s="2"/>
      <c r="R2915" s="52"/>
      <c r="S2915" s="53">
        <v>25.03</v>
      </c>
      <c r="U2915" s="2" t="s">
        <v>35</v>
      </c>
      <c r="V2915" s="54" t="s">
        <v>29</v>
      </c>
      <c r="W2915" s="54" t="s">
        <v>2722</v>
      </c>
      <c r="X2915" s="2" t="s">
        <v>1141</v>
      </c>
      <c r="Y2915" s="2"/>
    </row>
    <row r="2916" spans="1:25" ht="14.25" customHeight="1">
      <c r="A2916" s="1">
        <v>3449</v>
      </c>
      <c r="B2916" s="2">
        <v>1</v>
      </c>
      <c r="C2916" s="1" t="s">
        <v>2698</v>
      </c>
      <c r="D2916" s="1" t="s">
        <v>2699</v>
      </c>
      <c r="E2916" s="1">
        <v>2017</v>
      </c>
      <c r="F2916" s="1" t="s">
        <v>2700</v>
      </c>
      <c r="G2916" s="1" t="s">
        <v>2701</v>
      </c>
      <c r="H2916" s="8" t="str">
        <f>HYPERLINK("https://doi.org/"&amp;G2916)</f>
        <v>https://doi.org/10.1371/journal.pone.0183771</v>
      </c>
      <c r="I2916" s="1" t="s">
        <v>2702</v>
      </c>
      <c r="J2916" s="1" t="s">
        <v>2695</v>
      </c>
      <c r="K2916" s="2">
        <v>1</v>
      </c>
      <c r="L2916" s="2"/>
      <c r="M2916" s="2" t="s">
        <v>2703</v>
      </c>
      <c r="N2916" s="9">
        <f>S2916*Unit_conversion!$C$5</f>
        <v>1.3475242279258941</v>
      </c>
      <c r="O2916" s="2"/>
      <c r="P2916" s="2"/>
      <c r="Q2916" s="2"/>
      <c r="R2916" s="52"/>
      <c r="S2916" s="53">
        <v>38.270000000000003</v>
      </c>
      <c r="U2916" s="2" t="s">
        <v>35</v>
      </c>
      <c r="V2916" s="54" t="s">
        <v>29</v>
      </c>
      <c r="W2916" s="54" t="s">
        <v>2723</v>
      </c>
      <c r="X2916" s="2" t="s">
        <v>1141</v>
      </c>
      <c r="Y2916" s="2"/>
    </row>
    <row r="2917" spans="1:25" ht="14.25" customHeight="1">
      <c r="A2917" s="1">
        <v>3449</v>
      </c>
      <c r="B2917" s="2">
        <v>1</v>
      </c>
      <c r="C2917" s="1" t="s">
        <v>2698</v>
      </c>
      <c r="D2917" s="1" t="s">
        <v>2699</v>
      </c>
      <c r="E2917" s="1">
        <v>2017</v>
      </c>
      <c r="F2917" s="1" t="s">
        <v>2700</v>
      </c>
      <c r="G2917" s="1" t="s">
        <v>2701</v>
      </c>
      <c r="H2917" s="8" t="str">
        <f>HYPERLINK("https://doi.org/"&amp;G2917)</f>
        <v>https://doi.org/10.1371/journal.pone.0183771</v>
      </c>
      <c r="I2917" s="1" t="s">
        <v>2702</v>
      </c>
      <c r="J2917" s="1" t="s">
        <v>2695</v>
      </c>
      <c r="K2917" s="2">
        <v>1</v>
      </c>
      <c r="L2917" s="2"/>
      <c r="M2917" s="2" t="s">
        <v>2703</v>
      </c>
      <c r="N2917" s="9">
        <f>S2917*Unit_conversion!$C$5</f>
        <v>1.9070267098109857</v>
      </c>
      <c r="O2917" s="2"/>
      <c r="P2917" s="2"/>
      <c r="Q2917" s="2"/>
      <c r="R2917" s="52"/>
      <c r="S2917" s="53">
        <v>54.16</v>
      </c>
      <c r="U2917" s="2" t="s">
        <v>35</v>
      </c>
      <c r="V2917" s="54" t="s">
        <v>29</v>
      </c>
      <c r="W2917" s="54" t="s">
        <v>2724</v>
      </c>
      <c r="X2917" s="2" t="s">
        <v>1141</v>
      </c>
      <c r="Y2917" s="2"/>
    </row>
    <row r="2918" spans="1:25" ht="14.25" customHeight="1">
      <c r="A2918" s="1">
        <v>3449</v>
      </c>
      <c r="B2918" s="2">
        <v>1</v>
      </c>
      <c r="C2918" s="1" t="s">
        <v>2698</v>
      </c>
      <c r="D2918" s="1" t="s">
        <v>2699</v>
      </c>
      <c r="E2918" s="1">
        <v>2017</v>
      </c>
      <c r="F2918" s="1" t="s">
        <v>2700</v>
      </c>
      <c r="G2918" s="1" t="s">
        <v>2701</v>
      </c>
      <c r="H2918" s="8" t="str">
        <f>HYPERLINK("https://doi.org/"&amp;G2918)</f>
        <v>https://doi.org/10.1371/journal.pone.0183771</v>
      </c>
      <c r="I2918" s="1" t="s">
        <v>2702</v>
      </c>
      <c r="J2918" s="1" t="s">
        <v>2695</v>
      </c>
      <c r="K2918" s="2">
        <v>1</v>
      </c>
      <c r="L2918" s="2"/>
      <c r="M2918" s="2" t="s">
        <v>2703</v>
      </c>
      <c r="N2918" s="9">
        <f>S2918*Unit_conversion!$C$5</f>
        <v>0.79013440487737296</v>
      </c>
      <c r="O2918" s="2"/>
      <c r="P2918" s="2"/>
      <c r="Q2918" s="2"/>
      <c r="R2918" s="52"/>
      <c r="S2918" s="53">
        <v>22.44</v>
      </c>
      <c r="U2918" s="2" t="s">
        <v>35</v>
      </c>
      <c r="V2918" s="54" t="s">
        <v>29</v>
      </c>
      <c r="W2918" s="54" t="s">
        <v>1655</v>
      </c>
      <c r="X2918" s="2" t="s">
        <v>1141</v>
      </c>
      <c r="Y2918" s="2"/>
    </row>
    <row r="2919" spans="1:25" ht="14.25" customHeight="1">
      <c r="A2919" s="1">
        <v>3449</v>
      </c>
      <c r="B2919" s="2">
        <v>1</v>
      </c>
      <c r="C2919" s="1" t="s">
        <v>2698</v>
      </c>
      <c r="D2919" s="1" t="s">
        <v>2699</v>
      </c>
      <c r="E2919" s="1">
        <v>2017</v>
      </c>
      <c r="F2919" s="1" t="s">
        <v>2700</v>
      </c>
      <c r="G2919" s="1" t="s">
        <v>2701</v>
      </c>
      <c r="H2919" s="8" t="str">
        <f>HYPERLINK("https://doi.org/"&amp;G2919)</f>
        <v>https://doi.org/10.1371/journal.pone.0183771</v>
      </c>
      <c r="I2919" s="1" t="s">
        <v>2702</v>
      </c>
      <c r="J2919" s="1" t="s">
        <v>2695</v>
      </c>
      <c r="K2919" s="2">
        <v>1</v>
      </c>
      <c r="L2919" s="2"/>
      <c r="M2919" s="2" t="s">
        <v>2703</v>
      </c>
      <c r="N2919" s="9">
        <f>S2919*Unit_conversion!$C$5</f>
        <v>0.99013277473938188</v>
      </c>
      <c r="O2919" s="2"/>
      <c r="P2919" s="2"/>
      <c r="Q2919" s="2"/>
      <c r="R2919" s="52"/>
      <c r="S2919" s="53">
        <v>28.12</v>
      </c>
      <c r="U2919" s="2" t="s">
        <v>35</v>
      </c>
      <c r="V2919" s="54" t="s">
        <v>29</v>
      </c>
      <c r="W2919" s="54" t="s">
        <v>1656</v>
      </c>
      <c r="X2919" s="2" t="s">
        <v>1141</v>
      </c>
      <c r="Y2919" s="2"/>
    </row>
    <row r="2920" spans="1:25" ht="14.25" customHeight="1">
      <c r="A2920" s="1">
        <v>3449</v>
      </c>
      <c r="B2920" s="2">
        <v>1</v>
      </c>
      <c r="C2920" s="1" t="s">
        <v>2698</v>
      </c>
      <c r="D2920" s="1" t="s">
        <v>2699</v>
      </c>
      <c r="E2920" s="1">
        <v>2017</v>
      </c>
      <c r="F2920" s="1" t="s">
        <v>2700</v>
      </c>
      <c r="G2920" s="1" t="s">
        <v>2701</v>
      </c>
      <c r="H2920" s="8" t="str">
        <f>HYPERLINK("https://doi.org/"&amp;G2920)</f>
        <v>https://doi.org/10.1371/journal.pone.0183771</v>
      </c>
      <c r="I2920" s="1" t="s">
        <v>2702</v>
      </c>
      <c r="J2920" s="1" t="s">
        <v>2695</v>
      </c>
      <c r="K2920" s="2">
        <v>1</v>
      </c>
      <c r="L2920" s="2"/>
      <c r="M2920" s="2" t="s">
        <v>2703</v>
      </c>
      <c r="N2920" s="9">
        <f>S2920*Unit_conversion!$C$5</f>
        <v>0.9735836138529127</v>
      </c>
      <c r="O2920" s="2"/>
      <c r="P2920" s="2"/>
      <c r="Q2920" s="2"/>
      <c r="R2920" s="52"/>
      <c r="S2920" s="53">
        <v>27.65</v>
      </c>
      <c r="U2920" s="2" t="s">
        <v>35</v>
      </c>
      <c r="V2920" s="54" t="s">
        <v>29</v>
      </c>
      <c r="W2920" s="54" t="s">
        <v>1657</v>
      </c>
      <c r="X2920" s="2" t="s">
        <v>1141</v>
      </c>
      <c r="Y2920" s="2"/>
    </row>
    <row r="2921" spans="1:25" ht="14.25" customHeight="1">
      <c r="A2921" s="1">
        <v>3449</v>
      </c>
      <c r="B2921" s="2">
        <v>1</v>
      </c>
      <c r="C2921" s="1" t="s">
        <v>2698</v>
      </c>
      <c r="D2921" s="1" t="s">
        <v>2699</v>
      </c>
      <c r="E2921" s="1">
        <v>2017</v>
      </c>
      <c r="F2921" s="1" t="s">
        <v>2700</v>
      </c>
      <c r="G2921" s="1" t="s">
        <v>2701</v>
      </c>
      <c r="H2921" s="8" t="str">
        <f>HYPERLINK("https://doi.org/"&amp;G2921)</f>
        <v>https://doi.org/10.1371/journal.pone.0183771</v>
      </c>
      <c r="I2921" s="1" t="s">
        <v>2702</v>
      </c>
      <c r="J2921" s="1" t="s">
        <v>2695</v>
      </c>
      <c r="K2921" s="2">
        <v>1</v>
      </c>
      <c r="L2921" s="2"/>
      <c r="M2921" s="2" t="s">
        <v>47</v>
      </c>
      <c r="N2921" s="9">
        <f>S2921*Unit_conversion!$C$5</f>
        <v>0.85879581706591479</v>
      </c>
      <c r="O2921" s="2"/>
      <c r="P2921" s="2"/>
      <c r="Q2921" s="2"/>
      <c r="R2921" s="52"/>
      <c r="S2921" s="53">
        <v>24.39</v>
      </c>
      <c r="U2921" s="2" t="s">
        <v>35</v>
      </c>
      <c r="V2921" s="54" t="s">
        <v>29</v>
      </c>
      <c r="W2921" s="54" t="s">
        <v>1659</v>
      </c>
      <c r="X2921" s="2" t="s">
        <v>1141</v>
      </c>
      <c r="Y2921" s="2"/>
    </row>
    <row r="2922" spans="1:25" ht="14.25" customHeight="1">
      <c r="A2922" s="1">
        <v>3449</v>
      </c>
      <c r="B2922" s="2">
        <v>1</v>
      </c>
      <c r="C2922" s="1" t="s">
        <v>2698</v>
      </c>
      <c r="D2922" s="1" t="s">
        <v>2699</v>
      </c>
      <c r="E2922" s="1">
        <v>2017</v>
      </c>
      <c r="F2922" s="1" t="s">
        <v>2700</v>
      </c>
      <c r="G2922" s="1" t="s">
        <v>2701</v>
      </c>
      <c r="H2922" s="8" t="str">
        <f>HYPERLINK("https://doi.org/"&amp;G2922)</f>
        <v>https://doi.org/10.1371/journal.pone.0183771</v>
      </c>
      <c r="I2922" s="1" t="s">
        <v>2702</v>
      </c>
      <c r="J2922" s="1" t="s">
        <v>2695</v>
      </c>
      <c r="K2922" s="2">
        <v>1</v>
      </c>
      <c r="L2922" s="2"/>
      <c r="M2922" s="2" t="s">
        <v>47</v>
      </c>
      <c r="N2922" s="9">
        <f>S2922*Unit_conversion!$C$5</f>
        <v>0.93379520576416808</v>
      </c>
      <c r="O2922" s="2"/>
      <c r="P2922" s="2"/>
      <c r="Q2922" s="2"/>
      <c r="R2922" s="52"/>
      <c r="S2922" s="53">
        <v>26.52</v>
      </c>
      <c r="U2922" s="2" t="s">
        <v>35</v>
      </c>
      <c r="V2922" s="54" t="s">
        <v>29</v>
      </c>
      <c r="W2922" s="54" t="s">
        <v>1545</v>
      </c>
      <c r="X2922" s="2" t="s">
        <v>1141</v>
      </c>
      <c r="Y2922" s="2"/>
    </row>
    <row r="2923" spans="1:25" ht="14.25" customHeight="1">
      <c r="A2923" s="1">
        <v>3449</v>
      </c>
      <c r="B2923" s="2">
        <v>1</v>
      </c>
      <c r="C2923" s="1" t="s">
        <v>2698</v>
      </c>
      <c r="D2923" s="1" t="s">
        <v>2699</v>
      </c>
      <c r="E2923" s="1">
        <v>2017</v>
      </c>
      <c r="F2923" s="1" t="s">
        <v>2700</v>
      </c>
      <c r="G2923" s="1" t="s">
        <v>2701</v>
      </c>
      <c r="H2923" s="8" t="str">
        <f>HYPERLINK("https://doi.org/"&amp;G2923)</f>
        <v>https://doi.org/10.1371/journal.pone.0183771</v>
      </c>
      <c r="I2923" s="1" t="s">
        <v>2702</v>
      </c>
      <c r="J2923" s="1" t="s">
        <v>2695</v>
      </c>
      <c r="K2923" s="2">
        <v>1</v>
      </c>
      <c r="L2923" s="2"/>
      <c r="M2923" s="2" t="s">
        <v>47</v>
      </c>
      <c r="N2923" s="9">
        <f>S2923*Unit_conversion!$C$5</f>
        <v>1.154920163991882</v>
      </c>
      <c r="O2923" s="2"/>
      <c r="P2923" s="2"/>
      <c r="Q2923" s="2"/>
      <c r="R2923" s="52"/>
      <c r="S2923" s="53">
        <v>32.799999999999997</v>
      </c>
      <c r="U2923" s="2" t="s">
        <v>35</v>
      </c>
      <c r="V2923" s="54" t="s">
        <v>29</v>
      </c>
      <c r="W2923" s="54" t="s">
        <v>2704</v>
      </c>
      <c r="X2923" s="2" t="s">
        <v>1141</v>
      </c>
      <c r="Y2923" s="2"/>
    </row>
    <row r="2924" spans="1:25" ht="14.25" customHeight="1">
      <c r="A2924" s="1">
        <v>3449</v>
      </c>
      <c r="B2924" s="2">
        <v>1</v>
      </c>
      <c r="C2924" s="1" t="s">
        <v>2698</v>
      </c>
      <c r="D2924" s="1" t="s">
        <v>2699</v>
      </c>
      <c r="E2924" s="1">
        <v>2017</v>
      </c>
      <c r="F2924" s="1" t="s">
        <v>2700</v>
      </c>
      <c r="G2924" s="1" t="s">
        <v>2701</v>
      </c>
      <c r="H2924" s="8" t="str">
        <f>HYPERLINK("https://doi.org/"&amp;G2924)</f>
        <v>https://doi.org/10.1371/journal.pone.0183771</v>
      </c>
      <c r="I2924" s="1" t="s">
        <v>2702</v>
      </c>
      <c r="J2924" s="1" t="s">
        <v>2695</v>
      </c>
      <c r="K2924" s="2">
        <v>1</v>
      </c>
      <c r="L2924" s="2"/>
      <c r="M2924" s="2" t="s">
        <v>47</v>
      </c>
      <c r="N2924" s="9">
        <f>S2924*Unit_conversion!$C$5</f>
        <v>1.4806217346298365</v>
      </c>
      <c r="O2924" s="2"/>
      <c r="P2924" s="2"/>
      <c r="Q2924" s="2"/>
      <c r="R2924" s="52"/>
      <c r="S2924" s="53">
        <v>42.05</v>
      </c>
      <c r="U2924" s="2" t="s">
        <v>35</v>
      </c>
      <c r="V2924" s="54" t="s">
        <v>29</v>
      </c>
      <c r="W2924" s="54" t="s">
        <v>2705</v>
      </c>
      <c r="X2924" s="2" t="s">
        <v>1141</v>
      </c>
      <c r="Y2924" s="2"/>
    </row>
    <row r="2925" spans="1:25" ht="14.25" customHeight="1">
      <c r="A2925" s="1">
        <v>3449</v>
      </c>
      <c r="B2925" s="2">
        <v>1</v>
      </c>
      <c r="C2925" s="1" t="s">
        <v>2698</v>
      </c>
      <c r="D2925" s="1" t="s">
        <v>2699</v>
      </c>
      <c r="E2925" s="1">
        <v>2017</v>
      </c>
      <c r="F2925" s="1" t="s">
        <v>2700</v>
      </c>
      <c r="G2925" s="1" t="s">
        <v>2701</v>
      </c>
      <c r="H2925" s="8" t="str">
        <f>HYPERLINK("https://doi.org/"&amp;G2925)</f>
        <v>https://doi.org/10.1371/journal.pone.0183771</v>
      </c>
      <c r="I2925" s="1" t="s">
        <v>2702</v>
      </c>
      <c r="J2925" s="1" t="s">
        <v>2695</v>
      </c>
      <c r="K2925" s="2">
        <v>1</v>
      </c>
      <c r="L2925" s="2"/>
      <c r="M2925" s="2" t="s">
        <v>47</v>
      </c>
      <c r="N2925" s="9">
        <f>S2925*Unit_conversion!$C$5</f>
        <v>0.92428824099960072</v>
      </c>
      <c r="O2925" s="2"/>
      <c r="P2925" s="2"/>
      <c r="Q2925" s="2"/>
      <c r="R2925" s="52"/>
      <c r="S2925" s="53">
        <v>26.25</v>
      </c>
      <c r="U2925" s="2" t="s">
        <v>35</v>
      </c>
      <c r="V2925" s="54" t="s">
        <v>29</v>
      </c>
      <c r="W2925" s="54" t="s">
        <v>1650</v>
      </c>
      <c r="X2925" s="2" t="s">
        <v>1141</v>
      </c>
      <c r="Y2925" s="2"/>
    </row>
    <row r="2926" spans="1:25" ht="14.25" customHeight="1">
      <c r="A2926" s="1">
        <v>3449</v>
      </c>
      <c r="B2926" s="2">
        <v>1</v>
      </c>
      <c r="C2926" s="1" t="s">
        <v>2698</v>
      </c>
      <c r="D2926" s="1" t="s">
        <v>2699</v>
      </c>
      <c r="E2926" s="1">
        <v>2017</v>
      </c>
      <c r="F2926" s="1" t="s">
        <v>2700</v>
      </c>
      <c r="G2926" s="1" t="s">
        <v>2701</v>
      </c>
      <c r="H2926" s="8" t="str">
        <f>HYPERLINK("https://doi.org/"&amp;G2926)</f>
        <v>https://doi.org/10.1371/journal.pone.0183771</v>
      </c>
      <c r="I2926" s="1" t="s">
        <v>2702</v>
      </c>
      <c r="J2926" s="1" t="s">
        <v>2695</v>
      </c>
      <c r="K2926" s="2">
        <v>1</v>
      </c>
      <c r="L2926" s="2"/>
      <c r="M2926" s="2" t="s">
        <v>47</v>
      </c>
      <c r="N2926" s="9">
        <f>S2926*Unit_conversion!$C$5</f>
        <v>0.79119073429565823</v>
      </c>
      <c r="O2926" s="2"/>
      <c r="P2926" s="2"/>
      <c r="Q2926" s="2"/>
      <c r="R2926" s="52"/>
      <c r="S2926" s="53">
        <v>22.47</v>
      </c>
      <c r="U2926" s="2" t="s">
        <v>35</v>
      </c>
      <c r="V2926" s="54" t="s">
        <v>29</v>
      </c>
      <c r="W2926" s="54" t="s">
        <v>1547</v>
      </c>
      <c r="X2926" s="2" t="s">
        <v>1141</v>
      </c>
      <c r="Y2926" s="2"/>
    </row>
    <row r="2927" spans="1:25" ht="14.25" customHeight="1">
      <c r="A2927" s="1">
        <v>3449</v>
      </c>
      <c r="B2927" s="2">
        <v>1</v>
      </c>
      <c r="C2927" s="1" t="s">
        <v>2698</v>
      </c>
      <c r="D2927" s="1" t="s">
        <v>2699</v>
      </c>
      <c r="E2927" s="1">
        <v>2017</v>
      </c>
      <c r="F2927" s="1" t="s">
        <v>2700</v>
      </c>
      <c r="G2927" s="1" t="s">
        <v>2701</v>
      </c>
      <c r="H2927" s="8" t="str">
        <f>HYPERLINK("https://doi.org/"&amp;G2927)</f>
        <v>https://doi.org/10.1371/journal.pone.0183771</v>
      </c>
      <c r="I2927" s="1" t="s">
        <v>2702</v>
      </c>
      <c r="J2927" s="1" t="s">
        <v>2695</v>
      </c>
      <c r="K2927" s="2">
        <v>1</v>
      </c>
      <c r="L2927" s="2"/>
      <c r="M2927" s="2" t="s">
        <v>47</v>
      </c>
      <c r="N2927" s="9">
        <f>S2927*Unit_conversion!$C$5</f>
        <v>1.0781602262631533</v>
      </c>
      <c r="O2927" s="2"/>
      <c r="P2927" s="2"/>
      <c r="Q2927" s="2"/>
      <c r="R2927" s="52"/>
      <c r="S2927" s="53">
        <v>30.62</v>
      </c>
      <c r="U2927" s="2" t="s">
        <v>35</v>
      </c>
      <c r="V2927" s="54" t="s">
        <v>29</v>
      </c>
      <c r="W2927" s="54" t="s">
        <v>2706</v>
      </c>
      <c r="X2927" s="2" t="s">
        <v>1141</v>
      </c>
      <c r="Y2927" s="2"/>
    </row>
    <row r="2928" spans="1:25" ht="14.25" customHeight="1">
      <c r="A2928" s="1">
        <v>3449</v>
      </c>
      <c r="B2928" s="2">
        <v>1</v>
      </c>
      <c r="C2928" s="1" t="s">
        <v>2698</v>
      </c>
      <c r="D2928" s="1" t="s">
        <v>2699</v>
      </c>
      <c r="E2928" s="1">
        <v>2017</v>
      </c>
      <c r="F2928" s="1" t="s">
        <v>2700</v>
      </c>
      <c r="G2928" s="1" t="s">
        <v>2701</v>
      </c>
      <c r="H2928" s="8" t="str">
        <f>HYPERLINK("https://doi.org/"&amp;G2928)</f>
        <v>https://doi.org/10.1371/journal.pone.0183771</v>
      </c>
      <c r="I2928" s="1" t="s">
        <v>2702</v>
      </c>
      <c r="J2928" s="1" t="s">
        <v>2695</v>
      </c>
      <c r="K2928" s="2">
        <v>1</v>
      </c>
      <c r="L2928" s="2"/>
      <c r="M2928" s="2" t="s">
        <v>47</v>
      </c>
      <c r="N2928" s="9">
        <f>S2928*Unit_conversion!$C$5</f>
        <v>0.68133247479399139</v>
      </c>
      <c r="O2928" s="2"/>
      <c r="P2928" s="2"/>
      <c r="Q2928" s="2"/>
      <c r="R2928" s="52"/>
      <c r="S2928" s="53">
        <v>19.350000000000001</v>
      </c>
      <c r="U2928" s="2" t="s">
        <v>35</v>
      </c>
      <c r="V2928" s="54" t="s">
        <v>29</v>
      </c>
      <c r="W2928" s="54" t="s">
        <v>2707</v>
      </c>
      <c r="X2928" s="2" t="s">
        <v>1141</v>
      </c>
      <c r="Y2928" s="2"/>
    </row>
    <row r="2929" spans="1:25" ht="14.25" customHeight="1">
      <c r="A2929" s="1">
        <v>3449</v>
      </c>
      <c r="B2929" s="2">
        <v>1</v>
      </c>
      <c r="C2929" s="1" t="s">
        <v>2698</v>
      </c>
      <c r="D2929" s="1" t="s">
        <v>2699</v>
      </c>
      <c r="E2929" s="1">
        <v>2017</v>
      </c>
      <c r="F2929" s="1" t="s">
        <v>2700</v>
      </c>
      <c r="G2929" s="1" t="s">
        <v>2701</v>
      </c>
      <c r="H2929" s="8" t="str">
        <f>HYPERLINK("https://doi.org/"&amp;G2929)</f>
        <v>https://doi.org/10.1371/journal.pone.0183771</v>
      </c>
      <c r="I2929" s="1" t="s">
        <v>2702</v>
      </c>
      <c r="J2929" s="1" t="s">
        <v>2695</v>
      </c>
      <c r="K2929" s="2">
        <v>1</v>
      </c>
      <c r="L2929" s="2"/>
      <c r="M2929" s="2" t="s">
        <v>47</v>
      </c>
      <c r="N2929" s="9">
        <f>S2929*Unit_conversion!$C$5</f>
        <v>2.104208201224234</v>
      </c>
      <c r="O2929" s="2"/>
      <c r="P2929" s="2"/>
      <c r="Q2929" s="2"/>
      <c r="R2929" s="52"/>
      <c r="S2929" s="53">
        <v>59.76</v>
      </c>
      <c r="U2929" s="2" t="s">
        <v>35</v>
      </c>
      <c r="V2929" s="54" t="s">
        <v>29</v>
      </c>
      <c r="W2929" s="54" t="s">
        <v>2708</v>
      </c>
      <c r="X2929" s="2" t="s">
        <v>1141</v>
      </c>
      <c r="Y2929" s="2"/>
    </row>
    <row r="2930" spans="1:25" ht="14.25" customHeight="1">
      <c r="A2930" s="1">
        <v>3449</v>
      </c>
      <c r="B2930" s="2">
        <v>1</v>
      </c>
      <c r="C2930" s="1" t="s">
        <v>2698</v>
      </c>
      <c r="D2930" s="1" t="s">
        <v>2699</v>
      </c>
      <c r="E2930" s="1">
        <v>2017</v>
      </c>
      <c r="F2930" s="1" t="s">
        <v>2700</v>
      </c>
      <c r="G2930" s="1" t="s">
        <v>2701</v>
      </c>
      <c r="H2930" s="8" t="str">
        <f>HYPERLINK("https://doi.org/"&amp;G2930)</f>
        <v>https://doi.org/10.1371/journal.pone.0183771</v>
      </c>
      <c r="I2930" s="1" t="s">
        <v>2702</v>
      </c>
      <c r="J2930" s="1" t="s">
        <v>2695</v>
      </c>
      <c r="K2930" s="2">
        <v>1</v>
      </c>
      <c r="L2930" s="2"/>
      <c r="M2930" s="2" t="s">
        <v>47</v>
      </c>
      <c r="N2930" s="9">
        <f>S2930*Unit_conversion!$C$5</f>
        <v>1.0844982027728649</v>
      </c>
      <c r="O2930" s="2"/>
      <c r="P2930" s="2"/>
      <c r="Q2930" s="2"/>
      <c r="R2930" s="52"/>
      <c r="S2930" s="53">
        <v>30.8</v>
      </c>
      <c r="U2930" s="2" t="s">
        <v>35</v>
      </c>
      <c r="V2930" s="54" t="s">
        <v>29</v>
      </c>
      <c r="W2930" s="54" t="s">
        <v>2709</v>
      </c>
      <c r="X2930" s="2" t="s">
        <v>1141</v>
      </c>
      <c r="Y2930" s="2"/>
    </row>
    <row r="2931" spans="1:25" ht="14.25" customHeight="1">
      <c r="A2931" s="1">
        <v>3449</v>
      </c>
      <c r="B2931" s="2">
        <v>1</v>
      </c>
      <c r="C2931" s="1" t="s">
        <v>2698</v>
      </c>
      <c r="D2931" s="1" t="s">
        <v>2699</v>
      </c>
      <c r="E2931" s="1">
        <v>2017</v>
      </c>
      <c r="F2931" s="1" t="s">
        <v>2700</v>
      </c>
      <c r="G2931" s="1" t="s">
        <v>2701</v>
      </c>
      <c r="H2931" s="8" t="str">
        <f>HYPERLINK("https://doi.org/"&amp;G2931)</f>
        <v>https://doi.org/10.1371/journal.pone.0183771</v>
      </c>
      <c r="I2931" s="1" t="s">
        <v>2702</v>
      </c>
      <c r="J2931" s="1" t="s">
        <v>2695</v>
      </c>
      <c r="K2931" s="2">
        <v>1</v>
      </c>
      <c r="L2931" s="2"/>
      <c r="M2931" s="2" t="s">
        <v>47</v>
      </c>
      <c r="N2931" s="9">
        <f>S2931*Unit_conversion!$C$5</f>
        <v>0.95985133141520451</v>
      </c>
      <c r="O2931" s="2"/>
      <c r="P2931" s="2"/>
      <c r="Q2931" s="2"/>
      <c r="R2931" s="52"/>
      <c r="S2931" s="53">
        <v>27.26</v>
      </c>
      <c r="U2931" s="2" t="s">
        <v>35</v>
      </c>
      <c r="V2931" s="54" t="s">
        <v>29</v>
      </c>
      <c r="W2931" s="54" t="s">
        <v>1652</v>
      </c>
      <c r="X2931" s="2" t="s">
        <v>1141</v>
      </c>
      <c r="Y2931" s="2"/>
    </row>
    <row r="2932" spans="1:25" ht="14.25" customHeight="1">
      <c r="A2932" s="1">
        <v>3449</v>
      </c>
      <c r="B2932" s="2">
        <v>1</v>
      </c>
      <c r="C2932" s="1" t="s">
        <v>2698</v>
      </c>
      <c r="D2932" s="1" t="s">
        <v>2699</v>
      </c>
      <c r="E2932" s="1">
        <v>2017</v>
      </c>
      <c r="F2932" s="1" t="s">
        <v>2700</v>
      </c>
      <c r="G2932" s="1" t="s">
        <v>2701</v>
      </c>
      <c r="H2932" s="8" t="str">
        <f>HYPERLINK("https://doi.org/"&amp;G2932)</f>
        <v>https://doi.org/10.1371/journal.pone.0183771</v>
      </c>
      <c r="I2932" s="1" t="s">
        <v>2702</v>
      </c>
      <c r="J2932" s="1" t="s">
        <v>2695</v>
      </c>
      <c r="K2932" s="2">
        <v>1</v>
      </c>
      <c r="L2932" s="2"/>
      <c r="M2932" s="2" t="s">
        <v>47</v>
      </c>
      <c r="N2932" s="9">
        <f>S2932*Unit_conversion!$C$5</f>
        <v>1.1042163519141897</v>
      </c>
      <c r="O2932" s="2"/>
      <c r="P2932" s="2"/>
      <c r="Q2932" s="2"/>
      <c r="R2932" s="52"/>
      <c r="S2932" s="53">
        <v>31.36</v>
      </c>
      <c r="U2932" s="2" t="s">
        <v>35</v>
      </c>
      <c r="V2932" s="54" t="s">
        <v>29</v>
      </c>
      <c r="W2932" s="54" t="s">
        <v>2710</v>
      </c>
      <c r="X2932" s="2" t="s">
        <v>1141</v>
      </c>
      <c r="Y2932" s="2"/>
    </row>
    <row r="2933" spans="1:25" ht="14.25" customHeight="1">
      <c r="A2933" s="1">
        <v>3449</v>
      </c>
      <c r="B2933" s="2">
        <v>1</v>
      </c>
      <c r="C2933" s="1" t="s">
        <v>2698</v>
      </c>
      <c r="D2933" s="1" t="s">
        <v>2699</v>
      </c>
      <c r="E2933" s="1">
        <v>2017</v>
      </c>
      <c r="F2933" s="1" t="s">
        <v>2700</v>
      </c>
      <c r="G2933" s="1" t="s">
        <v>2701</v>
      </c>
      <c r="H2933" s="8" t="str">
        <f>HYPERLINK("https://doi.org/"&amp;G2933)</f>
        <v>https://doi.org/10.1371/journal.pone.0183771</v>
      </c>
      <c r="I2933" s="1" t="s">
        <v>2702</v>
      </c>
      <c r="J2933" s="1" t="s">
        <v>2695</v>
      </c>
      <c r="K2933" s="2">
        <v>1</v>
      </c>
      <c r="L2933" s="2"/>
      <c r="M2933" s="2" t="s">
        <v>47</v>
      </c>
      <c r="N2933" s="9">
        <f>S2933*Unit_conversion!$C$5</f>
        <v>1.6901270692564128</v>
      </c>
      <c r="O2933" s="2"/>
      <c r="P2933" s="2"/>
      <c r="Q2933" s="2"/>
      <c r="R2933" s="52"/>
      <c r="S2933" s="53">
        <v>48</v>
      </c>
      <c r="U2933" s="2" t="s">
        <v>35</v>
      </c>
      <c r="V2933" s="54" t="s">
        <v>29</v>
      </c>
      <c r="W2933" s="54" t="s">
        <v>1989</v>
      </c>
      <c r="X2933" s="2" t="s">
        <v>1141</v>
      </c>
      <c r="Y2933" s="2"/>
    </row>
    <row r="2934" spans="1:25" ht="14.25" customHeight="1">
      <c r="A2934" s="1">
        <v>3449</v>
      </c>
      <c r="B2934" s="2">
        <v>1</v>
      </c>
      <c r="C2934" s="1" t="s">
        <v>2698</v>
      </c>
      <c r="D2934" s="1" t="s">
        <v>2699</v>
      </c>
      <c r="E2934" s="1">
        <v>2017</v>
      </c>
      <c r="F2934" s="1" t="s">
        <v>2700</v>
      </c>
      <c r="G2934" s="1" t="s">
        <v>2701</v>
      </c>
      <c r="H2934" s="8" t="str">
        <f>HYPERLINK("https://doi.org/"&amp;G2934)</f>
        <v>https://doi.org/10.1371/journal.pone.0183771</v>
      </c>
      <c r="I2934" s="1" t="s">
        <v>2702</v>
      </c>
      <c r="J2934" s="1" t="s">
        <v>2695</v>
      </c>
      <c r="K2934" s="2">
        <v>1</v>
      </c>
      <c r="L2934" s="2"/>
      <c r="M2934" s="2" t="s">
        <v>47</v>
      </c>
      <c r="N2934" s="9">
        <f>S2934*Unit_conversion!$C$5</f>
        <v>1.2218210271499486</v>
      </c>
      <c r="O2934" s="2"/>
      <c r="P2934" s="2"/>
      <c r="Q2934" s="2"/>
      <c r="R2934" s="52"/>
      <c r="S2934" s="53">
        <v>34.700000000000003</v>
      </c>
      <c r="U2934" s="2" t="s">
        <v>35</v>
      </c>
      <c r="V2934" s="54" t="s">
        <v>29</v>
      </c>
      <c r="W2934" s="54" t="s">
        <v>2711</v>
      </c>
      <c r="X2934" s="2" t="s">
        <v>1141</v>
      </c>
      <c r="Y2934" s="2"/>
    </row>
    <row r="2935" spans="1:25" ht="14.25" customHeight="1">
      <c r="A2935" s="1">
        <v>3449</v>
      </c>
      <c r="B2935" s="2">
        <v>1</v>
      </c>
      <c r="C2935" s="1" t="s">
        <v>2698</v>
      </c>
      <c r="D2935" s="1" t="s">
        <v>2699</v>
      </c>
      <c r="E2935" s="1">
        <v>2017</v>
      </c>
      <c r="F2935" s="1" t="s">
        <v>2700</v>
      </c>
      <c r="G2935" s="1" t="s">
        <v>2701</v>
      </c>
      <c r="H2935" s="8" t="str">
        <f>HYPERLINK("https://doi.org/"&amp;G2935)</f>
        <v>https://doi.org/10.1371/journal.pone.0183771</v>
      </c>
      <c r="I2935" s="1" t="s">
        <v>2702</v>
      </c>
      <c r="J2935" s="1" t="s">
        <v>2695</v>
      </c>
      <c r="K2935" s="2">
        <v>1</v>
      </c>
      <c r="L2935" s="2"/>
      <c r="M2935" s="2" t="s">
        <v>47</v>
      </c>
      <c r="N2935" s="9">
        <f>S2935*Unit_conversion!$C$5</f>
        <v>0.61302317241154469</v>
      </c>
      <c r="O2935" s="2"/>
      <c r="P2935" s="2"/>
      <c r="Q2935" s="2"/>
      <c r="R2935" s="52"/>
      <c r="S2935" s="53">
        <v>17.41</v>
      </c>
      <c r="U2935" s="2" t="s">
        <v>35</v>
      </c>
      <c r="V2935" s="54" t="s">
        <v>29</v>
      </c>
      <c r="W2935" s="54" t="s">
        <v>2712</v>
      </c>
      <c r="X2935" s="2" t="s">
        <v>1141</v>
      </c>
      <c r="Y2935" s="2"/>
    </row>
    <row r="2936" spans="1:25" ht="14.25" customHeight="1">
      <c r="A2936" s="1">
        <v>3449</v>
      </c>
      <c r="B2936" s="2">
        <v>1</v>
      </c>
      <c r="C2936" s="1" t="s">
        <v>2698</v>
      </c>
      <c r="D2936" s="1" t="s">
        <v>2699</v>
      </c>
      <c r="E2936" s="1">
        <v>2017</v>
      </c>
      <c r="F2936" s="1" t="s">
        <v>2700</v>
      </c>
      <c r="G2936" s="1" t="s">
        <v>2701</v>
      </c>
      <c r="H2936" s="8" t="str">
        <f>HYPERLINK("https://doi.org/"&amp;G2936)</f>
        <v>https://doi.org/10.1371/journal.pone.0183771</v>
      </c>
      <c r="I2936" s="1" t="s">
        <v>2702</v>
      </c>
      <c r="J2936" s="1" t="s">
        <v>2695</v>
      </c>
      <c r="K2936" s="2">
        <v>1</v>
      </c>
      <c r="L2936" s="2"/>
      <c r="M2936" s="2" t="s">
        <v>47</v>
      </c>
      <c r="N2936" s="9">
        <f>S2936*Unit_conversion!$C$5</f>
        <v>1.0940051675374323</v>
      </c>
      <c r="O2936" s="2"/>
      <c r="P2936" s="2"/>
      <c r="Q2936" s="2"/>
      <c r="R2936" s="52"/>
      <c r="S2936" s="53">
        <v>31.07</v>
      </c>
      <c r="U2936" s="2" t="s">
        <v>35</v>
      </c>
      <c r="V2936" s="54" t="s">
        <v>29</v>
      </c>
      <c r="W2936" s="54" t="s">
        <v>1653</v>
      </c>
      <c r="X2936" s="2" t="s">
        <v>1141</v>
      </c>
      <c r="Y2936" s="2"/>
    </row>
    <row r="2937" spans="1:25" ht="14.25" customHeight="1">
      <c r="A2937" s="1">
        <v>3449</v>
      </c>
      <c r="B2937" s="2">
        <v>1</v>
      </c>
      <c r="C2937" s="1" t="s">
        <v>2698</v>
      </c>
      <c r="D2937" s="1" t="s">
        <v>2699</v>
      </c>
      <c r="E2937" s="1">
        <v>2017</v>
      </c>
      <c r="F2937" s="1" t="s">
        <v>2700</v>
      </c>
      <c r="G2937" s="1" t="s">
        <v>2701</v>
      </c>
      <c r="H2937" s="8" t="str">
        <f>HYPERLINK("https://doi.org/"&amp;G2937)</f>
        <v>https://doi.org/10.1371/journal.pone.0183771</v>
      </c>
      <c r="I2937" s="1" t="s">
        <v>2702</v>
      </c>
      <c r="J2937" s="1" t="s">
        <v>2695</v>
      </c>
      <c r="K2937" s="2">
        <v>1</v>
      </c>
      <c r="L2937" s="2"/>
      <c r="M2937" s="2" t="s">
        <v>47</v>
      </c>
      <c r="N2937" s="9">
        <f>S2937*Unit_conversion!$C$5</f>
        <v>2.4239239051585719</v>
      </c>
      <c r="O2937" s="2"/>
      <c r="P2937" s="2"/>
      <c r="Q2937" s="2"/>
      <c r="R2937" s="52"/>
      <c r="S2937" s="53">
        <v>68.84</v>
      </c>
      <c r="U2937" s="2" t="s">
        <v>35</v>
      </c>
      <c r="V2937" s="54" t="s">
        <v>29</v>
      </c>
      <c r="W2937" s="54" t="s">
        <v>2713</v>
      </c>
      <c r="X2937" s="2" t="s">
        <v>1141</v>
      </c>
      <c r="Y2937" s="2"/>
    </row>
    <row r="2938" spans="1:25" ht="14.25" customHeight="1">
      <c r="A2938" s="1">
        <v>3449</v>
      </c>
      <c r="B2938" s="2">
        <v>1</v>
      </c>
      <c r="C2938" s="1" t="s">
        <v>2698</v>
      </c>
      <c r="D2938" s="1" t="s">
        <v>2699</v>
      </c>
      <c r="E2938" s="1">
        <v>2017</v>
      </c>
      <c r="F2938" s="1" t="s">
        <v>2700</v>
      </c>
      <c r="G2938" s="1" t="s">
        <v>2701</v>
      </c>
      <c r="H2938" s="8" t="str">
        <f>HYPERLINK("https://doi.org/"&amp;G2938)</f>
        <v>https://doi.org/10.1371/journal.pone.0183771</v>
      </c>
      <c r="I2938" s="1" t="s">
        <v>2702</v>
      </c>
      <c r="J2938" s="1" t="s">
        <v>2695</v>
      </c>
      <c r="K2938" s="2">
        <v>1</v>
      </c>
      <c r="L2938" s="2"/>
      <c r="M2938" s="2" t="s">
        <v>47</v>
      </c>
      <c r="N2938" s="9">
        <f>S2938*Unit_conversion!$C$5</f>
        <v>0.68309302382446679</v>
      </c>
      <c r="O2938" s="2"/>
      <c r="P2938" s="2"/>
      <c r="Q2938" s="2"/>
      <c r="R2938" s="52"/>
      <c r="S2938" s="53">
        <v>19.399999999999999</v>
      </c>
      <c r="U2938" s="2" t="s">
        <v>35</v>
      </c>
      <c r="V2938" s="54" t="s">
        <v>29</v>
      </c>
      <c r="W2938" s="54" t="s">
        <v>2714</v>
      </c>
      <c r="X2938" s="2" t="s">
        <v>1141</v>
      </c>
      <c r="Y2938" s="2"/>
    </row>
    <row r="2939" spans="1:25" ht="14.25" customHeight="1">
      <c r="A2939" s="1">
        <v>3449</v>
      </c>
      <c r="B2939" s="2">
        <v>1</v>
      </c>
      <c r="C2939" s="1" t="s">
        <v>2698</v>
      </c>
      <c r="D2939" s="1" t="s">
        <v>2699</v>
      </c>
      <c r="E2939" s="1">
        <v>2017</v>
      </c>
      <c r="F2939" s="1" t="s">
        <v>2700</v>
      </c>
      <c r="G2939" s="1" t="s">
        <v>2701</v>
      </c>
      <c r="H2939" s="8" t="str">
        <f>HYPERLINK("https://doi.org/"&amp;G2939)</f>
        <v>https://doi.org/10.1371/journal.pone.0183771</v>
      </c>
      <c r="I2939" s="1" t="s">
        <v>2702</v>
      </c>
      <c r="J2939" s="1" t="s">
        <v>2695</v>
      </c>
      <c r="K2939" s="2">
        <v>1</v>
      </c>
      <c r="L2939" s="2"/>
      <c r="M2939" s="2" t="s">
        <v>47</v>
      </c>
      <c r="N2939" s="9">
        <f>S2939*Unit_conversion!$C$5</f>
        <v>2.1154757150192767</v>
      </c>
      <c r="O2939" s="2"/>
      <c r="P2939" s="2"/>
      <c r="Q2939" s="2"/>
      <c r="R2939" s="52"/>
      <c r="S2939" s="53">
        <v>60.08</v>
      </c>
      <c r="U2939" s="2" t="s">
        <v>35</v>
      </c>
      <c r="V2939" s="54" t="s">
        <v>29</v>
      </c>
      <c r="W2939" s="54" t="s">
        <v>1758</v>
      </c>
      <c r="X2939" s="2" t="s">
        <v>1141</v>
      </c>
      <c r="Y2939" s="2"/>
    </row>
    <row r="2940" spans="1:25" ht="14.25" customHeight="1">
      <c r="A2940" s="1">
        <v>3449</v>
      </c>
      <c r="B2940" s="2">
        <v>1</v>
      </c>
      <c r="C2940" s="1" t="s">
        <v>2698</v>
      </c>
      <c r="D2940" s="1" t="s">
        <v>2699</v>
      </c>
      <c r="E2940" s="1">
        <v>2017</v>
      </c>
      <c r="F2940" s="1" t="s">
        <v>2700</v>
      </c>
      <c r="G2940" s="1" t="s">
        <v>2701</v>
      </c>
      <c r="H2940" s="8" t="str">
        <f>HYPERLINK("https://doi.org/"&amp;G2940)</f>
        <v>https://doi.org/10.1371/journal.pone.0183771</v>
      </c>
      <c r="I2940" s="1" t="s">
        <v>2702</v>
      </c>
      <c r="J2940" s="1" t="s">
        <v>2695</v>
      </c>
      <c r="K2940" s="2">
        <v>1</v>
      </c>
      <c r="L2940" s="2"/>
      <c r="M2940" s="2" t="s">
        <v>47</v>
      </c>
      <c r="N2940" s="9">
        <f>S2940*Unit_conversion!$C$5</f>
        <v>1.6411838062091957</v>
      </c>
      <c r="O2940" s="2"/>
      <c r="P2940" s="2"/>
      <c r="Q2940" s="2"/>
      <c r="R2940" s="52"/>
      <c r="S2940" s="53">
        <v>46.61</v>
      </c>
      <c r="U2940" s="2" t="s">
        <v>35</v>
      </c>
      <c r="V2940" s="54" t="s">
        <v>29</v>
      </c>
      <c r="W2940" s="54" t="s">
        <v>730</v>
      </c>
      <c r="X2940" s="2" t="s">
        <v>1141</v>
      </c>
      <c r="Y2940" s="2"/>
    </row>
    <row r="2941" spans="1:25" ht="14.25" customHeight="1">
      <c r="A2941" s="1">
        <v>3449</v>
      </c>
      <c r="B2941" s="2">
        <v>1</v>
      </c>
      <c r="C2941" s="1" t="s">
        <v>2698</v>
      </c>
      <c r="D2941" s="1" t="s">
        <v>2699</v>
      </c>
      <c r="E2941" s="1">
        <v>2017</v>
      </c>
      <c r="F2941" s="1" t="s">
        <v>2700</v>
      </c>
      <c r="G2941" s="1" t="s">
        <v>2701</v>
      </c>
      <c r="H2941" s="8" t="str">
        <f>HYPERLINK("https://doi.org/"&amp;G2941)</f>
        <v>https://doi.org/10.1371/journal.pone.0183771</v>
      </c>
      <c r="I2941" s="1" t="s">
        <v>2702</v>
      </c>
      <c r="J2941" s="1" t="s">
        <v>2695</v>
      </c>
      <c r="K2941" s="2">
        <v>1</v>
      </c>
      <c r="L2941" s="2"/>
      <c r="M2941" s="2" t="s">
        <v>47</v>
      </c>
      <c r="N2941" s="9">
        <f>S2941*Unit_conversion!$C$5</f>
        <v>0.85351416997448837</v>
      </c>
      <c r="O2941" s="2"/>
      <c r="P2941" s="2"/>
      <c r="Q2941" s="2"/>
      <c r="R2941" s="52"/>
      <c r="S2941" s="53">
        <v>24.24</v>
      </c>
      <c r="U2941" s="2" t="s">
        <v>35</v>
      </c>
      <c r="V2941" s="54" t="s">
        <v>29</v>
      </c>
      <c r="W2941" s="54" t="s">
        <v>2715</v>
      </c>
      <c r="X2941" s="2" t="s">
        <v>1141</v>
      </c>
      <c r="Y2941" s="2"/>
    </row>
    <row r="2942" spans="1:25" ht="14.25" customHeight="1">
      <c r="A2942" s="1">
        <v>3449</v>
      </c>
      <c r="B2942" s="2">
        <v>1</v>
      </c>
      <c r="C2942" s="1" t="s">
        <v>2698</v>
      </c>
      <c r="D2942" s="1" t="s">
        <v>2699</v>
      </c>
      <c r="E2942" s="1">
        <v>2017</v>
      </c>
      <c r="F2942" s="1" t="s">
        <v>2700</v>
      </c>
      <c r="G2942" s="1" t="s">
        <v>2701</v>
      </c>
      <c r="H2942" s="8" t="str">
        <f>HYPERLINK("https://doi.org/"&amp;G2942)</f>
        <v>https://doi.org/10.1371/journal.pone.0183771</v>
      </c>
      <c r="I2942" s="1" t="s">
        <v>2702</v>
      </c>
      <c r="J2942" s="1" t="s">
        <v>2695</v>
      </c>
      <c r="K2942" s="2">
        <v>1</v>
      </c>
      <c r="L2942" s="2"/>
      <c r="M2942" s="2" t="s">
        <v>47</v>
      </c>
      <c r="N2942" s="9">
        <f>S2942*Unit_conversion!$C$5</f>
        <v>1.1408357717480786</v>
      </c>
      <c r="O2942" s="2"/>
      <c r="P2942" s="2"/>
      <c r="Q2942" s="2"/>
      <c r="R2942" s="52"/>
      <c r="S2942" s="53">
        <v>32.4</v>
      </c>
      <c r="U2942" s="2" t="s">
        <v>35</v>
      </c>
      <c r="V2942" s="54" t="s">
        <v>29</v>
      </c>
      <c r="W2942" s="54" t="s">
        <v>2716</v>
      </c>
      <c r="X2942" s="2" t="s">
        <v>1141</v>
      </c>
      <c r="Y2942" s="2"/>
    </row>
    <row r="2943" spans="1:25" ht="14.25" customHeight="1">
      <c r="A2943" s="1">
        <v>3449</v>
      </c>
      <c r="B2943" s="2">
        <v>1</v>
      </c>
      <c r="C2943" s="1" t="s">
        <v>2698</v>
      </c>
      <c r="D2943" s="1" t="s">
        <v>2699</v>
      </c>
      <c r="E2943" s="1">
        <v>2017</v>
      </c>
      <c r="F2943" s="1" t="s">
        <v>2700</v>
      </c>
      <c r="G2943" s="1" t="s">
        <v>2701</v>
      </c>
      <c r="H2943" s="8" t="str">
        <f>HYPERLINK("https://doi.org/"&amp;G2943)</f>
        <v>https://doi.org/10.1371/journal.pone.0183771</v>
      </c>
      <c r="I2943" s="1" t="s">
        <v>2702</v>
      </c>
      <c r="J2943" s="1" t="s">
        <v>2695</v>
      </c>
      <c r="K2943" s="2">
        <v>1</v>
      </c>
      <c r="L2943" s="2"/>
      <c r="M2943" s="2" t="s">
        <v>47</v>
      </c>
      <c r="N2943" s="9">
        <f>S2943*Unit_conversion!$C$5</f>
        <v>1.0102030336868018</v>
      </c>
      <c r="O2943" s="2"/>
      <c r="P2943" s="2"/>
      <c r="Q2943" s="2"/>
      <c r="R2943" s="52"/>
      <c r="S2943" s="53">
        <v>28.69</v>
      </c>
      <c r="U2943" s="2" t="s">
        <v>35</v>
      </c>
      <c r="V2943" s="54" t="s">
        <v>29</v>
      </c>
      <c r="W2943" s="54" t="s">
        <v>2717</v>
      </c>
      <c r="X2943" s="2" t="s">
        <v>1141</v>
      </c>
      <c r="Y2943" s="2"/>
    </row>
    <row r="2944" spans="1:25" ht="14.25" customHeight="1">
      <c r="A2944" s="1">
        <v>3449</v>
      </c>
      <c r="B2944" s="2">
        <v>1</v>
      </c>
      <c r="C2944" s="1" t="s">
        <v>2698</v>
      </c>
      <c r="D2944" s="1" t="s">
        <v>2699</v>
      </c>
      <c r="E2944" s="1">
        <v>2017</v>
      </c>
      <c r="F2944" s="1" t="s">
        <v>2700</v>
      </c>
      <c r="G2944" s="1" t="s">
        <v>2701</v>
      </c>
      <c r="H2944" s="8" t="str">
        <f>HYPERLINK("https://doi.org/"&amp;G2944)</f>
        <v>https://doi.org/10.1371/journal.pone.0183771</v>
      </c>
      <c r="I2944" s="1" t="s">
        <v>2702</v>
      </c>
      <c r="J2944" s="1" t="s">
        <v>2695</v>
      </c>
      <c r="K2944" s="2">
        <v>1</v>
      </c>
      <c r="L2944" s="2"/>
      <c r="M2944" s="2" t="s">
        <v>47</v>
      </c>
      <c r="N2944" s="9">
        <f>S2944*Unit_conversion!$C$5</f>
        <v>2.1563204525263067</v>
      </c>
      <c r="O2944" s="2"/>
      <c r="P2944" s="2"/>
      <c r="Q2944" s="2"/>
      <c r="R2944" s="52"/>
      <c r="S2944" s="53">
        <v>61.24</v>
      </c>
      <c r="U2944" s="2" t="s">
        <v>35</v>
      </c>
      <c r="V2944" s="54" t="s">
        <v>29</v>
      </c>
      <c r="W2944" s="54" t="s">
        <v>2718</v>
      </c>
      <c r="X2944" s="2" t="s">
        <v>1141</v>
      </c>
      <c r="Y2944" s="2"/>
    </row>
    <row r="2945" spans="1:25" ht="14.25" customHeight="1">
      <c r="A2945" s="1">
        <v>3449</v>
      </c>
      <c r="B2945" s="2">
        <v>1</v>
      </c>
      <c r="C2945" s="1" t="s">
        <v>2698</v>
      </c>
      <c r="D2945" s="1" t="s">
        <v>2699</v>
      </c>
      <c r="E2945" s="1">
        <v>2017</v>
      </c>
      <c r="F2945" s="1" t="s">
        <v>2700</v>
      </c>
      <c r="G2945" s="1" t="s">
        <v>2701</v>
      </c>
      <c r="H2945" s="8" t="str">
        <f>HYPERLINK("https://doi.org/"&amp;G2945)</f>
        <v>https://doi.org/10.1371/journal.pone.0183771</v>
      </c>
      <c r="I2945" s="1" t="s">
        <v>2702</v>
      </c>
      <c r="J2945" s="1" t="s">
        <v>2695</v>
      </c>
      <c r="K2945" s="2">
        <v>1</v>
      </c>
      <c r="L2945" s="2"/>
      <c r="M2945" s="2" t="s">
        <v>47</v>
      </c>
      <c r="N2945" s="9">
        <f>S2945*Unit_conversion!$C$5</f>
        <v>1.4563261580092757</v>
      </c>
      <c r="O2945" s="2"/>
      <c r="P2945" s="2"/>
      <c r="Q2945" s="2"/>
      <c r="R2945" s="52"/>
      <c r="S2945" s="53">
        <v>41.36</v>
      </c>
      <c r="U2945" s="2" t="s">
        <v>35</v>
      </c>
      <c r="V2945" s="54" t="s">
        <v>29</v>
      </c>
      <c r="W2945" s="54" t="s">
        <v>2719</v>
      </c>
      <c r="X2945" s="2" t="s">
        <v>1141</v>
      </c>
      <c r="Y2945" s="2"/>
    </row>
    <row r="2946" spans="1:25" ht="14.25" customHeight="1">
      <c r="A2946" s="1">
        <v>3449</v>
      </c>
      <c r="B2946" s="2">
        <v>1</v>
      </c>
      <c r="C2946" s="1" t="s">
        <v>2698</v>
      </c>
      <c r="D2946" s="1" t="s">
        <v>2699</v>
      </c>
      <c r="E2946" s="1">
        <v>2017</v>
      </c>
      <c r="F2946" s="1" t="s">
        <v>2700</v>
      </c>
      <c r="G2946" s="1" t="s">
        <v>2701</v>
      </c>
      <c r="H2946" s="8" t="str">
        <f>HYPERLINK("https://doi.org/"&amp;G2946)</f>
        <v>https://doi.org/10.1371/journal.pone.0183771</v>
      </c>
      <c r="I2946" s="1" t="s">
        <v>2702</v>
      </c>
      <c r="J2946" s="1" t="s">
        <v>2695</v>
      </c>
      <c r="K2946" s="2">
        <v>1</v>
      </c>
      <c r="L2946" s="2"/>
      <c r="M2946" s="2" t="s">
        <v>47</v>
      </c>
      <c r="N2946" s="9">
        <f>S2946*Unit_conversion!$C$5</f>
        <v>1.3739324633830257</v>
      </c>
      <c r="O2946" s="2"/>
      <c r="P2946" s="2"/>
      <c r="Q2946" s="2"/>
      <c r="R2946" s="52"/>
      <c r="S2946" s="53">
        <v>39.020000000000003</v>
      </c>
      <c r="U2946" s="2" t="s">
        <v>35</v>
      </c>
      <c r="V2946" s="54" t="s">
        <v>29</v>
      </c>
      <c r="W2946" s="54" t="s">
        <v>2720</v>
      </c>
      <c r="X2946" s="2" t="s">
        <v>1141</v>
      </c>
      <c r="Y2946" s="2"/>
    </row>
    <row r="2947" spans="1:25" ht="14.25" customHeight="1">
      <c r="A2947" s="1">
        <v>3449</v>
      </c>
      <c r="B2947" s="2">
        <v>1</v>
      </c>
      <c r="C2947" s="1" t="s">
        <v>2698</v>
      </c>
      <c r="D2947" s="1" t="s">
        <v>2699</v>
      </c>
      <c r="E2947" s="1">
        <v>2017</v>
      </c>
      <c r="F2947" s="1" t="s">
        <v>2700</v>
      </c>
      <c r="G2947" s="1" t="s">
        <v>2701</v>
      </c>
      <c r="H2947" s="8" t="str">
        <f>HYPERLINK("https://doi.org/"&amp;G2947)</f>
        <v>https://doi.org/10.1371/journal.pone.0183771</v>
      </c>
      <c r="I2947" s="1" t="s">
        <v>2702</v>
      </c>
      <c r="J2947" s="1" t="s">
        <v>2695</v>
      </c>
      <c r="K2947" s="2">
        <v>1</v>
      </c>
      <c r="L2947" s="2"/>
      <c r="M2947" s="2" t="s">
        <v>47</v>
      </c>
      <c r="N2947" s="9">
        <f>S2947*Unit_conversion!$C$5</f>
        <v>0.98133002958700466</v>
      </c>
      <c r="O2947" s="2"/>
      <c r="P2947" s="2"/>
      <c r="Q2947" s="2"/>
      <c r="R2947" s="52"/>
      <c r="S2947" s="53">
        <v>27.87</v>
      </c>
      <c r="U2947" s="2" t="s">
        <v>35</v>
      </c>
      <c r="V2947" s="54" t="s">
        <v>29</v>
      </c>
      <c r="W2947" s="54" t="s">
        <v>2721</v>
      </c>
      <c r="X2947" s="2" t="s">
        <v>1141</v>
      </c>
      <c r="Y2947" s="2"/>
    </row>
    <row r="2948" spans="1:25" ht="14.25" customHeight="1">
      <c r="A2948" s="1">
        <v>3449</v>
      </c>
      <c r="B2948" s="2">
        <v>1</v>
      </c>
      <c r="C2948" s="1" t="s">
        <v>2698</v>
      </c>
      <c r="D2948" s="1" t="s">
        <v>2699</v>
      </c>
      <c r="E2948" s="1">
        <v>2017</v>
      </c>
      <c r="F2948" s="1" t="s">
        <v>2700</v>
      </c>
      <c r="G2948" s="1" t="s">
        <v>2701</v>
      </c>
      <c r="H2948" s="8" t="str">
        <f>HYPERLINK("https://doi.org/"&amp;G2948)</f>
        <v>https://doi.org/10.1371/journal.pone.0183771</v>
      </c>
      <c r="I2948" s="1" t="s">
        <v>2702</v>
      </c>
      <c r="J2948" s="1" t="s">
        <v>2695</v>
      </c>
      <c r="K2948" s="2">
        <v>1</v>
      </c>
      <c r="L2948" s="2"/>
      <c r="M2948" s="2" t="s">
        <v>47</v>
      </c>
      <c r="N2948" s="9">
        <f>S2948*Unit_conversion!$C$5</f>
        <v>1.0866108616094354</v>
      </c>
      <c r="O2948" s="2"/>
      <c r="P2948" s="2"/>
      <c r="Q2948" s="2"/>
      <c r="R2948" s="52"/>
      <c r="S2948" s="53">
        <v>30.86</v>
      </c>
      <c r="U2948" s="2" t="s">
        <v>35</v>
      </c>
      <c r="V2948" s="54" t="s">
        <v>29</v>
      </c>
      <c r="W2948" s="54" t="s">
        <v>697</v>
      </c>
      <c r="X2948" s="2" t="s">
        <v>1141</v>
      </c>
      <c r="Y2948" s="2"/>
    </row>
    <row r="2949" spans="1:25" ht="14.25" customHeight="1">
      <c r="A2949" s="1">
        <v>3449</v>
      </c>
      <c r="B2949" s="2">
        <v>1</v>
      </c>
      <c r="C2949" s="1" t="s">
        <v>2698</v>
      </c>
      <c r="D2949" s="1" t="s">
        <v>2699</v>
      </c>
      <c r="E2949" s="1">
        <v>2017</v>
      </c>
      <c r="F2949" s="1" t="s">
        <v>2700</v>
      </c>
      <c r="G2949" s="1" t="s">
        <v>2701</v>
      </c>
      <c r="H2949" s="8" t="str">
        <f>HYPERLINK("https://doi.org/"&amp;G2949)</f>
        <v>https://doi.org/10.1371/journal.pone.0183771</v>
      </c>
      <c r="I2949" s="1" t="s">
        <v>2702</v>
      </c>
      <c r="J2949" s="1" t="s">
        <v>2695</v>
      </c>
      <c r="K2949" s="2">
        <v>1</v>
      </c>
      <c r="L2949" s="2"/>
      <c r="M2949" s="2" t="s">
        <v>47</v>
      </c>
      <c r="N2949" s="9">
        <f>S2949*Unit_conversion!$C$5</f>
        <v>1.1035121323019994</v>
      </c>
      <c r="O2949" s="2"/>
      <c r="P2949" s="2"/>
      <c r="Q2949" s="2"/>
      <c r="R2949" s="52"/>
      <c r="S2949" s="53">
        <v>31.34</v>
      </c>
      <c r="U2949" s="2" t="s">
        <v>35</v>
      </c>
      <c r="V2949" s="54" t="s">
        <v>29</v>
      </c>
      <c r="W2949" s="54" t="s">
        <v>2722</v>
      </c>
      <c r="X2949" s="2" t="s">
        <v>1141</v>
      </c>
      <c r="Y2949" s="2"/>
    </row>
    <row r="2950" spans="1:25" ht="14.25" customHeight="1">
      <c r="A2950" s="1">
        <v>3449</v>
      </c>
      <c r="B2950" s="2">
        <v>1</v>
      </c>
      <c r="C2950" s="1" t="s">
        <v>2698</v>
      </c>
      <c r="D2950" s="1" t="s">
        <v>2699</v>
      </c>
      <c r="E2950" s="1">
        <v>2017</v>
      </c>
      <c r="F2950" s="1" t="s">
        <v>2700</v>
      </c>
      <c r="G2950" s="1" t="s">
        <v>2701</v>
      </c>
      <c r="H2950" s="8" t="str">
        <f>HYPERLINK("https://doi.org/"&amp;G2950)</f>
        <v>https://doi.org/10.1371/journal.pone.0183771</v>
      </c>
      <c r="I2950" s="1" t="s">
        <v>2702</v>
      </c>
      <c r="J2950" s="1" t="s">
        <v>2695</v>
      </c>
      <c r="K2950" s="2">
        <v>1</v>
      </c>
      <c r="L2950" s="2"/>
      <c r="M2950" s="2" t="s">
        <v>47</v>
      </c>
      <c r="N2950" s="9">
        <f>S2950*Unit_conversion!$C$5</f>
        <v>1.7580842618327643</v>
      </c>
      <c r="O2950" s="2"/>
      <c r="P2950" s="2"/>
      <c r="Q2950" s="2"/>
      <c r="R2950" s="52"/>
      <c r="S2950" s="53">
        <v>49.93</v>
      </c>
      <c r="U2950" s="2" t="s">
        <v>35</v>
      </c>
      <c r="V2950" s="54" t="s">
        <v>29</v>
      </c>
      <c r="W2950" s="54" t="s">
        <v>2723</v>
      </c>
      <c r="X2950" s="2" t="s">
        <v>1141</v>
      </c>
      <c r="Y2950" s="2"/>
    </row>
    <row r="2951" spans="1:25" ht="14.25" customHeight="1">
      <c r="A2951" s="1">
        <v>3449</v>
      </c>
      <c r="B2951" s="2">
        <v>1</v>
      </c>
      <c r="C2951" s="1" t="s">
        <v>2698</v>
      </c>
      <c r="D2951" s="1" t="s">
        <v>2699</v>
      </c>
      <c r="E2951" s="1">
        <v>2017</v>
      </c>
      <c r="F2951" s="1" t="s">
        <v>2700</v>
      </c>
      <c r="G2951" s="1" t="s">
        <v>2701</v>
      </c>
      <c r="H2951" s="8" t="str">
        <f>HYPERLINK("https://doi.org/"&amp;G2951)</f>
        <v>https://doi.org/10.1371/journal.pone.0183771</v>
      </c>
      <c r="I2951" s="1" t="s">
        <v>2702</v>
      </c>
      <c r="J2951" s="1" t="s">
        <v>2695</v>
      </c>
      <c r="K2951" s="2">
        <v>1</v>
      </c>
      <c r="L2951" s="2"/>
      <c r="M2951" s="2" t="s">
        <v>47</v>
      </c>
      <c r="N2951" s="9">
        <f>S2951*Unit_conversion!$C$5</f>
        <v>2.8253290841069698</v>
      </c>
      <c r="O2951" s="2"/>
      <c r="P2951" s="2"/>
      <c r="Q2951" s="2"/>
      <c r="R2951" s="52"/>
      <c r="S2951" s="53">
        <v>80.239999999999995</v>
      </c>
      <c r="U2951" s="2" t="s">
        <v>35</v>
      </c>
      <c r="V2951" s="54" t="s">
        <v>29</v>
      </c>
      <c r="W2951" s="54" t="s">
        <v>2724</v>
      </c>
      <c r="X2951" s="2" t="s">
        <v>1141</v>
      </c>
      <c r="Y2951" s="2"/>
    </row>
    <row r="2952" spans="1:25" ht="14.25" customHeight="1">
      <c r="A2952" s="1">
        <v>3449</v>
      </c>
      <c r="B2952" s="2">
        <v>1</v>
      </c>
      <c r="C2952" s="1" t="s">
        <v>2698</v>
      </c>
      <c r="D2952" s="1" t="s">
        <v>2699</v>
      </c>
      <c r="E2952" s="1">
        <v>2017</v>
      </c>
      <c r="F2952" s="1" t="s">
        <v>2700</v>
      </c>
      <c r="G2952" s="1" t="s">
        <v>2701</v>
      </c>
      <c r="H2952" s="8" t="str">
        <f>HYPERLINK("https://doi.org/"&amp;G2952)</f>
        <v>https://doi.org/10.1371/journal.pone.0183771</v>
      </c>
      <c r="I2952" s="1" t="s">
        <v>2702</v>
      </c>
      <c r="J2952" s="1" t="s">
        <v>2695</v>
      </c>
      <c r="K2952" s="2">
        <v>1</v>
      </c>
      <c r="L2952" s="2"/>
      <c r="M2952" s="2" t="s">
        <v>47</v>
      </c>
      <c r="N2952" s="9">
        <f>S2952*Unit_conversion!$C$5</f>
        <v>1.5045652014443023</v>
      </c>
      <c r="O2952" s="2"/>
      <c r="P2952" s="2"/>
      <c r="Q2952" s="2"/>
      <c r="R2952" s="52"/>
      <c r="S2952" s="53">
        <v>42.73</v>
      </c>
      <c r="U2952" s="2" t="s">
        <v>35</v>
      </c>
      <c r="V2952" s="54" t="s">
        <v>29</v>
      </c>
      <c r="W2952" s="54" t="s">
        <v>1655</v>
      </c>
      <c r="X2952" s="2" t="s">
        <v>1141</v>
      </c>
      <c r="Y2952" s="2"/>
    </row>
    <row r="2953" spans="1:25" ht="14.25" customHeight="1">
      <c r="A2953" s="1">
        <v>3449</v>
      </c>
      <c r="B2953" s="2">
        <v>1</v>
      </c>
      <c r="C2953" s="1" t="s">
        <v>2698</v>
      </c>
      <c r="D2953" s="1" t="s">
        <v>2699</v>
      </c>
      <c r="E2953" s="1">
        <v>2017</v>
      </c>
      <c r="F2953" s="1" t="s">
        <v>2700</v>
      </c>
      <c r="G2953" s="1" t="s">
        <v>2701</v>
      </c>
      <c r="H2953" s="8" t="str">
        <f>HYPERLINK("https://doi.org/"&amp;G2953)</f>
        <v>https://doi.org/10.1371/journal.pone.0183771</v>
      </c>
      <c r="I2953" s="1" t="s">
        <v>2702</v>
      </c>
      <c r="J2953" s="1" t="s">
        <v>2695</v>
      </c>
      <c r="K2953" s="2">
        <v>1</v>
      </c>
      <c r="L2953" s="2"/>
      <c r="M2953" s="2" t="s">
        <v>47</v>
      </c>
      <c r="N2953" s="9">
        <f>S2953*Unit_conversion!$C$5</f>
        <v>1.4718189894774594</v>
      </c>
      <c r="O2953" s="2"/>
      <c r="P2953" s="2"/>
      <c r="Q2953" s="2"/>
      <c r="R2953" s="52"/>
      <c r="S2953" s="53">
        <v>41.8</v>
      </c>
      <c r="U2953" s="2" t="s">
        <v>35</v>
      </c>
      <c r="V2953" s="54" t="s">
        <v>29</v>
      </c>
      <c r="W2953" s="54" t="s">
        <v>1656</v>
      </c>
      <c r="X2953" s="2" t="s">
        <v>1141</v>
      </c>
      <c r="Y2953" s="2"/>
    </row>
    <row r="2954" spans="1:25" ht="14.25" customHeight="1">
      <c r="A2954" s="1">
        <v>3449</v>
      </c>
      <c r="B2954" s="2">
        <v>1</v>
      </c>
      <c r="C2954" s="1" t="s">
        <v>2698</v>
      </c>
      <c r="D2954" s="1" t="s">
        <v>2699</v>
      </c>
      <c r="E2954" s="1">
        <v>2017</v>
      </c>
      <c r="F2954" s="1" t="s">
        <v>2700</v>
      </c>
      <c r="G2954" s="1" t="s">
        <v>2701</v>
      </c>
      <c r="H2954" s="8" t="str">
        <f>HYPERLINK("https://doi.org/"&amp;G2954)</f>
        <v>https://doi.org/10.1371/journal.pone.0183771</v>
      </c>
      <c r="I2954" s="1" t="s">
        <v>2702</v>
      </c>
      <c r="J2954" s="1" t="s">
        <v>2695</v>
      </c>
      <c r="K2954" s="2">
        <v>1</v>
      </c>
      <c r="L2954" s="2"/>
      <c r="M2954" s="2" t="s">
        <v>47</v>
      </c>
      <c r="N2954" s="9">
        <f>S2954*Unit_conversion!$C$5</f>
        <v>1.3510453259868449</v>
      </c>
      <c r="O2954" s="2"/>
      <c r="P2954" s="2"/>
      <c r="Q2954" s="2"/>
      <c r="R2954" s="52"/>
      <c r="S2954" s="53">
        <v>38.369999999999997</v>
      </c>
      <c r="U2954" s="2" t="s">
        <v>35</v>
      </c>
      <c r="V2954" s="54" t="s">
        <v>29</v>
      </c>
      <c r="W2954" s="54" t="s">
        <v>1657</v>
      </c>
      <c r="X2954" s="2" t="s">
        <v>1141</v>
      </c>
      <c r="Y2954" s="2"/>
    </row>
    <row r="2955" spans="1:25" ht="14.25" customHeight="1">
      <c r="A2955" s="1">
        <v>3449</v>
      </c>
      <c r="B2955" s="2">
        <v>1</v>
      </c>
      <c r="C2955" s="1" t="s">
        <v>2698</v>
      </c>
      <c r="D2955" s="1" t="s">
        <v>2699</v>
      </c>
      <c r="E2955" s="1">
        <v>2017</v>
      </c>
      <c r="F2955" s="1" t="s">
        <v>2700</v>
      </c>
      <c r="G2955" s="1" t="s">
        <v>2701</v>
      </c>
      <c r="H2955" s="8" t="str">
        <f>HYPERLINK("https://doi.org/"&amp;G2955)</f>
        <v>https://doi.org/10.1371/journal.pone.0183771</v>
      </c>
      <c r="I2955" s="1" t="s">
        <v>2702</v>
      </c>
      <c r="J2955" s="1" t="s">
        <v>2695</v>
      </c>
      <c r="K2955" s="2">
        <v>1</v>
      </c>
      <c r="L2955" s="2"/>
      <c r="M2955" s="2" t="s">
        <v>48</v>
      </c>
      <c r="N2955" s="9">
        <f>S2955*Unit_conversion!$C$5</f>
        <v>0.67569871789647007</v>
      </c>
      <c r="O2955" s="2"/>
      <c r="P2955" s="2"/>
      <c r="Q2955" s="2"/>
      <c r="R2955" s="52"/>
      <c r="S2955" s="53">
        <v>19.190000000000001</v>
      </c>
      <c r="U2955" s="2" t="s">
        <v>35</v>
      </c>
      <c r="V2955" s="54" t="s">
        <v>29</v>
      </c>
      <c r="W2955" s="54" t="s">
        <v>1659</v>
      </c>
      <c r="X2955" s="2" t="s">
        <v>1141</v>
      </c>
      <c r="Y2955" s="2"/>
    </row>
    <row r="2956" spans="1:25" ht="14.25" customHeight="1">
      <c r="A2956" s="1">
        <v>3449</v>
      </c>
      <c r="B2956" s="2">
        <v>1</v>
      </c>
      <c r="C2956" s="1" t="s">
        <v>2698</v>
      </c>
      <c r="D2956" s="1" t="s">
        <v>2699</v>
      </c>
      <c r="E2956" s="1">
        <v>2017</v>
      </c>
      <c r="F2956" s="1" t="s">
        <v>2700</v>
      </c>
      <c r="G2956" s="1" t="s">
        <v>2701</v>
      </c>
      <c r="H2956" s="8" t="str">
        <f>HYPERLINK("https://doi.org/"&amp;G2956)</f>
        <v>https://doi.org/10.1371/journal.pone.0183771</v>
      </c>
      <c r="I2956" s="1" t="s">
        <v>2702</v>
      </c>
      <c r="J2956" s="1" t="s">
        <v>2695</v>
      </c>
      <c r="K2956" s="2">
        <v>1</v>
      </c>
      <c r="L2956" s="2"/>
      <c r="M2956" s="2" t="s">
        <v>48</v>
      </c>
      <c r="N2956" s="9">
        <f>S2956*Unit_conversion!$C$5</f>
        <v>0.91795026448988915</v>
      </c>
      <c r="O2956" s="2"/>
      <c r="P2956" s="2"/>
      <c r="Q2956" s="2"/>
      <c r="R2956" s="52"/>
      <c r="S2956" s="53">
        <v>26.07</v>
      </c>
      <c r="U2956" s="2" t="s">
        <v>35</v>
      </c>
      <c r="V2956" s="54" t="s">
        <v>29</v>
      </c>
      <c r="W2956" s="54" t="s">
        <v>1545</v>
      </c>
      <c r="X2956" s="2" t="s">
        <v>1141</v>
      </c>
      <c r="Y2956" s="2"/>
    </row>
    <row r="2957" spans="1:25" ht="14.25" customHeight="1">
      <c r="A2957" s="1">
        <v>3449</v>
      </c>
      <c r="B2957" s="2">
        <v>1</v>
      </c>
      <c r="C2957" s="1" t="s">
        <v>2698</v>
      </c>
      <c r="D2957" s="1" t="s">
        <v>2699</v>
      </c>
      <c r="E2957" s="1">
        <v>2017</v>
      </c>
      <c r="F2957" s="1" t="s">
        <v>2700</v>
      </c>
      <c r="G2957" s="1" t="s">
        <v>2701</v>
      </c>
      <c r="H2957" s="8" t="str">
        <f>HYPERLINK("https://doi.org/"&amp;G2957)</f>
        <v>https://doi.org/10.1371/journal.pone.0183771</v>
      </c>
      <c r="I2957" s="1" t="s">
        <v>2702</v>
      </c>
      <c r="J2957" s="1" t="s">
        <v>2695</v>
      </c>
      <c r="K2957" s="2">
        <v>1</v>
      </c>
      <c r="L2957" s="2"/>
      <c r="M2957" s="2" t="s">
        <v>48</v>
      </c>
      <c r="N2957" s="9">
        <f>S2957*Unit_conversion!$C$5</f>
        <v>0.7837964283676615</v>
      </c>
      <c r="O2957" s="2"/>
      <c r="P2957" s="2"/>
      <c r="Q2957" s="2"/>
      <c r="R2957" s="52"/>
      <c r="S2957" s="53">
        <v>22.26</v>
      </c>
      <c r="U2957" s="2" t="s">
        <v>35</v>
      </c>
      <c r="V2957" s="54" t="s">
        <v>29</v>
      </c>
      <c r="W2957" s="54" t="s">
        <v>2704</v>
      </c>
      <c r="X2957" s="2" t="s">
        <v>1141</v>
      </c>
      <c r="Y2957" s="2"/>
    </row>
    <row r="2958" spans="1:25" ht="14.25" customHeight="1">
      <c r="A2958" s="1">
        <v>3449</v>
      </c>
      <c r="B2958" s="2">
        <v>1</v>
      </c>
      <c r="C2958" s="1" t="s">
        <v>2698</v>
      </c>
      <c r="D2958" s="1" t="s">
        <v>2699</v>
      </c>
      <c r="E2958" s="1">
        <v>2017</v>
      </c>
      <c r="F2958" s="1" t="s">
        <v>2700</v>
      </c>
      <c r="G2958" s="1" t="s">
        <v>2701</v>
      </c>
      <c r="H2958" s="8" t="str">
        <f>HYPERLINK("https://doi.org/"&amp;G2958)</f>
        <v>https://doi.org/10.1371/journal.pone.0183771</v>
      </c>
      <c r="I2958" s="1" t="s">
        <v>2702</v>
      </c>
      <c r="J2958" s="1" t="s">
        <v>2695</v>
      </c>
      <c r="K2958" s="2">
        <v>1</v>
      </c>
      <c r="L2958" s="2"/>
      <c r="M2958" s="2" t="s">
        <v>48</v>
      </c>
      <c r="N2958" s="9">
        <f>S2958*Unit_conversion!$C$5</f>
        <v>0.73767004376920509</v>
      </c>
      <c r="O2958" s="2"/>
      <c r="P2958" s="2"/>
      <c r="Q2958" s="2"/>
      <c r="R2958" s="52"/>
      <c r="S2958" s="53">
        <v>20.95</v>
      </c>
      <c r="U2958" s="2" t="s">
        <v>35</v>
      </c>
      <c r="V2958" s="54" t="s">
        <v>29</v>
      </c>
      <c r="W2958" s="54" t="s">
        <v>2705</v>
      </c>
      <c r="X2958" s="2" t="s">
        <v>1141</v>
      </c>
      <c r="Y2958" s="2"/>
    </row>
    <row r="2959" spans="1:25" ht="14.25" customHeight="1">
      <c r="A2959" s="1">
        <v>3449</v>
      </c>
      <c r="B2959" s="2">
        <v>1</v>
      </c>
      <c r="C2959" s="1" t="s">
        <v>2698</v>
      </c>
      <c r="D2959" s="1" t="s">
        <v>2699</v>
      </c>
      <c r="E2959" s="1">
        <v>2017</v>
      </c>
      <c r="F2959" s="1" t="s">
        <v>2700</v>
      </c>
      <c r="G2959" s="1" t="s">
        <v>2701</v>
      </c>
      <c r="H2959" s="8" t="str">
        <f>HYPERLINK("https://doi.org/"&amp;G2959)</f>
        <v>https://doi.org/10.1371/journal.pone.0183771</v>
      </c>
      <c r="I2959" s="1" t="s">
        <v>2702</v>
      </c>
      <c r="J2959" s="1" t="s">
        <v>2695</v>
      </c>
      <c r="K2959" s="2">
        <v>1</v>
      </c>
      <c r="L2959" s="2"/>
      <c r="M2959" s="2" t="s">
        <v>48</v>
      </c>
      <c r="N2959" s="9">
        <f>S2959*Unit_conversion!$C$5</f>
        <v>0.66443120410142731</v>
      </c>
      <c r="O2959" s="2"/>
      <c r="P2959" s="2"/>
      <c r="Q2959" s="2"/>
      <c r="R2959" s="52"/>
      <c r="S2959" s="53">
        <v>18.87</v>
      </c>
      <c r="U2959" s="2" t="s">
        <v>35</v>
      </c>
      <c r="V2959" s="54" t="s">
        <v>29</v>
      </c>
      <c r="W2959" s="54" t="s">
        <v>1650</v>
      </c>
      <c r="X2959" s="2" t="s">
        <v>1141</v>
      </c>
      <c r="Y2959" s="2"/>
    </row>
    <row r="2960" spans="1:25" ht="14.25" customHeight="1">
      <c r="A2960" s="1">
        <v>3449</v>
      </c>
      <c r="B2960" s="2">
        <v>1</v>
      </c>
      <c r="C2960" s="1" t="s">
        <v>2698</v>
      </c>
      <c r="D2960" s="1" t="s">
        <v>2699</v>
      </c>
      <c r="E2960" s="1">
        <v>2017</v>
      </c>
      <c r="F2960" s="1" t="s">
        <v>2700</v>
      </c>
      <c r="G2960" s="1" t="s">
        <v>2701</v>
      </c>
      <c r="H2960" s="8" t="str">
        <f>HYPERLINK("https://doi.org/"&amp;G2960)</f>
        <v>https://doi.org/10.1371/journal.pone.0183771</v>
      </c>
      <c r="I2960" s="1" t="s">
        <v>2702</v>
      </c>
      <c r="J2960" s="1" t="s">
        <v>2695</v>
      </c>
      <c r="K2960" s="2">
        <v>1</v>
      </c>
      <c r="L2960" s="2"/>
      <c r="M2960" s="2" t="s">
        <v>48</v>
      </c>
      <c r="N2960" s="9">
        <f>S2960*Unit_conversion!$C$5</f>
        <v>0.64154406670524666</v>
      </c>
      <c r="O2960" s="2"/>
      <c r="P2960" s="2"/>
      <c r="Q2960" s="2"/>
      <c r="R2960" s="52"/>
      <c r="S2960" s="53">
        <v>18.22</v>
      </c>
      <c r="U2960" s="2" t="s">
        <v>35</v>
      </c>
      <c r="V2960" s="54" t="s">
        <v>29</v>
      </c>
      <c r="W2960" s="54" t="s">
        <v>1547</v>
      </c>
      <c r="X2960" s="2" t="s">
        <v>1141</v>
      </c>
      <c r="Y2960" s="2"/>
    </row>
    <row r="2961" spans="1:25" ht="14.25" customHeight="1">
      <c r="A2961" s="1">
        <v>3449</v>
      </c>
      <c r="B2961" s="2">
        <v>1</v>
      </c>
      <c r="C2961" s="1" t="s">
        <v>2698</v>
      </c>
      <c r="D2961" s="1" t="s">
        <v>2699</v>
      </c>
      <c r="E2961" s="1">
        <v>2017</v>
      </c>
      <c r="F2961" s="1" t="s">
        <v>2700</v>
      </c>
      <c r="G2961" s="1" t="s">
        <v>2701</v>
      </c>
      <c r="H2961" s="8" t="str">
        <f>HYPERLINK("https://doi.org/"&amp;G2961)</f>
        <v>https://doi.org/10.1371/journal.pone.0183771</v>
      </c>
      <c r="I2961" s="1" t="s">
        <v>2702</v>
      </c>
      <c r="J2961" s="1" t="s">
        <v>2695</v>
      </c>
      <c r="K2961" s="2">
        <v>1</v>
      </c>
      <c r="L2961" s="2"/>
      <c r="M2961" s="2" t="s">
        <v>48</v>
      </c>
      <c r="N2961" s="9">
        <f>S2961*Unit_conversion!$C$5</f>
        <v>0.85633104842324914</v>
      </c>
      <c r="O2961" s="2"/>
      <c r="P2961" s="2"/>
      <c r="Q2961" s="2"/>
      <c r="R2961" s="52"/>
      <c r="S2961" s="53">
        <v>24.32</v>
      </c>
      <c r="U2961" s="2" t="s">
        <v>35</v>
      </c>
      <c r="V2961" s="54" t="s">
        <v>29</v>
      </c>
      <c r="W2961" s="54" t="s">
        <v>2706</v>
      </c>
      <c r="X2961" s="2" t="s">
        <v>1141</v>
      </c>
      <c r="Y2961" s="2"/>
    </row>
    <row r="2962" spans="1:25" ht="14.25" customHeight="1">
      <c r="A2962" s="1">
        <v>3449</v>
      </c>
      <c r="B2962" s="2">
        <v>1</v>
      </c>
      <c r="C2962" s="1" t="s">
        <v>2698</v>
      </c>
      <c r="D2962" s="1" t="s">
        <v>2699</v>
      </c>
      <c r="E2962" s="1">
        <v>2017</v>
      </c>
      <c r="F2962" s="1" t="s">
        <v>2700</v>
      </c>
      <c r="G2962" s="1" t="s">
        <v>2701</v>
      </c>
      <c r="H2962" s="8" t="str">
        <f>HYPERLINK("https://doi.org/"&amp;G2962)</f>
        <v>https://doi.org/10.1371/journal.pone.0183771</v>
      </c>
      <c r="I2962" s="1" t="s">
        <v>2702</v>
      </c>
      <c r="J2962" s="1" t="s">
        <v>2695</v>
      </c>
      <c r="K2962" s="2">
        <v>1</v>
      </c>
      <c r="L2962" s="2"/>
      <c r="M2962" s="2" t="s">
        <v>48</v>
      </c>
      <c r="N2962" s="9">
        <f>S2962*Unit_conversion!$C$5</f>
        <v>0.69647319645608008</v>
      </c>
      <c r="O2962" s="2"/>
      <c r="P2962" s="2"/>
      <c r="Q2962" s="2"/>
      <c r="R2962" s="52"/>
      <c r="S2962" s="53">
        <v>19.78</v>
      </c>
      <c r="U2962" s="2" t="s">
        <v>35</v>
      </c>
      <c r="V2962" s="54" t="s">
        <v>29</v>
      </c>
      <c r="W2962" s="54" t="s">
        <v>2707</v>
      </c>
      <c r="X2962" s="2" t="s">
        <v>1141</v>
      </c>
      <c r="Y2962" s="2"/>
    </row>
    <row r="2963" spans="1:25" ht="14.25" customHeight="1">
      <c r="A2963" s="1">
        <v>3449</v>
      </c>
      <c r="B2963" s="2">
        <v>1</v>
      </c>
      <c r="C2963" s="1" t="s">
        <v>2698</v>
      </c>
      <c r="D2963" s="1" t="s">
        <v>2699</v>
      </c>
      <c r="E2963" s="1">
        <v>2017</v>
      </c>
      <c r="F2963" s="1" t="s">
        <v>2700</v>
      </c>
      <c r="G2963" s="1" t="s">
        <v>2701</v>
      </c>
      <c r="H2963" s="8" t="str">
        <f>HYPERLINK("https://doi.org/"&amp;G2963)</f>
        <v>https://doi.org/10.1371/journal.pone.0183771</v>
      </c>
      <c r="I2963" s="1" t="s">
        <v>2702</v>
      </c>
      <c r="J2963" s="1" t="s">
        <v>2695</v>
      </c>
      <c r="K2963" s="2">
        <v>1</v>
      </c>
      <c r="L2963" s="2"/>
      <c r="M2963" s="2" t="s">
        <v>48</v>
      </c>
      <c r="N2963" s="9">
        <f>S2963*Unit_conversion!$C$5</f>
        <v>1.7918868032178927</v>
      </c>
      <c r="O2963" s="2"/>
      <c r="P2963" s="2"/>
      <c r="Q2963" s="2"/>
      <c r="R2963" s="52"/>
      <c r="S2963" s="53">
        <v>50.89</v>
      </c>
      <c r="U2963" s="2" t="s">
        <v>35</v>
      </c>
      <c r="V2963" s="54" t="s">
        <v>29</v>
      </c>
      <c r="W2963" s="54" t="s">
        <v>2708</v>
      </c>
      <c r="X2963" s="2" t="s">
        <v>1141</v>
      </c>
      <c r="Y2963" s="2"/>
    </row>
    <row r="2964" spans="1:25" ht="14.25" customHeight="1">
      <c r="A2964" s="1">
        <v>3449</v>
      </c>
      <c r="B2964" s="2">
        <v>1</v>
      </c>
      <c r="C2964" s="1" t="s">
        <v>2698</v>
      </c>
      <c r="D2964" s="1" t="s">
        <v>2699</v>
      </c>
      <c r="E2964" s="1">
        <v>2017</v>
      </c>
      <c r="F2964" s="1" t="s">
        <v>2700</v>
      </c>
      <c r="G2964" s="1" t="s">
        <v>2701</v>
      </c>
      <c r="H2964" s="8" t="str">
        <f>HYPERLINK("https://doi.org/"&amp;G2964)</f>
        <v>https://doi.org/10.1371/journal.pone.0183771</v>
      </c>
      <c r="I2964" s="1" t="s">
        <v>2702</v>
      </c>
      <c r="J2964" s="1" t="s">
        <v>2695</v>
      </c>
      <c r="K2964" s="2">
        <v>1</v>
      </c>
      <c r="L2964" s="2"/>
      <c r="M2964" s="2" t="s">
        <v>48</v>
      </c>
      <c r="N2964" s="9">
        <f>S2964*Unit_conversion!$C$5</f>
        <v>0.95034436665063704</v>
      </c>
      <c r="O2964" s="2"/>
      <c r="P2964" s="2"/>
      <c r="Q2964" s="2"/>
      <c r="R2964" s="52"/>
      <c r="S2964" s="53">
        <v>26.99</v>
      </c>
      <c r="U2964" s="2" t="s">
        <v>35</v>
      </c>
      <c r="V2964" s="54" t="s">
        <v>29</v>
      </c>
      <c r="W2964" s="54" t="s">
        <v>2709</v>
      </c>
      <c r="X2964" s="2" t="s">
        <v>1141</v>
      </c>
      <c r="Y2964" s="2"/>
    </row>
    <row r="2965" spans="1:25" ht="14.25" customHeight="1">
      <c r="A2965" s="1">
        <v>3449</v>
      </c>
      <c r="B2965" s="2">
        <v>1</v>
      </c>
      <c r="C2965" s="1" t="s">
        <v>2698</v>
      </c>
      <c r="D2965" s="1" t="s">
        <v>2699</v>
      </c>
      <c r="E2965" s="1">
        <v>2017</v>
      </c>
      <c r="F2965" s="1" t="s">
        <v>2700</v>
      </c>
      <c r="G2965" s="1" t="s">
        <v>2701</v>
      </c>
      <c r="H2965" s="8" t="str">
        <f>HYPERLINK("https://doi.org/"&amp;G2965)</f>
        <v>https://doi.org/10.1371/journal.pone.0183771</v>
      </c>
      <c r="I2965" s="1" t="s">
        <v>2702</v>
      </c>
      <c r="J2965" s="1" t="s">
        <v>2695</v>
      </c>
      <c r="K2965" s="2">
        <v>1</v>
      </c>
      <c r="L2965" s="2"/>
      <c r="M2965" s="2" t="s">
        <v>48</v>
      </c>
      <c r="N2965" s="9">
        <f>S2965*Unit_conversion!$C$5</f>
        <v>0.81583842072231427</v>
      </c>
      <c r="O2965" s="2"/>
      <c r="P2965" s="2"/>
      <c r="Q2965" s="2"/>
      <c r="R2965" s="52"/>
      <c r="S2965" s="53">
        <v>23.17</v>
      </c>
      <c r="U2965" s="2" t="s">
        <v>35</v>
      </c>
      <c r="V2965" s="54" t="s">
        <v>29</v>
      </c>
      <c r="W2965" s="54" t="s">
        <v>1652</v>
      </c>
      <c r="X2965" s="2" t="s">
        <v>1141</v>
      </c>
      <c r="Y2965" s="2"/>
    </row>
    <row r="2966" spans="1:25" ht="14.25" customHeight="1">
      <c r="A2966" s="1">
        <v>3449</v>
      </c>
      <c r="B2966" s="2">
        <v>1</v>
      </c>
      <c r="C2966" s="1" t="s">
        <v>2698</v>
      </c>
      <c r="D2966" s="1" t="s">
        <v>2699</v>
      </c>
      <c r="E2966" s="1">
        <v>2017</v>
      </c>
      <c r="F2966" s="1" t="s">
        <v>2700</v>
      </c>
      <c r="G2966" s="1" t="s">
        <v>2701</v>
      </c>
      <c r="H2966" s="8" t="str">
        <f>HYPERLINK("https://doi.org/"&amp;G2966)</f>
        <v>https://doi.org/10.1371/journal.pone.0183771</v>
      </c>
      <c r="I2966" s="1" t="s">
        <v>2702</v>
      </c>
      <c r="J2966" s="1" t="s">
        <v>2695</v>
      </c>
      <c r="K2966" s="2">
        <v>1</v>
      </c>
      <c r="L2966" s="2"/>
      <c r="M2966" s="2" t="s">
        <v>48</v>
      </c>
      <c r="N2966" s="9">
        <f>S2966*Unit_conversion!$C$5</f>
        <v>0.87886607601333466</v>
      </c>
      <c r="O2966" s="2"/>
      <c r="P2966" s="2"/>
      <c r="Q2966" s="2"/>
      <c r="R2966" s="52"/>
      <c r="S2966" s="53">
        <v>24.96</v>
      </c>
      <c r="U2966" s="2" t="s">
        <v>35</v>
      </c>
      <c r="V2966" s="54" t="s">
        <v>29</v>
      </c>
      <c r="W2966" s="54" t="s">
        <v>2710</v>
      </c>
      <c r="X2966" s="2" t="s">
        <v>1141</v>
      </c>
      <c r="Y2966" s="2"/>
    </row>
    <row r="2967" spans="1:25" ht="14.25" customHeight="1">
      <c r="A2967" s="1">
        <v>3449</v>
      </c>
      <c r="B2967" s="2">
        <v>1</v>
      </c>
      <c r="C2967" s="1" t="s">
        <v>2698</v>
      </c>
      <c r="D2967" s="1" t="s">
        <v>2699</v>
      </c>
      <c r="E2967" s="1">
        <v>2017</v>
      </c>
      <c r="F2967" s="1" t="s">
        <v>2700</v>
      </c>
      <c r="G2967" s="1" t="s">
        <v>2701</v>
      </c>
      <c r="H2967" s="8" t="str">
        <f>HYPERLINK("https://doi.org/"&amp;G2967)</f>
        <v>https://doi.org/10.1371/journal.pone.0183771</v>
      </c>
      <c r="I2967" s="1" t="s">
        <v>2702</v>
      </c>
      <c r="J2967" s="1" t="s">
        <v>2695</v>
      </c>
      <c r="K2967" s="2">
        <v>1</v>
      </c>
      <c r="L2967" s="2"/>
      <c r="M2967" s="2" t="s">
        <v>48</v>
      </c>
      <c r="N2967" s="9">
        <f>S2967*Unit_conversion!$C$5</f>
        <v>0.85844370725981967</v>
      </c>
      <c r="O2967" s="2"/>
      <c r="P2967" s="2"/>
      <c r="Q2967" s="2"/>
      <c r="R2967" s="52"/>
      <c r="S2967" s="53">
        <v>24.38</v>
      </c>
      <c r="U2967" s="2" t="s">
        <v>35</v>
      </c>
      <c r="V2967" s="54" t="s">
        <v>29</v>
      </c>
      <c r="W2967" s="54" t="s">
        <v>1989</v>
      </c>
      <c r="X2967" s="2" t="s">
        <v>1141</v>
      </c>
      <c r="Y2967" s="2"/>
    </row>
    <row r="2968" spans="1:25" ht="14.25" customHeight="1">
      <c r="A2968" s="1">
        <v>3449</v>
      </c>
      <c r="B2968" s="2">
        <v>1</v>
      </c>
      <c r="C2968" s="1" t="s">
        <v>2698</v>
      </c>
      <c r="D2968" s="1" t="s">
        <v>2699</v>
      </c>
      <c r="E2968" s="1">
        <v>2017</v>
      </c>
      <c r="F2968" s="1" t="s">
        <v>2700</v>
      </c>
      <c r="G2968" s="1" t="s">
        <v>2701</v>
      </c>
      <c r="H2968" s="8" t="str">
        <f>HYPERLINK("https://doi.org/"&amp;G2968)</f>
        <v>https://doi.org/10.1371/journal.pone.0183771</v>
      </c>
      <c r="I2968" s="1" t="s">
        <v>2702</v>
      </c>
      <c r="J2968" s="1" t="s">
        <v>2695</v>
      </c>
      <c r="K2968" s="2">
        <v>1</v>
      </c>
      <c r="L2968" s="2"/>
      <c r="M2968" s="2" t="s">
        <v>48</v>
      </c>
      <c r="N2968" s="9">
        <f>S2968*Unit_conversion!$C$5</f>
        <v>0.97956948055652926</v>
      </c>
      <c r="O2968" s="2"/>
      <c r="P2968" s="2"/>
      <c r="Q2968" s="2"/>
      <c r="R2968" s="52"/>
      <c r="S2968" s="53">
        <v>27.82</v>
      </c>
      <c r="U2968" s="2" t="s">
        <v>35</v>
      </c>
      <c r="V2968" s="54" t="s">
        <v>29</v>
      </c>
      <c r="W2968" s="54" t="s">
        <v>2711</v>
      </c>
      <c r="X2968" s="2" t="s">
        <v>1141</v>
      </c>
      <c r="Y2968" s="2"/>
    </row>
    <row r="2969" spans="1:25" ht="14.25" customHeight="1">
      <c r="A2969" s="1">
        <v>3449</v>
      </c>
      <c r="B2969" s="2">
        <v>1</v>
      </c>
      <c r="C2969" s="1" t="s">
        <v>2698</v>
      </c>
      <c r="D2969" s="1" t="s">
        <v>2699</v>
      </c>
      <c r="E2969" s="1">
        <v>2017</v>
      </c>
      <c r="F2969" s="1" t="s">
        <v>2700</v>
      </c>
      <c r="G2969" s="1" t="s">
        <v>2701</v>
      </c>
      <c r="H2969" s="8" t="str">
        <f>HYPERLINK("https://doi.org/"&amp;G2969)</f>
        <v>https://doi.org/10.1371/journal.pone.0183771</v>
      </c>
      <c r="I2969" s="1" t="s">
        <v>2702</v>
      </c>
      <c r="J2969" s="1" t="s">
        <v>2695</v>
      </c>
      <c r="K2969" s="2">
        <v>1</v>
      </c>
      <c r="L2969" s="2"/>
      <c r="M2969" s="2" t="s">
        <v>48</v>
      </c>
      <c r="N2969" s="9">
        <f>S2969*Unit_conversion!$C$5</f>
        <v>0.61971325872735139</v>
      </c>
      <c r="O2969" s="2"/>
      <c r="P2969" s="2"/>
      <c r="Q2969" s="2"/>
      <c r="R2969" s="52"/>
      <c r="S2969" s="53">
        <v>17.600000000000001</v>
      </c>
      <c r="U2969" s="2" t="s">
        <v>35</v>
      </c>
      <c r="V2969" s="54" t="s">
        <v>29</v>
      </c>
      <c r="W2969" s="54" t="s">
        <v>2712</v>
      </c>
      <c r="X2969" s="2" t="s">
        <v>1141</v>
      </c>
      <c r="Y2969" s="2"/>
    </row>
    <row r="2970" spans="1:25" ht="14.25" customHeight="1">
      <c r="A2970" s="1">
        <v>3449</v>
      </c>
      <c r="B2970" s="2">
        <v>1</v>
      </c>
      <c r="C2970" s="1" t="s">
        <v>2698</v>
      </c>
      <c r="D2970" s="1" t="s">
        <v>2699</v>
      </c>
      <c r="E2970" s="1">
        <v>2017</v>
      </c>
      <c r="F2970" s="1" t="s">
        <v>2700</v>
      </c>
      <c r="G2970" s="1" t="s">
        <v>2701</v>
      </c>
      <c r="H2970" s="8" t="str">
        <f>HYPERLINK("https://doi.org/"&amp;G2970)</f>
        <v>https://doi.org/10.1371/journal.pone.0183771</v>
      </c>
      <c r="I2970" s="1" t="s">
        <v>2702</v>
      </c>
      <c r="J2970" s="1" t="s">
        <v>2695</v>
      </c>
      <c r="K2970" s="2">
        <v>1</v>
      </c>
      <c r="L2970" s="2"/>
      <c r="M2970" s="2" t="s">
        <v>48</v>
      </c>
      <c r="N2970" s="9">
        <f>S2970*Unit_conversion!$C$5</f>
        <v>0.83309180122097348</v>
      </c>
      <c r="O2970" s="2"/>
      <c r="P2970" s="2"/>
      <c r="Q2970" s="2"/>
      <c r="R2970" s="52"/>
      <c r="S2970" s="53">
        <v>23.66</v>
      </c>
      <c r="U2970" s="2" t="s">
        <v>35</v>
      </c>
      <c r="V2970" s="54" t="s">
        <v>29</v>
      </c>
      <c r="W2970" s="54" t="s">
        <v>1653</v>
      </c>
      <c r="X2970" s="2" t="s">
        <v>1141</v>
      </c>
      <c r="Y2970" s="2"/>
    </row>
    <row r="2971" spans="1:25" ht="14.25" customHeight="1">
      <c r="A2971" s="1">
        <v>3449</v>
      </c>
      <c r="B2971" s="2">
        <v>1</v>
      </c>
      <c r="C2971" s="1" t="s">
        <v>2698</v>
      </c>
      <c r="D2971" s="1" t="s">
        <v>2699</v>
      </c>
      <c r="E2971" s="1">
        <v>2017</v>
      </c>
      <c r="F2971" s="1" t="s">
        <v>2700</v>
      </c>
      <c r="G2971" s="1" t="s">
        <v>2701</v>
      </c>
      <c r="H2971" s="8" t="str">
        <f>HYPERLINK("https://doi.org/"&amp;G2971)</f>
        <v>https://doi.org/10.1371/journal.pone.0183771</v>
      </c>
      <c r="I2971" s="1" t="s">
        <v>2702</v>
      </c>
      <c r="J2971" s="1" t="s">
        <v>2695</v>
      </c>
      <c r="K2971" s="2">
        <v>1</v>
      </c>
      <c r="L2971" s="2"/>
      <c r="M2971" s="2" t="s">
        <v>48</v>
      </c>
      <c r="N2971" s="9">
        <f>S2971*Unit_conversion!$C$5</f>
        <v>1.4637204639372725</v>
      </c>
      <c r="O2971" s="2"/>
      <c r="P2971" s="2"/>
      <c r="Q2971" s="2"/>
      <c r="R2971" s="52"/>
      <c r="S2971" s="53">
        <v>41.57</v>
      </c>
      <c r="U2971" s="2" t="s">
        <v>35</v>
      </c>
      <c r="V2971" s="54" t="s">
        <v>29</v>
      </c>
      <c r="W2971" s="54" t="s">
        <v>2713</v>
      </c>
      <c r="X2971" s="2" t="s">
        <v>1141</v>
      </c>
      <c r="Y2971" s="2"/>
    </row>
    <row r="2972" spans="1:25" ht="14.25" customHeight="1">
      <c r="A2972" s="1">
        <v>3449</v>
      </c>
      <c r="B2972" s="2">
        <v>1</v>
      </c>
      <c r="C2972" s="1" t="s">
        <v>2698</v>
      </c>
      <c r="D2972" s="1" t="s">
        <v>2699</v>
      </c>
      <c r="E2972" s="1">
        <v>2017</v>
      </c>
      <c r="F2972" s="1" t="s">
        <v>2700</v>
      </c>
      <c r="G2972" s="1" t="s">
        <v>2701</v>
      </c>
      <c r="H2972" s="8" t="str">
        <f>HYPERLINK("https://doi.org/"&amp;G2972)</f>
        <v>https://doi.org/10.1371/journal.pone.0183771</v>
      </c>
      <c r="I2972" s="1" t="s">
        <v>2702</v>
      </c>
      <c r="J2972" s="1" t="s">
        <v>2695</v>
      </c>
      <c r="K2972" s="2">
        <v>1</v>
      </c>
      <c r="L2972" s="2"/>
      <c r="M2972" s="2" t="s">
        <v>48</v>
      </c>
      <c r="N2972" s="9">
        <f>S2972*Unit_conversion!$C$5</f>
        <v>0.69295209839512917</v>
      </c>
      <c r="O2972" s="2"/>
      <c r="P2972" s="2"/>
      <c r="Q2972" s="2"/>
      <c r="R2972" s="52"/>
      <c r="S2972" s="53">
        <v>19.68</v>
      </c>
      <c r="U2972" s="2" t="s">
        <v>35</v>
      </c>
      <c r="V2972" s="54" t="s">
        <v>29</v>
      </c>
      <c r="W2972" s="54" t="s">
        <v>2714</v>
      </c>
      <c r="X2972" s="2" t="s">
        <v>1141</v>
      </c>
      <c r="Y2972" s="2"/>
    </row>
    <row r="2973" spans="1:25" ht="14.25" customHeight="1">
      <c r="A2973" s="1">
        <v>3449</v>
      </c>
      <c r="B2973" s="2">
        <v>1</v>
      </c>
      <c r="C2973" s="1" t="s">
        <v>2698</v>
      </c>
      <c r="D2973" s="1" t="s">
        <v>2699</v>
      </c>
      <c r="E2973" s="1">
        <v>2017</v>
      </c>
      <c r="F2973" s="1" t="s">
        <v>2700</v>
      </c>
      <c r="G2973" s="1" t="s">
        <v>2701</v>
      </c>
      <c r="H2973" s="8" t="str">
        <f>HYPERLINK("https://doi.org/"&amp;G2973)</f>
        <v>https://doi.org/10.1371/journal.pone.0183771</v>
      </c>
      <c r="I2973" s="1" t="s">
        <v>2702</v>
      </c>
      <c r="J2973" s="1" t="s">
        <v>2695</v>
      </c>
      <c r="K2973" s="2">
        <v>1</v>
      </c>
      <c r="L2973" s="2"/>
      <c r="M2973" s="2" t="s">
        <v>48</v>
      </c>
      <c r="N2973" s="9">
        <f>S2973*Unit_conversion!$C$5</f>
        <v>1.4570303776214659</v>
      </c>
      <c r="O2973" s="2"/>
      <c r="P2973" s="2"/>
      <c r="Q2973" s="2"/>
      <c r="R2973" s="52"/>
      <c r="S2973" s="53">
        <v>41.38</v>
      </c>
      <c r="U2973" s="2" t="s">
        <v>35</v>
      </c>
      <c r="V2973" s="54" t="s">
        <v>29</v>
      </c>
      <c r="W2973" s="54" t="s">
        <v>1758</v>
      </c>
      <c r="X2973" s="2" t="s">
        <v>1141</v>
      </c>
      <c r="Y2973" s="2"/>
    </row>
    <row r="2974" spans="1:25" ht="14.25" customHeight="1">
      <c r="A2974" s="1">
        <v>3449</v>
      </c>
      <c r="B2974" s="2">
        <v>1</v>
      </c>
      <c r="C2974" s="1" t="s">
        <v>2698</v>
      </c>
      <c r="D2974" s="1" t="s">
        <v>2699</v>
      </c>
      <c r="E2974" s="1">
        <v>2017</v>
      </c>
      <c r="F2974" s="1" t="s">
        <v>2700</v>
      </c>
      <c r="G2974" s="1" t="s">
        <v>2701</v>
      </c>
      <c r="H2974" s="8" t="str">
        <f>HYPERLINK("https://doi.org/"&amp;G2974)</f>
        <v>https://doi.org/10.1371/journal.pone.0183771</v>
      </c>
      <c r="I2974" s="1" t="s">
        <v>2702</v>
      </c>
      <c r="J2974" s="1" t="s">
        <v>2695</v>
      </c>
      <c r="K2974" s="2">
        <v>1</v>
      </c>
      <c r="L2974" s="2"/>
      <c r="M2974" s="2" t="s">
        <v>48</v>
      </c>
      <c r="N2974" s="9">
        <f>S2974*Unit_conversion!$C$5</f>
        <v>0.93168254692759755</v>
      </c>
      <c r="O2974" s="2"/>
      <c r="P2974" s="2"/>
      <c r="Q2974" s="2"/>
      <c r="R2974" s="52"/>
      <c r="S2974" s="53">
        <v>26.46</v>
      </c>
      <c r="U2974" s="2" t="s">
        <v>35</v>
      </c>
      <c r="V2974" s="54" t="s">
        <v>29</v>
      </c>
      <c r="W2974" s="54" t="s">
        <v>730</v>
      </c>
      <c r="X2974" s="2" t="s">
        <v>1141</v>
      </c>
      <c r="Y2974" s="2"/>
    </row>
    <row r="2975" spans="1:25" ht="14.25" customHeight="1">
      <c r="A2975" s="1">
        <v>3449</v>
      </c>
      <c r="B2975" s="2">
        <v>1</v>
      </c>
      <c r="C2975" s="1" t="s">
        <v>2698</v>
      </c>
      <c r="D2975" s="1" t="s">
        <v>2699</v>
      </c>
      <c r="E2975" s="1">
        <v>2017</v>
      </c>
      <c r="F2975" s="1" t="s">
        <v>2700</v>
      </c>
      <c r="G2975" s="1" t="s">
        <v>2701</v>
      </c>
      <c r="H2975" s="8" t="str">
        <f>HYPERLINK("https://doi.org/"&amp;G2975)</f>
        <v>https://doi.org/10.1371/journal.pone.0183771</v>
      </c>
      <c r="I2975" s="1" t="s">
        <v>2702</v>
      </c>
      <c r="J2975" s="1" t="s">
        <v>2695</v>
      </c>
      <c r="K2975" s="2">
        <v>1</v>
      </c>
      <c r="L2975" s="2"/>
      <c r="M2975" s="2" t="s">
        <v>48</v>
      </c>
      <c r="N2975" s="9">
        <f>S2975*Unit_conversion!$C$5</f>
        <v>0.68943100033417837</v>
      </c>
      <c r="O2975" s="2"/>
      <c r="P2975" s="2"/>
      <c r="Q2975" s="2"/>
      <c r="R2975" s="52"/>
      <c r="S2975" s="53">
        <v>19.579999999999998</v>
      </c>
      <c r="U2975" s="2" t="s">
        <v>35</v>
      </c>
      <c r="V2975" s="54" t="s">
        <v>29</v>
      </c>
      <c r="W2975" s="54" t="s">
        <v>2715</v>
      </c>
      <c r="X2975" s="2" t="s">
        <v>1141</v>
      </c>
      <c r="Y2975" s="2"/>
    </row>
    <row r="2976" spans="1:25" ht="14.25" customHeight="1">
      <c r="A2976" s="1">
        <v>3449</v>
      </c>
      <c r="B2976" s="2">
        <v>1</v>
      </c>
      <c r="C2976" s="1" t="s">
        <v>2698</v>
      </c>
      <c r="D2976" s="1" t="s">
        <v>2699</v>
      </c>
      <c r="E2976" s="1">
        <v>2017</v>
      </c>
      <c r="F2976" s="1" t="s">
        <v>2700</v>
      </c>
      <c r="G2976" s="1" t="s">
        <v>2701</v>
      </c>
      <c r="H2976" s="8" t="str">
        <f>HYPERLINK("https://doi.org/"&amp;G2976)</f>
        <v>https://doi.org/10.1371/journal.pone.0183771</v>
      </c>
      <c r="I2976" s="1" t="s">
        <v>2702</v>
      </c>
      <c r="J2976" s="1" t="s">
        <v>2695</v>
      </c>
      <c r="K2976" s="2">
        <v>1</v>
      </c>
      <c r="L2976" s="2"/>
      <c r="M2976" s="2" t="s">
        <v>48</v>
      </c>
      <c r="N2976" s="9">
        <f>S2976*Unit_conversion!$C$5</f>
        <v>0.79893715002975019</v>
      </c>
      <c r="O2976" s="2"/>
      <c r="P2976" s="2"/>
      <c r="Q2976" s="2"/>
      <c r="R2976" s="52"/>
      <c r="S2976" s="53">
        <v>22.69</v>
      </c>
      <c r="U2976" s="2" t="s">
        <v>35</v>
      </c>
      <c r="V2976" s="54" t="s">
        <v>29</v>
      </c>
      <c r="W2976" s="54" t="s">
        <v>2716</v>
      </c>
      <c r="X2976" s="2" t="s">
        <v>1141</v>
      </c>
      <c r="Y2976" s="2"/>
    </row>
    <row r="2977" spans="1:27" ht="14.25" customHeight="1">
      <c r="A2977" s="1">
        <v>3449</v>
      </c>
      <c r="B2977" s="2">
        <v>1</v>
      </c>
      <c r="C2977" s="1" t="s">
        <v>2698</v>
      </c>
      <c r="D2977" s="1" t="s">
        <v>2699</v>
      </c>
      <c r="E2977" s="1">
        <v>2017</v>
      </c>
      <c r="F2977" s="1" t="s">
        <v>2700</v>
      </c>
      <c r="G2977" s="1" t="s">
        <v>2701</v>
      </c>
      <c r="H2977" s="8" t="str">
        <f>HYPERLINK("https://doi.org/"&amp;G2977)</f>
        <v>https://doi.org/10.1371/journal.pone.0183771</v>
      </c>
      <c r="I2977" s="1" t="s">
        <v>2702</v>
      </c>
      <c r="J2977" s="1" t="s">
        <v>2695</v>
      </c>
      <c r="K2977" s="2">
        <v>1</v>
      </c>
      <c r="L2977" s="2"/>
      <c r="M2977" s="2" t="s">
        <v>48</v>
      </c>
      <c r="N2977" s="9">
        <f>S2977*Unit_conversion!$C$5</f>
        <v>0.37851804155221747</v>
      </c>
      <c r="O2977" s="2"/>
      <c r="P2977" s="2"/>
      <c r="Q2977" s="2"/>
      <c r="R2977" s="52"/>
      <c r="S2977" s="53">
        <v>10.75</v>
      </c>
      <c r="U2977" s="2" t="s">
        <v>35</v>
      </c>
      <c r="V2977" s="54" t="s">
        <v>29</v>
      </c>
      <c r="W2977" s="54" t="s">
        <v>2717</v>
      </c>
      <c r="X2977" s="2" t="s">
        <v>1141</v>
      </c>
      <c r="Y2977" s="2"/>
      <c r="AA2977" s="2"/>
    </row>
    <row r="2978" spans="1:27" ht="14.25" customHeight="1">
      <c r="A2978" s="1">
        <v>3449</v>
      </c>
      <c r="B2978" s="2">
        <v>1</v>
      </c>
      <c r="C2978" s="1" t="s">
        <v>2698</v>
      </c>
      <c r="D2978" s="1" t="s">
        <v>2699</v>
      </c>
      <c r="E2978" s="1">
        <v>2017</v>
      </c>
      <c r="F2978" s="1" t="s">
        <v>2700</v>
      </c>
      <c r="G2978" s="1" t="s">
        <v>2701</v>
      </c>
      <c r="H2978" s="8" t="str">
        <f>HYPERLINK("https://doi.org/"&amp;G2978)</f>
        <v>https://doi.org/10.1371/journal.pone.0183771</v>
      </c>
      <c r="I2978" s="1" t="s">
        <v>2702</v>
      </c>
      <c r="J2978" s="1" t="s">
        <v>2695</v>
      </c>
      <c r="K2978" s="2">
        <v>1</v>
      </c>
      <c r="L2978" s="2"/>
      <c r="M2978" s="2" t="s">
        <v>48</v>
      </c>
      <c r="N2978" s="9">
        <f>S2978*Unit_conversion!$C$5</f>
        <v>1.0401323672048839</v>
      </c>
      <c r="O2978" s="2"/>
      <c r="P2978" s="2"/>
      <c r="Q2978" s="2"/>
      <c r="R2978" s="52"/>
      <c r="S2978" s="53">
        <v>29.54</v>
      </c>
      <c r="U2978" s="2" t="s">
        <v>35</v>
      </c>
      <c r="V2978" s="54" t="s">
        <v>29</v>
      </c>
      <c r="W2978" s="54" t="s">
        <v>2718</v>
      </c>
      <c r="X2978" s="2" t="s">
        <v>1141</v>
      </c>
      <c r="Y2978" s="2"/>
    </row>
    <row r="2979" spans="1:27" ht="14.25" customHeight="1">
      <c r="A2979" s="1">
        <v>3449</v>
      </c>
      <c r="B2979" s="2">
        <v>1</v>
      </c>
      <c r="C2979" s="1" t="s">
        <v>2698</v>
      </c>
      <c r="D2979" s="1" t="s">
        <v>2699</v>
      </c>
      <c r="E2979" s="1">
        <v>2017</v>
      </c>
      <c r="F2979" s="1" t="s">
        <v>2700</v>
      </c>
      <c r="G2979" s="1" t="s">
        <v>2701</v>
      </c>
      <c r="H2979" s="8" t="str">
        <f>HYPERLINK("https://doi.org/"&amp;G2979)</f>
        <v>https://doi.org/10.1371/journal.pone.0183771</v>
      </c>
      <c r="I2979" s="1" t="s">
        <v>2702</v>
      </c>
      <c r="J2979" s="1" t="s">
        <v>2695</v>
      </c>
      <c r="K2979" s="2">
        <v>1</v>
      </c>
      <c r="L2979" s="2"/>
      <c r="M2979" s="2" t="s">
        <v>48</v>
      </c>
      <c r="N2979" s="9">
        <f>S2979*Unit_conversion!$C$5</f>
        <v>0.79964136964194032</v>
      </c>
      <c r="O2979" s="2"/>
      <c r="P2979" s="2"/>
      <c r="Q2979" s="2"/>
      <c r="R2979" s="52"/>
      <c r="S2979" s="53">
        <v>22.71</v>
      </c>
      <c r="U2979" s="2" t="s">
        <v>35</v>
      </c>
      <c r="V2979" s="54" t="s">
        <v>29</v>
      </c>
      <c r="W2979" s="54" t="s">
        <v>2719</v>
      </c>
      <c r="X2979" s="2" t="s">
        <v>1141</v>
      </c>
      <c r="Y2979" s="2"/>
    </row>
    <row r="2980" spans="1:27" ht="14.25" customHeight="1">
      <c r="A2980" s="1">
        <v>3449</v>
      </c>
      <c r="B2980" s="2">
        <v>1</v>
      </c>
      <c r="C2980" s="1" t="s">
        <v>2698</v>
      </c>
      <c r="D2980" s="1" t="s">
        <v>2699</v>
      </c>
      <c r="E2980" s="1">
        <v>2017</v>
      </c>
      <c r="F2980" s="1" t="s">
        <v>2700</v>
      </c>
      <c r="G2980" s="1" t="s">
        <v>2701</v>
      </c>
      <c r="H2980" s="8" t="str">
        <f>HYPERLINK("https://doi.org/"&amp;G2980)</f>
        <v>https://doi.org/10.1371/journal.pone.0183771</v>
      </c>
      <c r="I2980" s="1" t="s">
        <v>2702</v>
      </c>
      <c r="J2980" s="1" t="s">
        <v>2695</v>
      </c>
      <c r="K2980" s="2">
        <v>1</v>
      </c>
      <c r="L2980" s="2"/>
      <c r="M2980" s="2" t="s">
        <v>48</v>
      </c>
      <c r="N2980" s="9">
        <f>S2980*Unit_conversion!$C$5</f>
        <v>0.98238635900528992</v>
      </c>
      <c r="O2980" s="2"/>
      <c r="P2980" s="2"/>
      <c r="Q2980" s="2"/>
      <c r="R2980" s="52"/>
      <c r="S2980" s="53">
        <v>27.9</v>
      </c>
      <c r="U2980" s="2" t="s">
        <v>35</v>
      </c>
      <c r="V2980" s="54" t="s">
        <v>29</v>
      </c>
      <c r="W2980" s="54" t="s">
        <v>2720</v>
      </c>
      <c r="X2980" s="2" t="s">
        <v>1141</v>
      </c>
      <c r="Y2980" s="2"/>
    </row>
    <row r="2981" spans="1:27" ht="14.25" customHeight="1">
      <c r="A2981" s="1">
        <v>3449</v>
      </c>
      <c r="B2981" s="2">
        <v>1</v>
      </c>
      <c r="C2981" s="1" t="s">
        <v>2698</v>
      </c>
      <c r="D2981" s="1" t="s">
        <v>2699</v>
      </c>
      <c r="E2981" s="1">
        <v>2017</v>
      </c>
      <c r="F2981" s="1" t="s">
        <v>2700</v>
      </c>
      <c r="G2981" s="1" t="s">
        <v>2701</v>
      </c>
      <c r="H2981" s="8" t="str">
        <f>HYPERLINK("https://doi.org/"&amp;G2981)</f>
        <v>https://doi.org/10.1371/journal.pone.0183771</v>
      </c>
      <c r="I2981" s="1" t="s">
        <v>2702</v>
      </c>
      <c r="J2981" s="1" t="s">
        <v>2695</v>
      </c>
      <c r="K2981" s="2">
        <v>1</v>
      </c>
      <c r="L2981" s="2"/>
      <c r="M2981" s="2" t="s">
        <v>48</v>
      </c>
      <c r="N2981" s="9">
        <f>S2981*Unit_conversion!$C$5</f>
        <v>0.91407705662284322</v>
      </c>
      <c r="O2981" s="2"/>
      <c r="P2981" s="2"/>
      <c r="Q2981" s="2"/>
      <c r="R2981" s="52"/>
      <c r="S2981" s="53">
        <v>25.96</v>
      </c>
      <c r="U2981" s="2" t="s">
        <v>35</v>
      </c>
      <c r="V2981" s="54" t="s">
        <v>29</v>
      </c>
      <c r="W2981" s="54" t="s">
        <v>2721</v>
      </c>
      <c r="X2981" s="2" t="s">
        <v>1141</v>
      </c>
      <c r="Y2981" s="2"/>
    </row>
    <row r="2982" spans="1:27" ht="14.25" customHeight="1">
      <c r="A2982" s="1">
        <v>3449</v>
      </c>
      <c r="B2982" s="2">
        <v>1</v>
      </c>
      <c r="C2982" s="1" t="s">
        <v>2698</v>
      </c>
      <c r="D2982" s="1" t="s">
        <v>2699</v>
      </c>
      <c r="E2982" s="1">
        <v>2017</v>
      </c>
      <c r="F2982" s="1" t="s">
        <v>2700</v>
      </c>
      <c r="G2982" s="1" t="s">
        <v>2701</v>
      </c>
      <c r="H2982" s="8" t="str">
        <f>HYPERLINK("https://doi.org/"&amp;G2982)</f>
        <v>https://doi.org/10.1371/journal.pone.0183771</v>
      </c>
      <c r="I2982" s="1" t="s">
        <v>2702</v>
      </c>
      <c r="J2982" s="1" t="s">
        <v>2695</v>
      </c>
      <c r="K2982" s="2">
        <v>1</v>
      </c>
      <c r="L2982" s="2"/>
      <c r="M2982" s="2" t="s">
        <v>48</v>
      </c>
      <c r="N2982" s="9">
        <f>S2982*Unit_conversion!$C$5</f>
        <v>0.79893715002975019</v>
      </c>
      <c r="O2982" s="2"/>
      <c r="P2982" s="2"/>
      <c r="Q2982" s="2"/>
      <c r="R2982" s="52"/>
      <c r="S2982" s="53">
        <v>22.69</v>
      </c>
      <c r="U2982" s="2" t="s">
        <v>35</v>
      </c>
      <c r="V2982" s="54" t="s">
        <v>29</v>
      </c>
      <c r="W2982" s="54" t="s">
        <v>697</v>
      </c>
      <c r="X2982" s="2" t="s">
        <v>1141</v>
      </c>
      <c r="Y2982" s="2"/>
    </row>
    <row r="2983" spans="1:27" ht="14.25" customHeight="1">
      <c r="A2983" s="1">
        <v>3449</v>
      </c>
      <c r="B2983" s="2">
        <v>1</v>
      </c>
      <c r="C2983" s="1" t="s">
        <v>2698</v>
      </c>
      <c r="D2983" s="1" t="s">
        <v>2699</v>
      </c>
      <c r="E2983" s="1">
        <v>2017</v>
      </c>
      <c r="F2983" s="1" t="s">
        <v>2700</v>
      </c>
      <c r="G2983" s="1" t="s">
        <v>2701</v>
      </c>
      <c r="H2983" s="8" t="str">
        <f>HYPERLINK("https://doi.org/"&amp;G2983)</f>
        <v>https://doi.org/10.1371/journal.pone.0183771</v>
      </c>
      <c r="I2983" s="1" t="s">
        <v>2702</v>
      </c>
      <c r="J2983" s="1" t="s">
        <v>2695</v>
      </c>
      <c r="K2983" s="2">
        <v>1</v>
      </c>
      <c r="L2983" s="2"/>
      <c r="M2983" s="2" t="s">
        <v>48</v>
      </c>
      <c r="N2983" s="9">
        <f>S2983*Unit_conversion!$C$5</f>
        <v>0.71090969850597863</v>
      </c>
      <c r="O2983" s="2"/>
      <c r="P2983" s="2"/>
      <c r="Q2983" s="2"/>
      <c r="R2983" s="52"/>
      <c r="S2983" s="53">
        <v>20.190000000000001</v>
      </c>
      <c r="U2983" s="2" t="s">
        <v>35</v>
      </c>
      <c r="V2983" s="54" t="s">
        <v>29</v>
      </c>
      <c r="W2983" s="54" t="s">
        <v>2722</v>
      </c>
      <c r="X2983" s="2" t="s">
        <v>1141</v>
      </c>
      <c r="Y2983" s="2"/>
    </row>
    <row r="2984" spans="1:27" ht="14.25" customHeight="1">
      <c r="A2984" s="1">
        <v>3449</v>
      </c>
      <c r="B2984" s="2">
        <v>1</v>
      </c>
      <c r="C2984" s="1" t="s">
        <v>2698</v>
      </c>
      <c r="D2984" s="1" t="s">
        <v>2699</v>
      </c>
      <c r="E2984" s="1">
        <v>2017</v>
      </c>
      <c r="F2984" s="1" t="s">
        <v>2700</v>
      </c>
      <c r="G2984" s="1" t="s">
        <v>2701</v>
      </c>
      <c r="H2984" s="8" t="str">
        <f>HYPERLINK("https://doi.org/"&amp;G2984)</f>
        <v>https://doi.org/10.1371/journal.pone.0183771</v>
      </c>
      <c r="I2984" s="1" t="s">
        <v>2702</v>
      </c>
      <c r="J2984" s="1" t="s">
        <v>2695</v>
      </c>
      <c r="K2984" s="2">
        <v>1</v>
      </c>
      <c r="L2984" s="2"/>
      <c r="M2984" s="2" t="s">
        <v>48</v>
      </c>
      <c r="N2984" s="9">
        <f>S2984*Unit_conversion!$C$5</f>
        <v>0.87886607601333466</v>
      </c>
      <c r="O2984" s="2"/>
      <c r="P2984" s="2"/>
      <c r="Q2984" s="2"/>
      <c r="R2984" s="52"/>
      <c r="S2984" s="53">
        <v>24.96</v>
      </c>
      <c r="U2984" s="2" t="s">
        <v>35</v>
      </c>
      <c r="V2984" s="54" t="s">
        <v>29</v>
      </c>
      <c r="W2984" s="54" t="s">
        <v>2723</v>
      </c>
      <c r="X2984" s="2" t="s">
        <v>1141</v>
      </c>
      <c r="Y2984" s="2"/>
    </row>
    <row r="2985" spans="1:27" ht="14.25" customHeight="1">
      <c r="A2985" s="1">
        <v>3449</v>
      </c>
      <c r="B2985" s="2">
        <v>1</v>
      </c>
      <c r="C2985" s="1" t="s">
        <v>2698</v>
      </c>
      <c r="D2985" s="1" t="s">
        <v>2699</v>
      </c>
      <c r="E2985" s="1">
        <v>2017</v>
      </c>
      <c r="F2985" s="1" t="s">
        <v>2700</v>
      </c>
      <c r="G2985" s="1" t="s">
        <v>2701</v>
      </c>
      <c r="H2985" s="8" t="str">
        <f>HYPERLINK("https://doi.org/"&amp;G2985)</f>
        <v>https://doi.org/10.1371/journal.pone.0183771</v>
      </c>
      <c r="I2985" s="1" t="s">
        <v>2702</v>
      </c>
      <c r="J2985" s="1" t="s">
        <v>2695</v>
      </c>
      <c r="K2985" s="2">
        <v>1</v>
      </c>
      <c r="L2985" s="2"/>
      <c r="M2985" s="2" t="s">
        <v>48</v>
      </c>
      <c r="N2985" s="9">
        <f>S2985*Unit_conversion!$C$5</f>
        <v>0.9514006960689223</v>
      </c>
      <c r="O2985" s="2"/>
      <c r="P2985" s="2"/>
      <c r="Q2985" s="2"/>
      <c r="R2985" s="52"/>
      <c r="S2985" s="53">
        <v>27.02</v>
      </c>
      <c r="U2985" s="2" t="s">
        <v>35</v>
      </c>
      <c r="V2985" s="54" t="s">
        <v>29</v>
      </c>
      <c r="W2985" s="54" t="s">
        <v>2724</v>
      </c>
      <c r="X2985" s="2" t="s">
        <v>1141</v>
      </c>
      <c r="Y2985" s="2"/>
    </row>
    <row r="2986" spans="1:27" ht="14.25" customHeight="1">
      <c r="A2986" s="1">
        <v>3449</v>
      </c>
      <c r="B2986" s="2">
        <v>1</v>
      </c>
      <c r="C2986" s="1" t="s">
        <v>2698</v>
      </c>
      <c r="D2986" s="1" t="s">
        <v>2699</v>
      </c>
      <c r="E2986" s="1">
        <v>2017</v>
      </c>
      <c r="F2986" s="1" t="s">
        <v>2700</v>
      </c>
      <c r="G2986" s="1" t="s">
        <v>2701</v>
      </c>
      <c r="H2986" s="8" t="str">
        <f>HYPERLINK("https://doi.org/"&amp;G2986)</f>
        <v>https://doi.org/10.1371/journal.pone.0183771</v>
      </c>
      <c r="I2986" s="1" t="s">
        <v>2702</v>
      </c>
      <c r="J2986" s="1" t="s">
        <v>2695</v>
      </c>
      <c r="K2986" s="2">
        <v>1</v>
      </c>
      <c r="L2986" s="2"/>
      <c r="M2986" s="2" t="s">
        <v>48</v>
      </c>
      <c r="N2986" s="9">
        <f>S2986*Unit_conversion!$C$5</f>
        <v>0.83238758160878334</v>
      </c>
      <c r="O2986" s="2"/>
      <c r="P2986" s="2"/>
      <c r="Q2986" s="2"/>
      <c r="R2986" s="52"/>
      <c r="S2986" s="53">
        <v>23.64</v>
      </c>
      <c r="U2986" s="2" t="s">
        <v>35</v>
      </c>
      <c r="V2986" s="54" t="s">
        <v>29</v>
      </c>
      <c r="W2986" s="54" t="s">
        <v>1655</v>
      </c>
      <c r="X2986" s="2" t="s">
        <v>1141</v>
      </c>
      <c r="Y2986" s="2"/>
    </row>
    <row r="2987" spans="1:27" ht="14.25" customHeight="1">
      <c r="A2987" s="1">
        <v>3449</v>
      </c>
      <c r="B2987" s="2">
        <v>1</v>
      </c>
      <c r="C2987" s="1" t="s">
        <v>2698</v>
      </c>
      <c r="D2987" s="1" t="s">
        <v>2699</v>
      </c>
      <c r="E2987" s="1">
        <v>2017</v>
      </c>
      <c r="F2987" s="1" t="s">
        <v>2700</v>
      </c>
      <c r="G2987" s="1" t="s">
        <v>2701</v>
      </c>
      <c r="H2987" s="8" t="str">
        <f>HYPERLINK("https://doi.org/"&amp;G2987)</f>
        <v>https://doi.org/10.1371/journal.pone.0183771</v>
      </c>
      <c r="I2987" s="1" t="s">
        <v>2702</v>
      </c>
      <c r="J2987" s="1" t="s">
        <v>2695</v>
      </c>
      <c r="K2987" s="2">
        <v>1</v>
      </c>
      <c r="L2987" s="2"/>
      <c r="M2987" s="2" t="s">
        <v>48</v>
      </c>
      <c r="N2987" s="9">
        <f>S2987*Unit_conversion!$C$5</f>
        <v>0.78414853817375652</v>
      </c>
      <c r="O2987" s="2"/>
      <c r="P2987" s="2"/>
      <c r="Q2987" s="2"/>
      <c r="R2987" s="52"/>
      <c r="S2987" s="53">
        <v>22.27</v>
      </c>
      <c r="U2987" s="2" t="s">
        <v>35</v>
      </c>
      <c r="V2987" s="54" t="s">
        <v>29</v>
      </c>
      <c r="W2987" s="54" t="s">
        <v>1656</v>
      </c>
      <c r="X2987" s="2" t="s">
        <v>1141</v>
      </c>
      <c r="Y2987" s="2"/>
    </row>
    <row r="2988" spans="1:27" ht="14.25" customHeight="1">
      <c r="A2988" s="1">
        <v>3449</v>
      </c>
      <c r="B2988" s="2">
        <v>1</v>
      </c>
      <c r="C2988" s="1" t="s">
        <v>2698</v>
      </c>
      <c r="D2988" s="1" t="s">
        <v>2699</v>
      </c>
      <c r="E2988" s="1">
        <v>2017</v>
      </c>
      <c r="F2988" s="1" t="s">
        <v>2700</v>
      </c>
      <c r="G2988" s="1" t="s">
        <v>2701</v>
      </c>
      <c r="H2988" s="8" t="str">
        <f>HYPERLINK("https://doi.org/"&amp;G2988)</f>
        <v>https://doi.org/10.1371/journal.pone.0183771</v>
      </c>
      <c r="I2988" s="1" t="s">
        <v>2702</v>
      </c>
      <c r="J2988" s="1" t="s">
        <v>2695</v>
      </c>
      <c r="K2988" s="2">
        <v>1</v>
      </c>
      <c r="L2988" s="2"/>
      <c r="M2988" s="2" t="s">
        <v>48</v>
      </c>
      <c r="N2988" s="9">
        <f>S2988*Unit_conversion!$C$5</f>
        <v>0.95562601374206335</v>
      </c>
      <c r="O2988" s="2"/>
      <c r="P2988" s="2"/>
      <c r="Q2988" s="2"/>
      <c r="R2988" s="52"/>
      <c r="S2988" s="53">
        <v>27.14</v>
      </c>
      <c r="U2988" s="2" t="s">
        <v>35</v>
      </c>
      <c r="V2988" s="54" t="s">
        <v>29</v>
      </c>
      <c r="W2988" s="54" t="s">
        <v>1657</v>
      </c>
      <c r="X2988" s="2" t="s">
        <v>1141</v>
      </c>
      <c r="Y2988" s="2"/>
    </row>
    <row r="2989" spans="1:27" ht="14.25" customHeight="1">
      <c r="A2989" s="1">
        <v>1130</v>
      </c>
      <c r="B2989" s="2">
        <v>1</v>
      </c>
      <c r="C2989" s="1" t="s">
        <v>2725</v>
      </c>
      <c r="D2989" s="1" t="s">
        <v>2726</v>
      </c>
      <c r="E2989" s="1">
        <v>2015</v>
      </c>
      <c r="F2989" s="1" t="s">
        <v>2727</v>
      </c>
      <c r="G2989" s="1" t="s">
        <v>2728</v>
      </c>
      <c r="H2989" s="8" t="str">
        <f>HYPERLINK("https://doi.org/"&amp;G2989)</f>
        <v>https://doi.org/10.1515/acgeo-2015-0016</v>
      </c>
      <c r="I2989" s="1" t="s">
        <v>2729</v>
      </c>
      <c r="J2989" s="1" t="s">
        <v>2730</v>
      </c>
      <c r="K2989" s="2" t="s">
        <v>2523</v>
      </c>
      <c r="L2989" s="2"/>
      <c r="M2989" s="2" t="s">
        <v>207</v>
      </c>
      <c r="N2989" s="9">
        <f>S2989*Unit_conversion!$C$5</f>
        <v>2.640823545713145</v>
      </c>
      <c r="O2989" s="2"/>
      <c r="P2989" s="2"/>
      <c r="Q2989" s="2"/>
      <c r="R2989" s="10"/>
      <c r="S2989" s="2">
        <v>75</v>
      </c>
      <c r="U2989" s="2" t="s">
        <v>35</v>
      </c>
      <c r="X2989" s="2" t="s">
        <v>1141</v>
      </c>
      <c r="Y2989" s="2" t="s">
        <v>2731</v>
      </c>
    </row>
    <row r="2990" spans="1:27" ht="14.25" customHeight="1">
      <c r="A2990" s="1">
        <v>1130</v>
      </c>
      <c r="B2990" s="2">
        <v>1</v>
      </c>
      <c r="C2990" s="1" t="s">
        <v>2725</v>
      </c>
      <c r="D2990" s="1" t="s">
        <v>2726</v>
      </c>
      <c r="E2990" s="1">
        <v>2015</v>
      </c>
      <c r="F2990" s="1" t="s">
        <v>2727</v>
      </c>
      <c r="G2990" s="1" t="s">
        <v>2728</v>
      </c>
      <c r="H2990" s="8" t="str">
        <f>HYPERLINK("https://doi.org/"&amp;G2990)</f>
        <v>https://doi.org/10.1515/acgeo-2015-0016</v>
      </c>
      <c r="I2990" s="1" t="s">
        <v>2729</v>
      </c>
      <c r="J2990" s="1" t="s">
        <v>2730</v>
      </c>
      <c r="K2990" s="2" t="s">
        <v>2523</v>
      </c>
      <c r="L2990" s="2"/>
      <c r="M2990" s="2" t="s">
        <v>57</v>
      </c>
      <c r="N2990" s="9">
        <f>S2990*Unit_conversion!$C$5</f>
        <v>1.936603933522973</v>
      </c>
      <c r="O2990" s="2"/>
      <c r="P2990" s="2"/>
      <c r="Q2990" s="2"/>
      <c r="R2990" s="10"/>
      <c r="S2990" s="2">
        <v>55</v>
      </c>
      <c r="U2990" s="2" t="s">
        <v>35</v>
      </c>
      <c r="X2990" s="2" t="s">
        <v>1141</v>
      </c>
      <c r="Y2990" s="2" t="s">
        <v>2731</v>
      </c>
    </row>
    <row r="2991" spans="1:27" ht="14.25" customHeight="1">
      <c r="A2991" s="1">
        <v>1130</v>
      </c>
      <c r="B2991" s="2">
        <v>1</v>
      </c>
      <c r="C2991" s="1" t="s">
        <v>2725</v>
      </c>
      <c r="D2991" s="1" t="s">
        <v>2726</v>
      </c>
      <c r="E2991" s="1">
        <v>2015</v>
      </c>
      <c r="F2991" s="1" t="s">
        <v>2727</v>
      </c>
      <c r="G2991" s="1" t="s">
        <v>2728</v>
      </c>
      <c r="H2991" s="8" t="str">
        <f>HYPERLINK("https://doi.org/"&amp;G2991)</f>
        <v>https://doi.org/10.1515/acgeo-2015-0016</v>
      </c>
      <c r="I2991" s="1" t="s">
        <v>2729</v>
      </c>
      <c r="J2991" s="1" t="s">
        <v>2730</v>
      </c>
      <c r="K2991" s="2" t="s">
        <v>2523</v>
      </c>
      <c r="L2991" s="2"/>
      <c r="M2991" s="2" t="s">
        <v>2732</v>
      </c>
      <c r="N2991" s="9">
        <f>S2991*Unit_conversion!$C$5</f>
        <v>2.7464564875416708</v>
      </c>
      <c r="O2991" s="2"/>
      <c r="P2991" s="2"/>
      <c r="Q2991" s="2"/>
      <c r="R2991" s="10"/>
      <c r="S2991" s="2">
        <v>78</v>
      </c>
      <c r="U2991" s="2" t="s">
        <v>35</v>
      </c>
      <c r="X2991" s="2" t="s">
        <v>1141</v>
      </c>
      <c r="Y2991" s="2" t="s">
        <v>2731</v>
      </c>
    </row>
    <row r="2992" spans="1:27" ht="14.25" customHeight="1">
      <c r="A2992" s="1">
        <v>3075</v>
      </c>
      <c r="B2992" s="2">
        <v>1</v>
      </c>
      <c r="C2992" s="1" t="s">
        <v>2733</v>
      </c>
      <c r="D2992" s="1" t="s">
        <v>2734</v>
      </c>
      <c r="E2992" s="1">
        <v>2018</v>
      </c>
      <c r="F2992" s="1" t="s">
        <v>2735</v>
      </c>
      <c r="G2992" s="1" t="s">
        <v>2736</v>
      </c>
      <c r="H2992" s="8" t="str">
        <f>HYPERLINK("https://doi.org/"&amp;G2992)</f>
        <v>https://doi.org/10.1590/1678-4499.2017208</v>
      </c>
      <c r="I2992" s="1" t="s">
        <v>2737</v>
      </c>
      <c r="J2992" s="1" t="s">
        <v>2738</v>
      </c>
      <c r="K2992" s="2">
        <v>1</v>
      </c>
      <c r="L2992" s="2"/>
      <c r="M2992" s="2" t="s">
        <v>207</v>
      </c>
      <c r="N2992" s="9">
        <f>S2992*Unit_conversion!$C$5</f>
        <v>3.6619419833888944</v>
      </c>
      <c r="O2992" s="2"/>
      <c r="P2992" s="2"/>
      <c r="Q2992" s="2"/>
      <c r="R2992" s="10"/>
      <c r="S2992" s="2">
        <v>104</v>
      </c>
      <c r="U2992" s="2" t="s">
        <v>26</v>
      </c>
      <c r="V2992" s="2" t="s">
        <v>29</v>
      </c>
      <c r="X2992" s="2" t="s">
        <v>1141</v>
      </c>
      <c r="Y2992" s="2" t="s">
        <v>2739</v>
      </c>
    </row>
    <row r="2993" spans="1:27" ht="14.25" customHeight="1">
      <c r="A2993" s="1">
        <v>3075</v>
      </c>
      <c r="B2993" s="2">
        <v>1</v>
      </c>
      <c r="C2993" s="1" t="s">
        <v>2733</v>
      </c>
      <c r="D2993" s="1" t="s">
        <v>2734</v>
      </c>
      <c r="E2993" s="1">
        <v>2018</v>
      </c>
      <c r="F2993" s="1" t="s">
        <v>2735</v>
      </c>
      <c r="G2993" s="1" t="s">
        <v>2736</v>
      </c>
      <c r="H2993" s="8" t="str">
        <f>HYPERLINK("https://doi.org/"&amp;G2993)</f>
        <v>https://doi.org/10.1590/1678-4499.2017208</v>
      </c>
      <c r="I2993" s="1" t="s">
        <v>2737</v>
      </c>
      <c r="J2993" s="1" t="s">
        <v>2738</v>
      </c>
      <c r="K2993" s="2">
        <v>1</v>
      </c>
      <c r="L2993" s="2"/>
      <c r="M2993" s="2" t="s">
        <v>207</v>
      </c>
      <c r="N2993" s="9">
        <f>S2993*Unit_conversion!$C$5</f>
        <v>3.7675749252174202</v>
      </c>
      <c r="O2993" s="2"/>
      <c r="P2993" s="2"/>
      <c r="Q2993" s="2"/>
      <c r="R2993" s="10"/>
      <c r="S2993" s="2">
        <v>107</v>
      </c>
      <c r="U2993" s="2" t="s">
        <v>26</v>
      </c>
      <c r="V2993" s="2" t="s">
        <v>29</v>
      </c>
      <c r="X2993" s="2" t="s">
        <v>1141</v>
      </c>
      <c r="Y2993" s="2" t="s">
        <v>2740</v>
      </c>
    </row>
    <row r="2994" spans="1:27" ht="14.25" customHeight="1">
      <c r="A2994" s="1">
        <v>3075</v>
      </c>
      <c r="B2994" s="2">
        <v>1</v>
      </c>
      <c r="C2994" s="1" t="s">
        <v>2733</v>
      </c>
      <c r="D2994" s="1" t="s">
        <v>2734</v>
      </c>
      <c r="E2994" s="1">
        <v>2018</v>
      </c>
      <c r="F2994" s="1" t="s">
        <v>2735</v>
      </c>
      <c r="G2994" s="1" t="s">
        <v>2736</v>
      </c>
      <c r="H2994" s="8" t="str">
        <f>HYPERLINK("https://doi.org/"&amp;G2994)</f>
        <v>https://doi.org/10.1590/1678-4499.2017208</v>
      </c>
      <c r="I2994" s="1" t="s">
        <v>2737</v>
      </c>
      <c r="J2994" s="1" t="s">
        <v>2738</v>
      </c>
      <c r="K2994" s="2">
        <v>1</v>
      </c>
      <c r="L2994" s="2"/>
      <c r="M2994" s="2" t="s">
        <v>207</v>
      </c>
      <c r="N2994" s="9">
        <f>S2994*Unit_conversion!$C$5</f>
        <v>5.2112251302072723</v>
      </c>
      <c r="O2994" s="2"/>
      <c r="P2994" s="2"/>
      <c r="Q2994" s="2"/>
      <c r="R2994" s="10"/>
      <c r="S2994" s="2">
        <v>148</v>
      </c>
      <c r="U2994" s="2" t="s">
        <v>26</v>
      </c>
      <c r="V2994" s="2" t="s">
        <v>29</v>
      </c>
      <c r="X2994" s="2" t="s">
        <v>1141</v>
      </c>
      <c r="Y2994" s="2" t="s">
        <v>2741</v>
      </c>
    </row>
    <row r="2995" spans="1:27" ht="14.25" customHeight="1">
      <c r="A2995" s="1">
        <v>3075</v>
      </c>
      <c r="B2995" s="2">
        <v>1</v>
      </c>
      <c r="C2995" s="1" t="s">
        <v>2733</v>
      </c>
      <c r="D2995" s="1" t="s">
        <v>2734</v>
      </c>
      <c r="E2995" s="1">
        <v>2018</v>
      </c>
      <c r="F2995" s="1" t="s">
        <v>2735</v>
      </c>
      <c r="G2995" s="1" t="s">
        <v>2736</v>
      </c>
      <c r="H2995" s="8" t="str">
        <f>HYPERLINK("https://doi.org/"&amp;G2995)</f>
        <v>https://doi.org/10.1590/1678-4499.2017208</v>
      </c>
      <c r="I2995" s="1" t="s">
        <v>2737</v>
      </c>
      <c r="J2995" s="1" t="s">
        <v>2738</v>
      </c>
      <c r="K2995" s="2">
        <v>1</v>
      </c>
      <c r="L2995" s="2"/>
      <c r="M2995" s="2" t="s">
        <v>2168</v>
      </c>
      <c r="N2995" s="9">
        <f>S2995*Unit_conversion!$C$5</f>
        <v>1.7957600110849385</v>
      </c>
      <c r="O2995" s="2"/>
      <c r="P2995" s="2"/>
      <c r="Q2995" s="2"/>
      <c r="R2995" s="10"/>
      <c r="S2995" s="2">
        <v>51</v>
      </c>
      <c r="U2995" s="2" t="s">
        <v>26</v>
      </c>
      <c r="V2995" s="2" t="s">
        <v>29</v>
      </c>
      <c r="X2995" s="2" t="s">
        <v>1141</v>
      </c>
      <c r="Y2995" s="2" t="s">
        <v>2739</v>
      </c>
    </row>
    <row r="2996" spans="1:27" ht="14.25" customHeight="1">
      <c r="A2996" s="1">
        <v>3075</v>
      </c>
      <c r="B2996" s="2">
        <v>1</v>
      </c>
      <c r="C2996" s="1" t="s">
        <v>2733</v>
      </c>
      <c r="D2996" s="1" t="s">
        <v>2734</v>
      </c>
      <c r="E2996" s="1">
        <v>2018</v>
      </c>
      <c r="F2996" s="1" t="s">
        <v>2735</v>
      </c>
      <c r="G2996" s="1" t="s">
        <v>2736</v>
      </c>
      <c r="H2996" s="8" t="str">
        <f>HYPERLINK("https://doi.org/"&amp;G2996)</f>
        <v>https://doi.org/10.1590/1678-4499.2017208</v>
      </c>
      <c r="I2996" s="1" t="s">
        <v>2737</v>
      </c>
      <c r="J2996" s="1" t="s">
        <v>2738</v>
      </c>
      <c r="K2996" s="2">
        <v>1</v>
      </c>
      <c r="L2996" s="2"/>
      <c r="M2996" s="2" t="s">
        <v>2168</v>
      </c>
      <c r="N2996" s="9">
        <f>S2996*Unit_conversion!$C$5</f>
        <v>3.5563090415603686</v>
      </c>
      <c r="O2996" s="2"/>
      <c r="P2996" s="2"/>
      <c r="Q2996" s="2"/>
      <c r="R2996" s="10"/>
      <c r="S2996" s="2">
        <v>101</v>
      </c>
      <c r="U2996" s="2" t="s">
        <v>26</v>
      </c>
      <c r="V2996" s="2" t="s">
        <v>29</v>
      </c>
      <c r="X2996" s="2" t="s">
        <v>1141</v>
      </c>
      <c r="Y2996" s="2" t="s">
        <v>2740</v>
      </c>
    </row>
    <row r="2997" spans="1:27" ht="14.25" customHeight="1">
      <c r="A2997" s="1">
        <v>3075</v>
      </c>
      <c r="B2997" s="2">
        <v>1</v>
      </c>
      <c r="C2997" s="1" t="s">
        <v>2733</v>
      </c>
      <c r="D2997" s="1" t="s">
        <v>2734</v>
      </c>
      <c r="E2997" s="1">
        <v>2018</v>
      </c>
      <c r="F2997" s="1" t="s">
        <v>2735</v>
      </c>
      <c r="G2997" s="1" t="s">
        <v>2736</v>
      </c>
      <c r="H2997" s="8" t="str">
        <f>HYPERLINK("https://doi.org/"&amp;G2997)</f>
        <v>https://doi.org/10.1590/1678-4499.2017208</v>
      </c>
      <c r="I2997" s="1" t="s">
        <v>2737</v>
      </c>
      <c r="J2997" s="1" t="s">
        <v>2738</v>
      </c>
      <c r="K2997" s="2">
        <v>1</v>
      </c>
      <c r="L2997" s="2"/>
      <c r="M2997" s="2" t="s">
        <v>2168</v>
      </c>
      <c r="N2997" s="9">
        <f>S2997*Unit_conversion!$C$5</f>
        <v>3.1337772742462655</v>
      </c>
      <c r="O2997" s="2"/>
      <c r="P2997" s="2"/>
      <c r="Q2997" s="2"/>
      <c r="R2997" s="10"/>
      <c r="S2997" s="2">
        <v>89</v>
      </c>
      <c r="U2997" s="2" t="s">
        <v>26</v>
      </c>
      <c r="V2997" s="2" t="s">
        <v>29</v>
      </c>
      <c r="X2997" s="2" t="s">
        <v>1141</v>
      </c>
      <c r="Y2997" s="2" t="s">
        <v>2741</v>
      </c>
    </row>
    <row r="2998" spans="1:27" ht="14.25" customHeight="1">
      <c r="A2998" s="1">
        <v>2956</v>
      </c>
      <c r="B2998" s="2">
        <v>1</v>
      </c>
      <c r="C2998" s="1" t="s">
        <v>2742</v>
      </c>
      <c r="D2998" s="1" t="s">
        <v>2743</v>
      </c>
      <c r="E2998" s="1">
        <v>2019</v>
      </c>
      <c r="F2998" s="1" t="s">
        <v>2744</v>
      </c>
      <c r="G2998" s="1" t="s">
        <v>2745</v>
      </c>
      <c r="H2998" s="8" t="str">
        <f>HYPERLINK("https://doi.org/"&amp;G2998)</f>
        <v>https://doi.org/10.2480/agrmet.D-18-00052</v>
      </c>
      <c r="I2998" s="1" t="s">
        <v>2746</v>
      </c>
      <c r="J2998" s="1" t="s">
        <v>2747</v>
      </c>
      <c r="K2998" s="2">
        <v>10</v>
      </c>
      <c r="L2998" s="2"/>
      <c r="M2998" s="2" t="s">
        <v>2748</v>
      </c>
      <c r="N2998" s="25">
        <f t="shared" ref="N2998:N3013" si="61">P2998/R2998</f>
        <v>0.53150684931506853</v>
      </c>
      <c r="O2998" s="21"/>
      <c r="P2998" s="2">
        <v>194</v>
      </c>
      <c r="Q2998" s="2"/>
      <c r="R2998" s="10">
        <v>365</v>
      </c>
      <c r="U2998" s="1" t="s">
        <v>4</v>
      </c>
      <c r="W2998" s="2" t="s">
        <v>2749</v>
      </c>
      <c r="X2998" s="2" t="s">
        <v>1141</v>
      </c>
      <c r="Y2998" s="2" t="s">
        <v>223</v>
      </c>
    </row>
    <row r="2999" spans="1:27" ht="14.25" customHeight="1">
      <c r="A2999" s="1">
        <v>2956</v>
      </c>
      <c r="B2999" s="2">
        <v>1</v>
      </c>
      <c r="C2999" s="1" t="s">
        <v>2742</v>
      </c>
      <c r="D2999" s="1" t="s">
        <v>2743</v>
      </c>
      <c r="E2999" s="1">
        <v>2019</v>
      </c>
      <c r="F2999" s="1" t="s">
        <v>2744</v>
      </c>
      <c r="G2999" s="1" t="s">
        <v>2745</v>
      </c>
      <c r="H2999" s="8" t="str">
        <f>HYPERLINK("https://doi.org/"&amp;G2999)</f>
        <v>https://doi.org/10.2480/agrmet.D-18-00052</v>
      </c>
      <c r="I2999" s="1" t="s">
        <v>2746</v>
      </c>
      <c r="J2999" s="1" t="s">
        <v>2747</v>
      </c>
      <c r="K2999" s="2">
        <v>10</v>
      </c>
      <c r="L2999" s="2"/>
      <c r="M2999" s="2" t="s">
        <v>2748</v>
      </c>
      <c r="N2999" s="25">
        <f t="shared" si="61"/>
        <v>0.64383561643835618</v>
      </c>
      <c r="O2999" s="21"/>
      <c r="P2999" s="2">
        <v>235</v>
      </c>
      <c r="Q2999" s="2"/>
      <c r="R2999" s="10">
        <v>365</v>
      </c>
      <c r="U2999" s="1" t="s">
        <v>4</v>
      </c>
      <c r="W2999" s="2" t="s">
        <v>2750</v>
      </c>
      <c r="X2999" s="2" t="s">
        <v>1141</v>
      </c>
      <c r="Y2999" s="2" t="s">
        <v>223</v>
      </c>
    </row>
    <row r="3000" spans="1:27" ht="14.25" customHeight="1">
      <c r="A3000" s="1">
        <v>2956</v>
      </c>
      <c r="B3000" s="2">
        <v>1</v>
      </c>
      <c r="C3000" s="1" t="s">
        <v>2742</v>
      </c>
      <c r="D3000" s="1" t="s">
        <v>2743</v>
      </c>
      <c r="E3000" s="1">
        <v>2019</v>
      </c>
      <c r="F3000" s="1" t="s">
        <v>2744</v>
      </c>
      <c r="G3000" s="1" t="s">
        <v>2745</v>
      </c>
      <c r="H3000" s="8" t="str">
        <f>HYPERLINK("https://doi.org/"&amp;G3000)</f>
        <v>https://doi.org/10.2480/agrmet.D-18-00052</v>
      </c>
      <c r="I3000" s="1" t="s">
        <v>2746</v>
      </c>
      <c r="J3000" s="1" t="s">
        <v>2747</v>
      </c>
      <c r="K3000" s="2">
        <v>10</v>
      </c>
      <c r="L3000" s="2"/>
      <c r="M3000" s="2" t="s">
        <v>2748</v>
      </c>
      <c r="N3000" s="25">
        <f t="shared" si="61"/>
        <v>0.81917808219178079</v>
      </c>
      <c r="O3000" s="21"/>
      <c r="P3000" s="2">
        <v>299</v>
      </c>
      <c r="Q3000" s="2"/>
      <c r="R3000" s="10">
        <v>365</v>
      </c>
      <c r="U3000" s="1" t="s">
        <v>4</v>
      </c>
      <c r="W3000" s="2" t="s">
        <v>2751</v>
      </c>
      <c r="X3000" s="2" t="s">
        <v>1141</v>
      </c>
      <c r="Y3000" s="2" t="s">
        <v>223</v>
      </c>
    </row>
    <row r="3001" spans="1:27" ht="14.25" customHeight="1">
      <c r="A3001" s="1">
        <v>2956</v>
      </c>
      <c r="B3001" s="2">
        <v>1</v>
      </c>
      <c r="C3001" s="1" t="s">
        <v>2742</v>
      </c>
      <c r="D3001" s="1" t="s">
        <v>2743</v>
      </c>
      <c r="E3001" s="1">
        <v>2019</v>
      </c>
      <c r="F3001" s="1" t="s">
        <v>2744</v>
      </c>
      <c r="G3001" s="1" t="s">
        <v>2745</v>
      </c>
      <c r="H3001" s="8" t="str">
        <f>HYPERLINK("https://doi.org/"&amp;G3001)</f>
        <v>https://doi.org/10.2480/agrmet.D-18-00052</v>
      </c>
      <c r="I3001" s="1" t="s">
        <v>2746</v>
      </c>
      <c r="J3001" s="1" t="s">
        <v>2747</v>
      </c>
      <c r="K3001" s="2">
        <v>10</v>
      </c>
      <c r="L3001" s="2"/>
      <c r="M3001" s="2" t="s">
        <v>2748</v>
      </c>
      <c r="N3001" s="25">
        <f t="shared" si="61"/>
        <v>0.59178082191780823</v>
      </c>
      <c r="O3001" s="21"/>
      <c r="P3001" s="2">
        <v>216</v>
      </c>
      <c r="Q3001" s="2"/>
      <c r="R3001" s="10">
        <v>365</v>
      </c>
      <c r="U3001" s="1" t="s">
        <v>4</v>
      </c>
      <c r="W3001" s="2" t="s">
        <v>2752</v>
      </c>
      <c r="X3001" s="2" t="s">
        <v>1141</v>
      </c>
      <c r="Y3001" s="2" t="s">
        <v>223</v>
      </c>
    </row>
    <row r="3002" spans="1:27" ht="14.25" customHeight="1">
      <c r="A3002" s="1">
        <v>2956</v>
      </c>
      <c r="B3002" s="2">
        <v>1</v>
      </c>
      <c r="C3002" s="1" t="s">
        <v>2742</v>
      </c>
      <c r="D3002" s="1" t="s">
        <v>2743</v>
      </c>
      <c r="E3002" s="1">
        <v>2019</v>
      </c>
      <c r="F3002" s="1" t="s">
        <v>2744</v>
      </c>
      <c r="G3002" s="1" t="s">
        <v>2745</v>
      </c>
      <c r="H3002" s="8" t="str">
        <f>HYPERLINK("https://doi.org/"&amp;G3002)</f>
        <v>https://doi.org/10.2480/agrmet.D-18-00052</v>
      </c>
      <c r="I3002" s="1" t="s">
        <v>2746</v>
      </c>
      <c r="J3002" s="1" t="s">
        <v>2747</v>
      </c>
      <c r="K3002" s="2">
        <v>40</v>
      </c>
      <c r="L3002" s="2"/>
      <c r="M3002" s="2" t="s">
        <v>2748</v>
      </c>
      <c r="N3002" s="25">
        <f t="shared" si="61"/>
        <v>0.65479452054794518</v>
      </c>
      <c r="O3002" s="21"/>
      <c r="P3002" s="2">
        <v>239</v>
      </c>
      <c r="Q3002" s="2"/>
      <c r="R3002" s="10">
        <v>365</v>
      </c>
      <c r="U3002" s="1" t="s">
        <v>4</v>
      </c>
      <c r="W3002" s="2" t="s">
        <v>2753</v>
      </c>
      <c r="X3002" s="2" t="s">
        <v>1141</v>
      </c>
      <c r="Y3002" s="2" t="s">
        <v>223</v>
      </c>
    </row>
    <row r="3003" spans="1:27" ht="14.25" customHeight="1">
      <c r="A3003" s="1">
        <v>2956</v>
      </c>
      <c r="B3003" s="2">
        <v>1</v>
      </c>
      <c r="C3003" s="1" t="s">
        <v>2742</v>
      </c>
      <c r="D3003" s="1" t="s">
        <v>2743</v>
      </c>
      <c r="E3003" s="1">
        <v>2019</v>
      </c>
      <c r="F3003" s="1" t="s">
        <v>2744</v>
      </c>
      <c r="G3003" s="1" t="s">
        <v>2745</v>
      </c>
      <c r="H3003" s="8" t="str">
        <f>HYPERLINK("https://doi.org/"&amp;G3003)</f>
        <v>https://doi.org/10.2480/agrmet.D-18-00052</v>
      </c>
      <c r="I3003" s="1" t="s">
        <v>2746</v>
      </c>
      <c r="J3003" s="1" t="s">
        <v>2747</v>
      </c>
      <c r="K3003" s="2">
        <v>10</v>
      </c>
      <c r="L3003" s="2"/>
      <c r="M3003" s="2" t="s">
        <v>2754</v>
      </c>
      <c r="N3003" s="25">
        <f t="shared" si="61"/>
        <v>1.4931506849315068</v>
      </c>
      <c r="O3003" s="21"/>
      <c r="P3003" s="2">
        <v>545</v>
      </c>
      <c r="Q3003" s="2"/>
      <c r="R3003" s="10">
        <v>365</v>
      </c>
      <c r="U3003" s="1" t="s">
        <v>4</v>
      </c>
      <c r="W3003" s="2" t="s">
        <v>2749</v>
      </c>
      <c r="X3003" s="2" t="s">
        <v>1141</v>
      </c>
      <c r="Y3003" s="2" t="s">
        <v>223</v>
      </c>
    </row>
    <row r="3004" spans="1:27" ht="14.25" customHeight="1">
      <c r="A3004" s="1">
        <v>2956</v>
      </c>
      <c r="B3004" s="2">
        <v>1</v>
      </c>
      <c r="C3004" s="1" t="s">
        <v>2742</v>
      </c>
      <c r="D3004" s="1" t="s">
        <v>2743</v>
      </c>
      <c r="E3004" s="1">
        <v>2019</v>
      </c>
      <c r="F3004" s="1" t="s">
        <v>2744</v>
      </c>
      <c r="G3004" s="1" t="s">
        <v>2745</v>
      </c>
      <c r="H3004" s="8" t="str">
        <f>HYPERLINK("https://doi.org/"&amp;G3004)</f>
        <v>https://doi.org/10.2480/agrmet.D-18-00052</v>
      </c>
      <c r="I3004" s="1" t="s">
        <v>2746</v>
      </c>
      <c r="J3004" s="1" t="s">
        <v>2747</v>
      </c>
      <c r="K3004" s="2">
        <v>10</v>
      </c>
      <c r="L3004" s="2"/>
      <c r="M3004" s="2" t="s">
        <v>2754</v>
      </c>
      <c r="N3004" s="25">
        <f t="shared" si="61"/>
        <v>0.8904109589041096</v>
      </c>
      <c r="O3004" s="21"/>
      <c r="P3004" s="2">
        <v>325</v>
      </c>
      <c r="Q3004" s="2"/>
      <c r="R3004" s="10">
        <v>365</v>
      </c>
      <c r="U3004" s="1" t="s">
        <v>4</v>
      </c>
      <c r="W3004" s="2" t="s">
        <v>2750</v>
      </c>
      <c r="X3004" s="2" t="s">
        <v>1141</v>
      </c>
      <c r="Y3004" s="2" t="s">
        <v>223</v>
      </c>
    </row>
    <row r="3005" spans="1:27" ht="14.25" customHeight="1">
      <c r="A3005" s="1">
        <v>2956</v>
      </c>
      <c r="B3005" s="2">
        <v>1</v>
      </c>
      <c r="C3005" s="1" t="s">
        <v>2742</v>
      </c>
      <c r="D3005" s="1" t="s">
        <v>2743</v>
      </c>
      <c r="E3005" s="1">
        <v>2019</v>
      </c>
      <c r="F3005" s="1" t="s">
        <v>2744</v>
      </c>
      <c r="G3005" s="1" t="s">
        <v>2745</v>
      </c>
      <c r="H3005" s="8" t="str">
        <f>HYPERLINK("https://doi.org/"&amp;G3005)</f>
        <v>https://doi.org/10.2480/agrmet.D-18-00052</v>
      </c>
      <c r="I3005" s="1" t="s">
        <v>2746</v>
      </c>
      <c r="J3005" s="1" t="s">
        <v>2747</v>
      </c>
      <c r="K3005" s="2">
        <v>10</v>
      </c>
      <c r="L3005" s="2"/>
      <c r="M3005" s="2" t="s">
        <v>2754</v>
      </c>
      <c r="N3005" s="25">
        <f t="shared" si="61"/>
        <v>1.2082191780821918</v>
      </c>
      <c r="O3005" s="21"/>
      <c r="P3005" s="2">
        <v>441</v>
      </c>
      <c r="Q3005" s="2"/>
      <c r="R3005" s="10">
        <v>365</v>
      </c>
      <c r="U3005" s="1" t="s">
        <v>4</v>
      </c>
      <c r="W3005" s="2" t="s">
        <v>2751</v>
      </c>
      <c r="X3005" s="2" t="s">
        <v>1141</v>
      </c>
      <c r="Y3005" s="2" t="s">
        <v>223</v>
      </c>
    </row>
    <row r="3006" spans="1:27" ht="14.25" customHeight="1">
      <c r="A3006" s="1">
        <v>2956</v>
      </c>
      <c r="B3006" s="2">
        <v>1</v>
      </c>
      <c r="C3006" s="1" t="s">
        <v>2742</v>
      </c>
      <c r="D3006" s="1" t="s">
        <v>2743</v>
      </c>
      <c r="E3006" s="1">
        <v>2019</v>
      </c>
      <c r="F3006" s="1" t="s">
        <v>2744</v>
      </c>
      <c r="G3006" s="1" t="s">
        <v>2745</v>
      </c>
      <c r="H3006" s="8" t="str">
        <f>HYPERLINK("https://doi.org/"&amp;G3006)</f>
        <v>https://doi.org/10.2480/agrmet.D-18-00052</v>
      </c>
      <c r="I3006" s="1" t="s">
        <v>2746</v>
      </c>
      <c r="J3006" s="1" t="s">
        <v>2747</v>
      </c>
      <c r="K3006" s="2">
        <v>10</v>
      </c>
      <c r="L3006" s="2"/>
      <c r="M3006" s="2" t="s">
        <v>2754</v>
      </c>
      <c r="N3006" s="25">
        <f t="shared" si="61"/>
        <v>0.30684931506849317</v>
      </c>
      <c r="O3006" s="21"/>
      <c r="P3006" s="2">
        <v>112</v>
      </c>
      <c r="Q3006" s="2"/>
      <c r="R3006" s="10">
        <v>365</v>
      </c>
      <c r="U3006" s="1" t="s">
        <v>4</v>
      </c>
      <c r="W3006" s="2" t="s">
        <v>2752</v>
      </c>
      <c r="X3006" s="2" t="s">
        <v>1141</v>
      </c>
      <c r="Y3006" s="2" t="s">
        <v>223</v>
      </c>
      <c r="AA3006" s="2"/>
    </row>
    <row r="3007" spans="1:27" ht="14.25" customHeight="1">
      <c r="A3007" s="1">
        <v>2956</v>
      </c>
      <c r="B3007" s="2">
        <v>1</v>
      </c>
      <c r="C3007" s="1" t="s">
        <v>2742</v>
      </c>
      <c r="D3007" s="1" t="s">
        <v>2743</v>
      </c>
      <c r="E3007" s="1">
        <v>2019</v>
      </c>
      <c r="F3007" s="1" t="s">
        <v>2744</v>
      </c>
      <c r="G3007" s="1" t="s">
        <v>2745</v>
      </c>
      <c r="H3007" s="8" t="str">
        <f>HYPERLINK("https://doi.org/"&amp;G3007)</f>
        <v>https://doi.org/10.2480/agrmet.D-18-00052</v>
      </c>
      <c r="I3007" s="1" t="s">
        <v>2746</v>
      </c>
      <c r="J3007" s="1" t="s">
        <v>2747</v>
      </c>
      <c r="K3007" s="2">
        <v>40</v>
      </c>
      <c r="L3007" s="2"/>
      <c r="M3007" s="2" t="s">
        <v>2754</v>
      </c>
      <c r="N3007" s="25">
        <f t="shared" si="61"/>
        <v>1.0684931506849316</v>
      </c>
      <c r="O3007" s="21"/>
      <c r="P3007" s="2">
        <v>390</v>
      </c>
      <c r="Q3007" s="2"/>
      <c r="R3007" s="10">
        <v>365</v>
      </c>
      <c r="U3007" s="1" t="s">
        <v>4</v>
      </c>
      <c r="W3007" s="2" t="s">
        <v>2753</v>
      </c>
      <c r="X3007" s="2" t="s">
        <v>1141</v>
      </c>
      <c r="Y3007" s="2" t="s">
        <v>223</v>
      </c>
    </row>
    <row r="3008" spans="1:27" ht="14.25" customHeight="1">
      <c r="A3008" s="1">
        <v>2956</v>
      </c>
      <c r="B3008" s="2">
        <v>1</v>
      </c>
      <c r="C3008" s="1" t="s">
        <v>2742</v>
      </c>
      <c r="D3008" s="1" t="s">
        <v>2743</v>
      </c>
      <c r="E3008" s="1">
        <v>2019</v>
      </c>
      <c r="F3008" s="1" t="s">
        <v>2744</v>
      </c>
      <c r="G3008" s="1" t="s">
        <v>2745</v>
      </c>
      <c r="H3008" s="8" t="str">
        <f>HYPERLINK("https://doi.org/"&amp;G3008)</f>
        <v>https://doi.org/10.2480/agrmet.D-18-00052</v>
      </c>
      <c r="I3008" s="1" t="s">
        <v>2746</v>
      </c>
      <c r="J3008" s="1" t="s">
        <v>2747</v>
      </c>
      <c r="K3008" s="2">
        <v>10</v>
      </c>
      <c r="L3008" s="2"/>
      <c r="M3008" s="2" t="s">
        <v>2755</v>
      </c>
      <c r="N3008" s="25">
        <f t="shared" si="61"/>
        <v>0.43013698630136987</v>
      </c>
      <c r="O3008" s="21"/>
      <c r="P3008" s="2">
        <v>157</v>
      </c>
      <c r="Q3008" s="2"/>
      <c r="R3008" s="10">
        <v>365</v>
      </c>
      <c r="U3008" s="1" t="s">
        <v>4</v>
      </c>
      <c r="W3008" s="2" t="s">
        <v>2749</v>
      </c>
      <c r="X3008" s="2" t="s">
        <v>1141</v>
      </c>
      <c r="Y3008" s="2" t="s">
        <v>223</v>
      </c>
      <c r="AA3008" s="2"/>
    </row>
    <row r="3009" spans="1:27" ht="14.25" customHeight="1">
      <c r="A3009" s="1">
        <v>2956</v>
      </c>
      <c r="B3009" s="2">
        <v>1</v>
      </c>
      <c r="C3009" s="1" t="s">
        <v>2742</v>
      </c>
      <c r="D3009" s="1" t="s">
        <v>2743</v>
      </c>
      <c r="E3009" s="1">
        <v>2019</v>
      </c>
      <c r="F3009" s="1" t="s">
        <v>2744</v>
      </c>
      <c r="G3009" s="1" t="s">
        <v>2745</v>
      </c>
      <c r="H3009" s="8" t="str">
        <f>HYPERLINK("https://doi.org/"&amp;G3009)</f>
        <v>https://doi.org/10.2480/agrmet.D-18-00052</v>
      </c>
      <c r="I3009" s="1" t="s">
        <v>2746</v>
      </c>
      <c r="J3009" s="1" t="s">
        <v>2747</v>
      </c>
      <c r="K3009" s="2">
        <v>10</v>
      </c>
      <c r="L3009" s="2"/>
      <c r="M3009" s="2" t="s">
        <v>2755</v>
      </c>
      <c r="N3009" s="25">
        <f t="shared" si="61"/>
        <v>0.60547945205479448</v>
      </c>
      <c r="O3009" s="21"/>
      <c r="P3009" s="2">
        <v>221</v>
      </c>
      <c r="Q3009" s="2"/>
      <c r="R3009" s="10">
        <v>365</v>
      </c>
      <c r="U3009" s="1" t="s">
        <v>4</v>
      </c>
      <c r="W3009" s="2" t="s">
        <v>2750</v>
      </c>
      <c r="X3009" s="2" t="s">
        <v>1141</v>
      </c>
      <c r="Y3009" s="2" t="s">
        <v>223</v>
      </c>
    </row>
    <row r="3010" spans="1:27" ht="14.25" customHeight="1">
      <c r="A3010" s="1">
        <v>2956</v>
      </c>
      <c r="B3010" s="2">
        <v>1</v>
      </c>
      <c r="C3010" s="1" t="s">
        <v>2742</v>
      </c>
      <c r="D3010" s="1" t="s">
        <v>2743</v>
      </c>
      <c r="E3010" s="1">
        <v>2019</v>
      </c>
      <c r="F3010" s="1" t="s">
        <v>2744</v>
      </c>
      <c r="G3010" s="1" t="s">
        <v>2745</v>
      </c>
      <c r="H3010" s="8" t="str">
        <f>HYPERLINK("https://doi.org/"&amp;G3010)</f>
        <v>https://doi.org/10.2480/agrmet.D-18-00052</v>
      </c>
      <c r="I3010" s="1" t="s">
        <v>2746</v>
      </c>
      <c r="J3010" s="1" t="s">
        <v>2747</v>
      </c>
      <c r="K3010" s="2">
        <v>10</v>
      </c>
      <c r="L3010" s="2"/>
      <c r="M3010" s="2" t="s">
        <v>2755</v>
      </c>
      <c r="N3010" s="25">
        <f t="shared" si="61"/>
        <v>0.57808219178082187</v>
      </c>
      <c r="O3010" s="21"/>
      <c r="P3010" s="2">
        <v>211</v>
      </c>
      <c r="Q3010" s="2"/>
      <c r="R3010" s="10">
        <v>365</v>
      </c>
      <c r="U3010" s="1" t="s">
        <v>4</v>
      </c>
      <c r="W3010" s="2" t="s">
        <v>2751</v>
      </c>
      <c r="X3010" s="2" t="s">
        <v>1141</v>
      </c>
      <c r="Y3010" s="2" t="s">
        <v>223</v>
      </c>
    </row>
    <row r="3011" spans="1:27" ht="14.25" customHeight="1">
      <c r="A3011" s="1">
        <v>2956</v>
      </c>
      <c r="B3011" s="2">
        <v>1</v>
      </c>
      <c r="C3011" s="1" t="s">
        <v>2742</v>
      </c>
      <c r="D3011" s="1" t="s">
        <v>2743</v>
      </c>
      <c r="E3011" s="1">
        <v>2019</v>
      </c>
      <c r="F3011" s="1" t="s">
        <v>2744</v>
      </c>
      <c r="G3011" s="1" t="s">
        <v>2745</v>
      </c>
      <c r="H3011" s="8" t="str">
        <f>HYPERLINK("https://doi.org/"&amp;G3011)</f>
        <v>https://doi.org/10.2480/agrmet.D-18-00052</v>
      </c>
      <c r="I3011" s="1" t="s">
        <v>2746</v>
      </c>
      <c r="J3011" s="1" t="s">
        <v>2747</v>
      </c>
      <c r="K3011" s="2">
        <v>10</v>
      </c>
      <c r="L3011" s="2"/>
      <c r="M3011" s="2" t="s">
        <v>2755</v>
      </c>
      <c r="N3011" s="25">
        <f t="shared" si="61"/>
        <v>0.35068493150684932</v>
      </c>
      <c r="O3011" s="21"/>
      <c r="P3011" s="2">
        <v>128</v>
      </c>
      <c r="Q3011" s="2"/>
      <c r="R3011" s="10">
        <v>365</v>
      </c>
      <c r="U3011" s="1" t="s">
        <v>4</v>
      </c>
      <c r="W3011" s="2" t="s">
        <v>2752</v>
      </c>
      <c r="X3011" s="2" t="s">
        <v>1141</v>
      </c>
      <c r="Y3011" s="2" t="s">
        <v>223</v>
      </c>
      <c r="AA3011" s="2"/>
    </row>
    <row r="3012" spans="1:27" ht="14.25" customHeight="1">
      <c r="A3012" s="1">
        <v>2956</v>
      </c>
      <c r="B3012" s="2">
        <v>1</v>
      </c>
      <c r="C3012" s="1" t="s">
        <v>2742</v>
      </c>
      <c r="D3012" s="1" t="s">
        <v>2743</v>
      </c>
      <c r="E3012" s="1">
        <v>2019</v>
      </c>
      <c r="F3012" s="1" t="s">
        <v>2744</v>
      </c>
      <c r="G3012" s="1" t="s">
        <v>2745</v>
      </c>
      <c r="H3012" s="8" t="str">
        <f>HYPERLINK("https://doi.org/"&amp;G3012)</f>
        <v>https://doi.org/10.2480/agrmet.D-18-00052</v>
      </c>
      <c r="I3012" s="1" t="s">
        <v>2746</v>
      </c>
      <c r="J3012" s="1" t="s">
        <v>2747</v>
      </c>
      <c r="K3012" s="2">
        <v>40</v>
      </c>
      <c r="L3012" s="2"/>
      <c r="M3012" s="2" t="s">
        <v>2755</v>
      </c>
      <c r="N3012" s="25">
        <f t="shared" si="61"/>
        <v>0.50136986301369868</v>
      </c>
      <c r="O3012" s="21"/>
      <c r="P3012" s="2">
        <v>183</v>
      </c>
      <c r="Q3012" s="2"/>
      <c r="R3012" s="10">
        <v>365</v>
      </c>
      <c r="U3012" s="1" t="s">
        <v>4</v>
      </c>
      <c r="W3012" s="2" t="s">
        <v>2753</v>
      </c>
      <c r="X3012" s="2" t="s">
        <v>1141</v>
      </c>
      <c r="Y3012" s="2" t="s">
        <v>223</v>
      </c>
    </row>
    <row r="3013" spans="1:27" ht="14.25" customHeight="1">
      <c r="A3013" s="1">
        <v>2870</v>
      </c>
      <c r="B3013" s="12">
        <v>1</v>
      </c>
      <c r="C3013" s="1" t="s">
        <v>2756</v>
      </c>
      <c r="D3013" s="1" t="s">
        <v>2757</v>
      </c>
      <c r="E3013" s="1">
        <v>2019</v>
      </c>
      <c r="F3013" s="1" t="s">
        <v>2758</v>
      </c>
      <c r="G3013" s="1" t="s">
        <v>2759</v>
      </c>
      <c r="H3013" s="8" t="str">
        <f>HYPERLINK("https://doi.org/"&amp;G3013)</f>
        <v>https://doi.org/10.3319/TAO.2018.09.07.01</v>
      </c>
      <c r="I3013" s="1" t="s">
        <v>2760</v>
      </c>
      <c r="J3013" s="1" t="s">
        <v>2761</v>
      </c>
      <c r="K3013" s="2">
        <v>1</v>
      </c>
      <c r="L3013" s="2"/>
      <c r="M3013" s="2" t="s">
        <v>2762</v>
      </c>
      <c r="N3013" s="25">
        <f t="shared" si="61"/>
        <v>0.28476666666666667</v>
      </c>
      <c r="O3013" s="21"/>
      <c r="P3013" s="2">
        <v>8.5429999999999993</v>
      </c>
      <c r="Q3013" s="2"/>
      <c r="R3013" s="10">
        <v>30</v>
      </c>
      <c r="U3013" s="2" t="s">
        <v>45</v>
      </c>
      <c r="W3013" s="2" t="s">
        <v>2763</v>
      </c>
      <c r="X3013" s="2" t="s">
        <v>1141</v>
      </c>
      <c r="Y3013" s="2" t="s">
        <v>216</v>
      </c>
      <c r="AA3013" s="2"/>
    </row>
    <row r="3014" spans="1:27" ht="14.25" customHeight="1">
      <c r="A3014" s="1">
        <v>4172</v>
      </c>
      <c r="B3014" s="2">
        <v>1</v>
      </c>
      <c r="C3014" s="1" t="s">
        <v>2764</v>
      </c>
      <c r="D3014" s="1" t="s">
        <v>2765</v>
      </c>
      <c r="E3014" s="1">
        <v>2021</v>
      </c>
      <c r="F3014" s="1" t="s">
        <v>2766</v>
      </c>
      <c r="G3014" s="1" t="s">
        <v>2767</v>
      </c>
      <c r="H3014" s="8" t="str">
        <f>HYPERLINK("https://doi.org/"&amp;G3014)</f>
        <v>https://doi.org/10.3390/agriculture11050424</v>
      </c>
      <c r="I3014" s="1" t="s">
        <v>2768</v>
      </c>
      <c r="J3014" s="1" t="s">
        <v>2769</v>
      </c>
      <c r="K3014" s="2">
        <v>1</v>
      </c>
      <c r="L3014" s="2"/>
      <c r="M3014" s="56" t="s">
        <v>2770</v>
      </c>
      <c r="N3014" s="2">
        <v>0.78</v>
      </c>
      <c r="O3014" s="2"/>
      <c r="Q3014" s="2"/>
      <c r="R3014" s="4"/>
      <c r="U3014" s="2" t="s">
        <v>35</v>
      </c>
      <c r="V3014" s="2" t="s">
        <v>29</v>
      </c>
      <c r="W3014" s="2" t="s">
        <v>562</v>
      </c>
      <c r="X3014" s="2" t="s">
        <v>1141</v>
      </c>
    </row>
    <row r="3015" spans="1:27" ht="14.25" customHeight="1">
      <c r="A3015" s="1">
        <v>4172</v>
      </c>
      <c r="B3015" s="2">
        <v>1</v>
      </c>
      <c r="C3015" s="1" t="s">
        <v>2764</v>
      </c>
      <c r="D3015" s="1" t="s">
        <v>2765</v>
      </c>
      <c r="E3015" s="1">
        <v>2021</v>
      </c>
      <c r="F3015" s="1" t="s">
        <v>2766</v>
      </c>
      <c r="G3015" s="1" t="s">
        <v>2767</v>
      </c>
      <c r="H3015" s="8" t="str">
        <f>HYPERLINK("https://doi.org/"&amp;G3015)</f>
        <v>https://doi.org/10.3390/agriculture11050424</v>
      </c>
      <c r="I3015" s="1" t="s">
        <v>2768</v>
      </c>
      <c r="J3015" s="1" t="s">
        <v>2769</v>
      </c>
      <c r="K3015" s="2">
        <v>1</v>
      </c>
      <c r="L3015" s="2"/>
      <c r="M3015" s="56" t="s">
        <v>2771</v>
      </c>
      <c r="N3015" s="2">
        <v>0.9</v>
      </c>
      <c r="O3015" s="2"/>
      <c r="Q3015" s="2"/>
      <c r="R3015" s="4"/>
      <c r="U3015" s="2" t="s">
        <v>35</v>
      </c>
      <c r="V3015" s="2" t="s">
        <v>29</v>
      </c>
      <c r="W3015" s="2" t="s">
        <v>562</v>
      </c>
      <c r="X3015" s="2" t="s">
        <v>1141</v>
      </c>
      <c r="Y3015" s="2"/>
    </row>
    <row r="3016" spans="1:27" ht="14.25" customHeight="1">
      <c r="A3016" s="1">
        <v>4172</v>
      </c>
      <c r="B3016" s="12">
        <v>1</v>
      </c>
      <c r="C3016" s="1" t="s">
        <v>2764</v>
      </c>
      <c r="D3016" s="1" t="s">
        <v>2765</v>
      </c>
      <c r="E3016" s="1">
        <v>2021</v>
      </c>
      <c r="F3016" s="1" t="s">
        <v>2766</v>
      </c>
      <c r="G3016" s="1" t="s">
        <v>2767</v>
      </c>
      <c r="H3016" s="8" t="str">
        <f>HYPERLINK("https://doi.org/"&amp;G3016)</f>
        <v>https://doi.org/10.3390/agriculture11050424</v>
      </c>
      <c r="I3016" s="1" t="s">
        <v>2768</v>
      </c>
      <c r="J3016" s="1" t="s">
        <v>2769</v>
      </c>
      <c r="K3016" s="2">
        <v>1</v>
      </c>
      <c r="L3016" s="2"/>
      <c r="M3016" s="56" t="s">
        <v>2770</v>
      </c>
      <c r="N3016" s="21">
        <f t="shared" ref="N3016:N3017" si="62">P3016/30</f>
        <v>0.47666666666666668</v>
      </c>
      <c r="O3016" s="21"/>
      <c r="P3016" s="2">
        <v>14.3</v>
      </c>
      <c r="Q3016" s="2"/>
      <c r="R3016" s="10">
        <v>30</v>
      </c>
      <c r="U3016" s="2" t="s">
        <v>45</v>
      </c>
      <c r="V3016" s="2" t="s">
        <v>29</v>
      </c>
      <c r="W3016" s="2" t="s">
        <v>562</v>
      </c>
      <c r="X3016" s="2" t="s">
        <v>1141</v>
      </c>
      <c r="Y3016" s="2" t="s">
        <v>216</v>
      </c>
    </row>
    <row r="3017" spans="1:27" ht="14.25" customHeight="1">
      <c r="A3017" s="1">
        <v>4172</v>
      </c>
      <c r="B3017" s="12">
        <v>1</v>
      </c>
      <c r="C3017" s="1" t="s">
        <v>2764</v>
      </c>
      <c r="D3017" s="1" t="s">
        <v>2765</v>
      </c>
      <c r="E3017" s="1">
        <v>2021</v>
      </c>
      <c r="F3017" s="1" t="s">
        <v>2766</v>
      </c>
      <c r="G3017" s="1" t="s">
        <v>2767</v>
      </c>
      <c r="H3017" s="8" t="str">
        <f>HYPERLINK("https://doi.org/"&amp;G3017)</f>
        <v>https://doi.org/10.3390/agriculture11050424</v>
      </c>
      <c r="I3017" s="1" t="s">
        <v>2768</v>
      </c>
      <c r="J3017" s="1" t="s">
        <v>2769</v>
      </c>
      <c r="K3017" s="2">
        <v>1</v>
      </c>
      <c r="L3017" s="2"/>
      <c r="M3017" s="56" t="s">
        <v>2771</v>
      </c>
      <c r="N3017" s="21">
        <f t="shared" si="62"/>
        <v>0.45666666666666667</v>
      </c>
      <c r="O3017" s="21"/>
      <c r="P3017" s="2">
        <v>13.7</v>
      </c>
      <c r="Q3017" s="2"/>
      <c r="R3017" s="10">
        <v>30</v>
      </c>
      <c r="U3017" s="2" t="s">
        <v>45</v>
      </c>
      <c r="V3017" s="2" t="s">
        <v>29</v>
      </c>
      <c r="W3017" s="2" t="s">
        <v>562</v>
      </c>
      <c r="X3017" s="2" t="s">
        <v>1141</v>
      </c>
      <c r="Y3017" s="2" t="s">
        <v>216</v>
      </c>
    </row>
    <row r="3018" spans="1:27" ht="14.25" customHeight="1">
      <c r="A3018" s="1">
        <v>4172</v>
      </c>
      <c r="B3018" s="2">
        <v>1</v>
      </c>
      <c r="C3018" s="1" t="s">
        <v>2764</v>
      </c>
      <c r="D3018" s="1" t="s">
        <v>2765</v>
      </c>
      <c r="E3018" s="1">
        <v>2021</v>
      </c>
      <c r="F3018" s="1" t="s">
        <v>2766</v>
      </c>
      <c r="G3018" s="1" t="s">
        <v>2767</v>
      </c>
      <c r="H3018" s="8" t="str">
        <f>HYPERLINK("https://doi.org/"&amp;G3018)</f>
        <v>https://doi.org/10.3390/agriculture11050424</v>
      </c>
      <c r="I3018" s="1" t="s">
        <v>2768</v>
      </c>
      <c r="J3018" s="1" t="s">
        <v>2769</v>
      </c>
      <c r="K3018" s="2">
        <v>1</v>
      </c>
      <c r="L3018" s="2"/>
      <c r="M3018" s="56" t="s">
        <v>2770</v>
      </c>
      <c r="N3018" s="2">
        <v>0.79</v>
      </c>
      <c r="O3018" s="2"/>
      <c r="Q3018" s="2"/>
      <c r="R3018" s="4"/>
      <c r="U3018" s="2" t="s">
        <v>35</v>
      </c>
      <c r="V3018" s="2" t="s">
        <v>29</v>
      </c>
      <c r="W3018" s="2" t="s">
        <v>562</v>
      </c>
      <c r="X3018" s="2" t="s">
        <v>1141</v>
      </c>
      <c r="Y3018" s="2" t="s">
        <v>2772</v>
      </c>
    </row>
    <row r="3019" spans="1:27" ht="14.25" customHeight="1">
      <c r="A3019" s="1">
        <v>4172</v>
      </c>
      <c r="B3019" s="2">
        <v>1</v>
      </c>
      <c r="C3019" s="1" t="s">
        <v>2764</v>
      </c>
      <c r="D3019" s="1" t="s">
        <v>2765</v>
      </c>
      <c r="E3019" s="1">
        <v>2021</v>
      </c>
      <c r="F3019" s="1" t="s">
        <v>2766</v>
      </c>
      <c r="G3019" s="1" t="s">
        <v>2767</v>
      </c>
      <c r="H3019" s="8" t="str">
        <f>HYPERLINK("https://doi.org/"&amp;G3019)</f>
        <v>https://doi.org/10.3390/agriculture11050424</v>
      </c>
      <c r="I3019" s="1" t="s">
        <v>2768</v>
      </c>
      <c r="J3019" s="1" t="s">
        <v>2769</v>
      </c>
      <c r="K3019" s="2">
        <v>1</v>
      </c>
      <c r="L3019" s="2"/>
      <c r="M3019" s="56" t="s">
        <v>2771</v>
      </c>
      <c r="N3019" s="2">
        <v>0.92</v>
      </c>
      <c r="O3019" s="2"/>
      <c r="Q3019" s="2"/>
      <c r="R3019" s="4"/>
      <c r="U3019" s="2" t="s">
        <v>35</v>
      </c>
      <c r="V3019" s="2" t="s">
        <v>29</v>
      </c>
      <c r="W3019" s="2" t="s">
        <v>562</v>
      </c>
      <c r="X3019" s="2" t="s">
        <v>1141</v>
      </c>
      <c r="Y3019" s="2" t="s">
        <v>2772</v>
      </c>
    </row>
    <row r="3020" spans="1:27" ht="14.25" customHeight="1">
      <c r="A3020" s="1">
        <v>4172</v>
      </c>
      <c r="B3020" s="2">
        <v>1</v>
      </c>
      <c r="C3020" s="1" t="s">
        <v>2764</v>
      </c>
      <c r="D3020" s="1" t="s">
        <v>2765</v>
      </c>
      <c r="E3020" s="1">
        <v>2021</v>
      </c>
      <c r="F3020" s="1" t="s">
        <v>2766</v>
      </c>
      <c r="G3020" s="1" t="s">
        <v>2767</v>
      </c>
      <c r="H3020" s="8" t="str">
        <f>HYPERLINK("https://doi.org/"&amp;G3020)</f>
        <v>https://doi.org/10.3390/agriculture11050424</v>
      </c>
      <c r="I3020" s="1" t="s">
        <v>2768</v>
      </c>
      <c r="J3020" s="1" t="s">
        <v>2769</v>
      </c>
      <c r="K3020" s="2">
        <v>1</v>
      </c>
      <c r="L3020" s="2"/>
      <c r="M3020" s="56" t="s">
        <v>2770</v>
      </c>
      <c r="N3020" s="2">
        <v>0.78</v>
      </c>
      <c r="O3020" s="2"/>
      <c r="Q3020" s="2"/>
      <c r="R3020" s="4"/>
      <c r="U3020" s="2" t="s">
        <v>35</v>
      </c>
      <c r="V3020" s="2" t="s">
        <v>29</v>
      </c>
      <c r="W3020" s="2" t="s">
        <v>562</v>
      </c>
      <c r="X3020" s="2" t="s">
        <v>1141</v>
      </c>
      <c r="Y3020" s="2" t="s">
        <v>2773</v>
      </c>
    </row>
    <row r="3021" spans="1:27" ht="14.25" customHeight="1">
      <c r="A3021" s="1">
        <v>4172</v>
      </c>
      <c r="B3021" s="2">
        <v>1</v>
      </c>
      <c r="C3021" s="1" t="s">
        <v>2764</v>
      </c>
      <c r="D3021" s="1" t="s">
        <v>2765</v>
      </c>
      <c r="E3021" s="1">
        <v>2021</v>
      </c>
      <c r="F3021" s="1" t="s">
        <v>2766</v>
      </c>
      <c r="G3021" s="1" t="s">
        <v>2767</v>
      </c>
      <c r="H3021" s="8" t="str">
        <f>HYPERLINK("https://doi.org/"&amp;G3021)</f>
        <v>https://doi.org/10.3390/agriculture11050424</v>
      </c>
      <c r="I3021" s="1" t="s">
        <v>2768</v>
      </c>
      <c r="J3021" s="1" t="s">
        <v>2769</v>
      </c>
      <c r="K3021" s="2">
        <v>1</v>
      </c>
      <c r="L3021" s="2"/>
      <c r="M3021" s="56" t="s">
        <v>2771</v>
      </c>
      <c r="N3021" s="2">
        <v>0.89</v>
      </c>
      <c r="O3021" s="2"/>
      <c r="Q3021" s="2"/>
      <c r="R3021" s="4"/>
      <c r="U3021" s="2" t="s">
        <v>35</v>
      </c>
      <c r="V3021" s="2" t="s">
        <v>29</v>
      </c>
      <c r="W3021" s="2" t="s">
        <v>562</v>
      </c>
      <c r="X3021" s="2" t="s">
        <v>1141</v>
      </c>
      <c r="Y3021" s="2" t="s">
        <v>2773</v>
      </c>
    </row>
    <row r="3022" spans="1:27" ht="14.25" customHeight="1">
      <c r="A3022" s="1">
        <v>4172</v>
      </c>
      <c r="B3022" s="2">
        <v>1</v>
      </c>
      <c r="C3022" s="1" t="s">
        <v>2764</v>
      </c>
      <c r="D3022" s="1" t="s">
        <v>2765</v>
      </c>
      <c r="E3022" s="1">
        <v>2021</v>
      </c>
      <c r="F3022" s="1" t="s">
        <v>2766</v>
      </c>
      <c r="G3022" s="1" t="s">
        <v>2767</v>
      </c>
      <c r="H3022" s="8" t="str">
        <f>HYPERLINK("https://doi.org/"&amp;G3022)</f>
        <v>https://doi.org/10.3390/agriculture11050424</v>
      </c>
      <c r="I3022" s="1" t="s">
        <v>2768</v>
      </c>
      <c r="J3022" s="1" t="s">
        <v>2769</v>
      </c>
      <c r="K3022" s="2">
        <v>1</v>
      </c>
      <c r="L3022" s="2"/>
      <c r="M3022" s="56" t="s">
        <v>2770</v>
      </c>
      <c r="N3022" s="2">
        <v>0.94</v>
      </c>
      <c r="O3022" s="2"/>
      <c r="Q3022" s="2"/>
      <c r="R3022" s="4"/>
      <c r="U3022" s="2" t="s">
        <v>35</v>
      </c>
      <c r="V3022" s="2" t="s">
        <v>29</v>
      </c>
      <c r="W3022" s="2" t="s">
        <v>562</v>
      </c>
      <c r="X3022" s="2" t="s">
        <v>1141</v>
      </c>
      <c r="Y3022" s="2" t="s">
        <v>2774</v>
      </c>
    </row>
    <row r="3023" spans="1:27" ht="14.25" customHeight="1">
      <c r="A3023" s="1">
        <v>4172</v>
      </c>
      <c r="B3023" s="2">
        <v>1</v>
      </c>
      <c r="C3023" s="1" t="s">
        <v>2764</v>
      </c>
      <c r="D3023" s="1" t="s">
        <v>2765</v>
      </c>
      <c r="E3023" s="1">
        <v>2021</v>
      </c>
      <c r="F3023" s="1" t="s">
        <v>2766</v>
      </c>
      <c r="G3023" s="1" t="s">
        <v>2767</v>
      </c>
      <c r="H3023" s="8" t="str">
        <f>HYPERLINK("https://doi.org/"&amp;G3023)</f>
        <v>https://doi.org/10.3390/agriculture11050424</v>
      </c>
      <c r="I3023" s="1" t="s">
        <v>2768</v>
      </c>
      <c r="J3023" s="1" t="s">
        <v>2769</v>
      </c>
      <c r="K3023" s="2">
        <v>1</v>
      </c>
      <c r="L3023" s="2"/>
      <c r="M3023" s="56" t="s">
        <v>2771</v>
      </c>
      <c r="N3023" s="2">
        <v>1.07</v>
      </c>
      <c r="O3023" s="2"/>
      <c r="Q3023" s="2"/>
      <c r="R3023" s="4"/>
      <c r="U3023" s="2" t="s">
        <v>35</v>
      </c>
      <c r="V3023" s="2" t="s">
        <v>29</v>
      </c>
      <c r="W3023" s="2" t="s">
        <v>562</v>
      </c>
      <c r="X3023" s="2" t="s">
        <v>1141</v>
      </c>
      <c r="Y3023" s="2" t="s">
        <v>2774</v>
      </c>
    </row>
    <row r="3024" spans="1:27" ht="14.25" customHeight="1">
      <c r="A3024" s="1">
        <v>4172</v>
      </c>
      <c r="B3024" s="2">
        <v>1</v>
      </c>
      <c r="C3024" s="1" t="s">
        <v>2764</v>
      </c>
      <c r="D3024" s="1" t="s">
        <v>2765</v>
      </c>
      <c r="E3024" s="1">
        <v>2021</v>
      </c>
      <c r="F3024" s="1" t="s">
        <v>2766</v>
      </c>
      <c r="G3024" s="1" t="s">
        <v>2767</v>
      </c>
      <c r="H3024" s="8" t="str">
        <f>HYPERLINK("https://doi.org/"&amp;G3024)</f>
        <v>https://doi.org/10.3390/agriculture11050424</v>
      </c>
      <c r="I3024" s="1" t="s">
        <v>2768</v>
      </c>
      <c r="J3024" s="1" t="s">
        <v>2769</v>
      </c>
      <c r="K3024" s="2">
        <v>1</v>
      </c>
      <c r="L3024" s="2"/>
      <c r="M3024" s="56" t="s">
        <v>2770</v>
      </c>
      <c r="N3024" s="2">
        <v>0.47</v>
      </c>
      <c r="O3024" s="2"/>
      <c r="Q3024" s="2"/>
      <c r="R3024" s="4"/>
      <c r="U3024" s="2" t="s">
        <v>35</v>
      </c>
      <c r="V3024" s="2" t="s">
        <v>29</v>
      </c>
      <c r="W3024" s="2" t="s">
        <v>562</v>
      </c>
      <c r="X3024" s="2" t="s">
        <v>1141</v>
      </c>
      <c r="Y3024" s="2" t="s">
        <v>2586</v>
      </c>
    </row>
    <row r="3025" spans="1:26" ht="14.25" customHeight="1">
      <c r="A3025" s="1">
        <v>4172</v>
      </c>
      <c r="B3025" s="2">
        <v>1</v>
      </c>
      <c r="C3025" s="1" t="s">
        <v>2764</v>
      </c>
      <c r="D3025" s="1" t="s">
        <v>2765</v>
      </c>
      <c r="E3025" s="1">
        <v>2021</v>
      </c>
      <c r="F3025" s="1" t="s">
        <v>2766</v>
      </c>
      <c r="G3025" s="1" t="s">
        <v>2767</v>
      </c>
      <c r="H3025" s="8" t="str">
        <f>HYPERLINK("https://doi.org/"&amp;G3025)</f>
        <v>https://doi.org/10.3390/agriculture11050424</v>
      </c>
      <c r="I3025" s="1" t="s">
        <v>2768</v>
      </c>
      <c r="J3025" s="1" t="s">
        <v>2769</v>
      </c>
      <c r="K3025" s="2">
        <v>1</v>
      </c>
      <c r="L3025" s="2"/>
      <c r="M3025" s="56" t="s">
        <v>2771</v>
      </c>
      <c r="N3025" s="2">
        <v>0.59</v>
      </c>
      <c r="O3025" s="2"/>
      <c r="Q3025" s="2"/>
      <c r="R3025" s="4"/>
      <c r="U3025" s="2" t="s">
        <v>35</v>
      </c>
      <c r="V3025" s="2" t="s">
        <v>29</v>
      </c>
      <c r="W3025" s="2" t="s">
        <v>562</v>
      </c>
      <c r="X3025" s="2" t="s">
        <v>1141</v>
      </c>
      <c r="Y3025" s="2" t="s">
        <v>2586</v>
      </c>
    </row>
    <row r="3026" spans="1:26" ht="14.25" customHeight="1">
      <c r="A3026" s="1">
        <v>2384</v>
      </c>
      <c r="B3026" s="2">
        <v>1</v>
      </c>
      <c r="C3026" s="1" t="s">
        <v>2775</v>
      </c>
      <c r="D3026" s="1" t="s">
        <v>2776</v>
      </c>
      <c r="E3026" s="1">
        <v>2020</v>
      </c>
      <c r="F3026" s="1" t="s">
        <v>2777</v>
      </c>
      <c r="G3026" s="1" t="s">
        <v>2778</v>
      </c>
      <c r="H3026" s="8" t="str">
        <f>HYPERLINK("https://doi.org/"&amp;G3026)</f>
        <v>https://doi.org/10.3390/app10144919</v>
      </c>
      <c r="I3026" s="1" t="s">
        <v>2779</v>
      </c>
      <c r="J3026" s="1" t="s">
        <v>2780</v>
      </c>
      <c r="K3026" s="2">
        <v>1</v>
      </c>
      <c r="L3026" s="2"/>
      <c r="M3026" s="2" t="s">
        <v>207</v>
      </c>
      <c r="N3026" s="21">
        <f>P3026/R3026</f>
        <v>1.0367999999999999</v>
      </c>
      <c r="O3026" s="21"/>
      <c r="P3026" s="2">
        <v>7.2000000000000005E-4</v>
      </c>
      <c r="Q3026" s="2"/>
      <c r="R3026" s="4">
        <f>1/(24*60)</f>
        <v>6.9444444444444447E-4</v>
      </c>
      <c r="U3026" s="2" t="s">
        <v>26</v>
      </c>
      <c r="W3026" s="2" t="s">
        <v>2781</v>
      </c>
      <c r="X3026" s="2" t="s">
        <v>1141</v>
      </c>
      <c r="Y3026" s="2" t="s">
        <v>2782</v>
      </c>
    </row>
    <row r="3027" spans="1:26" ht="14.25" customHeight="1">
      <c r="A3027" s="1">
        <v>2876</v>
      </c>
      <c r="B3027" s="2">
        <v>1</v>
      </c>
      <c r="C3027" s="1" t="s">
        <v>2783</v>
      </c>
      <c r="D3027" s="1" t="s">
        <v>2784</v>
      </c>
      <c r="E3027" s="1">
        <v>2019</v>
      </c>
      <c r="F3027" s="1" t="s">
        <v>2785</v>
      </c>
      <c r="G3027" s="1" t="s">
        <v>2786</v>
      </c>
      <c r="H3027" s="8" t="str">
        <f>HYPERLINK("https://doi.org/"&amp;G3027)</f>
        <v>https://doi.org/10.3390/atmos10040188</v>
      </c>
      <c r="I3027" s="1" t="s">
        <v>2787</v>
      </c>
      <c r="J3027" s="1" t="s">
        <v>2788</v>
      </c>
      <c r="K3027" s="2">
        <v>1</v>
      </c>
      <c r="L3027" s="2"/>
      <c r="M3027" s="2" t="s">
        <v>207</v>
      </c>
      <c r="N3027" s="21">
        <v>1.345</v>
      </c>
      <c r="O3027" s="21"/>
      <c r="Q3027" s="2"/>
      <c r="R3027" s="4"/>
      <c r="U3027" s="2" t="s">
        <v>35</v>
      </c>
      <c r="V3027" s="2" t="s">
        <v>29</v>
      </c>
      <c r="W3027" s="2" t="s">
        <v>568</v>
      </c>
      <c r="X3027" s="2" t="s">
        <v>1141</v>
      </c>
    </row>
    <row r="3028" spans="1:26" ht="14.25" customHeight="1">
      <c r="A3028" s="1">
        <v>2876</v>
      </c>
      <c r="B3028" s="2">
        <v>1</v>
      </c>
      <c r="C3028" s="1" t="s">
        <v>2783</v>
      </c>
      <c r="D3028" s="1" t="s">
        <v>2784</v>
      </c>
      <c r="E3028" s="1">
        <v>2019</v>
      </c>
      <c r="F3028" s="1" t="s">
        <v>2785</v>
      </c>
      <c r="G3028" s="1" t="s">
        <v>2786</v>
      </c>
      <c r="H3028" s="8" t="str">
        <f>HYPERLINK("https://doi.org/"&amp;G3028)</f>
        <v>https://doi.org/10.3390/atmos10040188</v>
      </c>
      <c r="I3028" s="1" t="s">
        <v>2787</v>
      </c>
      <c r="J3028" s="1" t="s">
        <v>2788</v>
      </c>
      <c r="K3028" s="2">
        <v>1</v>
      </c>
      <c r="L3028" s="2"/>
      <c r="M3028" s="2" t="s">
        <v>208</v>
      </c>
      <c r="N3028" s="21">
        <v>1.4019999999999999</v>
      </c>
      <c r="O3028" s="21"/>
      <c r="Q3028" s="2"/>
      <c r="R3028" s="10"/>
      <c r="S3028" s="2"/>
      <c r="U3028" s="2" t="s">
        <v>35</v>
      </c>
      <c r="V3028" s="2" t="s">
        <v>29</v>
      </c>
      <c r="W3028" s="2" t="s">
        <v>568</v>
      </c>
      <c r="X3028" s="2" t="s">
        <v>1141</v>
      </c>
      <c r="Z3028" s="2"/>
    </row>
    <row r="3029" spans="1:26" ht="14.25" customHeight="1">
      <c r="A3029" s="1">
        <v>2876</v>
      </c>
      <c r="B3029" s="2">
        <v>1</v>
      </c>
      <c r="C3029" s="1" t="s">
        <v>2783</v>
      </c>
      <c r="D3029" s="1" t="s">
        <v>2784</v>
      </c>
      <c r="E3029" s="1">
        <v>2019</v>
      </c>
      <c r="F3029" s="1" t="s">
        <v>2785</v>
      </c>
      <c r="G3029" s="1" t="s">
        <v>2786</v>
      </c>
      <c r="H3029" s="8" t="str">
        <f>HYPERLINK("https://doi.org/"&amp;G3029)</f>
        <v>https://doi.org/10.3390/atmos10040188</v>
      </c>
      <c r="I3029" s="1" t="s">
        <v>2787</v>
      </c>
      <c r="J3029" s="1" t="s">
        <v>2788</v>
      </c>
      <c r="K3029" s="2">
        <v>1</v>
      </c>
      <c r="L3029" s="2"/>
      <c r="M3029" s="2" t="s">
        <v>209</v>
      </c>
      <c r="N3029" s="21">
        <v>1.514</v>
      </c>
      <c r="O3029" s="21"/>
      <c r="Q3029" s="2"/>
      <c r="R3029" s="10"/>
      <c r="S3029" s="2"/>
      <c r="U3029" s="2" t="s">
        <v>35</v>
      </c>
      <c r="V3029" s="2" t="s">
        <v>29</v>
      </c>
      <c r="W3029" s="2" t="s">
        <v>568</v>
      </c>
      <c r="X3029" s="2" t="s">
        <v>1141</v>
      </c>
      <c r="Z3029" s="2"/>
    </row>
    <row r="3030" spans="1:26" ht="14.25" customHeight="1">
      <c r="A3030" s="1">
        <v>2876</v>
      </c>
      <c r="B3030" s="2">
        <v>1</v>
      </c>
      <c r="C3030" s="1" t="s">
        <v>2783</v>
      </c>
      <c r="D3030" s="1" t="s">
        <v>2784</v>
      </c>
      <c r="E3030" s="1">
        <v>2019</v>
      </c>
      <c r="F3030" s="1" t="s">
        <v>2785</v>
      </c>
      <c r="G3030" s="1" t="s">
        <v>2786</v>
      </c>
      <c r="H3030" s="8" t="str">
        <f>HYPERLINK("https://doi.org/"&amp;G3030)</f>
        <v>https://doi.org/10.3390/atmos10040188</v>
      </c>
      <c r="I3030" s="1" t="s">
        <v>2787</v>
      </c>
      <c r="J3030" s="1" t="s">
        <v>2788</v>
      </c>
      <c r="K3030" s="2">
        <v>1</v>
      </c>
      <c r="L3030" s="2"/>
      <c r="M3030" s="2" t="s">
        <v>189</v>
      </c>
      <c r="N3030" s="21">
        <v>1.746</v>
      </c>
      <c r="O3030" s="21"/>
      <c r="Q3030" s="2"/>
      <c r="R3030" s="10"/>
      <c r="S3030" s="2"/>
      <c r="U3030" s="2" t="s">
        <v>35</v>
      </c>
      <c r="V3030" s="2" t="s">
        <v>29</v>
      </c>
      <c r="W3030" s="2" t="s">
        <v>568</v>
      </c>
      <c r="X3030" s="2" t="s">
        <v>1141</v>
      </c>
      <c r="Z3030" s="2"/>
    </row>
    <row r="3031" spans="1:26" ht="14.25" customHeight="1">
      <c r="A3031" s="1">
        <v>2876</v>
      </c>
      <c r="B3031" s="2">
        <v>1</v>
      </c>
      <c r="C3031" s="1" t="s">
        <v>2783</v>
      </c>
      <c r="D3031" s="1" t="s">
        <v>2784</v>
      </c>
      <c r="E3031" s="1">
        <v>2019</v>
      </c>
      <c r="F3031" s="1" t="s">
        <v>2785</v>
      </c>
      <c r="G3031" s="1" t="s">
        <v>2786</v>
      </c>
      <c r="H3031" s="8" t="str">
        <f>HYPERLINK("https://doi.org/"&amp;G3031)</f>
        <v>https://doi.org/10.3390/atmos10040188</v>
      </c>
      <c r="I3031" s="1" t="s">
        <v>2787</v>
      </c>
      <c r="J3031" s="1" t="s">
        <v>2788</v>
      </c>
      <c r="K3031" s="2">
        <v>1</v>
      </c>
      <c r="L3031" s="2"/>
      <c r="M3031" s="2" t="s">
        <v>207</v>
      </c>
      <c r="N3031" s="21">
        <v>0.876</v>
      </c>
      <c r="O3031" s="21"/>
      <c r="Q3031" s="2"/>
      <c r="R3031" s="10"/>
      <c r="S3031" s="2"/>
      <c r="U3031" s="2" t="s">
        <v>35</v>
      </c>
      <c r="V3031" s="2" t="s">
        <v>29</v>
      </c>
      <c r="W3031" s="2" t="s">
        <v>715</v>
      </c>
      <c r="X3031" s="2" t="s">
        <v>1141</v>
      </c>
      <c r="Z3031" s="2"/>
    </row>
    <row r="3032" spans="1:26" ht="14.25" customHeight="1">
      <c r="A3032" s="1">
        <v>2876</v>
      </c>
      <c r="B3032" s="2">
        <v>1</v>
      </c>
      <c r="C3032" s="1" t="s">
        <v>2783</v>
      </c>
      <c r="D3032" s="1" t="s">
        <v>2784</v>
      </c>
      <c r="E3032" s="1">
        <v>2019</v>
      </c>
      <c r="F3032" s="1" t="s">
        <v>2785</v>
      </c>
      <c r="G3032" s="1" t="s">
        <v>2786</v>
      </c>
      <c r="H3032" s="8" t="str">
        <f>HYPERLINK("https://doi.org/"&amp;G3032)</f>
        <v>https://doi.org/10.3390/atmos10040188</v>
      </c>
      <c r="I3032" s="1" t="s">
        <v>2787</v>
      </c>
      <c r="J3032" s="1" t="s">
        <v>2788</v>
      </c>
      <c r="K3032" s="2">
        <v>1</v>
      </c>
      <c r="L3032" s="2"/>
      <c r="M3032" s="2" t="s">
        <v>208</v>
      </c>
      <c r="N3032" s="21">
        <v>0.94599999999999995</v>
      </c>
      <c r="O3032" s="21"/>
      <c r="Q3032" s="2"/>
      <c r="R3032" s="10"/>
      <c r="S3032" s="2"/>
      <c r="U3032" s="2" t="s">
        <v>35</v>
      </c>
      <c r="V3032" s="2" t="s">
        <v>29</v>
      </c>
      <c r="W3032" s="2" t="s">
        <v>715</v>
      </c>
      <c r="X3032" s="2" t="s">
        <v>1141</v>
      </c>
      <c r="Z3032" s="2"/>
    </row>
    <row r="3033" spans="1:26" ht="14.25" customHeight="1">
      <c r="A3033" s="1">
        <v>2876</v>
      </c>
      <c r="B3033" s="2">
        <v>1</v>
      </c>
      <c r="C3033" s="1" t="s">
        <v>2783</v>
      </c>
      <c r="D3033" s="1" t="s">
        <v>2784</v>
      </c>
      <c r="E3033" s="1">
        <v>2019</v>
      </c>
      <c r="F3033" s="1" t="s">
        <v>2785</v>
      </c>
      <c r="G3033" s="1" t="s">
        <v>2786</v>
      </c>
      <c r="H3033" s="8" t="str">
        <f>HYPERLINK("https://doi.org/"&amp;G3033)</f>
        <v>https://doi.org/10.3390/atmos10040188</v>
      </c>
      <c r="I3033" s="1" t="s">
        <v>2787</v>
      </c>
      <c r="J3033" s="1" t="s">
        <v>2788</v>
      </c>
      <c r="K3033" s="2">
        <v>1</v>
      </c>
      <c r="L3033" s="2"/>
      <c r="M3033" s="2" t="s">
        <v>209</v>
      </c>
      <c r="N3033" s="21">
        <v>1.115</v>
      </c>
      <c r="O3033" s="21"/>
      <c r="Q3033" s="2"/>
      <c r="R3033" s="10"/>
      <c r="S3033" s="2"/>
      <c r="U3033" s="2" t="s">
        <v>35</v>
      </c>
      <c r="V3033" s="2" t="s">
        <v>29</v>
      </c>
      <c r="W3033" s="2" t="s">
        <v>715</v>
      </c>
      <c r="X3033" s="2" t="s">
        <v>1141</v>
      </c>
      <c r="Z3033" s="2"/>
    </row>
    <row r="3034" spans="1:26" ht="14.25" customHeight="1">
      <c r="A3034" s="1">
        <v>2876</v>
      </c>
      <c r="B3034" s="2">
        <v>1</v>
      </c>
      <c r="C3034" s="1" t="s">
        <v>2783</v>
      </c>
      <c r="D3034" s="1" t="s">
        <v>2784</v>
      </c>
      <c r="E3034" s="1">
        <v>2019</v>
      </c>
      <c r="F3034" s="1" t="s">
        <v>2785</v>
      </c>
      <c r="G3034" s="1" t="s">
        <v>2786</v>
      </c>
      <c r="H3034" s="8" t="str">
        <f>HYPERLINK("https://doi.org/"&amp;G3034)</f>
        <v>https://doi.org/10.3390/atmos10040188</v>
      </c>
      <c r="I3034" s="1" t="s">
        <v>2787</v>
      </c>
      <c r="J3034" s="1" t="s">
        <v>2788</v>
      </c>
      <c r="K3034" s="2">
        <v>1</v>
      </c>
      <c r="L3034" s="2"/>
      <c r="M3034" s="2" t="s">
        <v>189</v>
      </c>
      <c r="N3034" s="21">
        <v>1.2709999999999999</v>
      </c>
      <c r="O3034" s="21"/>
      <c r="Q3034" s="2"/>
      <c r="R3034" s="10"/>
      <c r="S3034" s="2"/>
      <c r="U3034" s="2" t="s">
        <v>35</v>
      </c>
      <c r="V3034" s="2" t="s">
        <v>29</v>
      </c>
      <c r="W3034" s="2" t="s">
        <v>715</v>
      </c>
      <c r="X3034" s="2" t="s">
        <v>1141</v>
      </c>
      <c r="Z3034" s="2"/>
    </row>
    <row r="3035" spans="1:26" ht="14.25" customHeight="1">
      <c r="A3035" s="1">
        <v>2876</v>
      </c>
      <c r="B3035" s="2">
        <v>1</v>
      </c>
      <c r="C3035" s="1" t="s">
        <v>2783</v>
      </c>
      <c r="D3035" s="1" t="s">
        <v>2784</v>
      </c>
      <c r="E3035" s="1">
        <v>2019</v>
      </c>
      <c r="F3035" s="1" t="s">
        <v>2785</v>
      </c>
      <c r="G3035" s="1" t="s">
        <v>2786</v>
      </c>
      <c r="H3035" s="8" t="str">
        <f>HYPERLINK("https://doi.org/"&amp;G3035)</f>
        <v>https://doi.org/10.3390/atmos10040188</v>
      </c>
      <c r="I3035" s="1" t="s">
        <v>2787</v>
      </c>
      <c r="J3035" s="1" t="s">
        <v>2788</v>
      </c>
      <c r="K3035" s="2">
        <v>1</v>
      </c>
      <c r="L3035" s="2"/>
      <c r="M3035" s="2" t="s">
        <v>2789</v>
      </c>
      <c r="N3035" s="21">
        <v>0.90300000000000002</v>
      </c>
      <c r="O3035" s="21"/>
      <c r="Q3035" s="2"/>
      <c r="R3035" s="10"/>
      <c r="S3035" s="2"/>
      <c r="U3035" s="2" t="s">
        <v>35</v>
      </c>
      <c r="V3035" s="2" t="s">
        <v>29</v>
      </c>
      <c r="W3035" s="2" t="s">
        <v>568</v>
      </c>
      <c r="X3035" s="2" t="s">
        <v>1141</v>
      </c>
      <c r="Z3035" s="2"/>
    </row>
    <row r="3036" spans="1:26" ht="14.25" customHeight="1">
      <c r="A3036" s="1">
        <v>2876</v>
      </c>
      <c r="B3036" s="2">
        <v>1</v>
      </c>
      <c r="C3036" s="1" t="s">
        <v>2783</v>
      </c>
      <c r="D3036" s="1" t="s">
        <v>2784</v>
      </c>
      <c r="E3036" s="1">
        <v>2019</v>
      </c>
      <c r="F3036" s="1" t="s">
        <v>2785</v>
      </c>
      <c r="G3036" s="1" t="s">
        <v>2786</v>
      </c>
      <c r="H3036" s="8" t="str">
        <f>HYPERLINK("https://doi.org/"&amp;G3036)</f>
        <v>https://doi.org/10.3390/atmos10040188</v>
      </c>
      <c r="I3036" s="1" t="s">
        <v>2787</v>
      </c>
      <c r="J3036" s="1" t="s">
        <v>2788</v>
      </c>
      <c r="K3036" s="2">
        <v>1</v>
      </c>
      <c r="L3036" s="2"/>
      <c r="M3036" s="2" t="s">
        <v>2790</v>
      </c>
      <c r="N3036" s="21">
        <v>0.92600000000000005</v>
      </c>
      <c r="O3036" s="21"/>
      <c r="Q3036" s="2"/>
      <c r="R3036" s="10"/>
      <c r="S3036" s="2"/>
      <c r="U3036" s="2" t="s">
        <v>35</v>
      </c>
      <c r="V3036" s="2" t="s">
        <v>29</v>
      </c>
      <c r="W3036" s="2" t="s">
        <v>568</v>
      </c>
      <c r="X3036" s="2" t="s">
        <v>1141</v>
      </c>
      <c r="Z3036" s="2"/>
    </row>
    <row r="3037" spans="1:26" ht="14.25" customHeight="1">
      <c r="A3037" s="1">
        <v>2876</v>
      </c>
      <c r="B3037" s="2">
        <v>1</v>
      </c>
      <c r="C3037" s="1" t="s">
        <v>2783</v>
      </c>
      <c r="D3037" s="1" t="s">
        <v>2784</v>
      </c>
      <c r="E3037" s="1">
        <v>2019</v>
      </c>
      <c r="F3037" s="1" t="s">
        <v>2785</v>
      </c>
      <c r="G3037" s="1" t="s">
        <v>2786</v>
      </c>
      <c r="H3037" s="8" t="str">
        <f>HYPERLINK("https://doi.org/"&amp;G3037)</f>
        <v>https://doi.org/10.3390/atmos10040188</v>
      </c>
      <c r="I3037" s="1" t="s">
        <v>2787</v>
      </c>
      <c r="J3037" s="1" t="s">
        <v>2788</v>
      </c>
      <c r="K3037" s="2">
        <v>1</v>
      </c>
      <c r="L3037" s="2"/>
      <c r="M3037" s="2" t="s">
        <v>2791</v>
      </c>
      <c r="N3037" s="21">
        <v>0.90200000000000002</v>
      </c>
      <c r="O3037" s="21"/>
      <c r="Q3037" s="2"/>
      <c r="R3037" s="10"/>
      <c r="S3037" s="2"/>
      <c r="U3037" s="2" t="s">
        <v>35</v>
      </c>
      <c r="V3037" s="2" t="s">
        <v>29</v>
      </c>
      <c r="W3037" s="2" t="s">
        <v>568</v>
      </c>
      <c r="X3037" s="2" t="s">
        <v>1141</v>
      </c>
      <c r="Z3037" s="2"/>
    </row>
    <row r="3038" spans="1:26" ht="14.25" customHeight="1">
      <c r="A3038" s="1">
        <v>2876</v>
      </c>
      <c r="B3038" s="2">
        <v>1</v>
      </c>
      <c r="C3038" s="1" t="s">
        <v>2783</v>
      </c>
      <c r="D3038" s="1" t="s">
        <v>2784</v>
      </c>
      <c r="E3038" s="1">
        <v>2019</v>
      </c>
      <c r="F3038" s="1" t="s">
        <v>2785</v>
      </c>
      <c r="G3038" s="1" t="s">
        <v>2786</v>
      </c>
      <c r="H3038" s="8" t="str">
        <f>HYPERLINK("https://doi.org/"&amp;G3038)</f>
        <v>https://doi.org/10.3390/atmos10040188</v>
      </c>
      <c r="I3038" s="1" t="s">
        <v>2787</v>
      </c>
      <c r="J3038" s="1" t="s">
        <v>2788</v>
      </c>
      <c r="K3038" s="2">
        <v>1</v>
      </c>
      <c r="L3038" s="2"/>
      <c r="M3038" s="2" t="s">
        <v>2789</v>
      </c>
      <c r="N3038" s="21">
        <v>0.61399999999999999</v>
      </c>
      <c r="O3038" s="21"/>
      <c r="Q3038" s="2"/>
      <c r="R3038" s="10"/>
      <c r="S3038" s="2"/>
      <c r="U3038" s="2" t="s">
        <v>35</v>
      </c>
      <c r="V3038" s="2" t="s">
        <v>29</v>
      </c>
      <c r="W3038" s="2" t="s">
        <v>715</v>
      </c>
      <c r="X3038" s="2" t="s">
        <v>1141</v>
      </c>
      <c r="Z3038" s="2"/>
    </row>
    <row r="3039" spans="1:26" ht="14.25" customHeight="1">
      <c r="A3039" s="1">
        <v>2876</v>
      </c>
      <c r="B3039" s="2">
        <v>1</v>
      </c>
      <c r="C3039" s="1" t="s">
        <v>2783</v>
      </c>
      <c r="D3039" s="1" t="s">
        <v>2784</v>
      </c>
      <c r="E3039" s="1">
        <v>2019</v>
      </c>
      <c r="F3039" s="1" t="s">
        <v>2785</v>
      </c>
      <c r="G3039" s="1" t="s">
        <v>2786</v>
      </c>
      <c r="H3039" s="8" t="str">
        <f>HYPERLINK("https://doi.org/"&amp;G3039)</f>
        <v>https://doi.org/10.3390/atmos10040188</v>
      </c>
      <c r="I3039" s="1" t="s">
        <v>2787</v>
      </c>
      <c r="J3039" s="1" t="s">
        <v>2788</v>
      </c>
      <c r="K3039" s="2">
        <v>1</v>
      </c>
      <c r="L3039" s="2"/>
      <c r="M3039" s="2" t="s">
        <v>2790</v>
      </c>
      <c r="N3039" s="21">
        <v>0.61399999999999999</v>
      </c>
      <c r="O3039" s="21"/>
      <c r="Q3039" s="2"/>
      <c r="R3039" s="10"/>
      <c r="S3039" s="2"/>
      <c r="U3039" s="2" t="s">
        <v>35</v>
      </c>
      <c r="V3039" s="2" t="s">
        <v>29</v>
      </c>
      <c r="W3039" s="2" t="s">
        <v>715</v>
      </c>
      <c r="X3039" s="2" t="s">
        <v>1141</v>
      </c>
      <c r="Z3039" s="2"/>
    </row>
    <row r="3040" spans="1:26" ht="14.25" customHeight="1">
      <c r="A3040" s="1">
        <v>2876</v>
      </c>
      <c r="B3040" s="2">
        <v>1</v>
      </c>
      <c r="C3040" s="1" t="s">
        <v>2783</v>
      </c>
      <c r="D3040" s="1" t="s">
        <v>2784</v>
      </c>
      <c r="E3040" s="1">
        <v>2019</v>
      </c>
      <c r="F3040" s="1" t="s">
        <v>2785</v>
      </c>
      <c r="G3040" s="1" t="s">
        <v>2786</v>
      </c>
      <c r="H3040" s="8" t="str">
        <f>HYPERLINK("https://doi.org/"&amp;G3040)</f>
        <v>https://doi.org/10.3390/atmos10040188</v>
      </c>
      <c r="I3040" s="1" t="s">
        <v>2787</v>
      </c>
      <c r="J3040" s="1" t="s">
        <v>2788</v>
      </c>
      <c r="K3040" s="2">
        <v>1</v>
      </c>
      <c r="L3040" s="2"/>
      <c r="M3040" s="2" t="s">
        <v>2791</v>
      </c>
      <c r="N3040" s="21">
        <v>0.60199999999999998</v>
      </c>
      <c r="O3040" s="21"/>
      <c r="Q3040" s="2"/>
      <c r="R3040" s="10"/>
      <c r="S3040" s="2"/>
      <c r="U3040" s="2" t="s">
        <v>35</v>
      </c>
      <c r="V3040" s="2" t="s">
        <v>29</v>
      </c>
      <c r="W3040" s="2" t="s">
        <v>715</v>
      </c>
      <c r="X3040" s="2" t="s">
        <v>1141</v>
      </c>
      <c r="Z3040" s="2"/>
    </row>
    <row r="3041" spans="1:26" ht="14.25" customHeight="1">
      <c r="A3041" s="1">
        <v>2472</v>
      </c>
      <c r="B3041" s="2">
        <v>1</v>
      </c>
      <c r="C3041" s="1" t="s">
        <v>2792</v>
      </c>
      <c r="D3041" s="1" t="s">
        <v>2793</v>
      </c>
      <c r="E3041" s="1">
        <v>2020</v>
      </c>
      <c r="F3041" s="1" t="s">
        <v>2794</v>
      </c>
      <c r="G3041" s="1" t="s">
        <v>2795</v>
      </c>
      <c r="H3041" s="8" t="str">
        <f>HYPERLINK("https://doi.org/"&amp;G3041)</f>
        <v>https://doi.org/10.3390/atmos11040325</v>
      </c>
      <c r="I3041" s="1" t="s">
        <v>2796</v>
      </c>
      <c r="J3041" s="1" t="s">
        <v>2788</v>
      </c>
      <c r="K3041" s="2">
        <v>1</v>
      </c>
      <c r="L3041" s="2"/>
      <c r="M3041" s="2" t="s">
        <v>57</v>
      </c>
      <c r="N3041" s="9">
        <f>S3041*Unit_conversion!$C$5</f>
        <v>3.8154618588463518</v>
      </c>
      <c r="O3041" s="2"/>
      <c r="P3041" s="2"/>
      <c r="Q3041" s="2"/>
      <c r="R3041" s="10"/>
      <c r="S3041" s="2">
        <v>108.36</v>
      </c>
      <c r="U3041" s="2" t="s">
        <v>26</v>
      </c>
      <c r="V3041" s="2" t="s">
        <v>29</v>
      </c>
      <c r="W3041" s="2" t="s">
        <v>567</v>
      </c>
      <c r="X3041" s="2" t="s">
        <v>1141</v>
      </c>
      <c r="Z3041" s="2"/>
    </row>
    <row r="3042" spans="1:26" ht="14.25" customHeight="1">
      <c r="A3042" s="1">
        <v>2472</v>
      </c>
      <c r="B3042" s="2">
        <v>1</v>
      </c>
      <c r="C3042" s="1" t="s">
        <v>2792</v>
      </c>
      <c r="D3042" s="1" t="s">
        <v>2793</v>
      </c>
      <c r="E3042" s="1">
        <v>2020</v>
      </c>
      <c r="F3042" s="1" t="s">
        <v>2794</v>
      </c>
      <c r="G3042" s="1" t="s">
        <v>2795</v>
      </c>
      <c r="H3042" s="8" t="str">
        <f>HYPERLINK("https://doi.org/"&amp;G3042)</f>
        <v>https://doi.org/10.3390/atmos11040325</v>
      </c>
      <c r="I3042" s="1" t="s">
        <v>2796</v>
      </c>
      <c r="J3042" s="1" t="s">
        <v>2788</v>
      </c>
      <c r="K3042" s="2">
        <v>1</v>
      </c>
      <c r="L3042" s="2"/>
      <c r="M3042" s="2" t="s">
        <v>2797</v>
      </c>
      <c r="N3042" s="9">
        <f>S3042*Unit_conversion!$C$5</f>
        <v>2.9799052889827125</v>
      </c>
      <c r="O3042" s="2"/>
      <c r="P3042" s="2"/>
      <c r="Q3042" s="2"/>
      <c r="R3042" s="10"/>
      <c r="S3042" s="2">
        <v>84.63</v>
      </c>
      <c r="U3042" s="2" t="s">
        <v>26</v>
      </c>
      <c r="V3042" s="2" t="s">
        <v>29</v>
      </c>
      <c r="W3042" s="2" t="s">
        <v>567</v>
      </c>
      <c r="X3042" s="2" t="s">
        <v>1141</v>
      </c>
      <c r="Y3042" s="2"/>
      <c r="Z3042" s="2"/>
    </row>
    <row r="3043" spans="1:26" ht="14.25" customHeight="1">
      <c r="A3043" s="1">
        <v>2472</v>
      </c>
      <c r="B3043" s="2">
        <v>1</v>
      </c>
      <c r="C3043" s="1" t="s">
        <v>2792</v>
      </c>
      <c r="D3043" s="1" t="s">
        <v>2793</v>
      </c>
      <c r="E3043" s="1">
        <v>2020</v>
      </c>
      <c r="F3043" s="1" t="s">
        <v>2794</v>
      </c>
      <c r="G3043" s="1" t="s">
        <v>2795</v>
      </c>
      <c r="H3043" s="8" t="str">
        <f>HYPERLINK("https://doi.org/"&amp;G3043)</f>
        <v>https://doi.org/10.3390/atmos11040325</v>
      </c>
      <c r="I3043" s="1" t="s">
        <v>2796</v>
      </c>
      <c r="J3043" s="1" t="s">
        <v>2788</v>
      </c>
      <c r="K3043" s="2">
        <v>1</v>
      </c>
      <c r="L3043" s="2"/>
      <c r="M3043" s="2" t="s">
        <v>47</v>
      </c>
      <c r="N3043" s="9">
        <f>S3043*Unit_conversion!$C$5</f>
        <v>3.7904620626136007</v>
      </c>
      <c r="O3043" s="2"/>
      <c r="P3043" s="2"/>
      <c r="Q3043" s="2"/>
      <c r="R3043" s="10"/>
      <c r="S3043" s="2">
        <v>107.65</v>
      </c>
      <c r="U3043" s="2" t="s">
        <v>26</v>
      </c>
      <c r="V3043" s="2" t="s">
        <v>29</v>
      </c>
      <c r="W3043" s="2" t="s">
        <v>567</v>
      </c>
      <c r="X3043" s="2" t="s">
        <v>1141</v>
      </c>
      <c r="Y3043" s="2"/>
      <c r="Z3043" s="2"/>
    </row>
    <row r="3044" spans="1:26" ht="14.25" customHeight="1">
      <c r="A3044" s="1">
        <v>2472</v>
      </c>
      <c r="B3044" s="2">
        <v>1</v>
      </c>
      <c r="C3044" s="1" t="s">
        <v>2792</v>
      </c>
      <c r="D3044" s="1" t="s">
        <v>2793</v>
      </c>
      <c r="E3044" s="1">
        <v>2020</v>
      </c>
      <c r="F3044" s="1" t="s">
        <v>2794</v>
      </c>
      <c r="G3044" s="1" t="s">
        <v>2795</v>
      </c>
      <c r="H3044" s="8" t="str">
        <f>HYPERLINK("https://doi.org/"&amp;G3044)</f>
        <v>https://doi.org/10.3390/atmos11040325</v>
      </c>
      <c r="I3044" s="1" t="s">
        <v>2796</v>
      </c>
      <c r="J3044" s="1" t="s">
        <v>2788</v>
      </c>
      <c r="K3044" s="2">
        <v>1</v>
      </c>
      <c r="L3044" s="2"/>
      <c r="M3044" s="2" t="s">
        <v>57</v>
      </c>
      <c r="N3044" s="9">
        <f>S3044*Unit_conversion!$C$5</f>
        <v>2.640823545713145</v>
      </c>
      <c r="O3044" s="2"/>
      <c r="P3044" s="2"/>
      <c r="Q3044" s="2"/>
      <c r="R3044" s="10"/>
      <c r="S3044" s="2">
        <v>75</v>
      </c>
      <c r="T3044" s="2">
        <v>361.8</v>
      </c>
      <c r="U3044" s="2" t="s">
        <v>26</v>
      </c>
      <c r="V3044" s="2" t="s">
        <v>29</v>
      </c>
      <c r="W3044" s="2" t="s">
        <v>567</v>
      </c>
      <c r="X3044" s="2" t="s">
        <v>1141</v>
      </c>
      <c r="Y3044" s="2" t="s">
        <v>298</v>
      </c>
      <c r="Z3044" s="2"/>
    </row>
    <row r="3045" spans="1:26" ht="14.25" customHeight="1">
      <c r="A3045" s="1">
        <v>2472</v>
      </c>
      <c r="B3045" s="2">
        <v>1</v>
      </c>
      <c r="C3045" s="1" t="s">
        <v>2792</v>
      </c>
      <c r="D3045" s="1" t="s">
        <v>2793</v>
      </c>
      <c r="E3045" s="1">
        <v>2020</v>
      </c>
      <c r="F3045" s="1" t="s">
        <v>2794</v>
      </c>
      <c r="G3045" s="1" t="s">
        <v>2795</v>
      </c>
      <c r="H3045" s="8" t="str">
        <f>HYPERLINK("https://doi.org/"&amp;G3045)</f>
        <v>https://doi.org/10.3390/atmos11040325</v>
      </c>
      <c r="I3045" s="1" t="s">
        <v>2796</v>
      </c>
      <c r="J3045" s="1" t="s">
        <v>2788</v>
      </c>
      <c r="K3045" s="2">
        <v>1</v>
      </c>
      <c r="L3045" s="2"/>
      <c r="M3045" s="2" t="s">
        <v>2797</v>
      </c>
      <c r="N3045" s="9">
        <f>S3045*Unit_conversion!$C$5</f>
        <v>3.8168702980707323</v>
      </c>
      <c r="O3045" s="2"/>
      <c r="P3045" s="2"/>
      <c r="Q3045" s="2"/>
      <c r="R3045" s="10"/>
      <c r="S3045" s="2">
        <v>108.4</v>
      </c>
      <c r="T3045" s="2">
        <v>361.8</v>
      </c>
      <c r="U3045" s="2" t="s">
        <v>26</v>
      </c>
      <c r="V3045" s="2" t="s">
        <v>29</v>
      </c>
      <c r="W3045" s="2" t="s">
        <v>567</v>
      </c>
      <c r="X3045" s="2" t="s">
        <v>1141</v>
      </c>
      <c r="Y3045" s="2" t="s">
        <v>298</v>
      </c>
      <c r="Z3045" s="2"/>
    </row>
    <row r="3046" spans="1:26" ht="14.25" customHeight="1">
      <c r="A3046" s="1">
        <v>2472</v>
      </c>
      <c r="B3046" s="2">
        <v>1</v>
      </c>
      <c r="C3046" s="1" t="s">
        <v>2792</v>
      </c>
      <c r="D3046" s="1" t="s">
        <v>2793</v>
      </c>
      <c r="E3046" s="1">
        <v>2020</v>
      </c>
      <c r="F3046" s="1" t="s">
        <v>2794</v>
      </c>
      <c r="G3046" s="1" t="s">
        <v>2795</v>
      </c>
      <c r="H3046" s="8" t="str">
        <f>HYPERLINK("https://doi.org/"&amp;G3046)</f>
        <v>https://doi.org/10.3390/atmos11040325</v>
      </c>
      <c r="I3046" s="1" t="s">
        <v>2796</v>
      </c>
      <c r="J3046" s="1" t="s">
        <v>2788</v>
      </c>
      <c r="K3046" s="2">
        <v>1</v>
      </c>
      <c r="L3046" s="2"/>
      <c r="M3046" s="2" t="s">
        <v>47</v>
      </c>
      <c r="N3046" s="9">
        <f>S3046*Unit_conversion!$C$5</f>
        <v>3.2041992354652824</v>
      </c>
      <c r="O3046" s="2"/>
      <c r="P3046" s="2"/>
      <c r="Q3046" s="2"/>
      <c r="R3046" s="10"/>
      <c r="S3046" s="2">
        <v>91</v>
      </c>
      <c r="T3046" s="2">
        <v>361.8</v>
      </c>
      <c r="U3046" s="2" t="s">
        <v>26</v>
      </c>
      <c r="V3046" s="2" t="s">
        <v>29</v>
      </c>
      <c r="W3046" s="2" t="s">
        <v>567</v>
      </c>
      <c r="X3046" s="2" t="s">
        <v>1141</v>
      </c>
      <c r="Y3046" s="2" t="s">
        <v>298</v>
      </c>
      <c r="Z3046" s="2"/>
    </row>
    <row r="3047" spans="1:26" ht="14.25" customHeight="1">
      <c r="A3047" s="1">
        <v>2472</v>
      </c>
      <c r="B3047" s="2">
        <v>1</v>
      </c>
      <c r="C3047" s="1" t="s">
        <v>2792</v>
      </c>
      <c r="D3047" s="1" t="s">
        <v>2793</v>
      </c>
      <c r="E3047" s="1">
        <v>2020</v>
      </c>
      <c r="F3047" s="1" t="s">
        <v>2794</v>
      </c>
      <c r="G3047" s="1" t="s">
        <v>2795</v>
      </c>
      <c r="H3047" s="8" t="str">
        <f>HYPERLINK("https://doi.org/"&amp;G3047)</f>
        <v>https://doi.org/10.3390/atmos11040325</v>
      </c>
      <c r="I3047" s="1" t="s">
        <v>2796</v>
      </c>
      <c r="J3047" s="1" t="s">
        <v>2788</v>
      </c>
      <c r="K3047" s="2">
        <v>1</v>
      </c>
      <c r="L3047" s="2"/>
      <c r="M3047" s="2" t="s">
        <v>57</v>
      </c>
      <c r="N3047" s="9">
        <f>S3047*Unit_conversion!$C$5</f>
        <v>4.4999633218951987</v>
      </c>
      <c r="O3047" s="2"/>
      <c r="P3047" s="2"/>
      <c r="Q3047" s="2"/>
      <c r="R3047" s="10"/>
      <c r="S3047" s="2">
        <v>127.8</v>
      </c>
      <c r="T3047" s="2">
        <v>280.60000000000002</v>
      </c>
      <c r="U3047" s="2" t="s">
        <v>26</v>
      </c>
      <c r="V3047" s="2" t="s">
        <v>29</v>
      </c>
      <c r="W3047" s="2" t="s">
        <v>567</v>
      </c>
      <c r="X3047" s="2" t="s">
        <v>1141</v>
      </c>
      <c r="Y3047" s="2" t="s">
        <v>631</v>
      </c>
      <c r="Z3047" s="2"/>
    </row>
    <row r="3048" spans="1:26" ht="14.25" customHeight="1">
      <c r="A3048" s="1">
        <v>2472</v>
      </c>
      <c r="B3048" s="2">
        <v>1</v>
      </c>
      <c r="C3048" s="1" t="s">
        <v>2792</v>
      </c>
      <c r="D3048" s="1" t="s">
        <v>2793</v>
      </c>
      <c r="E3048" s="1">
        <v>2020</v>
      </c>
      <c r="F3048" s="1" t="s">
        <v>2794</v>
      </c>
      <c r="G3048" s="1" t="s">
        <v>2795</v>
      </c>
      <c r="H3048" s="8" t="str">
        <f>HYPERLINK("https://doi.org/"&amp;G3048)</f>
        <v>https://doi.org/10.3390/atmos11040325</v>
      </c>
      <c r="I3048" s="1" t="s">
        <v>2796</v>
      </c>
      <c r="J3048" s="1" t="s">
        <v>2788</v>
      </c>
      <c r="K3048" s="2">
        <v>1</v>
      </c>
      <c r="L3048" s="2"/>
      <c r="M3048" s="2" t="s">
        <v>2797</v>
      </c>
      <c r="N3048" s="9">
        <f>S3048*Unit_conversion!$C$5</f>
        <v>2.1478698171800246</v>
      </c>
      <c r="O3048" s="2"/>
      <c r="P3048" s="2"/>
      <c r="Q3048" s="2"/>
      <c r="R3048" s="10"/>
      <c r="S3048" s="2">
        <v>61</v>
      </c>
      <c r="T3048" s="2">
        <v>280.60000000000002</v>
      </c>
      <c r="U3048" s="2" t="s">
        <v>26</v>
      </c>
      <c r="V3048" s="2" t="s">
        <v>29</v>
      </c>
      <c r="W3048" s="2" t="s">
        <v>567</v>
      </c>
      <c r="X3048" s="2" t="s">
        <v>1141</v>
      </c>
      <c r="Y3048" s="2" t="s">
        <v>631</v>
      </c>
      <c r="Z3048" s="2"/>
    </row>
    <row r="3049" spans="1:26" ht="14.25" customHeight="1">
      <c r="A3049" s="1">
        <v>2472</v>
      </c>
      <c r="B3049" s="2">
        <v>1</v>
      </c>
      <c r="C3049" s="1" t="s">
        <v>2792</v>
      </c>
      <c r="D3049" s="1" t="s">
        <v>2793</v>
      </c>
      <c r="E3049" s="1">
        <v>2020</v>
      </c>
      <c r="F3049" s="1" t="s">
        <v>2794</v>
      </c>
      <c r="G3049" s="1" t="s">
        <v>2795</v>
      </c>
      <c r="H3049" s="8" t="str">
        <f>HYPERLINK("https://doi.org/"&amp;G3049)</f>
        <v>https://doi.org/10.3390/atmos11040325</v>
      </c>
      <c r="I3049" s="1" t="s">
        <v>2796</v>
      </c>
      <c r="J3049" s="1" t="s">
        <v>2788</v>
      </c>
      <c r="K3049" s="2">
        <v>1</v>
      </c>
      <c r="L3049" s="2"/>
      <c r="M3049" s="2" t="s">
        <v>47</v>
      </c>
      <c r="N3049" s="9">
        <f>S3049*Unit_conversion!$C$5</f>
        <v>4.1760223002877197</v>
      </c>
      <c r="O3049" s="2"/>
      <c r="P3049" s="2"/>
      <c r="Q3049" s="2"/>
      <c r="R3049" s="10"/>
      <c r="S3049" s="2">
        <v>118.6</v>
      </c>
      <c r="T3049" s="2">
        <v>280.60000000000002</v>
      </c>
      <c r="U3049" s="2" t="s">
        <v>26</v>
      </c>
      <c r="V3049" s="2" t="s">
        <v>29</v>
      </c>
      <c r="W3049" s="2" t="s">
        <v>567</v>
      </c>
      <c r="X3049" s="2" t="s">
        <v>1141</v>
      </c>
      <c r="Y3049" s="2" t="s">
        <v>631</v>
      </c>
      <c r="Z3049" s="2"/>
    </row>
    <row r="3050" spans="1:26" ht="14.25" customHeight="1">
      <c r="A3050" s="1">
        <v>4292</v>
      </c>
      <c r="B3050" s="2">
        <v>1</v>
      </c>
      <c r="C3050" s="1" t="s">
        <v>2798</v>
      </c>
      <c r="D3050" s="1" t="s">
        <v>2799</v>
      </c>
      <c r="E3050" s="1">
        <v>2021</v>
      </c>
      <c r="F3050" s="1" t="s">
        <v>2800</v>
      </c>
      <c r="G3050" s="1" t="s">
        <v>2801</v>
      </c>
      <c r="H3050" s="8" t="str">
        <f>HYPERLINK("https://doi.org/"&amp;G3050)</f>
        <v>https://doi.org/10.3390/f12020189</v>
      </c>
      <c r="I3050" s="1" t="s">
        <v>2802</v>
      </c>
      <c r="J3050" s="1" t="s">
        <v>2803</v>
      </c>
      <c r="K3050" s="2">
        <v>1</v>
      </c>
      <c r="L3050" s="2"/>
      <c r="M3050" s="2" t="s">
        <v>207</v>
      </c>
      <c r="N3050" s="2">
        <v>0.74</v>
      </c>
      <c r="O3050" s="2"/>
      <c r="Q3050" s="2"/>
      <c r="R3050" s="4"/>
      <c r="U3050" s="2" t="s">
        <v>35</v>
      </c>
      <c r="V3050" s="2" t="s">
        <v>2804</v>
      </c>
      <c r="W3050" s="2" t="s">
        <v>2805</v>
      </c>
      <c r="X3050" s="2" t="s">
        <v>1141</v>
      </c>
      <c r="Y3050" s="2" t="s">
        <v>2806</v>
      </c>
      <c r="Z3050" s="2"/>
    </row>
    <row r="3051" spans="1:26" ht="14.25" customHeight="1">
      <c r="A3051" s="1">
        <v>4292</v>
      </c>
      <c r="B3051" s="2">
        <v>1</v>
      </c>
      <c r="C3051" s="1" t="s">
        <v>2798</v>
      </c>
      <c r="D3051" s="1" t="s">
        <v>2799</v>
      </c>
      <c r="E3051" s="1">
        <v>2021</v>
      </c>
      <c r="F3051" s="1" t="s">
        <v>2800</v>
      </c>
      <c r="G3051" s="1" t="s">
        <v>2801</v>
      </c>
      <c r="H3051" s="8" t="str">
        <f>HYPERLINK("https://doi.org/"&amp;G3051)</f>
        <v>https://doi.org/10.3390/f12020189</v>
      </c>
      <c r="I3051" s="1" t="s">
        <v>2802</v>
      </c>
      <c r="J3051" s="1" t="s">
        <v>2803</v>
      </c>
      <c r="K3051" s="2">
        <v>1</v>
      </c>
      <c r="L3051" s="2"/>
      <c r="M3051" s="2" t="s">
        <v>207</v>
      </c>
      <c r="N3051" s="2">
        <v>1.37</v>
      </c>
      <c r="O3051" s="2"/>
      <c r="Q3051" s="2"/>
      <c r="R3051" s="4"/>
      <c r="U3051" s="2" t="s">
        <v>35</v>
      </c>
      <c r="V3051" s="2" t="s">
        <v>2804</v>
      </c>
      <c r="W3051" s="2" t="s">
        <v>2805</v>
      </c>
      <c r="X3051" s="2" t="s">
        <v>1141</v>
      </c>
      <c r="Y3051" s="2" t="s">
        <v>2807</v>
      </c>
      <c r="Z3051" s="2"/>
    </row>
    <row r="3052" spans="1:26" ht="14.25" customHeight="1">
      <c r="A3052" s="1">
        <v>4292</v>
      </c>
      <c r="B3052" s="2">
        <v>1</v>
      </c>
      <c r="C3052" s="1" t="s">
        <v>2798</v>
      </c>
      <c r="D3052" s="1" t="s">
        <v>2799</v>
      </c>
      <c r="E3052" s="1">
        <v>2021</v>
      </c>
      <c r="F3052" s="1" t="s">
        <v>2800</v>
      </c>
      <c r="G3052" s="1" t="s">
        <v>2801</v>
      </c>
      <c r="H3052" s="8" t="str">
        <f>HYPERLINK("https://doi.org/"&amp;G3052)</f>
        <v>https://doi.org/10.3390/f12020189</v>
      </c>
      <c r="I3052" s="1" t="s">
        <v>2802</v>
      </c>
      <c r="J3052" s="1" t="s">
        <v>2803</v>
      </c>
      <c r="K3052" s="2">
        <v>1</v>
      </c>
      <c r="L3052" s="2"/>
      <c r="M3052" s="2" t="s">
        <v>207</v>
      </c>
      <c r="N3052" s="2">
        <v>0.81</v>
      </c>
      <c r="O3052" s="2"/>
      <c r="Q3052" s="2"/>
      <c r="R3052" s="4"/>
      <c r="U3052" s="2" t="s">
        <v>35</v>
      </c>
      <c r="V3052" s="2" t="s">
        <v>2804</v>
      </c>
      <c r="W3052" s="2" t="s">
        <v>2805</v>
      </c>
      <c r="X3052" s="2" t="s">
        <v>1141</v>
      </c>
      <c r="Y3052" s="2" t="s">
        <v>2808</v>
      </c>
      <c r="Z3052" s="2"/>
    </row>
    <row r="3053" spans="1:26" ht="14.25" customHeight="1">
      <c r="A3053" s="1">
        <v>4211</v>
      </c>
      <c r="B3053" s="2">
        <v>1</v>
      </c>
      <c r="C3053" s="1" t="s">
        <v>2809</v>
      </c>
      <c r="D3053" s="1" t="s">
        <v>2810</v>
      </c>
      <c r="E3053" s="1">
        <v>2021</v>
      </c>
      <c r="F3053" s="1" t="s">
        <v>2811</v>
      </c>
      <c r="G3053" s="1" t="s">
        <v>2812</v>
      </c>
      <c r="H3053" s="8" t="str">
        <f>HYPERLINK("https://doi.org/"&amp;G3053)</f>
        <v>https://doi.org/10.3390/land10040396</v>
      </c>
      <c r="I3053" s="1" t="s">
        <v>2813</v>
      </c>
      <c r="J3053" s="1" t="s">
        <v>2814</v>
      </c>
      <c r="K3053" s="2">
        <v>1</v>
      </c>
      <c r="L3053" s="2"/>
      <c r="M3053" s="2" t="s">
        <v>189</v>
      </c>
      <c r="N3053" s="2">
        <v>0.75</v>
      </c>
      <c r="O3053" s="2"/>
      <c r="Q3053" s="2"/>
      <c r="R3053" s="4"/>
      <c r="U3053" s="2" t="s">
        <v>35</v>
      </c>
      <c r="V3053" s="2" t="s">
        <v>29</v>
      </c>
      <c r="W3053" s="2" t="s">
        <v>562</v>
      </c>
      <c r="X3053" s="2" t="s">
        <v>1141</v>
      </c>
    </row>
    <row r="3054" spans="1:26" ht="14.25" customHeight="1">
      <c r="A3054" s="1">
        <v>3258</v>
      </c>
      <c r="B3054" s="2">
        <v>1</v>
      </c>
      <c r="C3054" s="1" t="s">
        <v>2815</v>
      </c>
      <c r="D3054" s="1" t="s">
        <v>2816</v>
      </c>
      <c r="E3054" s="1">
        <v>2018</v>
      </c>
      <c r="F3054" s="1" t="s">
        <v>2817</v>
      </c>
      <c r="G3054" s="1" t="s">
        <v>2818</v>
      </c>
      <c r="H3054" s="8" t="str">
        <f>HYPERLINK("https://doi.org/"&amp;G3054)</f>
        <v>https://doi.org/10.3390/rs10040554</v>
      </c>
      <c r="I3054" s="1" t="s">
        <v>2819</v>
      </c>
      <c r="J3054" s="1" t="s">
        <v>2820</v>
      </c>
      <c r="K3054" s="2">
        <v>1</v>
      </c>
      <c r="L3054" s="2"/>
      <c r="M3054" s="2" t="s">
        <v>2821</v>
      </c>
      <c r="N3054" s="2">
        <v>0.9</v>
      </c>
      <c r="O3054" s="2"/>
      <c r="Q3054" s="2"/>
      <c r="R3054" s="4"/>
      <c r="U3054" s="2" t="s">
        <v>35</v>
      </c>
      <c r="V3054" s="2" t="s">
        <v>29</v>
      </c>
      <c r="W3054" s="2" t="s">
        <v>567</v>
      </c>
      <c r="X3054" s="2" t="s">
        <v>1141</v>
      </c>
    </row>
    <row r="3055" spans="1:26" ht="14.25" customHeight="1">
      <c r="A3055" s="1">
        <v>3258</v>
      </c>
      <c r="B3055" s="2">
        <v>1</v>
      </c>
      <c r="C3055" s="1" t="s">
        <v>2815</v>
      </c>
      <c r="D3055" s="1" t="s">
        <v>2816</v>
      </c>
      <c r="E3055" s="1">
        <v>2018</v>
      </c>
      <c r="F3055" s="1" t="s">
        <v>2817</v>
      </c>
      <c r="G3055" s="1" t="s">
        <v>2818</v>
      </c>
      <c r="H3055" s="8" t="str">
        <f>HYPERLINK("https://doi.org/"&amp;G3055)</f>
        <v>https://doi.org/10.3390/rs10040554</v>
      </c>
      <c r="I3055" s="1" t="s">
        <v>2819</v>
      </c>
      <c r="J3055" s="1" t="s">
        <v>2820</v>
      </c>
      <c r="K3055" s="2">
        <v>1</v>
      </c>
      <c r="L3055" s="2"/>
      <c r="M3055" s="2" t="s">
        <v>2821</v>
      </c>
      <c r="N3055" s="2">
        <v>0.8</v>
      </c>
      <c r="O3055" s="2"/>
      <c r="Q3055" s="2"/>
      <c r="R3055" s="4"/>
      <c r="U3055" s="2" t="s">
        <v>35</v>
      </c>
      <c r="V3055" s="2" t="s">
        <v>29</v>
      </c>
      <c r="W3055" s="2" t="s">
        <v>2822</v>
      </c>
      <c r="X3055" s="2" t="s">
        <v>1141</v>
      </c>
      <c r="Y3055" s="2"/>
    </row>
    <row r="3056" spans="1:26" ht="14.25" customHeight="1">
      <c r="A3056" s="1">
        <v>3258</v>
      </c>
      <c r="B3056" s="2">
        <v>1</v>
      </c>
      <c r="C3056" s="1" t="s">
        <v>2815</v>
      </c>
      <c r="D3056" s="1" t="s">
        <v>2816</v>
      </c>
      <c r="E3056" s="1">
        <v>2018</v>
      </c>
      <c r="F3056" s="1" t="s">
        <v>2817</v>
      </c>
      <c r="G3056" s="1" t="s">
        <v>2818</v>
      </c>
      <c r="H3056" s="8" t="str">
        <f>HYPERLINK("https://doi.org/"&amp;G3056)</f>
        <v>https://doi.org/10.3390/rs10040554</v>
      </c>
      <c r="I3056" s="1" t="s">
        <v>2819</v>
      </c>
      <c r="J3056" s="1" t="s">
        <v>2820</v>
      </c>
      <c r="K3056" s="2">
        <v>1</v>
      </c>
      <c r="L3056" s="2"/>
      <c r="M3056" s="2" t="s">
        <v>2823</v>
      </c>
      <c r="N3056" s="2">
        <v>0.79</v>
      </c>
      <c r="O3056" s="2"/>
      <c r="Q3056" s="2"/>
      <c r="R3056" s="4"/>
      <c r="U3056" s="2" t="s">
        <v>35</v>
      </c>
      <c r="V3056" s="2" t="s">
        <v>29</v>
      </c>
      <c r="W3056" s="2" t="s">
        <v>567</v>
      </c>
      <c r="X3056" s="2" t="s">
        <v>1141</v>
      </c>
      <c r="Y3056" s="2"/>
    </row>
    <row r="3057" spans="1:25" ht="14.25" customHeight="1">
      <c r="A3057" s="1">
        <v>3258</v>
      </c>
      <c r="B3057" s="2">
        <v>1</v>
      </c>
      <c r="C3057" s="1" t="s">
        <v>2815</v>
      </c>
      <c r="D3057" s="1" t="s">
        <v>2816</v>
      </c>
      <c r="E3057" s="1">
        <v>2018</v>
      </c>
      <c r="F3057" s="1" t="s">
        <v>2817</v>
      </c>
      <c r="G3057" s="1" t="s">
        <v>2818</v>
      </c>
      <c r="H3057" s="8" t="str">
        <f>HYPERLINK("https://doi.org/"&amp;G3057)</f>
        <v>https://doi.org/10.3390/rs10040554</v>
      </c>
      <c r="I3057" s="1" t="s">
        <v>2819</v>
      </c>
      <c r="J3057" s="1" t="s">
        <v>2820</v>
      </c>
      <c r="K3057" s="2">
        <v>1</v>
      </c>
      <c r="L3057" s="2"/>
      <c r="M3057" s="2" t="s">
        <v>2823</v>
      </c>
      <c r="N3057" s="2">
        <v>0.62</v>
      </c>
      <c r="O3057" s="2"/>
      <c r="Q3057" s="2"/>
      <c r="R3057" s="4"/>
      <c r="U3057" s="2" t="s">
        <v>35</v>
      </c>
      <c r="V3057" s="2" t="s">
        <v>29</v>
      </c>
      <c r="W3057" s="2" t="s">
        <v>2822</v>
      </c>
      <c r="X3057" s="2" t="s">
        <v>1141</v>
      </c>
      <c r="Y3057" s="2"/>
    </row>
    <row r="3058" spans="1:25" ht="14.25" customHeight="1">
      <c r="A3058" s="1">
        <v>3258</v>
      </c>
      <c r="B3058" s="2">
        <v>1</v>
      </c>
      <c r="C3058" s="1" t="s">
        <v>2815</v>
      </c>
      <c r="D3058" s="1" t="s">
        <v>2816</v>
      </c>
      <c r="E3058" s="1">
        <v>2018</v>
      </c>
      <c r="F3058" s="1" t="s">
        <v>2817</v>
      </c>
      <c r="G3058" s="1" t="s">
        <v>2818</v>
      </c>
      <c r="H3058" s="8" t="str">
        <f>HYPERLINK("https://doi.org/"&amp;G3058)</f>
        <v>https://doi.org/10.3390/rs10040554</v>
      </c>
      <c r="I3058" s="1" t="s">
        <v>2819</v>
      </c>
      <c r="J3058" s="1" t="s">
        <v>2820</v>
      </c>
      <c r="K3058" s="2">
        <v>1</v>
      </c>
      <c r="L3058" s="2"/>
      <c r="M3058" s="2" t="s">
        <v>2821</v>
      </c>
      <c r="N3058" s="2">
        <f>8.7/30</f>
        <v>0.28999999999999998</v>
      </c>
      <c r="O3058" s="2"/>
      <c r="Q3058" s="2"/>
      <c r="R3058" s="4"/>
      <c r="U3058" s="2" t="s">
        <v>45</v>
      </c>
      <c r="V3058" s="2" t="s">
        <v>29</v>
      </c>
      <c r="W3058" s="2" t="s">
        <v>567</v>
      </c>
      <c r="X3058" s="2" t="s">
        <v>28</v>
      </c>
      <c r="Y3058" s="2" t="s">
        <v>2824</v>
      </c>
    </row>
    <row r="3059" spans="1:25" ht="14.25" customHeight="1">
      <c r="A3059" s="1">
        <v>3258</v>
      </c>
      <c r="B3059" s="2">
        <v>1</v>
      </c>
      <c r="C3059" s="1" t="s">
        <v>2815</v>
      </c>
      <c r="D3059" s="1" t="s">
        <v>2816</v>
      </c>
      <c r="E3059" s="1">
        <v>2018</v>
      </c>
      <c r="F3059" s="1" t="s">
        <v>2817</v>
      </c>
      <c r="G3059" s="1" t="s">
        <v>2818</v>
      </c>
      <c r="H3059" s="8" t="str">
        <f>HYPERLINK("https://doi.org/"&amp;G3059)</f>
        <v>https://doi.org/10.3390/rs10040554</v>
      </c>
      <c r="I3059" s="1" t="s">
        <v>2819</v>
      </c>
      <c r="J3059" s="1" t="s">
        <v>2820</v>
      </c>
      <c r="K3059" s="2">
        <v>1</v>
      </c>
      <c r="L3059" s="2"/>
      <c r="M3059" s="2" t="s">
        <v>2821</v>
      </c>
      <c r="N3059" s="2">
        <f>7.8/30</f>
        <v>0.26</v>
      </c>
      <c r="O3059" s="2"/>
      <c r="Q3059" s="2"/>
      <c r="R3059" s="4"/>
      <c r="U3059" s="2" t="s">
        <v>45</v>
      </c>
      <c r="V3059" s="2" t="s">
        <v>29</v>
      </c>
      <c r="W3059" s="2" t="s">
        <v>2822</v>
      </c>
      <c r="X3059" s="2" t="s">
        <v>28</v>
      </c>
      <c r="Y3059" s="2" t="s">
        <v>2824</v>
      </c>
    </row>
    <row r="3060" spans="1:25" ht="14.25" customHeight="1">
      <c r="A3060" s="1">
        <v>3258</v>
      </c>
      <c r="B3060" s="2">
        <v>1</v>
      </c>
      <c r="C3060" s="1" t="s">
        <v>2815</v>
      </c>
      <c r="D3060" s="1" t="s">
        <v>2816</v>
      </c>
      <c r="E3060" s="1">
        <v>2018</v>
      </c>
      <c r="F3060" s="1" t="s">
        <v>2817</v>
      </c>
      <c r="G3060" s="1" t="s">
        <v>2818</v>
      </c>
      <c r="H3060" s="8" t="str">
        <f>HYPERLINK("https://doi.org/"&amp;G3060)</f>
        <v>https://doi.org/10.3390/rs10040554</v>
      </c>
      <c r="I3060" s="1" t="s">
        <v>2819</v>
      </c>
      <c r="J3060" s="1" t="s">
        <v>2820</v>
      </c>
      <c r="K3060" s="2">
        <v>1</v>
      </c>
      <c r="L3060" s="2"/>
      <c r="M3060" s="2" t="s">
        <v>2823</v>
      </c>
      <c r="N3060" s="2">
        <f>8.1/30</f>
        <v>0.26999999999999996</v>
      </c>
      <c r="O3060" s="2"/>
      <c r="Q3060" s="2"/>
      <c r="R3060" s="4"/>
      <c r="U3060" s="2" t="s">
        <v>45</v>
      </c>
      <c r="V3060" s="2" t="s">
        <v>29</v>
      </c>
      <c r="W3060" s="2" t="s">
        <v>567</v>
      </c>
      <c r="X3060" s="2" t="s">
        <v>28</v>
      </c>
      <c r="Y3060" s="2" t="s">
        <v>2824</v>
      </c>
    </row>
    <row r="3061" spans="1:25" ht="14.25" customHeight="1">
      <c r="A3061" s="1">
        <v>3258</v>
      </c>
      <c r="B3061" s="2">
        <v>1</v>
      </c>
      <c r="C3061" s="1" t="s">
        <v>2815</v>
      </c>
      <c r="D3061" s="1" t="s">
        <v>2816</v>
      </c>
      <c r="E3061" s="1">
        <v>2018</v>
      </c>
      <c r="F3061" s="1" t="s">
        <v>2817</v>
      </c>
      <c r="G3061" s="1" t="s">
        <v>2818</v>
      </c>
      <c r="H3061" s="8" t="str">
        <f>HYPERLINK("https://doi.org/"&amp;G3061)</f>
        <v>https://doi.org/10.3390/rs10040554</v>
      </c>
      <c r="I3061" s="1" t="s">
        <v>2819</v>
      </c>
      <c r="J3061" s="1" t="s">
        <v>2820</v>
      </c>
      <c r="K3061" s="2">
        <v>1</v>
      </c>
      <c r="L3061" s="2"/>
      <c r="M3061" s="2" t="s">
        <v>2823</v>
      </c>
      <c r="N3061" s="2">
        <f>6.9/30</f>
        <v>0.23</v>
      </c>
      <c r="O3061" s="2"/>
      <c r="Q3061" s="2"/>
      <c r="R3061" s="4"/>
      <c r="U3061" s="2" t="s">
        <v>45</v>
      </c>
      <c r="V3061" s="2" t="s">
        <v>29</v>
      </c>
      <c r="W3061" s="2" t="s">
        <v>2822</v>
      </c>
      <c r="X3061" s="2" t="s">
        <v>28</v>
      </c>
      <c r="Y3061" s="2" t="s">
        <v>2824</v>
      </c>
    </row>
    <row r="3062" spans="1:25" ht="14.25" customHeight="1">
      <c r="A3062" s="1">
        <v>3262</v>
      </c>
      <c r="B3062" s="2">
        <v>1</v>
      </c>
      <c r="C3062" s="1" t="s">
        <v>2825</v>
      </c>
      <c r="D3062" s="1" t="s">
        <v>2826</v>
      </c>
      <c r="E3062" s="1">
        <v>2018</v>
      </c>
      <c r="F3062" s="1" t="s">
        <v>2827</v>
      </c>
      <c r="G3062" s="1" t="s">
        <v>2828</v>
      </c>
      <c r="H3062" s="8" t="str">
        <f>HYPERLINK("https://doi.org/"&amp;G3062)</f>
        <v>https://doi.org/10.3390/rs10040567</v>
      </c>
      <c r="I3062" s="1" t="s">
        <v>2829</v>
      </c>
      <c r="J3062" s="1" t="s">
        <v>2820</v>
      </c>
      <c r="K3062" s="2">
        <v>2</v>
      </c>
      <c r="L3062" s="2"/>
      <c r="M3062" s="2" t="s">
        <v>2830</v>
      </c>
      <c r="N3062" s="9">
        <f>S3062*Unit_conversion!$C$5</f>
        <v>1.7605490304754299</v>
      </c>
      <c r="R3062" s="10"/>
      <c r="S3062" s="2">
        <v>50</v>
      </c>
      <c r="U3062" s="2" t="s">
        <v>26</v>
      </c>
      <c r="X3062" s="2" t="s">
        <v>1141</v>
      </c>
    </row>
    <row r="3063" spans="1:25" ht="14.25" customHeight="1">
      <c r="A3063" s="1">
        <v>3262</v>
      </c>
      <c r="B3063" s="2">
        <v>1</v>
      </c>
      <c r="C3063" s="1" t="s">
        <v>2825</v>
      </c>
      <c r="D3063" s="1" t="s">
        <v>2826</v>
      </c>
      <c r="E3063" s="1">
        <v>2018</v>
      </c>
      <c r="F3063" s="1" t="s">
        <v>2827</v>
      </c>
      <c r="G3063" s="1" t="s">
        <v>2828</v>
      </c>
      <c r="H3063" s="8" t="str">
        <f>HYPERLINK("https://doi.org/"&amp;G3063)</f>
        <v>https://doi.org/10.3390/rs10040567</v>
      </c>
      <c r="I3063" s="1" t="s">
        <v>2829</v>
      </c>
      <c r="J3063" s="1" t="s">
        <v>2820</v>
      </c>
      <c r="K3063" s="2">
        <v>2</v>
      </c>
      <c r="L3063" s="2"/>
      <c r="M3063" s="2" t="s">
        <v>2831</v>
      </c>
      <c r="N3063" s="9">
        <f>S3063*Unit_conversion!$C$5</f>
        <v>1.6197051080373956</v>
      </c>
      <c r="O3063" s="2"/>
      <c r="P3063" s="2"/>
      <c r="Q3063" s="2"/>
      <c r="R3063" s="10"/>
      <c r="S3063" s="2">
        <v>46</v>
      </c>
      <c r="U3063" s="2" t="s">
        <v>26</v>
      </c>
      <c r="X3063" s="2" t="s">
        <v>1141</v>
      </c>
      <c r="Y3063" s="2"/>
    </row>
    <row r="3064" spans="1:25" ht="14.25" customHeight="1">
      <c r="A3064" s="1">
        <v>3262</v>
      </c>
      <c r="B3064" s="2">
        <v>1</v>
      </c>
      <c r="C3064" s="1" t="s">
        <v>2825</v>
      </c>
      <c r="D3064" s="1" t="s">
        <v>2826</v>
      </c>
      <c r="E3064" s="1">
        <v>2018</v>
      </c>
      <c r="F3064" s="1" t="s">
        <v>2827</v>
      </c>
      <c r="G3064" s="1" t="s">
        <v>2828</v>
      </c>
      <c r="H3064" s="8" t="str">
        <f>HYPERLINK("https://doi.org/"&amp;G3064)</f>
        <v>https://doi.org/10.3390/rs10040567</v>
      </c>
      <c r="I3064" s="1" t="s">
        <v>2829</v>
      </c>
      <c r="J3064" s="1" t="s">
        <v>2820</v>
      </c>
      <c r="K3064" s="2">
        <v>2</v>
      </c>
      <c r="L3064" s="2"/>
      <c r="M3064" s="2" t="s">
        <v>2832</v>
      </c>
      <c r="N3064" s="9">
        <f>S3064*Unit_conversion!$C$5</f>
        <v>1.6197051080373956</v>
      </c>
      <c r="O3064" s="2"/>
      <c r="P3064" s="2"/>
      <c r="Q3064" s="2"/>
      <c r="R3064" s="10"/>
      <c r="S3064" s="2">
        <v>46</v>
      </c>
      <c r="U3064" s="2" t="s">
        <v>26</v>
      </c>
      <c r="X3064" s="2" t="s">
        <v>1141</v>
      </c>
      <c r="Y3064" s="2"/>
    </row>
    <row r="3065" spans="1:25" ht="14.25" customHeight="1">
      <c r="A3065" s="1">
        <v>3262</v>
      </c>
      <c r="B3065" s="2">
        <v>1</v>
      </c>
      <c r="C3065" s="1" t="s">
        <v>2825</v>
      </c>
      <c r="D3065" s="1" t="s">
        <v>2826</v>
      </c>
      <c r="E3065" s="1">
        <v>2018</v>
      </c>
      <c r="F3065" s="1" t="s">
        <v>2827</v>
      </c>
      <c r="G3065" s="1" t="s">
        <v>2828</v>
      </c>
      <c r="H3065" s="8" t="str">
        <f>HYPERLINK("https://doi.org/"&amp;G3065)</f>
        <v>https://doi.org/10.3390/rs10040567</v>
      </c>
      <c r="I3065" s="1" t="s">
        <v>2829</v>
      </c>
      <c r="J3065" s="1" t="s">
        <v>2820</v>
      </c>
      <c r="K3065" s="2">
        <v>2</v>
      </c>
      <c r="L3065" s="2"/>
      <c r="M3065" s="2" t="s">
        <v>2833</v>
      </c>
      <c r="N3065" s="9">
        <f>S3065*Unit_conversion!$C$5</f>
        <v>1.6901270692564128</v>
      </c>
      <c r="O3065" s="2"/>
      <c r="P3065" s="2"/>
      <c r="Q3065" s="2"/>
      <c r="R3065" s="10"/>
      <c r="S3065" s="2">
        <v>48</v>
      </c>
      <c r="U3065" s="2" t="s">
        <v>26</v>
      </c>
      <c r="X3065" s="2" t="s">
        <v>1141</v>
      </c>
      <c r="Y3065" s="2"/>
    </row>
    <row r="3066" spans="1:25" ht="14.25" customHeight="1">
      <c r="A3066" s="1">
        <v>3262</v>
      </c>
      <c r="B3066" s="2">
        <v>1</v>
      </c>
      <c r="C3066" s="1" t="s">
        <v>2825</v>
      </c>
      <c r="D3066" s="1" t="s">
        <v>2826</v>
      </c>
      <c r="E3066" s="1">
        <v>2018</v>
      </c>
      <c r="F3066" s="1" t="s">
        <v>2827</v>
      </c>
      <c r="G3066" s="1" t="s">
        <v>2828</v>
      </c>
      <c r="H3066" s="8" t="str">
        <f>HYPERLINK("https://doi.org/"&amp;G3066)</f>
        <v>https://doi.org/10.3390/rs10040567</v>
      </c>
      <c r="I3066" s="1" t="s">
        <v>2829</v>
      </c>
      <c r="J3066" s="1" t="s">
        <v>2820</v>
      </c>
      <c r="K3066" s="2">
        <v>2</v>
      </c>
      <c r="L3066" s="2"/>
      <c r="M3066" s="2" t="s">
        <v>2834</v>
      </c>
      <c r="N3066" s="9">
        <f>S3066*Unit_conversion!$C$5</f>
        <v>1.5492831468183783</v>
      </c>
      <c r="O3066" s="2"/>
      <c r="P3066" s="2"/>
      <c r="Q3066" s="2"/>
      <c r="R3066" s="10"/>
      <c r="S3066" s="2">
        <v>44</v>
      </c>
      <c r="T3066" s="2"/>
      <c r="U3066" s="2" t="s">
        <v>26</v>
      </c>
      <c r="V3066" s="2"/>
      <c r="W3066" s="2"/>
      <c r="X3066" s="2" t="s">
        <v>1141</v>
      </c>
      <c r="Y3066" s="2"/>
    </row>
    <row r="3067" spans="1:25" ht="14.25" customHeight="1">
      <c r="A3067" s="1">
        <v>3262</v>
      </c>
      <c r="B3067" s="2">
        <v>1</v>
      </c>
      <c r="C3067" s="1" t="s">
        <v>2825</v>
      </c>
      <c r="D3067" s="1" t="s">
        <v>2826</v>
      </c>
      <c r="E3067" s="1">
        <v>2018</v>
      </c>
      <c r="F3067" s="1" t="s">
        <v>2827</v>
      </c>
      <c r="G3067" s="1" t="s">
        <v>2828</v>
      </c>
      <c r="H3067" s="8" t="str">
        <f>HYPERLINK("https://doi.org/"&amp;G3067)</f>
        <v>https://doi.org/10.3390/rs10040567</v>
      </c>
      <c r="I3067" s="1" t="s">
        <v>2829</v>
      </c>
      <c r="J3067" s="1" t="s">
        <v>2820</v>
      </c>
      <c r="K3067" s="2">
        <v>2</v>
      </c>
      <c r="L3067" s="2"/>
      <c r="M3067" s="2" t="s">
        <v>2835</v>
      </c>
      <c r="N3067" s="9">
        <f>S3067*Unit_conversion!$C$5</f>
        <v>2.1126588365705161</v>
      </c>
      <c r="O3067" s="2"/>
      <c r="P3067" s="2"/>
      <c r="Q3067" s="2"/>
      <c r="R3067" s="10"/>
      <c r="S3067" s="2">
        <v>60</v>
      </c>
      <c r="T3067" s="2"/>
      <c r="U3067" s="2" t="s">
        <v>26</v>
      </c>
      <c r="V3067" s="2"/>
      <c r="W3067" s="2"/>
      <c r="X3067" s="2" t="s">
        <v>1141</v>
      </c>
      <c r="Y3067" s="2"/>
    </row>
    <row r="3068" spans="1:25" ht="14.25" customHeight="1">
      <c r="A3068" s="1">
        <v>3196</v>
      </c>
      <c r="B3068" s="2">
        <v>1</v>
      </c>
      <c r="C3068" s="1" t="s">
        <v>2836</v>
      </c>
      <c r="D3068" s="1" t="s">
        <v>2837</v>
      </c>
      <c r="E3068" s="1">
        <v>2018</v>
      </c>
      <c r="F3068" s="1" t="s">
        <v>2838</v>
      </c>
      <c r="G3068" s="1" t="s">
        <v>2839</v>
      </c>
      <c r="H3068" s="8" t="str">
        <f>HYPERLINK("https://doi.org/"&amp;G3068)</f>
        <v>https://doi.org/10.3390/rs10060889</v>
      </c>
      <c r="I3068" s="1" t="s">
        <v>2840</v>
      </c>
      <c r="J3068" s="1" t="s">
        <v>2820</v>
      </c>
      <c r="K3068" s="2">
        <v>1</v>
      </c>
      <c r="L3068" s="2"/>
      <c r="M3068" s="2" t="s">
        <v>2841</v>
      </c>
      <c r="N3068" s="2">
        <v>0.8</v>
      </c>
      <c r="O3068" s="2"/>
      <c r="Q3068" s="2"/>
      <c r="R3068" s="10"/>
      <c r="S3068" s="2"/>
      <c r="T3068" s="2"/>
      <c r="U3068" s="2" t="s">
        <v>35</v>
      </c>
      <c r="V3068" s="2" t="s">
        <v>2201</v>
      </c>
      <c r="W3068" s="2" t="s">
        <v>2842</v>
      </c>
      <c r="X3068" s="2" t="s">
        <v>1141</v>
      </c>
    </row>
    <row r="3069" spans="1:25" ht="14.25" customHeight="1">
      <c r="A3069" s="1">
        <v>3196</v>
      </c>
      <c r="B3069" s="2">
        <v>1</v>
      </c>
      <c r="C3069" s="1" t="s">
        <v>2836</v>
      </c>
      <c r="D3069" s="1" t="s">
        <v>2837</v>
      </c>
      <c r="E3069" s="1">
        <v>2018</v>
      </c>
      <c r="F3069" s="1" t="s">
        <v>2838</v>
      </c>
      <c r="G3069" s="1" t="s">
        <v>2839</v>
      </c>
      <c r="H3069" s="8" t="str">
        <f>HYPERLINK("https://doi.org/"&amp;G3069)</f>
        <v>https://doi.org/10.3390/rs10060889</v>
      </c>
      <c r="I3069" s="1" t="s">
        <v>2840</v>
      </c>
      <c r="J3069" s="1" t="s">
        <v>2820</v>
      </c>
      <c r="K3069" s="2">
        <v>1</v>
      </c>
      <c r="L3069" s="2"/>
      <c r="M3069" s="2" t="s">
        <v>2841</v>
      </c>
      <c r="N3069" s="2">
        <v>0.67</v>
      </c>
      <c r="O3069" s="2"/>
      <c r="Q3069" s="2"/>
      <c r="R3069" s="10"/>
      <c r="S3069" s="2"/>
      <c r="T3069" s="2"/>
      <c r="U3069" s="2" t="s">
        <v>35</v>
      </c>
      <c r="V3069" s="2" t="s">
        <v>2201</v>
      </c>
      <c r="W3069" s="2" t="s">
        <v>2843</v>
      </c>
      <c r="X3069" s="2" t="s">
        <v>1141</v>
      </c>
      <c r="Y3069" s="2"/>
    </row>
    <row r="3070" spans="1:25" ht="14.25" customHeight="1">
      <c r="A3070" s="1">
        <v>3196</v>
      </c>
      <c r="B3070" s="2">
        <v>1</v>
      </c>
      <c r="C3070" s="1" t="s">
        <v>2836</v>
      </c>
      <c r="D3070" s="1" t="s">
        <v>2837</v>
      </c>
      <c r="E3070" s="1">
        <v>2018</v>
      </c>
      <c r="F3070" s="1" t="s">
        <v>2838</v>
      </c>
      <c r="G3070" s="1" t="s">
        <v>2839</v>
      </c>
      <c r="H3070" s="8" t="str">
        <f>HYPERLINK("https://doi.org/"&amp;G3070)</f>
        <v>https://doi.org/10.3390/rs10060889</v>
      </c>
      <c r="I3070" s="1" t="s">
        <v>2840</v>
      </c>
      <c r="J3070" s="1" t="s">
        <v>2820</v>
      </c>
      <c r="K3070" s="2">
        <v>1</v>
      </c>
      <c r="L3070" s="2"/>
      <c r="M3070" s="2" t="s">
        <v>2841</v>
      </c>
      <c r="N3070" s="2">
        <v>0.81</v>
      </c>
      <c r="O3070" s="2"/>
      <c r="Q3070" s="2"/>
      <c r="R3070" s="10"/>
      <c r="S3070" s="2"/>
      <c r="T3070" s="2"/>
      <c r="U3070" s="2" t="s">
        <v>35</v>
      </c>
      <c r="V3070" s="2" t="s">
        <v>2844</v>
      </c>
      <c r="W3070" s="2" t="s">
        <v>2845</v>
      </c>
      <c r="X3070" s="2" t="s">
        <v>1141</v>
      </c>
      <c r="Y3070" s="2"/>
    </row>
    <row r="3071" spans="1:25" ht="14.25" customHeight="1">
      <c r="A3071" s="1">
        <v>3196</v>
      </c>
      <c r="B3071" s="2">
        <v>1</v>
      </c>
      <c r="C3071" s="1" t="s">
        <v>2836</v>
      </c>
      <c r="D3071" s="1" t="s">
        <v>2837</v>
      </c>
      <c r="E3071" s="1">
        <v>2018</v>
      </c>
      <c r="F3071" s="1" t="s">
        <v>2838</v>
      </c>
      <c r="G3071" s="1" t="s">
        <v>2839</v>
      </c>
      <c r="H3071" s="8" t="str">
        <f>HYPERLINK("https://doi.org/"&amp;G3071)</f>
        <v>https://doi.org/10.3390/rs10060889</v>
      </c>
      <c r="I3071" s="1" t="s">
        <v>2840</v>
      </c>
      <c r="J3071" s="1" t="s">
        <v>2820</v>
      </c>
      <c r="K3071" s="2">
        <v>1</v>
      </c>
      <c r="L3071" s="2"/>
      <c r="M3071" s="2" t="s">
        <v>2841</v>
      </c>
      <c r="N3071" s="2">
        <v>0.84</v>
      </c>
      <c r="O3071" s="2"/>
      <c r="Q3071" s="2"/>
      <c r="R3071" s="10"/>
      <c r="S3071" s="2"/>
      <c r="T3071" s="2"/>
      <c r="U3071" s="2" t="s">
        <v>35</v>
      </c>
      <c r="V3071" s="2" t="s">
        <v>2846</v>
      </c>
      <c r="W3071" s="2" t="s">
        <v>2847</v>
      </c>
      <c r="X3071" s="2" t="s">
        <v>1141</v>
      </c>
      <c r="Y3071" s="2"/>
    </row>
    <row r="3072" spans="1:25" ht="14.25" customHeight="1">
      <c r="A3072" s="1">
        <v>3196</v>
      </c>
      <c r="B3072" s="2">
        <v>1</v>
      </c>
      <c r="C3072" s="1" t="s">
        <v>2836</v>
      </c>
      <c r="D3072" s="1" t="s">
        <v>2837</v>
      </c>
      <c r="E3072" s="1">
        <v>2018</v>
      </c>
      <c r="F3072" s="1" t="s">
        <v>2838</v>
      </c>
      <c r="G3072" s="1" t="s">
        <v>2839</v>
      </c>
      <c r="H3072" s="8" t="str">
        <f>HYPERLINK("https://doi.org/"&amp;G3072)</f>
        <v>https://doi.org/10.3390/rs10060889</v>
      </c>
      <c r="I3072" s="1" t="s">
        <v>2840</v>
      </c>
      <c r="J3072" s="1" t="s">
        <v>2820</v>
      </c>
      <c r="K3072" s="2">
        <v>1</v>
      </c>
      <c r="L3072" s="2"/>
      <c r="M3072" s="2" t="s">
        <v>2841</v>
      </c>
      <c r="N3072" s="2">
        <v>0.99</v>
      </c>
      <c r="O3072" s="2"/>
      <c r="Q3072" s="2"/>
      <c r="R3072" s="10"/>
      <c r="S3072" s="2"/>
      <c r="T3072" s="2"/>
      <c r="U3072" s="2" t="s">
        <v>35</v>
      </c>
      <c r="V3072" s="2" t="s">
        <v>2407</v>
      </c>
      <c r="W3072" s="2" t="s">
        <v>2848</v>
      </c>
      <c r="X3072" s="2" t="s">
        <v>1141</v>
      </c>
      <c r="Y3072" s="2"/>
    </row>
    <row r="3073" spans="1:26" ht="14.25" customHeight="1">
      <c r="A3073" s="1">
        <v>3196</v>
      </c>
      <c r="B3073" s="2">
        <v>1</v>
      </c>
      <c r="C3073" s="1" t="s">
        <v>2836</v>
      </c>
      <c r="D3073" s="1" t="s">
        <v>2837</v>
      </c>
      <c r="E3073" s="1">
        <v>2018</v>
      </c>
      <c r="F3073" s="1" t="s">
        <v>2838</v>
      </c>
      <c r="G3073" s="1" t="s">
        <v>2839</v>
      </c>
      <c r="H3073" s="8" t="str">
        <f>HYPERLINK("https://doi.org/"&amp;G3073)</f>
        <v>https://doi.org/10.3390/rs10060889</v>
      </c>
      <c r="I3073" s="1" t="s">
        <v>2840</v>
      </c>
      <c r="J3073" s="1" t="s">
        <v>2820</v>
      </c>
      <c r="K3073" s="2">
        <v>1</v>
      </c>
      <c r="L3073" s="2"/>
      <c r="M3073" s="2" t="s">
        <v>2841</v>
      </c>
      <c r="N3073" s="2">
        <v>1.0900000000000001</v>
      </c>
      <c r="O3073" s="2"/>
      <c r="Q3073" s="2"/>
      <c r="R3073" s="10"/>
      <c r="S3073" s="2"/>
      <c r="T3073" s="2"/>
      <c r="U3073" s="2" t="s">
        <v>35</v>
      </c>
      <c r="V3073" s="2" t="s">
        <v>2849</v>
      </c>
      <c r="W3073" s="2" t="s">
        <v>1658</v>
      </c>
      <c r="X3073" s="2" t="s">
        <v>1141</v>
      </c>
      <c r="Y3073" s="2"/>
    </row>
    <row r="3074" spans="1:26" ht="14.25" customHeight="1">
      <c r="A3074" s="1">
        <v>3196</v>
      </c>
      <c r="B3074" s="2">
        <v>1</v>
      </c>
      <c r="C3074" s="1" t="s">
        <v>2836</v>
      </c>
      <c r="D3074" s="1" t="s">
        <v>2837</v>
      </c>
      <c r="E3074" s="1">
        <v>2018</v>
      </c>
      <c r="F3074" s="1" t="s">
        <v>2838</v>
      </c>
      <c r="G3074" s="1" t="s">
        <v>2839</v>
      </c>
      <c r="H3074" s="8" t="str">
        <f>HYPERLINK("https://doi.org/"&amp;G3074)</f>
        <v>https://doi.org/10.3390/rs10060889</v>
      </c>
      <c r="I3074" s="1" t="s">
        <v>2840</v>
      </c>
      <c r="J3074" s="1" t="s">
        <v>2820</v>
      </c>
      <c r="K3074" s="2">
        <v>1</v>
      </c>
      <c r="L3074" s="2"/>
      <c r="M3074" s="2" t="s">
        <v>2841</v>
      </c>
      <c r="N3074" s="2">
        <v>0.77</v>
      </c>
      <c r="O3074" s="2"/>
      <c r="Q3074" s="2"/>
      <c r="R3074" s="10"/>
      <c r="S3074" s="2"/>
      <c r="T3074" s="2"/>
      <c r="U3074" s="2" t="s">
        <v>35</v>
      </c>
      <c r="V3074" s="2" t="s">
        <v>2850</v>
      </c>
      <c r="W3074" s="2" t="s">
        <v>2851</v>
      </c>
      <c r="X3074" s="2" t="s">
        <v>1141</v>
      </c>
      <c r="Y3074" s="2"/>
    </row>
    <row r="3075" spans="1:26" ht="14.25" customHeight="1">
      <c r="A3075" s="1">
        <v>3196</v>
      </c>
      <c r="B3075" s="2">
        <v>1</v>
      </c>
      <c r="C3075" s="1" t="s">
        <v>2836</v>
      </c>
      <c r="D3075" s="1" t="s">
        <v>2837</v>
      </c>
      <c r="E3075" s="1">
        <v>2018</v>
      </c>
      <c r="F3075" s="1" t="s">
        <v>2838</v>
      </c>
      <c r="G3075" s="1" t="s">
        <v>2839</v>
      </c>
      <c r="H3075" s="8" t="str">
        <f>HYPERLINK("https://doi.org/"&amp;G3075)</f>
        <v>https://doi.org/10.3390/rs10060889</v>
      </c>
      <c r="I3075" s="1" t="s">
        <v>2840</v>
      </c>
      <c r="J3075" s="1" t="s">
        <v>2820</v>
      </c>
      <c r="K3075" s="2">
        <v>1</v>
      </c>
      <c r="L3075" s="2"/>
      <c r="M3075" s="2" t="s">
        <v>2841</v>
      </c>
      <c r="N3075" s="2">
        <v>1.24</v>
      </c>
      <c r="O3075" s="2"/>
      <c r="Q3075" s="2"/>
      <c r="R3075" s="10"/>
      <c r="S3075" s="2"/>
      <c r="T3075" s="2"/>
      <c r="U3075" s="2" t="s">
        <v>35</v>
      </c>
      <c r="V3075" s="2" t="s">
        <v>2852</v>
      </c>
      <c r="W3075" s="2" t="s">
        <v>1666</v>
      </c>
      <c r="X3075" s="2" t="s">
        <v>1141</v>
      </c>
      <c r="Y3075" s="2"/>
    </row>
    <row r="3076" spans="1:26" ht="14.25" customHeight="1">
      <c r="A3076" s="1">
        <v>3193</v>
      </c>
      <c r="B3076" s="2">
        <v>1</v>
      </c>
      <c r="C3076" s="1" t="s">
        <v>2853</v>
      </c>
      <c r="D3076" s="1" t="s">
        <v>2854</v>
      </c>
      <c r="E3076" s="1">
        <v>2018</v>
      </c>
      <c r="F3076" s="1" t="s">
        <v>2855</v>
      </c>
      <c r="G3076" s="1" t="s">
        <v>2856</v>
      </c>
      <c r="H3076" s="8" t="str">
        <f>HYPERLINK("https://doi.org/"&amp;G3076)</f>
        <v>https://doi.org/10.3390/rs10060974</v>
      </c>
      <c r="I3076" s="1" t="s">
        <v>2857</v>
      </c>
      <c r="J3076" s="1" t="s">
        <v>2820</v>
      </c>
      <c r="K3076" s="2">
        <v>1</v>
      </c>
      <c r="L3076" s="2">
        <v>1442</v>
      </c>
      <c r="M3076" s="2" t="s">
        <v>57</v>
      </c>
      <c r="N3076" s="9">
        <f>S3076*Unit_conversion!$C$5</f>
        <v>2.3239247202275677</v>
      </c>
      <c r="O3076" s="2"/>
      <c r="P3076" s="2"/>
      <c r="Q3076" s="2"/>
      <c r="R3076" s="10"/>
      <c r="S3076" s="2">
        <v>66</v>
      </c>
      <c r="T3076" s="2"/>
      <c r="U3076" s="16" t="s">
        <v>175</v>
      </c>
      <c r="V3076" s="57" t="s">
        <v>2858</v>
      </c>
      <c r="W3076" s="2"/>
      <c r="X3076" s="2" t="s">
        <v>1141</v>
      </c>
    </row>
    <row r="3077" spans="1:26" ht="14.25" customHeight="1">
      <c r="A3077" s="1">
        <v>3193</v>
      </c>
      <c r="B3077" s="2">
        <v>1</v>
      </c>
      <c r="C3077" s="1" t="s">
        <v>2853</v>
      </c>
      <c r="D3077" s="1" t="s">
        <v>2854</v>
      </c>
      <c r="E3077" s="1">
        <v>2018</v>
      </c>
      <c r="F3077" s="1" t="s">
        <v>2855</v>
      </c>
      <c r="G3077" s="1" t="s">
        <v>2856</v>
      </c>
      <c r="H3077" s="8" t="str">
        <f>HYPERLINK("https://doi.org/"&amp;G3077)</f>
        <v>https://doi.org/10.3390/rs10060974</v>
      </c>
      <c r="I3077" s="1" t="s">
        <v>2857</v>
      </c>
      <c r="J3077" s="1" t="s">
        <v>2820</v>
      </c>
      <c r="K3077" s="2">
        <v>1</v>
      </c>
      <c r="L3077" s="2">
        <v>1905</v>
      </c>
      <c r="M3077" s="2" t="s">
        <v>57</v>
      </c>
      <c r="N3077" s="9">
        <f>S3077*Unit_conversion!$C$5</f>
        <v>2.2887137396180588</v>
      </c>
      <c r="O3077" s="2"/>
      <c r="P3077" s="2"/>
      <c r="Q3077" s="2"/>
      <c r="R3077" s="10"/>
      <c r="S3077" s="2">
        <v>65</v>
      </c>
      <c r="U3077" s="16" t="s">
        <v>175</v>
      </c>
      <c r="V3077" s="57" t="s">
        <v>2859</v>
      </c>
      <c r="X3077" s="2" t="s">
        <v>1141</v>
      </c>
      <c r="Y3077" s="2"/>
      <c r="Z3077" s="2"/>
    </row>
    <row r="3078" spans="1:26" ht="14.25" customHeight="1">
      <c r="A3078" s="1">
        <v>3193</v>
      </c>
      <c r="B3078" s="2">
        <v>1</v>
      </c>
      <c r="C3078" s="1" t="s">
        <v>2853</v>
      </c>
      <c r="D3078" s="1" t="s">
        <v>2854</v>
      </c>
      <c r="E3078" s="1">
        <v>2018</v>
      </c>
      <c r="F3078" s="1" t="s">
        <v>2855</v>
      </c>
      <c r="G3078" s="1" t="s">
        <v>2856</v>
      </c>
      <c r="H3078" s="8" t="str">
        <f>HYPERLINK("https://doi.org/"&amp;G3078)</f>
        <v>https://doi.org/10.3390/rs10060974</v>
      </c>
      <c r="I3078" s="1" t="s">
        <v>2857</v>
      </c>
      <c r="J3078" s="1" t="s">
        <v>2820</v>
      </c>
      <c r="K3078" s="2">
        <v>1</v>
      </c>
      <c r="L3078" s="2">
        <v>486</v>
      </c>
      <c r="M3078" s="2" t="s">
        <v>57</v>
      </c>
      <c r="N3078" s="9">
        <f>S3078*Unit_conversion!$C$5</f>
        <v>2.2887137396180588</v>
      </c>
      <c r="O3078" s="2"/>
      <c r="P3078" s="2"/>
      <c r="Q3078" s="2"/>
      <c r="R3078" s="10"/>
      <c r="S3078" s="2">
        <v>65</v>
      </c>
      <c r="U3078" s="16" t="s">
        <v>175</v>
      </c>
      <c r="V3078" s="57" t="s">
        <v>2860</v>
      </c>
      <c r="X3078" s="2" t="s">
        <v>1141</v>
      </c>
      <c r="Y3078" s="2"/>
      <c r="Z3078" s="2"/>
    </row>
    <row r="3079" spans="1:26" ht="14.25" customHeight="1">
      <c r="A3079" s="1">
        <v>3193</v>
      </c>
      <c r="B3079" s="2">
        <v>1</v>
      </c>
      <c r="C3079" s="1" t="s">
        <v>2853</v>
      </c>
      <c r="D3079" s="1" t="s">
        <v>2854</v>
      </c>
      <c r="E3079" s="1">
        <v>2018</v>
      </c>
      <c r="F3079" s="1" t="s">
        <v>2855</v>
      </c>
      <c r="G3079" s="1" t="s">
        <v>2856</v>
      </c>
      <c r="H3079" s="8" t="str">
        <f>HYPERLINK("https://doi.org/"&amp;G3079)</f>
        <v>https://doi.org/10.3390/rs10060974</v>
      </c>
      <c r="I3079" s="1" t="s">
        <v>2857</v>
      </c>
      <c r="J3079" s="1" t="s">
        <v>2820</v>
      </c>
      <c r="K3079" s="2">
        <v>1</v>
      </c>
      <c r="L3079" s="2">
        <v>52</v>
      </c>
      <c r="M3079" s="2" t="s">
        <v>57</v>
      </c>
      <c r="N3079" s="9">
        <f>S3079*Unit_conversion!$C$5</f>
        <v>3.3098321772938082</v>
      </c>
      <c r="O3079" s="2"/>
      <c r="P3079" s="2"/>
      <c r="Q3079" s="2"/>
      <c r="R3079" s="10"/>
      <c r="S3079" s="2">
        <v>94</v>
      </c>
      <c r="U3079" s="16" t="s">
        <v>175</v>
      </c>
      <c r="V3079" s="57" t="s">
        <v>2858</v>
      </c>
      <c r="X3079" s="2" t="s">
        <v>1141</v>
      </c>
      <c r="Y3079" s="2" t="s">
        <v>2861</v>
      </c>
      <c r="Z3079" s="2"/>
    </row>
    <row r="3080" spans="1:26" ht="14.25" customHeight="1">
      <c r="A3080" s="1">
        <v>3193</v>
      </c>
      <c r="B3080" s="2">
        <v>1</v>
      </c>
      <c r="C3080" s="1" t="s">
        <v>2853</v>
      </c>
      <c r="D3080" s="1" t="s">
        <v>2854</v>
      </c>
      <c r="E3080" s="1">
        <v>2018</v>
      </c>
      <c r="F3080" s="1" t="s">
        <v>2855</v>
      </c>
      <c r="G3080" s="1" t="s">
        <v>2856</v>
      </c>
      <c r="H3080" s="8" t="str">
        <f>HYPERLINK("https://doi.org/"&amp;G3080)</f>
        <v>https://doi.org/10.3390/rs10060974</v>
      </c>
      <c r="I3080" s="1" t="s">
        <v>2857</v>
      </c>
      <c r="J3080" s="1" t="s">
        <v>2820</v>
      </c>
      <c r="K3080" s="2">
        <v>1</v>
      </c>
      <c r="L3080" s="2">
        <v>52</v>
      </c>
      <c r="M3080" s="2" t="s">
        <v>57</v>
      </c>
      <c r="N3080" s="9">
        <f>S3080*Unit_conversion!$C$5</f>
        <v>3.2746211966842997</v>
      </c>
      <c r="O3080" s="2"/>
      <c r="P3080" s="2"/>
      <c r="Q3080" s="2"/>
      <c r="R3080" s="10"/>
      <c r="S3080" s="2">
        <v>93</v>
      </c>
      <c r="U3080" s="16" t="s">
        <v>175</v>
      </c>
      <c r="V3080" s="57" t="s">
        <v>2859</v>
      </c>
      <c r="X3080" s="2" t="s">
        <v>1141</v>
      </c>
      <c r="Y3080" s="2" t="s">
        <v>2861</v>
      </c>
      <c r="Z3080" s="2"/>
    </row>
    <row r="3081" spans="1:26" ht="14.25" customHeight="1">
      <c r="A3081" s="1">
        <v>3193</v>
      </c>
      <c r="B3081" s="2">
        <v>1</v>
      </c>
      <c r="C3081" s="1" t="s">
        <v>2853</v>
      </c>
      <c r="D3081" s="1" t="s">
        <v>2854</v>
      </c>
      <c r="E3081" s="1">
        <v>2018</v>
      </c>
      <c r="F3081" s="1" t="s">
        <v>2855</v>
      </c>
      <c r="G3081" s="1" t="s">
        <v>2856</v>
      </c>
      <c r="H3081" s="8" t="str">
        <f>HYPERLINK("https://doi.org/"&amp;G3081)</f>
        <v>https://doi.org/10.3390/rs10060974</v>
      </c>
      <c r="I3081" s="1" t="s">
        <v>2857</v>
      </c>
      <c r="J3081" s="1" t="s">
        <v>2820</v>
      </c>
      <c r="K3081" s="2">
        <v>1</v>
      </c>
      <c r="L3081" s="2">
        <v>186</v>
      </c>
      <c r="M3081" s="2" t="s">
        <v>57</v>
      </c>
      <c r="N3081" s="9">
        <f>S3081*Unit_conversion!$C$5</f>
        <v>2.640823545713145</v>
      </c>
      <c r="O3081" s="2"/>
      <c r="P3081" s="2"/>
      <c r="Q3081" s="2"/>
      <c r="R3081" s="10"/>
      <c r="S3081" s="2">
        <v>75</v>
      </c>
      <c r="U3081" s="16" t="s">
        <v>175</v>
      </c>
      <c r="X3081" s="2" t="s">
        <v>1141</v>
      </c>
      <c r="Y3081" s="2" t="s">
        <v>2862</v>
      </c>
      <c r="Z3081" s="2"/>
    </row>
    <row r="3082" spans="1:26" ht="14.25" customHeight="1">
      <c r="A3082" s="1">
        <v>3193</v>
      </c>
      <c r="B3082" s="2">
        <v>1</v>
      </c>
      <c r="C3082" s="1" t="s">
        <v>2853</v>
      </c>
      <c r="D3082" s="1" t="s">
        <v>2854</v>
      </c>
      <c r="E3082" s="1">
        <v>2018</v>
      </c>
      <c r="F3082" s="1" t="s">
        <v>2855</v>
      </c>
      <c r="G3082" s="1" t="s">
        <v>2856</v>
      </c>
      <c r="H3082" s="8" t="str">
        <f>HYPERLINK("https://doi.org/"&amp;G3082)</f>
        <v>https://doi.org/10.3390/rs10060974</v>
      </c>
      <c r="I3082" s="1" t="s">
        <v>2857</v>
      </c>
      <c r="J3082" s="1" t="s">
        <v>2820</v>
      </c>
      <c r="K3082" s="2">
        <v>1</v>
      </c>
      <c r="L3082" s="2">
        <v>50</v>
      </c>
      <c r="M3082" s="2" t="s">
        <v>57</v>
      </c>
      <c r="N3082" s="9">
        <f>S3082*Unit_conversion!$C$5</f>
        <v>2.640823545713145</v>
      </c>
      <c r="O3082" s="2"/>
      <c r="P3082" s="2"/>
      <c r="Q3082" s="2"/>
      <c r="R3082" s="10"/>
      <c r="S3082" s="2">
        <v>75</v>
      </c>
      <c r="U3082" s="16" t="s">
        <v>175</v>
      </c>
      <c r="X3082" s="2" t="s">
        <v>1141</v>
      </c>
      <c r="Y3082" s="2" t="s">
        <v>2863</v>
      </c>
      <c r="Z3082" s="2"/>
    </row>
    <row r="3083" spans="1:26" ht="14.25" customHeight="1">
      <c r="A3083" s="1">
        <v>3193</v>
      </c>
      <c r="B3083" s="2">
        <v>1</v>
      </c>
      <c r="C3083" s="1" t="s">
        <v>2853</v>
      </c>
      <c r="D3083" s="1" t="s">
        <v>2854</v>
      </c>
      <c r="E3083" s="1">
        <v>2018</v>
      </c>
      <c r="F3083" s="1" t="s">
        <v>2855</v>
      </c>
      <c r="G3083" s="1" t="s">
        <v>2856</v>
      </c>
      <c r="H3083" s="8" t="str">
        <f>HYPERLINK("https://doi.org/"&amp;G3083)</f>
        <v>https://doi.org/10.3390/rs10060974</v>
      </c>
      <c r="I3083" s="1" t="s">
        <v>2857</v>
      </c>
      <c r="J3083" s="1" t="s">
        <v>2820</v>
      </c>
      <c r="K3083" s="2">
        <v>1</v>
      </c>
      <c r="L3083" s="2">
        <v>20</v>
      </c>
      <c r="M3083" s="2" t="s">
        <v>57</v>
      </c>
      <c r="N3083" s="9">
        <f>S3083*Unit_conversion!$C$5</f>
        <v>3.5915200221698771</v>
      </c>
      <c r="O3083" s="2"/>
      <c r="P3083" s="2"/>
      <c r="Q3083" s="2"/>
      <c r="R3083" s="10"/>
      <c r="S3083" s="2">
        <v>102</v>
      </c>
      <c r="U3083" s="16" t="s">
        <v>175</v>
      </c>
      <c r="W3083" s="2" t="s">
        <v>2864</v>
      </c>
      <c r="X3083" s="2" t="s">
        <v>1141</v>
      </c>
      <c r="Y3083" s="2" t="s">
        <v>2865</v>
      </c>
      <c r="Z3083" s="2"/>
    </row>
    <row r="3084" spans="1:26" ht="14.25" customHeight="1">
      <c r="A3084" s="1">
        <v>3193</v>
      </c>
      <c r="B3084" s="2">
        <v>1</v>
      </c>
      <c r="C3084" s="1" t="s">
        <v>2853</v>
      </c>
      <c r="D3084" s="1" t="s">
        <v>2854</v>
      </c>
      <c r="E3084" s="1">
        <v>2018</v>
      </c>
      <c r="F3084" s="1" t="s">
        <v>2855</v>
      </c>
      <c r="G3084" s="1" t="s">
        <v>2856</v>
      </c>
      <c r="H3084" s="8" t="str">
        <f>HYPERLINK("https://doi.org/"&amp;G3084)</f>
        <v>https://doi.org/10.3390/rs10060974</v>
      </c>
      <c r="I3084" s="1" t="s">
        <v>2857</v>
      </c>
      <c r="J3084" s="1" t="s">
        <v>2820</v>
      </c>
      <c r="K3084" s="2">
        <v>1</v>
      </c>
      <c r="L3084" s="2">
        <v>20</v>
      </c>
      <c r="M3084" s="2" t="s">
        <v>57</v>
      </c>
      <c r="N3084" s="9">
        <f>S3084*Unit_conversion!$C$5</f>
        <v>3.2041992354652824</v>
      </c>
      <c r="O3084" s="2"/>
      <c r="P3084" s="2"/>
      <c r="Q3084" s="2"/>
      <c r="R3084" s="10"/>
      <c r="S3084" s="2">
        <v>91</v>
      </c>
      <c r="U3084" s="16" t="s">
        <v>175</v>
      </c>
      <c r="W3084" s="2" t="s">
        <v>2866</v>
      </c>
      <c r="X3084" s="2" t="s">
        <v>1141</v>
      </c>
      <c r="Y3084" s="2" t="s">
        <v>2865</v>
      </c>
      <c r="Z3084" s="2"/>
    </row>
    <row r="3085" spans="1:26" ht="14.25" customHeight="1">
      <c r="A3085" s="1">
        <v>3193</v>
      </c>
      <c r="B3085" s="2">
        <v>1</v>
      </c>
      <c r="C3085" s="1" t="s">
        <v>2853</v>
      </c>
      <c r="D3085" s="1" t="s">
        <v>2854</v>
      </c>
      <c r="E3085" s="1">
        <v>2018</v>
      </c>
      <c r="F3085" s="1" t="s">
        <v>2855</v>
      </c>
      <c r="G3085" s="1" t="s">
        <v>2856</v>
      </c>
      <c r="H3085" s="8" t="str">
        <f>HYPERLINK("https://doi.org/"&amp;G3085)</f>
        <v>https://doi.org/10.3390/rs10060974</v>
      </c>
      <c r="I3085" s="1" t="s">
        <v>2857</v>
      </c>
      <c r="J3085" s="1" t="s">
        <v>2820</v>
      </c>
      <c r="K3085" s="2">
        <v>1</v>
      </c>
      <c r="L3085" s="2">
        <v>20</v>
      </c>
      <c r="M3085" s="2" t="s">
        <v>57</v>
      </c>
      <c r="N3085" s="9">
        <f>S3085*Unit_conversion!$C$5</f>
        <v>3.0985662936367566</v>
      </c>
      <c r="O3085" s="2"/>
      <c r="P3085" s="2"/>
      <c r="Q3085" s="2"/>
      <c r="R3085" s="10"/>
      <c r="S3085" s="2">
        <v>88</v>
      </c>
      <c r="U3085" s="16" t="s">
        <v>175</v>
      </c>
      <c r="W3085" s="2" t="s">
        <v>2867</v>
      </c>
      <c r="X3085" s="2" t="s">
        <v>1141</v>
      </c>
      <c r="Y3085" s="2" t="s">
        <v>2865</v>
      </c>
      <c r="Z3085" s="2"/>
    </row>
    <row r="3086" spans="1:26" ht="14.25" customHeight="1">
      <c r="A3086" s="1">
        <v>3113</v>
      </c>
      <c r="B3086" s="2">
        <v>1</v>
      </c>
      <c r="C3086" s="1" t="s">
        <v>2868</v>
      </c>
      <c r="D3086" s="1" t="s">
        <v>2869</v>
      </c>
      <c r="E3086" s="1">
        <v>2018</v>
      </c>
      <c r="F3086" s="1" t="s">
        <v>2870</v>
      </c>
      <c r="G3086" s="1" t="s">
        <v>2871</v>
      </c>
      <c r="H3086" s="8" t="str">
        <f>HYPERLINK("https://doi.org/"&amp;G3086)</f>
        <v>https://doi.org/10.3390/rs10091399</v>
      </c>
      <c r="I3086" s="1" t="s">
        <v>2872</v>
      </c>
      <c r="J3086" s="1" t="s">
        <v>2820</v>
      </c>
      <c r="K3086" s="2">
        <v>2</v>
      </c>
      <c r="L3086" s="2">
        <v>23</v>
      </c>
      <c r="M3086" s="2" t="s">
        <v>2873</v>
      </c>
      <c r="N3086" s="21">
        <f t="shared" ref="N3086:N3119" si="63">P3086/R3086</f>
        <v>0.69333333333333336</v>
      </c>
      <c r="O3086" s="21"/>
      <c r="P3086" s="2">
        <v>20.8</v>
      </c>
      <c r="Q3086" s="2"/>
      <c r="R3086" s="10">
        <v>30</v>
      </c>
      <c r="U3086" s="2" t="s">
        <v>45</v>
      </c>
      <c r="V3086" s="2" t="s">
        <v>2874</v>
      </c>
      <c r="W3086" s="2" t="s">
        <v>2875</v>
      </c>
      <c r="X3086" s="2" t="s">
        <v>1141</v>
      </c>
      <c r="Y3086" s="2" t="s">
        <v>216</v>
      </c>
    </row>
    <row r="3087" spans="1:26" ht="14.25" customHeight="1">
      <c r="A3087" s="1">
        <v>3113</v>
      </c>
      <c r="B3087" s="2">
        <v>1</v>
      </c>
      <c r="C3087" s="1" t="s">
        <v>2868</v>
      </c>
      <c r="D3087" s="1" t="s">
        <v>2869</v>
      </c>
      <c r="E3087" s="1">
        <v>2018</v>
      </c>
      <c r="F3087" s="1" t="s">
        <v>2870</v>
      </c>
      <c r="G3087" s="1" t="s">
        <v>2871</v>
      </c>
      <c r="H3087" s="8" t="str">
        <f>HYPERLINK("https://doi.org/"&amp;G3087)</f>
        <v>https://doi.org/10.3390/rs10091399</v>
      </c>
      <c r="I3087" s="1" t="s">
        <v>2872</v>
      </c>
      <c r="J3087" s="1" t="s">
        <v>2820</v>
      </c>
      <c r="K3087" s="2">
        <v>2</v>
      </c>
      <c r="L3087" s="2">
        <v>23</v>
      </c>
      <c r="M3087" s="2" t="s">
        <v>2876</v>
      </c>
      <c r="N3087" s="21">
        <f t="shared" si="63"/>
        <v>0.49333333333333335</v>
      </c>
      <c r="O3087" s="21"/>
      <c r="P3087" s="2">
        <v>14.8</v>
      </c>
      <c r="Q3087" s="2"/>
      <c r="R3087" s="10">
        <v>30</v>
      </c>
      <c r="U3087" s="2" t="s">
        <v>45</v>
      </c>
      <c r="V3087" s="2" t="s">
        <v>2874</v>
      </c>
      <c r="W3087" s="2" t="s">
        <v>2875</v>
      </c>
      <c r="X3087" s="2" t="s">
        <v>1141</v>
      </c>
      <c r="Y3087" s="2" t="s">
        <v>216</v>
      </c>
    </row>
    <row r="3088" spans="1:26" ht="14.25" customHeight="1">
      <c r="A3088" s="1">
        <v>3044</v>
      </c>
      <c r="B3088" s="2">
        <v>1</v>
      </c>
      <c r="C3088" s="1" t="s">
        <v>2877</v>
      </c>
      <c r="D3088" s="1" t="s">
        <v>2878</v>
      </c>
      <c r="E3088" s="1">
        <v>2018</v>
      </c>
      <c r="F3088" s="1" t="s">
        <v>2879</v>
      </c>
      <c r="G3088" s="1" t="s">
        <v>2880</v>
      </c>
      <c r="H3088" s="8" t="str">
        <f>HYPERLINK("https://doi.org/"&amp;G3088)</f>
        <v>https://doi.org/10.3390/rs10111692</v>
      </c>
      <c r="I3088" s="1" t="s">
        <v>2881</v>
      </c>
      <c r="J3088" s="1" t="s">
        <v>2820</v>
      </c>
      <c r="K3088" s="2">
        <v>12</v>
      </c>
      <c r="L3088" s="2">
        <v>420</v>
      </c>
      <c r="M3088" s="2" t="s">
        <v>2882</v>
      </c>
      <c r="N3088" s="21">
        <f t="shared" si="63"/>
        <v>1.0526666666666666</v>
      </c>
      <c r="O3088" s="21"/>
      <c r="P3088" s="2">
        <v>31.58</v>
      </c>
      <c r="Q3088" s="2"/>
      <c r="R3088" s="10">
        <v>30</v>
      </c>
      <c r="U3088" s="2" t="s">
        <v>45</v>
      </c>
      <c r="X3088" s="2" t="s">
        <v>1141</v>
      </c>
      <c r="Y3088" s="2" t="s">
        <v>216</v>
      </c>
    </row>
    <row r="3089" spans="1:27" ht="14.25" customHeight="1">
      <c r="A3089" s="1">
        <v>3044</v>
      </c>
      <c r="B3089" s="2">
        <v>1</v>
      </c>
      <c r="C3089" s="1" t="s">
        <v>2877</v>
      </c>
      <c r="D3089" s="1" t="s">
        <v>2878</v>
      </c>
      <c r="E3089" s="1">
        <v>2018</v>
      </c>
      <c r="F3089" s="1" t="s">
        <v>2879</v>
      </c>
      <c r="G3089" s="1" t="s">
        <v>2880</v>
      </c>
      <c r="H3089" s="8" t="str">
        <f>HYPERLINK("https://doi.org/"&amp;G3089)</f>
        <v>https://doi.org/10.3390/rs10111692</v>
      </c>
      <c r="I3089" s="1" t="s">
        <v>2881</v>
      </c>
      <c r="J3089" s="1" t="s">
        <v>2820</v>
      </c>
      <c r="K3089" s="2">
        <v>12</v>
      </c>
      <c r="L3089" s="2">
        <v>420</v>
      </c>
      <c r="M3089" s="2" t="s">
        <v>2883</v>
      </c>
      <c r="N3089" s="21">
        <f t="shared" si="63"/>
        <v>1.1953333333333334</v>
      </c>
      <c r="O3089" s="21"/>
      <c r="P3089" s="2">
        <v>35.86</v>
      </c>
      <c r="Q3089" s="2"/>
      <c r="R3089" s="10">
        <v>30</v>
      </c>
      <c r="U3089" s="2" t="s">
        <v>45</v>
      </c>
      <c r="X3089" s="2" t="s">
        <v>1141</v>
      </c>
      <c r="Y3089" s="2" t="s">
        <v>216</v>
      </c>
    </row>
    <row r="3090" spans="1:27" ht="14.25" customHeight="1">
      <c r="A3090" s="1">
        <v>3044</v>
      </c>
      <c r="B3090" s="2">
        <v>1</v>
      </c>
      <c r="C3090" s="1" t="s">
        <v>2877</v>
      </c>
      <c r="D3090" s="1" t="s">
        <v>2878</v>
      </c>
      <c r="E3090" s="1">
        <v>2018</v>
      </c>
      <c r="F3090" s="1" t="s">
        <v>2879</v>
      </c>
      <c r="G3090" s="1" t="s">
        <v>2880</v>
      </c>
      <c r="H3090" s="8" t="str">
        <f>HYPERLINK("https://doi.org/"&amp;G3090)</f>
        <v>https://doi.org/10.3390/rs10111692</v>
      </c>
      <c r="I3090" s="1" t="s">
        <v>2881</v>
      </c>
      <c r="J3090" s="1" t="s">
        <v>2820</v>
      </c>
      <c r="K3090" s="2">
        <v>12</v>
      </c>
      <c r="L3090" s="2">
        <v>420</v>
      </c>
      <c r="M3090" s="2" t="s">
        <v>2884</v>
      </c>
      <c r="N3090" s="21">
        <f t="shared" si="63"/>
        <v>1.3580000000000001</v>
      </c>
      <c r="O3090" s="21"/>
      <c r="P3090" s="2">
        <v>40.74</v>
      </c>
      <c r="Q3090" s="2"/>
      <c r="R3090" s="10">
        <v>30</v>
      </c>
      <c r="U3090" s="2" t="s">
        <v>45</v>
      </c>
      <c r="X3090" s="2" t="s">
        <v>1141</v>
      </c>
      <c r="Y3090" s="2" t="s">
        <v>216</v>
      </c>
    </row>
    <row r="3091" spans="1:27" ht="14.25" customHeight="1">
      <c r="A3091" s="1">
        <v>3044</v>
      </c>
      <c r="B3091" s="2">
        <v>1</v>
      </c>
      <c r="C3091" s="1" t="s">
        <v>2877</v>
      </c>
      <c r="D3091" s="1" t="s">
        <v>2878</v>
      </c>
      <c r="E3091" s="1">
        <v>2018</v>
      </c>
      <c r="F3091" s="1" t="s">
        <v>2879</v>
      </c>
      <c r="G3091" s="1" t="s">
        <v>2880</v>
      </c>
      <c r="H3091" s="8" t="str">
        <f>HYPERLINK("https://doi.org/"&amp;G3091)</f>
        <v>https://doi.org/10.3390/rs10111692</v>
      </c>
      <c r="I3091" s="1" t="s">
        <v>2881</v>
      </c>
      <c r="J3091" s="1" t="s">
        <v>2820</v>
      </c>
      <c r="K3091" s="2">
        <v>12</v>
      </c>
      <c r="L3091" s="2">
        <v>420</v>
      </c>
      <c r="M3091" s="2" t="s">
        <v>2885</v>
      </c>
      <c r="N3091" s="21">
        <f t="shared" si="63"/>
        <v>1.1366666666666667</v>
      </c>
      <c r="O3091" s="21"/>
      <c r="P3091" s="2">
        <v>34.1</v>
      </c>
      <c r="Q3091" s="2"/>
      <c r="R3091" s="10">
        <v>30</v>
      </c>
      <c r="U3091" s="2" t="s">
        <v>45</v>
      </c>
      <c r="X3091" s="2" t="s">
        <v>1141</v>
      </c>
      <c r="Y3091" s="2" t="s">
        <v>216</v>
      </c>
    </row>
    <row r="3092" spans="1:27" ht="14.25" customHeight="1">
      <c r="A3092" s="1">
        <v>3044</v>
      </c>
      <c r="B3092" s="2">
        <v>1</v>
      </c>
      <c r="C3092" s="1" t="s">
        <v>2877</v>
      </c>
      <c r="D3092" s="1" t="s">
        <v>2878</v>
      </c>
      <c r="E3092" s="1">
        <v>2018</v>
      </c>
      <c r="F3092" s="1" t="s">
        <v>2879</v>
      </c>
      <c r="G3092" s="1" t="s">
        <v>2880</v>
      </c>
      <c r="H3092" s="8" t="str">
        <f>HYPERLINK("https://doi.org/"&amp;G3092)</f>
        <v>https://doi.org/10.3390/rs10111692</v>
      </c>
      <c r="I3092" s="1" t="s">
        <v>2881</v>
      </c>
      <c r="J3092" s="1" t="s">
        <v>2820</v>
      </c>
      <c r="K3092" s="2">
        <v>12</v>
      </c>
      <c r="L3092" s="2">
        <v>35</v>
      </c>
      <c r="M3092" s="2" t="s">
        <v>2882</v>
      </c>
      <c r="N3092" s="21">
        <f t="shared" si="63"/>
        <v>0.3852054794520548</v>
      </c>
      <c r="O3092" s="21"/>
      <c r="P3092" s="2">
        <v>140.6</v>
      </c>
      <c r="Q3092" s="2"/>
      <c r="R3092" s="10">
        <v>365</v>
      </c>
      <c r="U3092" s="1" t="s">
        <v>4</v>
      </c>
      <c r="X3092" s="2" t="s">
        <v>1141</v>
      </c>
      <c r="Y3092" s="2" t="s">
        <v>223</v>
      </c>
    </row>
    <row r="3093" spans="1:27" ht="14.25" customHeight="1">
      <c r="A3093" s="1">
        <v>3044</v>
      </c>
      <c r="B3093" s="2">
        <v>1</v>
      </c>
      <c r="C3093" s="1" t="s">
        <v>2877</v>
      </c>
      <c r="D3093" s="1" t="s">
        <v>2878</v>
      </c>
      <c r="E3093" s="1">
        <v>2018</v>
      </c>
      <c r="F3093" s="1" t="s">
        <v>2879</v>
      </c>
      <c r="G3093" s="1" t="s">
        <v>2880</v>
      </c>
      <c r="H3093" s="8" t="str">
        <f>HYPERLINK("https://doi.org/"&amp;G3093)</f>
        <v>https://doi.org/10.3390/rs10111692</v>
      </c>
      <c r="I3093" s="1" t="s">
        <v>2881</v>
      </c>
      <c r="J3093" s="1" t="s">
        <v>2820</v>
      </c>
      <c r="K3093" s="2">
        <v>12</v>
      </c>
      <c r="L3093" s="2">
        <v>35</v>
      </c>
      <c r="M3093" s="2" t="s">
        <v>2883</v>
      </c>
      <c r="N3093" s="21">
        <f t="shared" si="63"/>
        <v>0.67216438356164387</v>
      </c>
      <c r="O3093" s="21"/>
      <c r="P3093" s="2">
        <v>245.34</v>
      </c>
      <c r="Q3093" s="2"/>
      <c r="R3093" s="10">
        <v>365</v>
      </c>
      <c r="U3093" s="1" t="s">
        <v>4</v>
      </c>
      <c r="X3093" s="2" t="s">
        <v>1141</v>
      </c>
      <c r="Y3093" s="2" t="s">
        <v>223</v>
      </c>
    </row>
    <row r="3094" spans="1:27" ht="14.25" customHeight="1">
      <c r="A3094" s="1">
        <v>3044</v>
      </c>
      <c r="B3094" s="2">
        <v>1</v>
      </c>
      <c r="C3094" s="1" t="s">
        <v>2877</v>
      </c>
      <c r="D3094" s="1" t="s">
        <v>2878</v>
      </c>
      <c r="E3094" s="1">
        <v>2018</v>
      </c>
      <c r="F3094" s="1" t="s">
        <v>2879</v>
      </c>
      <c r="G3094" s="1" t="s">
        <v>2880</v>
      </c>
      <c r="H3094" s="8" t="str">
        <f>HYPERLINK("https://doi.org/"&amp;G3094)</f>
        <v>https://doi.org/10.3390/rs10111692</v>
      </c>
      <c r="I3094" s="1" t="s">
        <v>2881</v>
      </c>
      <c r="J3094" s="1" t="s">
        <v>2820</v>
      </c>
      <c r="K3094" s="2">
        <v>12</v>
      </c>
      <c r="L3094" s="2">
        <v>35</v>
      </c>
      <c r="M3094" s="2" t="s">
        <v>2884</v>
      </c>
      <c r="N3094" s="21">
        <f t="shared" si="63"/>
        <v>0.8486027397260274</v>
      </c>
      <c r="O3094" s="21"/>
      <c r="P3094" s="2">
        <v>309.74</v>
      </c>
      <c r="Q3094" s="2"/>
      <c r="R3094" s="10">
        <v>365</v>
      </c>
      <c r="U3094" s="1" t="s">
        <v>4</v>
      </c>
      <c r="X3094" s="2" t="s">
        <v>1141</v>
      </c>
      <c r="Y3094" s="2" t="s">
        <v>223</v>
      </c>
    </row>
    <row r="3095" spans="1:27" ht="14.25" customHeight="1">
      <c r="A3095" s="1">
        <v>3044</v>
      </c>
      <c r="B3095" s="2">
        <v>1</v>
      </c>
      <c r="C3095" s="1" t="s">
        <v>2877</v>
      </c>
      <c r="D3095" s="1" t="s">
        <v>2878</v>
      </c>
      <c r="E3095" s="1">
        <v>2018</v>
      </c>
      <c r="F3095" s="1" t="s">
        <v>2879</v>
      </c>
      <c r="G3095" s="1" t="s">
        <v>2880</v>
      </c>
      <c r="H3095" s="8" t="str">
        <f>HYPERLINK("https://doi.org/"&amp;G3095)</f>
        <v>https://doi.org/10.3390/rs10111692</v>
      </c>
      <c r="I3095" s="1" t="s">
        <v>2881</v>
      </c>
      <c r="J3095" s="1" t="s">
        <v>2820</v>
      </c>
      <c r="K3095" s="2">
        <v>12</v>
      </c>
      <c r="L3095" s="2">
        <v>35</v>
      </c>
      <c r="M3095" s="2" t="s">
        <v>2885</v>
      </c>
      <c r="N3095" s="21">
        <f t="shared" si="63"/>
        <v>0.67512328767123286</v>
      </c>
      <c r="O3095" s="21"/>
      <c r="P3095" s="2">
        <v>246.42</v>
      </c>
      <c r="Q3095" s="2"/>
      <c r="R3095" s="10">
        <v>365</v>
      </c>
      <c r="U3095" s="1" t="s">
        <v>4</v>
      </c>
      <c r="X3095" s="2" t="s">
        <v>1141</v>
      </c>
      <c r="Y3095" s="2" t="s">
        <v>223</v>
      </c>
    </row>
    <row r="3096" spans="1:27" ht="14.25" customHeight="1">
      <c r="A3096" s="1">
        <v>3044</v>
      </c>
      <c r="B3096" s="2">
        <v>1</v>
      </c>
      <c r="C3096" s="1" t="s">
        <v>2877</v>
      </c>
      <c r="D3096" s="1" t="s">
        <v>2878</v>
      </c>
      <c r="E3096" s="1">
        <v>2018</v>
      </c>
      <c r="F3096" s="1" t="s">
        <v>2879</v>
      </c>
      <c r="G3096" s="1" t="s">
        <v>2880</v>
      </c>
      <c r="H3096" s="8" t="str">
        <f>HYPERLINK("https://doi.org/"&amp;G3096)</f>
        <v>https://doi.org/10.3390/rs10111692</v>
      </c>
      <c r="I3096" s="1" t="s">
        <v>2881</v>
      </c>
      <c r="J3096" s="1" t="s">
        <v>2820</v>
      </c>
      <c r="K3096" s="2">
        <v>12</v>
      </c>
      <c r="L3096" s="2">
        <v>36</v>
      </c>
      <c r="M3096" s="2" t="s">
        <v>2882</v>
      </c>
      <c r="N3096" s="21">
        <f t="shared" si="63"/>
        <v>0.55733333333333335</v>
      </c>
      <c r="O3096" s="21"/>
      <c r="P3096" s="2">
        <v>16.72</v>
      </c>
      <c r="Q3096" s="2"/>
      <c r="R3096" s="10">
        <v>30</v>
      </c>
      <c r="U3096" s="2" t="s">
        <v>45</v>
      </c>
      <c r="V3096" s="2" t="s">
        <v>27</v>
      </c>
      <c r="X3096" s="2" t="s">
        <v>1141</v>
      </c>
      <c r="Y3096" s="2" t="s">
        <v>216</v>
      </c>
      <c r="AA3096" s="2"/>
    </row>
    <row r="3097" spans="1:27" ht="14.25" customHeight="1">
      <c r="A3097" s="1">
        <v>3044</v>
      </c>
      <c r="B3097" s="2">
        <v>1</v>
      </c>
      <c r="C3097" s="1" t="s">
        <v>2877</v>
      </c>
      <c r="D3097" s="1" t="s">
        <v>2878</v>
      </c>
      <c r="E3097" s="1">
        <v>2018</v>
      </c>
      <c r="F3097" s="1" t="s">
        <v>2879</v>
      </c>
      <c r="G3097" s="1" t="s">
        <v>2880</v>
      </c>
      <c r="H3097" s="8" t="str">
        <f>HYPERLINK("https://doi.org/"&amp;G3097)</f>
        <v>https://doi.org/10.3390/rs10111692</v>
      </c>
      <c r="I3097" s="1" t="s">
        <v>2881</v>
      </c>
      <c r="J3097" s="1" t="s">
        <v>2820</v>
      </c>
      <c r="K3097" s="2">
        <v>12</v>
      </c>
      <c r="L3097" s="2">
        <v>36</v>
      </c>
      <c r="M3097" s="2" t="s">
        <v>2883</v>
      </c>
      <c r="N3097" s="21">
        <f t="shared" si="63"/>
        <v>0.58099999999999996</v>
      </c>
      <c r="O3097" s="21"/>
      <c r="P3097" s="2">
        <v>17.43</v>
      </c>
      <c r="Q3097" s="2"/>
      <c r="R3097" s="10">
        <v>30</v>
      </c>
      <c r="U3097" s="2" t="s">
        <v>45</v>
      </c>
      <c r="V3097" s="2" t="s">
        <v>27</v>
      </c>
      <c r="X3097" s="2" t="s">
        <v>1141</v>
      </c>
      <c r="Y3097" s="2" t="s">
        <v>216</v>
      </c>
    </row>
    <row r="3098" spans="1:27" ht="14.25" customHeight="1">
      <c r="A3098" s="1">
        <v>3044</v>
      </c>
      <c r="B3098" s="2">
        <v>1</v>
      </c>
      <c r="C3098" s="1" t="s">
        <v>2877</v>
      </c>
      <c r="D3098" s="1" t="s">
        <v>2878</v>
      </c>
      <c r="E3098" s="1">
        <v>2018</v>
      </c>
      <c r="F3098" s="1" t="s">
        <v>2879</v>
      </c>
      <c r="G3098" s="1" t="s">
        <v>2880</v>
      </c>
      <c r="H3098" s="8" t="str">
        <f>HYPERLINK("https://doi.org/"&amp;G3098)</f>
        <v>https://doi.org/10.3390/rs10111692</v>
      </c>
      <c r="I3098" s="1" t="s">
        <v>2881</v>
      </c>
      <c r="J3098" s="1" t="s">
        <v>2820</v>
      </c>
      <c r="K3098" s="2">
        <v>12</v>
      </c>
      <c r="L3098" s="2">
        <v>36</v>
      </c>
      <c r="M3098" s="2" t="s">
        <v>2884</v>
      </c>
      <c r="N3098" s="21">
        <f t="shared" si="63"/>
        <v>0.49766666666666665</v>
      </c>
      <c r="O3098" s="21"/>
      <c r="P3098" s="2">
        <v>14.93</v>
      </c>
      <c r="Q3098" s="2"/>
      <c r="R3098" s="10">
        <v>30</v>
      </c>
      <c r="U3098" s="2" t="s">
        <v>45</v>
      </c>
      <c r="V3098" s="2" t="s">
        <v>27</v>
      </c>
      <c r="X3098" s="2" t="s">
        <v>1141</v>
      </c>
      <c r="Y3098" s="2" t="s">
        <v>216</v>
      </c>
    </row>
    <row r="3099" spans="1:27" ht="14.25" customHeight="1">
      <c r="A3099" s="1">
        <v>3044</v>
      </c>
      <c r="B3099" s="2">
        <v>1</v>
      </c>
      <c r="C3099" s="1" t="s">
        <v>2877</v>
      </c>
      <c r="D3099" s="1" t="s">
        <v>2878</v>
      </c>
      <c r="E3099" s="1">
        <v>2018</v>
      </c>
      <c r="F3099" s="1" t="s">
        <v>2879</v>
      </c>
      <c r="G3099" s="1" t="s">
        <v>2880</v>
      </c>
      <c r="H3099" s="8" t="str">
        <f>HYPERLINK("https://doi.org/"&amp;G3099)</f>
        <v>https://doi.org/10.3390/rs10111692</v>
      </c>
      <c r="I3099" s="1" t="s">
        <v>2881</v>
      </c>
      <c r="J3099" s="1" t="s">
        <v>2820</v>
      </c>
      <c r="K3099" s="2">
        <v>12</v>
      </c>
      <c r="L3099" s="2">
        <v>36</v>
      </c>
      <c r="M3099" s="2" t="s">
        <v>2885</v>
      </c>
      <c r="N3099" s="21">
        <f t="shared" si="63"/>
        <v>0.312</v>
      </c>
      <c r="O3099" s="21"/>
      <c r="P3099" s="2">
        <v>9.36</v>
      </c>
      <c r="Q3099" s="2"/>
      <c r="R3099" s="10">
        <v>30</v>
      </c>
      <c r="U3099" s="2" t="s">
        <v>45</v>
      </c>
      <c r="V3099" s="2" t="s">
        <v>27</v>
      </c>
      <c r="X3099" s="2" t="s">
        <v>1141</v>
      </c>
      <c r="Y3099" s="2" t="s">
        <v>216</v>
      </c>
    </row>
    <row r="3100" spans="1:27" ht="14.25" customHeight="1">
      <c r="A3100" s="1">
        <v>3044</v>
      </c>
      <c r="B3100" s="2">
        <v>1</v>
      </c>
      <c r="C3100" s="1" t="s">
        <v>2877</v>
      </c>
      <c r="D3100" s="1" t="s">
        <v>2878</v>
      </c>
      <c r="E3100" s="1">
        <v>2018</v>
      </c>
      <c r="F3100" s="1" t="s">
        <v>2879</v>
      </c>
      <c r="G3100" s="1" t="s">
        <v>2880</v>
      </c>
      <c r="H3100" s="8" t="str">
        <f>HYPERLINK("https://doi.org/"&amp;G3100)</f>
        <v>https://doi.org/10.3390/rs10111692</v>
      </c>
      <c r="I3100" s="1" t="s">
        <v>2881</v>
      </c>
      <c r="J3100" s="1" t="s">
        <v>2820</v>
      </c>
      <c r="K3100" s="2">
        <v>12</v>
      </c>
      <c r="L3100" s="2">
        <v>36</v>
      </c>
      <c r="M3100" s="2" t="s">
        <v>2882</v>
      </c>
      <c r="N3100" s="21">
        <f t="shared" si="63"/>
        <v>0.85666666666666669</v>
      </c>
      <c r="O3100" s="21"/>
      <c r="P3100" s="2">
        <v>25.7</v>
      </c>
      <c r="Q3100" s="2"/>
      <c r="R3100" s="10">
        <v>30</v>
      </c>
      <c r="U3100" s="2" t="s">
        <v>45</v>
      </c>
      <c r="V3100" s="2" t="s">
        <v>32</v>
      </c>
      <c r="X3100" s="2" t="s">
        <v>1141</v>
      </c>
      <c r="Y3100" s="2" t="s">
        <v>216</v>
      </c>
    </row>
    <row r="3101" spans="1:27" ht="14.25" customHeight="1">
      <c r="A3101" s="1">
        <v>3044</v>
      </c>
      <c r="B3101" s="2">
        <v>1</v>
      </c>
      <c r="C3101" s="1" t="s">
        <v>2877</v>
      </c>
      <c r="D3101" s="1" t="s">
        <v>2878</v>
      </c>
      <c r="E3101" s="1">
        <v>2018</v>
      </c>
      <c r="F3101" s="1" t="s">
        <v>2879</v>
      </c>
      <c r="G3101" s="1" t="s">
        <v>2880</v>
      </c>
      <c r="H3101" s="8" t="str">
        <f>HYPERLINK("https://doi.org/"&amp;G3101)</f>
        <v>https://doi.org/10.3390/rs10111692</v>
      </c>
      <c r="I3101" s="1" t="s">
        <v>2881</v>
      </c>
      <c r="J3101" s="1" t="s">
        <v>2820</v>
      </c>
      <c r="K3101" s="2">
        <v>12</v>
      </c>
      <c r="L3101" s="2">
        <v>36</v>
      </c>
      <c r="M3101" s="2" t="s">
        <v>2883</v>
      </c>
      <c r="N3101" s="21">
        <f t="shared" si="63"/>
        <v>1.2823333333333333</v>
      </c>
      <c r="O3101" s="21"/>
      <c r="P3101" s="2">
        <v>38.47</v>
      </c>
      <c r="Q3101" s="2"/>
      <c r="R3101" s="10">
        <v>30</v>
      </c>
      <c r="U3101" s="2" t="s">
        <v>45</v>
      </c>
      <c r="V3101" s="2" t="s">
        <v>32</v>
      </c>
      <c r="X3101" s="2" t="s">
        <v>1141</v>
      </c>
      <c r="Y3101" s="2" t="s">
        <v>216</v>
      </c>
    </row>
    <row r="3102" spans="1:27" ht="14.25" customHeight="1">
      <c r="A3102" s="1">
        <v>3044</v>
      </c>
      <c r="B3102" s="2">
        <v>1</v>
      </c>
      <c r="C3102" s="1" t="s">
        <v>2877</v>
      </c>
      <c r="D3102" s="1" t="s">
        <v>2878</v>
      </c>
      <c r="E3102" s="1">
        <v>2018</v>
      </c>
      <c r="F3102" s="1" t="s">
        <v>2879</v>
      </c>
      <c r="G3102" s="1" t="s">
        <v>2880</v>
      </c>
      <c r="H3102" s="8" t="str">
        <f>HYPERLINK("https://doi.org/"&amp;G3102)</f>
        <v>https://doi.org/10.3390/rs10111692</v>
      </c>
      <c r="I3102" s="1" t="s">
        <v>2881</v>
      </c>
      <c r="J3102" s="1" t="s">
        <v>2820</v>
      </c>
      <c r="K3102" s="2">
        <v>12</v>
      </c>
      <c r="L3102" s="2">
        <v>36</v>
      </c>
      <c r="M3102" s="2" t="s">
        <v>2884</v>
      </c>
      <c r="N3102" s="21">
        <f t="shared" si="63"/>
        <v>0.6213333333333334</v>
      </c>
      <c r="O3102" s="21"/>
      <c r="P3102" s="2">
        <v>18.64</v>
      </c>
      <c r="Q3102" s="2"/>
      <c r="R3102" s="10">
        <v>30</v>
      </c>
      <c r="U3102" s="2" t="s">
        <v>45</v>
      </c>
      <c r="V3102" s="2" t="s">
        <v>32</v>
      </c>
      <c r="X3102" s="2" t="s">
        <v>1141</v>
      </c>
      <c r="Y3102" s="2" t="s">
        <v>216</v>
      </c>
    </row>
    <row r="3103" spans="1:27" ht="14.25" customHeight="1">
      <c r="A3103" s="1">
        <v>3044</v>
      </c>
      <c r="B3103" s="2">
        <v>1</v>
      </c>
      <c r="C3103" s="1" t="s">
        <v>2877</v>
      </c>
      <c r="D3103" s="1" t="s">
        <v>2878</v>
      </c>
      <c r="E3103" s="1">
        <v>2018</v>
      </c>
      <c r="F3103" s="1" t="s">
        <v>2879</v>
      </c>
      <c r="G3103" s="1" t="s">
        <v>2880</v>
      </c>
      <c r="H3103" s="8" t="str">
        <f>HYPERLINK("https://doi.org/"&amp;G3103)</f>
        <v>https://doi.org/10.3390/rs10111692</v>
      </c>
      <c r="I3103" s="1" t="s">
        <v>2881</v>
      </c>
      <c r="J3103" s="1" t="s">
        <v>2820</v>
      </c>
      <c r="K3103" s="2">
        <v>12</v>
      </c>
      <c r="L3103" s="2">
        <v>36</v>
      </c>
      <c r="M3103" s="2" t="s">
        <v>2885</v>
      </c>
      <c r="N3103" s="21">
        <f t="shared" si="63"/>
        <v>0.59099999999999997</v>
      </c>
      <c r="O3103" s="21"/>
      <c r="P3103" s="2">
        <v>17.73</v>
      </c>
      <c r="Q3103" s="2"/>
      <c r="R3103" s="10">
        <v>30</v>
      </c>
      <c r="U3103" s="2" t="s">
        <v>45</v>
      </c>
      <c r="V3103" s="2" t="s">
        <v>32</v>
      </c>
      <c r="X3103" s="2" t="s">
        <v>1141</v>
      </c>
      <c r="Y3103" s="2" t="s">
        <v>216</v>
      </c>
    </row>
    <row r="3104" spans="1:27" ht="14.25" customHeight="1">
      <c r="A3104" s="1">
        <v>3044</v>
      </c>
      <c r="B3104" s="2">
        <v>1</v>
      </c>
      <c r="C3104" s="1" t="s">
        <v>2877</v>
      </c>
      <c r="D3104" s="1" t="s">
        <v>2878</v>
      </c>
      <c r="E3104" s="1">
        <v>2018</v>
      </c>
      <c r="F3104" s="1" t="s">
        <v>2879</v>
      </c>
      <c r="G3104" s="1" t="s">
        <v>2880</v>
      </c>
      <c r="H3104" s="8" t="str">
        <f>HYPERLINK("https://doi.org/"&amp;G3104)</f>
        <v>https://doi.org/10.3390/rs10111692</v>
      </c>
      <c r="I3104" s="1" t="s">
        <v>2881</v>
      </c>
      <c r="J3104" s="1" t="s">
        <v>2820</v>
      </c>
      <c r="K3104" s="2">
        <v>12</v>
      </c>
      <c r="L3104" s="2">
        <v>72</v>
      </c>
      <c r="M3104" s="2" t="s">
        <v>2882</v>
      </c>
      <c r="N3104" s="21">
        <f t="shared" si="63"/>
        <v>1.242</v>
      </c>
      <c r="O3104" s="21"/>
      <c r="P3104" s="2">
        <v>37.26</v>
      </c>
      <c r="Q3104" s="2"/>
      <c r="R3104" s="10">
        <v>30</v>
      </c>
      <c r="U3104" s="2" t="s">
        <v>45</v>
      </c>
      <c r="V3104" s="2" t="s">
        <v>125</v>
      </c>
      <c r="X3104" s="2" t="s">
        <v>1141</v>
      </c>
      <c r="Y3104" s="2" t="s">
        <v>216</v>
      </c>
    </row>
    <row r="3105" spans="1:26" ht="14.25" customHeight="1">
      <c r="A3105" s="1">
        <v>3044</v>
      </c>
      <c r="B3105" s="2">
        <v>1</v>
      </c>
      <c r="C3105" s="1" t="s">
        <v>2877</v>
      </c>
      <c r="D3105" s="1" t="s">
        <v>2878</v>
      </c>
      <c r="E3105" s="1">
        <v>2018</v>
      </c>
      <c r="F3105" s="1" t="s">
        <v>2879</v>
      </c>
      <c r="G3105" s="1" t="s">
        <v>2880</v>
      </c>
      <c r="H3105" s="8" t="str">
        <f>HYPERLINK("https://doi.org/"&amp;G3105)</f>
        <v>https://doi.org/10.3390/rs10111692</v>
      </c>
      <c r="I3105" s="1" t="s">
        <v>2881</v>
      </c>
      <c r="J3105" s="1" t="s">
        <v>2820</v>
      </c>
      <c r="K3105" s="2">
        <v>12</v>
      </c>
      <c r="L3105" s="2">
        <v>72</v>
      </c>
      <c r="M3105" s="2" t="s">
        <v>2883</v>
      </c>
      <c r="N3105" s="21">
        <f t="shared" si="63"/>
        <v>1.3793333333333335</v>
      </c>
      <c r="O3105" s="21"/>
      <c r="P3105" s="2">
        <v>41.38</v>
      </c>
      <c r="Q3105" s="2"/>
      <c r="R3105" s="10">
        <v>30</v>
      </c>
      <c r="U3105" s="2" t="s">
        <v>45</v>
      </c>
      <c r="V3105" s="2" t="s">
        <v>125</v>
      </c>
      <c r="X3105" s="2" t="s">
        <v>1141</v>
      </c>
      <c r="Y3105" s="2" t="s">
        <v>216</v>
      </c>
    </row>
    <row r="3106" spans="1:26" ht="14.25" customHeight="1">
      <c r="A3106" s="1">
        <v>3044</v>
      </c>
      <c r="B3106" s="2">
        <v>1</v>
      </c>
      <c r="C3106" s="1" t="s">
        <v>2877</v>
      </c>
      <c r="D3106" s="1" t="s">
        <v>2878</v>
      </c>
      <c r="E3106" s="1">
        <v>2018</v>
      </c>
      <c r="F3106" s="1" t="s">
        <v>2879</v>
      </c>
      <c r="G3106" s="1" t="s">
        <v>2880</v>
      </c>
      <c r="H3106" s="8" t="str">
        <f>HYPERLINK("https://doi.org/"&amp;G3106)</f>
        <v>https://doi.org/10.3390/rs10111692</v>
      </c>
      <c r="I3106" s="1" t="s">
        <v>2881</v>
      </c>
      <c r="J3106" s="1" t="s">
        <v>2820</v>
      </c>
      <c r="K3106" s="2">
        <v>12</v>
      </c>
      <c r="L3106" s="2">
        <v>72</v>
      </c>
      <c r="M3106" s="2" t="s">
        <v>2884</v>
      </c>
      <c r="N3106" s="21">
        <f t="shared" si="63"/>
        <v>0.80700000000000005</v>
      </c>
      <c r="O3106" s="21"/>
      <c r="P3106" s="2">
        <v>24.21</v>
      </c>
      <c r="Q3106" s="2"/>
      <c r="R3106" s="10">
        <v>30</v>
      </c>
      <c r="U3106" s="2" t="s">
        <v>45</v>
      </c>
      <c r="V3106" s="2" t="s">
        <v>125</v>
      </c>
      <c r="X3106" s="2" t="s">
        <v>1141</v>
      </c>
      <c r="Y3106" s="2" t="s">
        <v>216</v>
      </c>
    </row>
    <row r="3107" spans="1:26" ht="14.25" customHeight="1">
      <c r="A3107" s="1">
        <v>3044</v>
      </c>
      <c r="B3107" s="2">
        <v>1</v>
      </c>
      <c r="C3107" s="1" t="s">
        <v>2877</v>
      </c>
      <c r="D3107" s="1" t="s">
        <v>2878</v>
      </c>
      <c r="E3107" s="1">
        <v>2018</v>
      </c>
      <c r="F3107" s="1" t="s">
        <v>2879</v>
      </c>
      <c r="G3107" s="1" t="s">
        <v>2880</v>
      </c>
      <c r="H3107" s="8" t="str">
        <f>HYPERLINK("https://doi.org/"&amp;G3107)</f>
        <v>https://doi.org/10.3390/rs10111692</v>
      </c>
      <c r="I3107" s="1" t="s">
        <v>2881</v>
      </c>
      <c r="J3107" s="1" t="s">
        <v>2820</v>
      </c>
      <c r="K3107" s="2">
        <v>12</v>
      </c>
      <c r="L3107" s="2">
        <v>72</v>
      </c>
      <c r="M3107" s="2" t="s">
        <v>2885</v>
      </c>
      <c r="N3107" s="21">
        <f t="shared" si="63"/>
        <v>0.67233333333333334</v>
      </c>
      <c r="O3107" s="21"/>
      <c r="P3107" s="2">
        <v>20.170000000000002</v>
      </c>
      <c r="Q3107" s="2"/>
      <c r="R3107" s="10">
        <v>30</v>
      </c>
      <c r="U3107" s="2" t="s">
        <v>45</v>
      </c>
      <c r="V3107" s="2" t="s">
        <v>125</v>
      </c>
      <c r="X3107" s="2" t="s">
        <v>1141</v>
      </c>
      <c r="Y3107" s="2" t="s">
        <v>216</v>
      </c>
    </row>
    <row r="3108" spans="1:26" ht="14.25" customHeight="1">
      <c r="A3108" s="1">
        <v>3044</v>
      </c>
      <c r="B3108" s="2">
        <v>1</v>
      </c>
      <c r="C3108" s="1" t="s">
        <v>2877</v>
      </c>
      <c r="D3108" s="1" t="s">
        <v>2878</v>
      </c>
      <c r="E3108" s="1">
        <v>2018</v>
      </c>
      <c r="F3108" s="1" t="s">
        <v>2879</v>
      </c>
      <c r="G3108" s="1" t="s">
        <v>2880</v>
      </c>
      <c r="H3108" s="8" t="str">
        <f>HYPERLINK("https://doi.org/"&amp;G3108)</f>
        <v>https://doi.org/10.3390/rs10111692</v>
      </c>
      <c r="I3108" s="1" t="s">
        <v>2881</v>
      </c>
      <c r="J3108" s="1" t="s">
        <v>2820</v>
      </c>
      <c r="K3108" s="2">
        <v>12</v>
      </c>
      <c r="L3108" s="2">
        <v>72</v>
      </c>
      <c r="M3108" s="2" t="s">
        <v>2882</v>
      </c>
      <c r="N3108" s="21">
        <f t="shared" si="63"/>
        <v>0.48599999999999999</v>
      </c>
      <c r="O3108" s="21"/>
      <c r="P3108" s="2">
        <v>14.58</v>
      </c>
      <c r="Q3108" s="2"/>
      <c r="R3108" s="10">
        <v>30</v>
      </c>
      <c r="U3108" s="2" t="s">
        <v>45</v>
      </c>
      <c r="V3108" s="2" t="s">
        <v>29</v>
      </c>
      <c r="X3108" s="2" t="s">
        <v>1141</v>
      </c>
      <c r="Y3108" s="2" t="s">
        <v>216</v>
      </c>
    </row>
    <row r="3109" spans="1:26" ht="14.25" customHeight="1">
      <c r="A3109" s="1">
        <v>3044</v>
      </c>
      <c r="B3109" s="2">
        <v>1</v>
      </c>
      <c r="C3109" s="1" t="s">
        <v>2877</v>
      </c>
      <c r="D3109" s="1" t="s">
        <v>2878</v>
      </c>
      <c r="E3109" s="1">
        <v>2018</v>
      </c>
      <c r="F3109" s="1" t="s">
        <v>2879</v>
      </c>
      <c r="G3109" s="1" t="s">
        <v>2880</v>
      </c>
      <c r="H3109" s="8" t="str">
        <f>HYPERLINK("https://doi.org/"&amp;G3109)</f>
        <v>https://doi.org/10.3390/rs10111692</v>
      </c>
      <c r="I3109" s="1" t="s">
        <v>2881</v>
      </c>
      <c r="J3109" s="1" t="s">
        <v>2820</v>
      </c>
      <c r="K3109" s="2">
        <v>12</v>
      </c>
      <c r="L3109" s="2">
        <v>72</v>
      </c>
      <c r="M3109" s="2" t="s">
        <v>2883</v>
      </c>
      <c r="N3109" s="21">
        <f t="shared" si="63"/>
        <v>0.69333333333333336</v>
      </c>
      <c r="O3109" s="21"/>
      <c r="P3109" s="2">
        <v>20.8</v>
      </c>
      <c r="Q3109" s="2"/>
      <c r="R3109" s="10">
        <v>30</v>
      </c>
      <c r="U3109" s="2" t="s">
        <v>45</v>
      </c>
      <c r="V3109" s="2" t="s">
        <v>29</v>
      </c>
      <c r="X3109" s="2" t="s">
        <v>1141</v>
      </c>
      <c r="Y3109" s="2" t="s">
        <v>216</v>
      </c>
    </row>
    <row r="3110" spans="1:26" ht="14.25" customHeight="1">
      <c r="A3110" s="1">
        <v>3044</v>
      </c>
      <c r="B3110" s="2">
        <v>1</v>
      </c>
      <c r="C3110" s="1" t="s">
        <v>2877</v>
      </c>
      <c r="D3110" s="1" t="s">
        <v>2878</v>
      </c>
      <c r="E3110" s="1">
        <v>2018</v>
      </c>
      <c r="F3110" s="1" t="s">
        <v>2879</v>
      </c>
      <c r="G3110" s="1" t="s">
        <v>2880</v>
      </c>
      <c r="H3110" s="8" t="str">
        <f>HYPERLINK("https://doi.org/"&amp;G3110)</f>
        <v>https://doi.org/10.3390/rs10111692</v>
      </c>
      <c r="I3110" s="1" t="s">
        <v>2881</v>
      </c>
      <c r="J3110" s="1" t="s">
        <v>2820</v>
      </c>
      <c r="K3110" s="2">
        <v>12</v>
      </c>
      <c r="L3110" s="2">
        <v>72</v>
      </c>
      <c r="M3110" s="2" t="s">
        <v>2884</v>
      </c>
      <c r="N3110" s="21">
        <f t="shared" si="63"/>
        <v>0.63566666666666671</v>
      </c>
      <c r="O3110" s="21"/>
      <c r="P3110" s="2">
        <v>19.07</v>
      </c>
      <c r="Q3110" s="2"/>
      <c r="R3110" s="10">
        <v>30</v>
      </c>
      <c r="U3110" s="2" t="s">
        <v>45</v>
      </c>
      <c r="V3110" s="2" t="s">
        <v>29</v>
      </c>
      <c r="X3110" s="2" t="s">
        <v>1141</v>
      </c>
      <c r="Y3110" s="2" t="s">
        <v>216</v>
      </c>
    </row>
    <row r="3111" spans="1:26" ht="14.25" customHeight="1">
      <c r="A3111" s="1">
        <v>3044</v>
      </c>
      <c r="B3111" s="2">
        <v>1</v>
      </c>
      <c r="C3111" s="1" t="s">
        <v>2877</v>
      </c>
      <c r="D3111" s="1" t="s">
        <v>2878</v>
      </c>
      <c r="E3111" s="1">
        <v>2018</v>
      </c>
      <c r="F3111" s="1" t="s">
        <v>2879</v>
      </c>
      <c r="G3111" s="1" t="s">
        <v>2880</v>
      </c>
      <c r="H3111" s="8" t="str">
        <f>HYPERLINK("https://doi.org/"&amp;G3111)</f>
        <v>https://doi.org/10.3390/rs10111692</v>
      </c>
      <c r="I3111" s="1" t="s">
        <v>2881</v>
      </c>
      <c r="J3111" s="1" t="s">
        <v>2820</v>
      </c>
      <c r="K3111" s="2">
        <v>12</v>
      </c>
      <c r="L3111" s="2">
        <v>72</v>
      </c>
      <c r="M3111" s="2" t="s">
        <v>2885</v>
      </c>
      <c r="N3111" s="21">
        <f t="shared" si="63"/>
        <v>0.64066666666666661</v>
      </c>
      <c r="O3111" s="21"/>
      <c r="P3111" s="2">
        <v>19.22</v>
      </c>
      <c r="Q3111" s="2"/>
      <c r="R3111" s="10">
        <v>30</v>
      </c>
      <c r="U3111" s="2" t="s">
        <v>45</v>
      </c>
      <c r="V3111" s="2" t="s">
        <v>29</v>
      </c>
      <c r="X3111" s="2" t="s">
        <v>1141</v>
      </c>
      <c r="Y3111" s="2" t="s">
        <v>216</v>
      </c>
    </row>
    <row r="3112" spans="1:26" ht="14.25" customHeight="1">
      <c r="A3112" s="1">
        <v>3044</v>
      </c>
      <c r="B3112" s="2">
        <v>1</v>
      </c>
      <c r="C3112" s="1" t="s">
        <v>2877</v>
      </c>
      <c r="D3112" s="1" t="s">
        <v>2878</v>
      </c>
      <c r="E3112" s="1">
        <v>2018</v>
      </c>
      <c r="F3112" s="1" t="s">
        <v>2879</v>
      </c>
      <c r="G3112" s="1" t="s">
        <v>2880</v>
      </c>
      <c r="H3112" s="8" t="str">
        <f>HYPERLINK("https://doi.org/"&amp;G3112)</f>
        <v>https://doi.org/10.3390/rs10111692</v>
      </c>
      <c r="I3112" s="1" t="s">
        <v>2881</v>
      </c>
      <c r="J3112" s="1" t="s">
        <v>2820</v>
      </c>
      <c r="K3112" s="2">
        <v>12</v>
      </c>
      <c r="L3112" s="2">
        <v>132</v>
      </c>
      <c r="M3112" s="2" t="s">
        <v>2882</v>
      </c>
      <c r="N3112" s="21">
        <f t="shared" si="63"/>
        <v>0.53</v>
      </c>
      <c r="O3112" s="21"/>
      <c r="P3112" s="2">
        <v>15.9</v>
      </c>
      <c r="Q3112" s="2"/>
      <c r="R3112" s="10">
        <v>30</v>
      </c>
      <c r="U3112" s="2" t="s">
        <v>45</v>
      </c>
      <c r="V3112" s="2" t="s">
        <v>36</v>
      </c>
      <c r="X3112" s="2" t="s">
        <v>1141</v>
      </c>
      <c r="Y3112" s="2" t="s">
        <v>216</v>
      </c>
    </row>
    <row r="3113" spans="1:26" ht="14.25" customHeight="1">
      <c r="A3113" s="1">
        <v>3044</v>
      </c>
      <c r="B3113" s="2">
        <v>1</v>
      </c>
      <c r="C3113" s="1" t="s">
        <v>2877</v>
      </c>
      <c r="D3113" s="1" t="s">
        <v>2878</v>
      </c>
      <c r="E3113" s="1">
        <v>2018</v>
      </c>
      <c r="F3113" s="1" t="s">
        <v>2879</v>
      </c>
      <c r="G3113" s="1" t="s">
        <v>2880</v>
      </c>
      <c r="H3113" s="8" t="str">
        <f>HYPERLINK("https://doi.org/"&amp;G3113)</f>
        <v>https://doi.org/10.3390/rs10111692</v>
      </c>
      <c r="I3113" s="1" t="s">
        <v>2881</v>
      </c>
      <c r="J3113" s="1" t="s">
        <v>2820</v>
      </c>
      <c r="K3113" s="2">
        <v>12</v>
      </c>
      <c r="L3113" s="2">
        <v>132</v>
      </c>
      <c r="M3113" s="2" t="s">
        <v>2883</v>
      </c>
      <c r="N3113" s="21">
        <f t="shared" si="63"/>
        <v>0.50566666666666671</v>
      </c>
      <c r="O3113" s="21"/>
      <c r="P3113" s="2">
        <v>15.17</v>
      </c>
      <c r="Q3113" s="2"/>
      <c r="R3113" s="10">
        <v>30</v>
      </c>
      <c r="U3113" s="2" t="s">
        <v>45</v>
      </c>
      <c r="V3113" s="2" t="s">
        <v>36</v>
      </c>
      <c r="X3113" s="2" t="s">
        <v>1141</v>
      </c>
      <c r="Y3113" s="2" t="s">
        <v>216</v>
      </c>
    </row>
    <row r="3114" spans="1:26" ht="14.25" customHeight="1">
      <c r="A3114" s="1">
        <v>3044</v>
      </c>
      <c r="B3114" s="2">
        <v>1</v>
      </c>
      <c r="C3114" s="1" t="s">
        <v>2877</v>
      </c>
      <c r="D3114" s="1" t="s">
        <v>2878</v>
      </c>
      <c r="E3114" s="1">
        <v>2018</v>
      </c>
      <c r="F3114" s="1" t="s">
        <v>2879</v>
      </c>
      <c r="G3114" s="1" t="s">
        <v>2880</v>
      </c>
      <c r="H3114" s="8" t="str">
        <f>HYPERLINK("https://doi.org/"&amp;G3114)</f>
        <v>https://doi.org/10.3390/rs10111692</v>
      </c>
      <c r="I3114" s="1" t="s">
        <v>2881</v>
      </c>
      <c r="J3114" s="1" t="s">
        <v>2820</v>
      </c>
      <c r="K3114" s="2">
        <v>12</v>
      </c>
      <c r="L3114" s="2">
        <v>132</v>
      </c>
      <c r="M3114" s="2" t="s">
        <v>2884</v>
      </c>
      <c r="N3114" s="21">
        <f t="shared" si="63"/>
        <v>0.61866666666666659</v>
      </c>
      <c r="O3114" s="21"/>
      <c r="P3114" s="2">
        <v>18.559999999999999</v>
      </c>
      <c r="Q3114" s="2"/>
      <c r="R3114" s="10">
        <v>30</v>
      </c>
      <c r="U3114" s="2" t="s">
        <v>45</v>
      </c>
      <c r="V3114" s="2" t="s">
        <v>36</v>
      </c>
      <c r="X3114" s="2" t="s">
        <v>1141</v>
      </c>
      <c r="Y3114" s="2" t="s">
        <v>216</v>
      </c>
    </row>
    <row r="3115" spans="1:26" ht="14.25" customHeight="1">
      <c r="A3115" s="1">
        <v>3044</v>
      </c>
      <c r="B3115" s="2">
        <v>1</v>
      </c>
      <c r="C3115" s="1" t="s">
        <v>2877</v>
      </c>
      <c r="D3115" s="1" t="s">
        <v>2878</v>
      </c>
      <c r="E3115" s="1">
        <v>2018</v>
      </c>
      <c r="F3115" s="1" t="s">
        <v>2879</v>
      </c>
      <c r="G3115" s="1" t="s">
        <v>2880</v>
      </c>
      <c r="H3115" s="8" t="str">
        <f>HYPERLINK("https://doi.org/"&amp;G3115)</f>
        <v>https://doi.org/10.3390/rs10111692</v>
      </c>
      <c r="I3115" s="1" t="s">
        <v>2881</v>
      </c>
      <c r="J3115" s="1" t="s">
        <v>2820</v>
      </c>
      <c r="K3115" s="2">
        <v>12</v>
      </c>
      <c r="L3115" s="2">
        <v>132</v>
      </c>
      <c r="M3115" s="2" t="s">
        <v>2885</v>
      </c>
      <c r="N3115" s="21">
        <f t="shared" si="63"/>
        <v>0.60299999999999998</v>
      </c>
      <c r="O3115" s="21"/>
      <c r="P3115" s="2">
        <v>18.09</v>
      </c>
      <c r="Q3115" s="2"/>
      <c r="R3115" s="10">
        <v>30</v>
      </c>
      <c r="U3115" s="2" t="s">
        <v>45</v>
      </c>
      <c r="V3115" s="2" t="s">
        <v>36</v>
      </c>
      <c r="X3115" s="2" t="s">
        <v>1141</v>
      </c>
      <c r="Y3115" s="2" t="s">
        <v>216</v>
      </c>
    </row>
    <row r="3116" spans="1:26" ht="14.25" customHeight="1">
      <c r="A3116" s="1">
        <v>3044</v>
      </c>
      <c r="B3116" s="2">
        <v>1</v>
      </c>
      <c r="C3116" s="1" t="s">
        <v>2877</v>
      </c>
      <c r="D3116" s="1" t="s">
        <v>2878</v>
      </c>
      <c r="E3116" s="1">
        <v>2018</v>
      </c>
      <c r="F3116" s="1" t="s">
        <v>2879</v>
      </c>
      <c r="G3116" s="1" t="s">
        <v>2880</v>
      </c>
      <c r="H3116" s="8" t="str">
        <f>HYPERLINK("https://doi.org/"&amp;G3116)</f>
        <v>https://doi.org/10.3390/rs10111692</v>
      </c>
      <c r="I3116" s="1" t="s">
        <v>2881</v>
      </c>
      <c r="J3116" s="1" t="s">
        <v>2820</v>
      </c>
      <c r="K3116" s="2">
        <v>12</v>
      </c>
      <c r="L3116" s="2">
        <v>36</v>
      </c>
      <c r="M3116" s="2" t="s">
        <v>2882</v>
      </c>
      <c r="N3116" s="21">
        <f t="shared" si="63"/>
        <v>0.41099999999999998</v>
      </c>
      <c r="O3116" s="21"/>
      <c r="P3116" s="2">
        <v>12.33</v>
      </c>
      <c r="Q3116" s="2"/>
      <c r="R3116" s="10">
        <v>30</v>
      </c>
      <c r="U3116" s="2" t="s">
        <v>45</v>
      </c>
      <c r="V3116" s="2" t="s">
        <v>443</v>
      </c>
      <c r="X3116" s="2" t="s">
        <v>1141</v>
      </c>
      <c r="Y3116" s="2" t="s">
        <v>216</v>
      </c>
    </row>
    <row r="3117" spans="1:26" ht="14.25" customHeight="1">
      <c r="A3117" s="1">
        <v>3044</v>
      </c>
      <c r="B3117" s="2">
        <v>1</v>
      </c>
      <c r="C3117" s="1" t="s">
        <v>2877</v>
      </c>
      <c r="D3117" s="1" t="s">
        <v>2878</v>
      </c>
      <c r="E3117" s="1">
        <v>2018</v>
      </c>
      <c r="F3117" s="1" t="s">
        <v>2879</v>
      </c>
      <c r="G3117" s="1" t="s">
        <v>2880</v>
      </c>
      <c r="H3117" s="8" t="str">
        <f>HYPERLINK("https://doi.org/"&amp;G3117)</f>
        <v>https://doi.org/10.3390/rs10111692</v>
      </c>
      <c r="I3117" s="1" t="s">
        <v>2881</v>
      </c>
      <c r="J3117" s="1" t="s">
        <v>2820</v>
      </c>
      <c r="K3117" s="2">
        <v>12</v>
      </c>
      <c r="L3117" s="2">
        <v>36</v>
      </c>
      <c r="M3117" s="2" t="s">
        <v>2883</v>
      </c>
      <c r="N3117" s="21">
        <f t="shared" si="63"/>
        <v>0.52400000000000002</v>
      </c>
      <c r="O3117" s="21"/>
      <c r="P3117" s="2">
        <v>15.72</v>
      </c>
      <c r="Q3117" s="2"/>
      <c r="R3117" s="10">
        <v>30</v>
      </c>
      <c r="U3117" s="2" t="s">
        <v>45</v>
      </c>
      <c r="V3117" s="2" t="s">
        <v>443</v>
      </c>
      <c r="X3117" s="2" t="s">
        <v>1141</v>
      </c>
      <c r="Y3117" s="2" t="s">
        <v>216</v>
      </c>
    </row>
    <row r="3118" spans="1:26" ht="14.25" customHeight="1">
      <c r="A3118" s="1">
        <v>3044</v>
      </c>
      <c r="B3118" s="2">
        <v>1</v>
      </c>
      <c r="C3118" s="1" t="s">
        <v>2877</v>
      </c>
      <c r="D3118" s="1" t="s">
        <v>2878</v>
      </c>
      <c r="E3118" s="1">
        <v>2018</v>
      </c>
      <c r="F3118" s="1" t="s">
        <v>2879</v>
      </c>
      <c r="G3118" s="1" t="s">
        <v>2880</v>
      </c>
      <c r="H3118" s="8" t="str">
        <f>HYPERLINK("https://doi.org/"&amp;G3118)</f>
        <v>https://doi.org/10.3390/rs10111692</v>
      </c>
      <c r="I3118" s="1" t="s">
        <v>2881</v>
      </c>
      <c r="J3118" s="1" t="s">
        <v>2820</v>
      </c>
      <c r="K3118" s="2">
        <v>12</v>
      </c>
      <c r="L3118" s="2">
        <v>36</v>
      </c>
      <c r="M3118" s="2" t="s">
        <v>2884</v>
      </c>
      <c r="N3118" s="21">
        <f t="shared" si="63"/>
        <v>1.1723333333333334</v>
      </c>
      <c r="O3118" s="21"/>
      <c r="P3118" s="2">
        <v>35.17</v>
      </c>
      <c r="Q3118" s="2"/>
      <c r="R3118" s="10">
        <v>30</v>
      </c>
      <c r="U3118" s="2" t="s">
        <v>45</v>
      </c>
      <c r="V3118" s="2" t="s">
        <v>443</v>
      </c>
      <c r="X3118" s="2" t="s">
        <v>1141</v>
      </c>
      <c r="Y3118" s="2" t="s">
        <v>216</v>
      </c>
    </row>
    <row r="3119" spans="1:26" ht="14.25" customHeight="1">
      <c r="A3119" s="1">
        <v>3044</v>
      </c>
      <c r="B3119" s="2">
        <v>1</v>
      </c>
      <c r="C3119" s="1" t="s">
        <v>2877</v>
      </c>
      <c r="D3119" s="1" t="s">
        <v>2878</v>
      </c>
      <c r="E3119" s="1">
        <v>2018</v>
      </c>
      <c r="F3119" s="1" t="s">
        <v>2879</v>
      </c>
      <c r="G3119" s="1" t="s">
        <v>2880</v>
      </c>
      <c r="H3119" s="8" t="str">
        <f>HYPERLINK("https://doi.org/"&amp;G3119)</f>
        <v>https://doi.org/10.3390/rs10111692</v>
      </c>
      <c r="I3119" s="1" t="s">
        <v>2881</v>
      </c>
      <c r="J3119" s="1" t="s">
        <v>2820</v>
      </c>
      <c r="K3119" s="2">
        <v>12</v>
      </c>
      <c r="L3119" s="2">
        <v>36</v>
      </c>
      <c r="M3119" s="2" t="s">
        <v>2885</v>
      </c>
      <c r="N3119" s="21">
        <f t="shared" si="63"/>
        <v>1.2689999999999999</v>
      </c>
      <c r="O3119" s="21"/>
      <c r="P3119" s="21">
        <v>38.07</v>
      </c>
      <c r="Q3119" s="21"/>
      <c r="R3119" s="10">
        <v>30</v>
      </c>
      <c r="S3119" s="21"/>
      <c r="T3119" s="21"/>
      <c r="U3119" s="21" t="s">
        <v>45</v>
      </c>
      <c r="V3119" s="21" t="s">
        <v>443</v>
      </c>
      <c r="W3119" s="21"/>
      <c r="X3119" s="21" t="s">
        <v>1141</v>
      </c>
      <c r="Y3119" s="2" t="s">
        <v>216</v>
      </c>
    </row>
    <row r="3120" spans="1:26" ht="14.25" customHeight="1">
      <c r="A3120" s="1">
        <v>3045</v>
      </c>
      <c r="B3120" s="2">
        <v>1</v>
      </c>
      <c r="C3120" s="1" t="s">
        <v>2886</v>
      </c>
      <c r="D3120" s="1" t="s">
        <v>2887</v>
      </c>
      <c r="E3120" s="1">
        <v>2018</v>
      </c>
      <c r="F3120" s="1" t="s">
        <v>2888</v>
      </c>
      <c r="G3120" s="1" t="s">
        <v>2889</v>
      </c>
      <c r="H3120" s="8" t="str">
        <f>HYPERLINK("https://doi.org/"&amp;G3120)</f>
        <v>https://doi.org/10.3390/rs10111695</v>
      </c>
      <c r="I3120" s="1" t="s">
        <v>2890</v>
      </c>
      <c r="J3120" s="1" t="s">
        <v>2820</v>
      </c>
      <c r="K3120" s="2">
        <v>2</v>
      </c>
      <c r="M3120" s="2" t="s">
        <v>65</v>
      </c>
      <c r="N3120" s="21">
        <v>0.87</v>
      </c>
      <c r="O3120" s="21"/>
      <c r="Q3120" s="21"/>
      <c r="R3120" s="26"/>
      <c r="S3120" s="21"/>
      <c r="T3120" s="21"/>
      <c r="U3120" s="21" t="s">
        <v>35</v>
      </c>
      <c r="V3120" s="21"/>
      <c r="W3120" s="21"/>
      <c r="X3120" s="21" t="s">
        <v>1141</v>
      </c>
      <c r="Y3120" s="21" t="s">
        <v>2891</v>
      </c>
      <c r="Z3120" s="58">
        <v>2013</v>
      </c>
    </row>
    <row r="3121" spans="1:32" ht="14.25" customHeight="1">
      <c r="A3121" s="1">
        <v>3045</v>
      </c>
      <c r="B3121" s="2">
        <v>1</v>
      </c>
      <c r="C3121" s="1" t="s">
        <v>2886</v>
      </c>
      <c r="D3121" s="1" t="s">
        <v>2887</v>
      </c>
      <c r="E3121" s="1">
        <v>2018</v>
      </c>
      <c r="F3121" s="1" t="s">
        <v>2888</v>
      </c>
      <c r="G3121" s="1" t="s">
        <v>2889</v>
      </c>
      <c r="H3121" s="8" t="str">
        <f>HYPERLINK("https://doi.org/"&amp;G3121)</f>
        <v>https://doi.org/10.3390/rs10111695</v>
      </c>
      <c r="I3121" s="1" t="s">
        <v>2890</v>
      </c>
      <c r="J3121" s="1" t="s">
        <v>2820</v>
      </c>
      <c r="K3121" s="2">
        <v>2</v>
      </c>
      <c r="M3121" s="2" t="s">
        <v>65</v>
      </c>
      <c r="N3121" s="21">
        <v>0.8</v>
      </c>
      <c r="O3121" s="21"/>
      <c r="Q3121" s="21"/>
      <c r="R3121" s="26"/>
      <c r="S3121" s="21"/>
      <c r="T3121" s="21"/>
      <c r="U3121" s="21" t="s">
        <v>35</v>
      </c>
      <c r="V3121" s="21"/>
      <c r="W3121" s="21"/>
      <c r="X3121" s="21" t="s">
        <v>1141</v>
      </c>
      <c r="Y3121" s="21" t="s">
        <v>2892</v>
      </c>
      <c r="Z3121" s="58">
        <v>2013</v>
      </c>
    </row>
    <row r="3122" spans="1:32" ht="14.25" customHeight="1">
      <c r="A3122" s="1">
        <v>3045</v>
      </c>
      <c r="B3122" s="2">
        <v>1</v>
      </c>
      <c r="C3122" s="1" t="s">
        <v>2886</v>
      </c>
      <c r="D3122" s="1" t="s">
        <v>2887</v>
      </c>
      <c r="E3122" s="1">
        <v>2018</v>
      </c>
      <c r="F3122" s="1" t="s">
        <v>2888</v>
      </c>
      <c r="G3122" s="1" t="s">
        <v>2889</v>
      </c>
      <c r="H3122" s="8" t="str">
        <f>HYPERLINK("https://doi.org/"&amp;G3122)</f>
        <v>https://doi.org/10.3390/rs10111695</v>
      </c>
      <c r="I3122" s="1" t="s">
        <v>2890</v>
      </c>
      <c r="J3122" s="1" t="s">
        <v>2820</v>
      </c>
      <c r="K3122" s="2">
        <v>2</v>
      </c>
      <c r="M3122" s="2" t="s">
        <v>65</v>
      </c>
      <c r="N3122" s="21">
        <v>1.28</v>
      </c>
      <c r="O3122" s="21"/>
      <c r="Q3122" s="21"/>
      <c r="R3122" s="26"/>
      <c r="S3122" s="21"/>
      <c r="T3122" s="21"/>
      <c r="U3122" s="21" t="s">
        <v>35</v>
      </c>
      <c r="V3122" s="21"/>
      <c r="W3122" s="21"/>
      <c r="X3122" s="21" t="s">
        <v>1141</v>
      </c>
      <c r="Y3122" s="21" t="s">
        <v>2893</v>
      </c>
      <c r="Z3122" s="58">
        <v>2013</v>
      </c>
    </row>
    <row r="3123" spans="1:32" ht="14.25" customHeight="1">
      <c r="A3123" s="1">
        <v>3045</v>
      </c>
      <c r="B3123" s="2">
        <v>1</v>
      </c>
      <c r="C3123" s="1" t="s">
        <v>2886</v>
      </c>
      <c r="D3123" s="1" t="s">
        <v>2887</v>
      </c>
      <c r="E3123" s="1">
        <v>2018</v>
      </c>
      <c r="F3123" s="1" t="s">
        <v>2888</v>
      </c>
      <c r="G3123" s="1" t="s">
        <v>2889</v>
      </c>
      <c r="H3123" s="8" t="str">
        <f>HYPERLINK("https://doi.org/"&amp;G3123)</f>
        <v>https://doi.org/10.3390/rs10111695</v>
      </c>
      <c r="I3123" s="1" t="s">
        <v>2890</v>
      </c>
      <c r="J3123" s="1" t="s">
        <v>2820</v>
      </c>
      <c r="K3123" s="2">
        <v>2</v>
      </c>
      <c r="M3123" s="2" t="s">
        <v>65</v>
      </c>
      <c r="N3123" s="21">
        <v>0.88</v>
      </c>
      <c r="O3123" s="21"/>
      <c r="Q3123" s="21"/>
      <c r="R3123" s="26"/>
      <c r="S3123" s="21"/>
      <c r="T3123" s="21"/>
      <c r="U3123" s="21" t="s">
        <v>35</v>
      </c>
      <c r="V3123" s="21"/>
      <c r="W3123" s="21"/>
      <c r="X3123" s="21" t="s">
        <v>1141</v>
      </c>
      <c r="Y3123" s="21" t="s">
        <v>2894</v>
      </c>
      <c r="Z3123" s="58">
        <v>2013</v>
      </c>
    </row>
    <row r="3124" spans="1:32" ht="14.25" customHeight="1">
      <c r="A3124" s="1">
        <v>3045</v>
      </c>
      <c r="B3124" s="2">
        <v>1</v>
      </c>
      <c r="C3124" s="1" t="s">
        <v>2886</v>
      </c>
      <c r="D3124" s="1" t="s">
        <v>2887</v>
      </c>
      <c r="E3124" s="1">
        <v>2018</v>
      </c>
      <c r="F3124" s="1" t="s">
        <v>2888</v>
      </c>
      <c r="G3124" s="1" t="s">
        <v>2889</v>
      </c>
      <c r="H3124" s="8" t="str">
        <f>HYPERLINK("https://doi.org/"&amp;G3124)</f>
        <v>https://doi.org/10.3390/rs10111695</v>
      </c>
      <c r="I3124" s="1" t="s">
        <v>2890</v>
      </c>
      <c r="J3124" s="1" t="s">
        <v>2820</v>
      </c>
      <c r="K3124" s="2">
        <v>2</v>
      </c>
      <c r="M3124" s="2" t="s">
        <v>65</v>
      </c>
      <c r="N3124" s="21">
        <v>0.79</v>
      </c>
      <c r="O3124" s="21"/>
      <c r="Q3124" s="21"/>
      <c r="R3124" s="26"/>
      <c r="S3124" s="21"/>
      <c r="T3124" s="21"/>
      <c r="U3124" s="21" t="s">
        <v>35</v>
      </c>
      <c r="V3124" s="21"/>
      <c r="W3124" s="21"/>
      <c r="X3124" s="21" t="s">
        <v>1141</v>
      </c>
      <c r="Y3124" s="21" t="s">
        <v>2895</v>
      </c>
      <c r="Z3124" s="58">
        <v>2013</v>
      </c>
    </row>
    <row r="3125" spans="1:32" ht="14.25" customHeight="1">
      <c r="A3125" s="1">
        <v>3045</v>
      </c>
      <c r="B3125" s="2">
        <v>1</v>
      </c>
      <c r="C3125" s="1" t="s">
        <v>2886</v>
      </c>
      <c r="D3125" s="1" t="s">
        <v>2887</v>
      </c>
      <c r="E3125" s="1">
        <v>2018</v>
      </c>
      <c r="F3125" s="1" t="s">
        <v>2888</v>
      </c>
      <c r="G3125" s="1" t="s">
        <v>2889</v>
      </c>
      <c r="H3125" s="8" t="str">
        <f>HYPERLINK("https://doi.org/"&amp;G3125)</f>
        <v>https://doi.org/10.3390/rs10111695</v>
      </c>
      <c r="I3125" s="1" t="s">
        <v>2890</v>
      </c>
      <c r="J3125" s="1" t="s">
        <v>2820</v>
      </c>
      <c r="K3125" s="2">
        <v>2</v>
      </c>
      <c r="M3125" s="2" t="s">
        <v>65</v>
      </c>
      <c r="N3125" s="21">
        <v>0.95</v>
      </c>
      <c r="O3125" s="21"/>
      <c r="Q3125" s="21"/>
      <c r="R3125" s="26"/>
      <c r="S3125" s="21"/>
      <c r="T3125" s="21"/>
      <c r="U3125" s="21" t="s">
        <v>35</v>
      </c>
      <c r="V3125" s="21"/>
      <c r="W3125" s="21"/>
      <c r="X3125" s="21" t="s">
        <v>1141</v>
      </c>
      <c r="Y3125" s="21" t="s">
        <v>2891</v>
      </c>
      <c r="Z3125" s="58">
        <v>2014</v>
      </c>
    </row>
    <row r="3126" spans="1:32" ht="14.25" customHeight="1">
      <c r="A3126" s="1">
        <v>3045</v>
      </c>
      <c r="B3126" s="2">
        <v>1</v>
      </c>
      <c r="C3126" s="1" t="s">
        <v>2886</v>
      </c>
      <c r="D3126" s="1" t="s">
        <v>2887</v>
      </c>
      <c r="E3126" s="1">
        <v>2018</v>
      </c>
      <c r="F3126" s="1" t="s">
        <v>2888</v>
      </c>
      <c r="G3126" s="1" t="s">
        <v>2889</v>
      </c>
      <c r="H3126" s="8" t="str">
        <f>HYPERLINK("https://doi.org/"&amp;G3126)</f>
        <v>https://doi.org/10.3390/rs10111695</v>
      </c>
      <c r="I3126" s="1" t="s">
        <v>2890</v>
      </c>
      <c r="J3126" s="1" t="s">
        <v>2820</v>
      </c>
      <c r="K3126" s="2">
        <v>2</v>
      </c>
      <c r="M3126" s="2" t="s">
        <v>65</v>
      </c>
      <c r="N3126" s="21">
        <v>1.03</v>
      </c>
      <c r="O3126" s="21"/>
      <c r="Q3126" s="21"/>
      <c r="R3126" s="26"/>
      <c r="S3126" s="21"/>
      <c r="T3126" s="21"/>
      <c r="U3126" s="21" t="s">
        <v>35</v>
      </c>
      <c r="V3126" s="21"/>
      <c r="W3126" s="21"/>
      <c r="X3126" s="21" t="s">
        <v>1141</v>
      </c>
      <c r="Y3126" s="21" t="s">
        <v>2892</v>
      </c>
      <c r="Z3126" s="58">
        <v>2014</v>
      </c>
    </row>
    <row r="3127" spans="1:32" ht="14.25" customHeight="1">
      <c r="A3127" s="1">
        <v>3045</v>
      </c>
      <c r="B3127" s="2">
        <v>1</v>
      </c>
      <c r="C3127" s="1" t="s">
        <v>2886</v>
      </c>
      <c r="D3127" s="1" t="s">
        <v>2887</v>
      </c>
      <c r="E3127" s="1">
        <v>2018</v>
      </c>
      <c r="F3127" s="1" t="s">
        <v>2888</v>
      </c>
      <c r="G3127" s="1" t="s">
        <v>2889</v>
      </c>
      <c r="H3127" s="8" t="str">
        <f>HYPERLINK("https://doi.org/"&amp;G3127)</f>
        <v>https://doi.org/10.3390/rs10111695</v>
      </c>
      <c r="I3127" s="1" t="s">
        <v>2890</v>
      </c>
      <c r="J3127" s="1" t="s">
        <v>2820</v>
      </c>
      <c r="K3127" s="2">
        <v>2</v>
      </c>
      <c r="M3127" s="2" t="s">
        <v>65</v>
      </c>
      <c r="N3127" s="21">
        <v>1.54</v>
      </c>
      <c r="O3127" s="21"/>
      <c r="Q3127" s="21"/>
      <c r="R3127" s="26"/>
      <c r="S3127" s="21"/>
      <c r="T3127" s="21"/>
      <c r="U3127" s="21" t="s">
        <v>35</v>
      </c>
      <c r="V3127" s="21"/>
      <c r="W3127" s="21"/>
      <c r="X3127" s="21" t="s">
        <v>1141</v>
      </c>
      <c r="Y3127" s="21" t="s">
        <v>2893</v>
      </c>
      <c r="Z3127" s="58">
        <v>2014</v>
      </c>
    </row>
    <row r="3128" spans="1:32" ht="14.25" customHeight="1">
      <c r="A3128" s="1">
        <v>3045</v>
      </c>
      <c r="B3128" s="2">
        <v>1</v>
      </c>
      <c r="C3128" s="1" t="s">
        <v>2886</v>
      </c>
      <c r="D3128" s="1" t="s">
        <v>2887</v>
      </c>
      <c r="E3128" s="1">
        <v>2018</v>
      </c>
      <c r="F3128" s="1" t="s">
        <v>2888</v>
      </c>
      <c r="G3128" s="1" t="s">
        <v>2889</v>
      </c>
      <c r="H3128" s="8" t="str">
        <f>HYPERLINK("https://doi.org/"&amp;G3128)</f>
        <v>https://doi.org/10.3390/rs10111695</v>
      </c>
      <c r="I3128" s="1" t="s">
        <v>2890</v>
      </c>
      <c r="J3128" s="1" t="s">
        <v>2820</v>
      </c>
      <c r="K3128" s="2">
        <v>2</v>
      </c>
      <c r="M3128" s="2" t="s">
        <v>65</v>
      </c>
      <c r="N3128" s="21">
        <v>0.77</v>
      </c>
      <c r="O3128" s="21"/>
      <c r="Q3128" s="21"/>
      <c r="R3128" s="26"/>
      <c r="S3128" s="21"/>
      <c r="T3128" s="21"/>
      <c r="U3128" s="21" t="s">
        <v>35</v>
      </c>
      <c r="V3128" s="21"/>
      <c r="W3128" s="21"/>
      <c r="X3128" s="21" t="s">
        <v>1141</v>
      </c>
      <c r="Y3128" s="21" t="s">
        <v>2894</v>
      </c>
      <c r="Z3128" s="58">
        <v>2014</v>
      </c>
    </row>
    <row r="3129" spans="1:32" ht="14.25" customHeight="1">
      <c r="A3129" s="1">
        <v>3045</v>
      </c>
      <c r="B3129" s="2">
        <v>1</v>
      </c>
      <c r="C3129" s="1" t="s">
        <v>2886</v>
      </c>
      <c r="D3129" s="1" t="s">
        <v>2887</v>
      </c>
      <c r="E3129" s="1">
        <v>2018</v>
      </c>
      <c r="F3129" s="1" t="s">
        <v>2888</v>
      </c>
      <c r="G3129" s="1" t="s">
        <v>2889</v>
      </c>
      <c r="H3129" s="8" t="str">
        <f>HYPERLINK("https://doi.org/"&amp;G3129)</f>
        <v>https://doi.org/10.3390/rs10111695</v>
      </c>
      <c r="I3129" s="1" t="s">
        <v>2890</v>
      </c>
      <c r="J3129" s="1" t="s">
        <v>2820</v>
      </c>
      <c r="K3129" s="2">
        <v>2</v>
      </c>
      <c r="M3129" s="2" t="s">
        <v>65</v>
      </c>
      <c r="N3129" s="21">
        <v>1.42</v>
      </c>
      <c r="O3129" s="21"/>
      <c r="Q3129" s="21"/>
      <c r="R3129" s="26"/>
      <c r="S3129" s="21"/>
      <c r="T3129" s="21"/>
      <c r="U3129" s="21" t="s">
        <v>35</v>
      </c>
      <c r="V3129" s="21"/>
      <c r="W3129" s="21"/>
      <c r="X3129" s="21" t="s">
        <v>1141</v>
      </c>
      <c r="Y3129" s="21" t="s">
        <v>2895</v>
      </c>
      <c r="Z3129" s="58">
        <v>2014</v>
      </c>
    </row>
    <row r="3130" spans="1:32" ht="14.25" customHeight="1">
      <c r="A3130" s="1">
        <v>3045</v>
      </c>
      <c r="B3130" s="2">
        <v>1</v>
      </c>
      <c r="C3130" s="1" t="s">
        <v>2886</v>
      </c>
      <c r="D3130" s="1" t="s">
        <v>2887</v>
      </c>
      <c r="E3130" s="1">
        <v>2018</v>
      </c>
      <c r="F3130" s="1" t="s">
        <v>2888</v>
      </c>
      <c r="G3130" s="1" t="s">
        <v>2889</v>
      </c>
      <c r="H3130" s="8" t="str">
        <f>HYPERLINK("https://doi.org/"&amp;G3130)</f>
        <v>https://doi.org/10.3390/rs10111695</v>
      </c>
      <c r="I3130" s="1" t="s">
        <v>2890</v>
      </c>
      <c r="J3130" s="1" t="s">
        <v>2820</v>
      </c>
      <c r="K3130" s="2">
        <v>2</v>
      </c>
      <c r="M3130" s="2" t="s">
        <v>65</v>
      </c>
      <c r="N3130" s="21">
        <v>1.1299999999999999</v>
      </c>
      <c r="O3130" s="21"/>
      <c r="Q3130" s="21"/>
      <c r="R3130" s="26"/>
      <c r="S3130" s="21"/>
      <c r="T3130" s="21"/>
      <c r="U3130" s="21" t="s">
        <v>35</v>
      </c>
      <c r="V3130" s="21"/>
      <c r="W3130" s="21"/>
      <c r="X3130" s="21" t="s">
        <v>1141</v>
      </c>
      <c r="Y3130" s="21" t="s">
        <v>2891</v>
      </c>
      <c r="Z3130" s="58">
        <v>2015</v>
      </c>
    </row>
    <row r="3131" spans="1:32" ht="14.25" customHeight="1">
      <c r="A3131" s="1">
        <v>3045</v>
      </c>
      <c r="B3131" s="2">
        <v>1</v>
      </c>
      <c r="C3131" s="1" t="s">
        <v>2886</v>
      </c>
      <c r="D3131" s="1" t="s">
        <v>2887</v>
      </c>
      <c r="E3131" s="1">
        <v>2018</v>
      </c>
      <c r="F3131" s="1" t="s">
        <v>2888</v>
      </c>
      <c r="G3131" s="1" t="s">
        <v>2889</v>
      </c>
      <c r="H3131" s="8" t="str">
        <f>HYPERLINK("https://doi.org/"&amp;G3131)</f>
        <v>https://doi.org/10.3390/rs10111695</v>
      </c>
      <c r="I3131" s="1" t="s">
        <v>2890</v>
      </c>
      <c r="J3131" s="1" t="s">
        <v>2820</v>
      </c>
      <c r="K3131" s="2">
        <v>2</v>
      </c>
      <c r="M3131" s="2" t="s">
        <v>65</v>
      </c>
      <c r="N3131" s="21">
        <v>0.99</v>
      </c>
      <c r="O3131" s="21"/>
      <c r="Q3131" s="21"/>
      <c r="R3131" s="26"/>
      <c r="S3131" s="21"/>
      <c r="T3131" s="21"/>
      <c r="U3131" s="21" t="s">
        <v>35</v>
      </c>
      <c r="V3131" s="21"/>
      <c r="W3131" s="21"/>
      <c r="X3131" s="21" t="s">
        <v>1141</v>
      </c>
      <c r="Y3131" s="21" t="s">
        <v>2892</v>
      </c>
      <c r="Z3131" s="58">
        <v>2015</v>
      </c>
    </row>
    <row r="3132" spans="1:32" ht="14.25" customHeight="1">
      <c r="A3132" s="1">
        <v>3045</v>
      </c>
      <c r="B3132" s="2">
        <v>1</v>
      </c>
      <c r="C3132" s="1" t="s">
        <v>2886</v>
      </c>
      <c r="D3132" s="1" t="s">
        <v>2887</v>
      </c>
      <c r="E3132" s="1">
        <v>2018</v>
      </c>
      <c r="F3132" s="1" t="s">
        <v>2888</v>
      </c>
      <c r="G3132" s="1" t="s">
        <v>2889</v>
      </c>
      <c r="H3132" s="8" t="str">
        <f>HYPERLINK("https://doi.org/"&amp;G3132)</f>
        <v>https://doi.org/10.3390/rs10111695</v>
      </c>
      <c r="I3132" s="1" t="s">
        <v>2890</v>
      </c>
      <c r="J3132" s="1" t="s">
        <v>2820</v>
      </c>
      <c r="K3132" s="2">
        <v>2</v>
      </c>
      <c r="M3132" s="2" t="s">
        <v>65</v>
      </c>
      <c r="N3132" s="21">
        <v>1.5</v>
      </c>
      <c r="O3132" s="21"/>
      <c r="Q3132" s="21"/>
      <c r="R3132" s="26"/>
      <c r="S3132" s="21"/>
      <c r="T3132" s="21"/>
      <c r="U3132" s="21" t="s">
        <v>35</v>
      </c>
      <c r="V3132" s="21"/>
      <c r="W3132" s="21"/>
      <c r="X3132" s="21" t="s">
        <v>1141</v>
      </c>
      <c r="Y3132" s="21" t="s">
        <v>2893</v>
      </c>
      <c r="Z3132" s="58">
        <v>2015</v>
      </c>
    </row>
    <row r="3133" spans="1:32" ht="14.25" customHeight="1">
      <c r="A3133" s="1">
        <v>3045</v>
      </c>
      <c r="B3133" s="2">
        <v>1</v>
      </c>
      <c r="C3133" s="1" t="s">
        <v>2886</v>
      </c>
      <c r="D3133" s="1" t="s">
        <v>2887</v>
      </c>
      <c r="E3133" s="1">
        <v>2018</v>
      </c>
      <c r="F3133" s="1" t="s">
        <v>2888</v>
      </c>
      <c r="G3133" s="1" t="s">
        <v>2889</v>
      </c>
      <c r="H3133" s="8" t="str">
        <f>HYPERLINK("https://doi.org/"&amp;G3133)</f>
        <v>https://doi.org/10.3390/rs10111695</v>
      </c>
      <c r="I3133" s="1" t="s">
        <v>2890</v>
      </c>
      <c r="J3133" s="1" t="s">
        <v>2820</v>
      </c>
      <c r="K3133" s="2">
        <v>2</v>
      </c>
      <c r="M3133" s="2" t="s">
        <v>65</v>
      </c>
      <c r="N3133" s="21">
        <v>1</v>
      </c>
      <c r="O3133" s="21"/>
      <c r="Q3133" s="21"/>
      <c r="R3133" s="26"/>
      <c r="S3133" s="21"/>
      <c r="T3133" s="21"/>
      <c r="U3133" s="21" t="s">
        <v>35</v>
      </c>
      <c r="V3133" s="21"/>
      <c r="W3133" s="21"/>
      <c r="X3133" s="21" t="s">
        <v>1141</v>
      </c>
      <c r="Y3133" s="21" t="s">
        <v>2894</v>
      </c>
      <c r="Z3133" s="58">
        <v>2015</v>
      </c>
    </row>
    <row r="3134" spans="1:32" ht="14.25" customHeight="1">
      <c r="A3134" s="1">
        <v>3045</v>
      </c>
      <c r="B3134" s="2">
        <v>1</v>
      </c>
      <c r="C3134" s="1" t="s">
        <v>2886</v>
      </c>
      <c r="D3134" s="1" t="s">
        <v>2887</v>
      </c>
      <c r="E3134" s="1">
        <v>2018</v>
      </c>
      <c r="F3134" s="1" t="s">
        <v>2888</v>
      </c>
      <c r="G3134" s="1" t="s">
        <v>2889</v>
      </c>
      <c r="H3134" s="8" t="str">
        <f>HYPERLINK("https://doi.org/"&amp;G3134)</f>
        <v>https://doi.org/10.3390/rs10111695</v>
      </c>
      <c r="I3134" s="1" t="s">
        <v>2890</v>
      </c>
      <c r="J3134" s="1" t="s">
        <v>2820</v>
      </c>
      <c r="K3134" s="2">
        <v>2</v>
      </c>
      <c r="M3134" s="2" t="s">
        <v>65</v>
      </c>
      <c r="N3134" s="21">
        <v>1.1599999999999999</v>
      </c>
      <c r="O3134" s="21"/>
      <c r="Q3134" s="21"/>
      <c r="R3134" s="26"/>
      <c r="S3134" s="21"/>
      <c r="T3134" s="21"/>
      <c r="U3134" s="21" t="s">
        <v>35</v>
      </c>
      <c r="V3134" s="21"/>
      <c r="W3134" s="21"/>
      <c r="X3134" s="21" t="s">
        <v>1141</v>
      </c>
      <c r="Y3134" s="21" t="s">
        <v>2895</v>
      </c>
      <c r="Z3134" s="58">
        <v>2015</v>
      </c>
    </row>
    <row r="3135" spans="1:32" ht="14.25" customHeight="1">
      <c r="A3135" s="3">
        <v>3018</v>
      </c>
      <c r="B3135" s="16">
        <v>1</v>
      </c>
      <c r="C3135" s="3" t="s">
        <v>2896</v>
      </c>
      <c r="D3135" s="3" t="s">
        <v>2897</v>
      </c>
      <c r="E3135" s="3">
        <v>2018</v>
      </c>
      <c r="F3135" s="3" t="s">
        <v>2898</v>
      </c>
      <c r="G3135" s="3" t="s">
        <v>2899</v>
      </c>
      <c r="H3135" s="17" t="str">
        <f>HYPERLINK("https://doi.org/"&amp;G3135)</f>
        <v>https://doi.org/10.3390/rs10121867</v>
      </c>
      <c r="I3135" s="3" t="s">
        <v>2900</v>
      </c>
      <c r="J3135" s="3" t="s">
        <v>2820</v>
      </c>
      <c r="K3135" s="16">
        <v>1</v>
      </c>
      <c r="L3135" s="3"/>
      <c r="M3135" s="16" t="s">
        <v>47</v>
      </c>
      <c r="N3135" s="9">
        <f>S3135*Unit_conversion!$C$5</f>
        <v>5.6172077366349065</v>
      </c>
      <c r="O3135" s="9">
        <f>T3135*Unit_conversion!$C$5</f>
        <v>10.116114729111821</v>
      </c>
      <c r="P3135" s="25"/>
      <c r="Q3135" s="25"/>
      <c r="R3135" s="26"/>
      <c r="S3135" s="25">
        <v>159.53</v>
      </c>
      <c r="T3135" s="25">
        <v>287.3</v>
      </c>
      <c r="U3135" s="25" t="s">
        <v>35</v>
      </c>
      <c r="V3135" s="25" t="s">
        <v>29</v>
      </c>
      <c r="W3135" s="25"/>
      <c r="X3135" s="25" t="s">
        <v>28</v>
      </c>
      <c r="Y3135" s="25" t="s">
        <v>2901</v>
      </c>
      <c r="Z3135" s="25" t="s">
        <v>2902</v>
      </c>
      <c r="AA3135" s="16"/>
      <c r="AB3135" s="3"/>
      <c r="AC3135" s="3"/>
      <c r="AD3135" s="3"/>
      <c r="AE3135" s="3"/>
      <c r="AF3135" s="3"/>
    </row>
    <row r="3136" spans="1:32" ht="14.25" customHeight="1">
      <c r="A3136" s="3">
        <v>3018</v>
      </c>
      <c r="B3136" s="16">
        <v>1</v>
      </c>
      <c r="C3136" s="3" t="s">
        <v>2896</v>
      </c>
      <c r="D3136" s="3" t="s">
        <v>2897</v>
      </c>
      <c r="E3136" s="3">
        <v>2018</v>
      </c>
      <c r="F3136" s="3" t="s">
        <v>2898</v>
      </c>
      <c r="G3136" s="3" t="s">
        <v>2899</v>
      </c>
      <c r="H3136" s="17" t="str">
        <f>HYPERLINK("https://doi.org/"&amp;G3136)</f>
        <v>https://doi.org/10.3390/rs10121867</v>
      </c>
      <c r="I3136" s="3" t="s">
        <v>2900</v>
      </c>
      <c r="J3136" s="3" t="s">
        <v>2820</v>
      </c>
      <c r="K3136" s="16">
        <v>1</v>
      </c>
      <c r="L3136" s="3"/>
      <c r="M3136" s="16" t="s">
        <v>2903</v>
      </c>
      <c r="N3136" s="9">
        <f>S3136*Unit_conversion!$C$5</f>
        <v>3.3355361931387497</v>
      </c>
      <c r="O3136" s="9">
        <f>T3136*Unit_conversion!$C$5</f>
        <v>10.147804611660378</v>
      </c>
      <c r="P3136" s="25"/>
      <c r="Q3136" s="25"/>
      <c r="R3136" s="26"/>
      <c r="S3136" s="25">
        <v>94.73</v>
      </c>
      <c r="T3136" s="25">
        <v>288.2</v>
      </c>
      <c r="U3136" s="25" t="s">
        <v>35</v>
      </c>
      <c r="V3136" s="25" t="s">
        <v>29</v>
      </c>
      <c r="W3136" s="25"/>
      <c r="X3136" s="25" t="s">
        <v>28</v>
      </c>
      <c r="Y3136" s="25" t="s">
        <v>2901</v>
      </c>
      <c r="Z3136" s="25" t="s">
        <v>2902</v>
      </c>
      <c r="AA3136" s="3"/>
      <c r="AB3136" s="3"/>
      <c r="AC3136" s="3"/>
      <c r="AD3136" s="3"/>
      <c r="AE3136" s="3"/>
      <c r="AF3136" s="3"/>
    </row>
    <row r="3137" spans="1:26" ht="14.25" customHeight="1">
      <c r="A3137" s="1">
        <v>3019</v>
      </c>
      <c r="B3137" s="2">
        <v>1</v>
      </c>
      <c r="C3137" s="1" t="s">
        <v>2904</v>
      </c>
      <c r="D3137" s="1" t="s">
        <v>2905</v>
      </c>
      <c r="E3137" s="1">
        <v>2018</v>
      </c>
      <c r="F3137" s="1" t="s">
        <v>2906</v>
      </c>
      <c r="G3137" s="1" t="s">
        <v>2907</v>
      </c>
      <c r="H3137" s="8" t="str">
        <f>HYPERLINK("https://doi.org/"&amp;G3137)</f>
        <v>https://doi.org/10.3390/rs10122001</v>
      </c>
      <c r="I3137" s="1" t="s">
        <v>2908</v>
      </c>
      <c r="J3137" s="1" t="s">
        <v>2820</v>
      </c>
      <c r="K3137" s="2">
        <v>1</v>
      </c>
      <c r="L3137" s="2"/>
      <c r="M3137" s="2" t="s">
        <v>2909</v>
      </c>
      <c r="N3137" s="2">
        <v>0.74</v>
      </c>
      <c r="O3137" s="2"/>
      <c r="Q3137" s="2"/>
      <c r="R3137" s="4"/>
      <c r="U3137" s="2" t="s">
        <v>35</v>
      </c>
      <c r="W3137" s="2" t="s">
        <v>2910</v>
      </c>
      <c r="X3137" s="21" t="s">
        <v>1141</v>
      </c>
    </row>
    <row r="3138" spans="1:26" ht="14.25" customHeight="1">
      <c r="A3138" s="1">
        <v>3019</v>
      </c>
      <c r="B3138" s="2">
        <v>1</v>
      </c>
      <c r="C3138" s="1" t="s">
        <v>2904</v>
      </c>
      <c r="D3138" s="1" t="s">
        <v>2905</v>
      </c>
      <c r="E3138" s="1">
        <v>2018</v>
      </c>
      <c r="F3138" s="1" t="s">
        <v>2906</v>
      </c>
      <c r="G3138" s="1" t="s">
        <v>2907</v>
      </c>
      <c r="H3138" s="8" t="str">
        <f>HYPERLINK("https://doi.org/"&amp;G3138)</f>
        <v>https://doi.org/10.3390/rs10122001</v>
      </c>
      <c r="I3138" s="1" t="s">
        <v>2908</v>
      </c>
      <c r="J3138" s="1" t="s">
        <v>2820</v>
      </c>
      <c r="K3138" s="2">
        <v>1</v>
      </c>
      <c r="L3138" s="2"/>
      <c r="M3138" s="2" t="s">
        <v>2909</v>
      </c>
      <c r="N3138" s="2">
        <v>0.91</v>
      </c>
      <c r="O3138" s="2"/>
      <c r="Q3138" s="2"/>
      <c r="R3138" s="4"/>
      <c r="U3138" s="2" t="s">
        <v>35</v>
      </c>
      <c r="W3138" s="2" t="s">
        <v>2911</v>
      </c>
      <c r="X3138" s="21" t="s">
        <v>1141</v>
      </c>
      <c r="Y3138" s="2"/>
    </row>
    <row r="3139" spans="1:26" ht="14.25" customHeight="1">
      <c r="A3139" s="1">
        <v>2993</v>
      </c>
      <c r="B3139" s="2">
        <v>1</v>
      </c>
      <c r="C3139" s="1" t="s">
        <v>2912</v>
      </c>
      <c r="D3139" s="1" t="s">
        <v>2913</v>
      </c>
      <c r="E3139" s="1">
        <v>2019</v>
      </c>
      <c r="F3139" s="1" t="s">
        <v>2914</v>
      </c>
      <c r="G3139" s="1" t="s">
        <v>2915</v>
      </c>
      <c r="H3139" s="8" t="str">
        <f>HYPERLINK("https://doi.org/"&amp;G3139)</f>
        <v>https://doi.org/10.3390/rs11020138</v>
      </c>
      <c r="I3139" s="1" t="s">
        <v>2916</v>
      </c>
      <c r="J3139" s="1" t="s">
        <v>2820</v>
      </c>
      <c r="K3139" s="2">
        <v>1</v>
      </c>
      <c r="L3139" s="2"/>
      <c r="M3139" s="2" t="s">
        <v>597</v>
      </c>
      <c r="N3139" s="2">
        <v>1.27</v>
      </c>
      <c r="O3139" s="2"/>
      <c r="Q3139" s="2"/>
      <c r="R3139" s="4"/>
      <c r="U3139" s="2" t="s">
        <v>35</v>
      </c>
      <c r="V3139" s="2" t="s">
        <v>2917</v>
      </c>
      <c r="W3139" s="2" t="s">
        <v>2918</v>
      </c>
      <c r="X3139" s="21" t="s">
        <v>1141</v>
      </c>
      <c r="Z3139" s="2" t="s">
        <v>2919</v>
      </c>
    </row>
    <row r="3140" spans="1:26" ht="14.25" customHeight="1">
      <c r="A3140" s="1">
        <v>2993</v>
      </c>
      <c r="B3140" s="2">
        <v>1</v>
      </c>
      <c r="C3140" s="1" t="s">
        <v>2912</v>
      </c>
      <c r="D3140" s="1" t="s">
        <v>2913</v>
      </c>
      <c r="E3140" s="1">
        <v>2019</v>
      </c>
      <c r="F3140" s="1" t="s">
        <v>2914</v>
      </c>
      <c r="G3140" s="1" t="s">
        <v>2915</v>
      </c>
      <c r="H3140" s="8" t="str">
        <f>HYPERLINK("https://doi.org/"&amp;G3140)</f>
        <v>https://doi.org/10.3390/rs11020138</v>
      </c>
      <c r="I3140" s="1" t="s">
        <v>2916</v>
      </c>
      <c r="J3140" s="1" t="s">
        <v>2820</v>
      </c>
      <c r="K3140" s="2">
        <v>1</v>
      </c>
      <c r="L3140" s="2"/>
      <c r="M3140" s="2" t="s">
        <v>597</v>
      </c>
      <c r="N3140" s="2">
        <v>1.1200000000000001</v>
      </c>
      <c r="O3140" s="2"/>
      <c r="Q3140" s="2"/>
      <c r="R3140" s="4"/>
      <c r="U3140" s="2" t="s">
        <v>35</v>
      </c>
      <c r="V3140" s="2" t="s">
        <v>2920</v>
      </c>
      <c r="W3140" s="2" t="s">
        <v>2921</v>
      </c>
      <c r="X3140" s="21" t="s">
        <v>1141</v>
      </c>
      <c r="Y3140" s="2"/>
      <c r="Z3140" s="2" t="s">
        <v>2919</v>
      </c>
    </row>
    <row r="3141" spans="1:26" ht="14.25" customHeight="1">
      <c r="A3141" s="1">
        <v>2993</v>
      </c>
      <c r="B3141" s="2">
        <v>1</v>
      </c>
      <c r="C3141" s="1" t="s">
        <v>2912</v>
      </c>
      <c r="D3141" s="1" t="s">
        <v>2913</v>
      </c>
      <c r="E3141" s="1">
        <v>2019</v>
      </c>
      <c r="F3141" s="1" t="s">
        <v>2914</v>
      </c>
      <c r="G3141" s="1" t="s">
        <v>2915</v>
      </c>
      <c r="H3141" s="8" t="str">
        <f>HYPERLINK("https://doi.org/"&amp;G3141)</f>
        <v>https://doi.org/10.3390/rs11020138</v>
      </c>
      <c r="I3141" s="1" t="s">
        <v>2916</v>
      </c>
      <c r="J3141" s="1" t="s">
        <v>2820</v>
      </c>
      <c r="K3141" s="2">
        <v>1</v>
      </c>
      <c r="L3141" s="2"/>
      <c r="M3141" s="2" t="s">
        <v>597</v>
      </c>
      <c r="N3141" s="2">
        <v>1.1599999999999999</v>
      </c>
      <c r="O3141" s="2"/>
      <c r="Q3141" s="2"/>
      <c r="R3141" s="4"/>
      <c r="U3141" s="2" t="s">
        <v>35</v>
      </c>
      <c r="V3141" s="2" t="s">
        <v>2922</v>
      </c>
      <c r="W3141" s="2" t="s">
        <v>2923</v>
      </c>
      <c r="X3141" s="21" t="s">
        <v>1141</v>
      </c>
      <c r="Y3141" s="2"/>
      <c r="Z3141" s="2" t="s">
        <v>2919</v>
      </c>
    </row>
    <row r="3142" spans="1:26" ht="14.25" customHeight="1">
      <c r="A3142" s="1">
        <v>2993</v>
      </c>
      <c r="B3142" s="2">
        <v>1</v>
      </c>
      <c r="C3142" s="1" t="s">
        <v>2912</v>
      </c>
      <c r="D3142" s="1" t="s">
        <v>2913</v>
      </c>
      <c r="E3142" s="1">
        <v>2019</v>
      </c>
      <c r="F3142" s="1" t="s">
        <v>2914</v>
      </c>
      <c r="G3142" s="1" t="s">
        <v>2915</v>
      </c>
      <c r="H3142" s="8" t="str">
        <f>HYPERLINK("https://doi.org/"&amp;G3142)</f>
        <v>https://doi.org/10.3390/rs11020138</v>
      </c>
      <c r="I3142" s="1" t="s">
        <v>2916</v>
      </c>
      <c r="J3142" s="1" t="s">
        <v>2820</v>
      </c>
      <c r="K3142" s="2">
        <v>1</v>
      </c>
      <c r="L3142" s="2"/>
      <c r="M3142" s="2" t="s">
        <v>597</v>
      </c>
      <c r="N3142" s="2">
        <v>1.08</v>
      </c>
      <c r="O3142" s="2"/>
      <c r="Q3142" s="2"/>
      <c r="R3142" s="4"/>
      <c r="U3142" s="2" t="s">
        <v>35</v>
      </c>
      <c r="V3142" s="2" t="s">
        <v>2924</v>
      </c>
      <c r="W3142" s="2" t="s">
        <v>2925</v>
      </c>
      <c r="X3142" s="21" t="s">
        <v>1141</v>
      </c>
      <c r="Y3142" s="2"/>
      <c r="Z3142" s="2" t="s">
        <v>2919</v>
      </c>
    </row>
    <row r="3143" spans="1:26" ht="14.25" customHeight="1">
      <c r="A3143" s="1">
        <v>2993</v>
      </c>
      <c r="B3143" s="2">
        <v>1</v>
      </c>
      <c r="C3143" s="1" t="s">
        <v>2912</v>
      </c>
      <c r="D3143" s="1" t="s">
        <v>2913</v>
      </c>
      <c r="E3143" s="1">
        <v>2019</v>
      </c>
      <c r="F3143" s="1" t="s">
        <v>2914</v>
      </c>
      <c r="G3143" s="1" t="s">
        <v>2915</v>
      </c>
      <c r="H3143" s="8" t="str">
        <f>HYPERLINK("https://doi.org/"&amp;G3143)</f>
        <v>https://doi.org/10.3390/rs11020138</v>
      </c>
      <c r="I3143" s="1" t="s">
        <v>2916</v>
      </c>
      <c r="J3143" s="1" t="s">
        <v>2820</v>
      </c>
      <c r="K3143" s="2">
        <v>1</v>
      </c>
      <c r="L3143" s="2"/>
      <c r="M3143" s="2" t="s">
        <v>597</v>
      </c>
      <c r="N3143" s="2">
        <v>1.1599999999999999</v>
      </c>
      <c r="O3143" s="2"/>
      <c r="Q3143" s="2"/>
      <c r="R3143" s="4"/>
      <c r="U3143" s="2" t="s">
        <v>35</v>
      </c>
      <c r="V3143" s="2" t="s">
        <v>2926</v>
      </c>
      <c r="W3143" s="2" t="s">
        <v>1752</v>
      </c>
      <c r="X3143" s="21" t="s">
        <v>1141</v>
      </c>
      <c r="Y3143" s="2"/>
      <c r="Z3143" s="2" t="s">
        <v>2919</v>
      </c>
    </row>
    <row r="3144" spans="1:26" ht="14.25" customHeight="1">
      <c r="A3144" s="1">
        <v>2993</v>
      </c>
      <c r="B3144" s="2">
        <v>1</v>
      </c>
      <c r="C3144" s="1" t="s">
        <v>2912</v>
      </c>
      <c r="D3144" s="1" t="s">
        <v>2913</v>
      </c>
      <c r="E3144" s="1">
        <v>2019</v>
      </c>
      <c r="F3144" s="1" t="s">
        <v>2914</v>
      </c>
      <c r="G3144" s="1" t="s">
        <v>2915</v>
      </c>
      <c r="H3144" s="8" t="str">
        <f>HYPERLINK("https://doi.org/"&amp;G3144)</f>
        <v>https://doi.org/10.3390/rs11020138</v>
      </c>
      <c r="I3144" s="1" t="s">
        <v>2916</v>
      </c>
      <c r="J3144" s="1" t="s">
        <v>2820</v>
      </c>
      <c r="K3144" s="2">
        <v>1</v>
      </c>
      <c r="L3144" s="2"/>
      <c r="M3144" s="2" t="s">
        <v>597</v>
      </c>
      <c r="N3144" s="2">
        <v>1.58</v>
      </c>
      <c r="O3144" s="2"/>
      <c r="Q3144" s="2"/>
      <c r="R3144" s="4"/>
      <c r="U3144" s="2" t="s">
        <v>35</v>
      </c>
      <c r="V3144" s="2" t="s">
        <v>2927</v>
      </c>
      <c r="W3144" s="2" t="s">
        <v>1746</v>
      </c>
      <c r="X3144" s="21" t="s">
        <v>1141</v>
      </c>
      <c r="Y3144" s="2"/>
      <c r="Z3144" s="2" t="s">
        <v>2919</v>
      </c>
    </row>
    <row r="3145" spans="1:26" ht="14.25" customHeight="1">
      <c r="A3145" s="1">
        <v>2993</v>
      </c>
      <c r="B3145" s="2">
        <v>1</v>
      </c>
      <c r="C3145" s="1" t="s">
        <v>2912</v>
      </c>
      <c r="D3145" s="1" t="s">
        <v>2913</v>
      </c>
      <c r="E3145" s="1">
        <v>2019</v>
      </c>
      <c r="F3145" s="1" t="s">
        <v>2914</v>
      </c>
      <c r="G3145" s="1" t="s">
        <v>2915</v>
      </c>
      <c r="H3145" s="8" t="str">
        <f>HYPERLINK("https://doi.org/"&amp;G3145)</f>
        <v>https://doi.org/10.3390/rs11020138</v>
      </c>
      <c r="I3145" s="1" t="s">
        <v>2916</v>
      </c>
      <c r="J3145" s="1" t="s">
        <v>2820</v>
      </c>
      <c r="K3145" s="2">
        <v>1</v>
      </c>
      <c r="L3145" s="2"/>
      <c r="M3145" s="2" t="s">
        <v>597</v>
      </c>
      <c r="N3145" s="2">
        <v>1.06</v>
      </c>
      <c r="O3145" s="2"/>
      <c r="Q3145" s="2"/>
      <c r="R3145" s="4"/>
      <c r="U3145" s="2" t="s">
        <v>35</v>
      </c>
      <c r="V3145" s="2" t="s">
        <v>2917</v>
      </c>
      <c r="W3145" s="2" t="s">
        <v>2918</v>
      </c>
      <c r="X3145" s="21" t="s">
        <v>1141</v>
      </c>
      <c r="Y3145" s="2"/>
      <c r="Z3145" s="2" t="s">
        <v>2928</v>
      </c>
    </row>
    <row r="3146" spans="1:26" ht="14.25" customHeight="1">
      <c r="A3146" s="1">
        <v>2993</v>
      </c>
      <c r="B3146" s="2">
        <v>1</v>
      </c>
      <c r="C3146" s="1" t="s">
        <v>2912</v>
      </c>
      <c r="D3146" s="1" t="s">
        <v>2913</v>
      </c>
      <c r="E3146" s="1">
        <v>2019</v>
      </c>
      <c r="F3146" s="1" t="s">
        <v>2914</v>
      </c>
      <c r="G3146" s="1" t="s">
        <v>2915</v>
      </c>
      <c r="H3146" s="8" t="str">
        <f>HYPERLINK("https://doi.org/"&amp;G3146)</f>
        <v>https://doi.org/10.3390/rs11020138</v>
      </c>
      <c r="I3146" s="1" t="s">
        <v>2916</v>
      </c>
      <c r="J3146" s="1" t="s">
        <v>2820</v>
      </c>
      <c r="K3146" s="2">
        <v>1</v>
      </c>
      <c r="L3146" s="2"/>
      <c r="M3146" s="2" t="s">
        <v>597</v>
      </c>
      <c r="N3146" s="2">
        <v>1.95</v>
      </c>
      <c r="O3146" s="2"/>
      <c r="Q3146" s="2"/>
      <c r="R3146" s="4"/>
      <c r="U3146" s="2" t="s">
        <v>35</v>
      </c>
      <c r="V3146" s="2" t="s">
        <v>2920</v>
      </c>
      <c r="W3146" s="2" t="s">
        <v>2921</v>
      </c>
      <c r="X3146" s="21" t="s">
        <v>1141</v>
      </c>
      <c r="Y3146" s="2"/>
      <c r="Z3146" s="2" t="s">
        <v>2929</v>
      </c>
    </row>
    <row r="3147" spans="1:26" ht="14.25" customHeight="1">
      <c r="A3147" s="1">
        <v>2993</v>
      </c>
      <c r="B3147" s="2">
        <v>1</v>
      </c>
      <c r="C3147" s="1" t="s">
        <v>2912</v>
      </c>
      <c r="D3147" s="1" t="s">
        <v>2913</v>
      </c>
      <c r="E3147" s="1">
        <v>2019</v>
      </c>
      <c r="F3147" s="1" t="s">
        <v>2914</v>
      </c>
      <c r="G3147" s="1" t="s">
        <v>2915</v>
      </c>
      <c r="H3147" s="8" t="str">
        <f>HYPERLINK("https://doi.org/"&amp;G3147)</f>
        <v>https://doi.org/10.3390/rs11020138</v>
      </c>
      <c r="I3147" s="1" t="s">
        <v>2916</v>
      </c>
      <c r="J3147" s="1" t="s">
        <v>2820</v>
      </c>
      <c r="K3147" s="2">
        <v>1</v>
      </c>
      <c r="L3147" s="2"/>
      <c r="M3147" s="2" t="s">
        <v>597</v>
      </c>
      <c r="N3147" s="2">
        <v>1.25</v>
      </c>
      <c r="O3147" s="2"/>
      <c r="Q3147" s="2"/>
      <c r="R3147" s="4"/>
      <c r="U3147" s="2" t="s">
        <v>35</v>
      </c>
      <c r="V3147" s="2" t="s">
        <v>2920</v>
      </c>
      <c r="W3147" s="2" t="s">
        <v>2921</v>
      </c>
      <c r="X3147" s="21" t="s">
        <v>1141</v>
      </c>
      <c r="Y3147" s="2"/>
      <c r="Z3147" s="2" t="s">
        <v>2930</v>
      </c>
    </row>
    <row r="3148" spans="1:26" ht="14.25" customHeight="1">
      <c r="A3148" s="1">
        <v>2993</v>
      </c>
      <c r="B3148" s="2">
        <v>1</v>
      </c>
      <c r="C3148" s="1" t="s">
        <v>2912</v>
      </c>
      <c r="D3148" s="1" t="s">
        <v>2913</v>
      </c>
      <c r="E3148" s="1">
        <v>2019</v>
      </c>
      <c r="F3148" s="1" t="s">
        <v>2914</v>
      </c>
      <c r="G3148" s="1" t="s">
        <v>2915</v>
      </c>
      <c r="H3148" s="8" t="str">
        <f>HYPERLINK("https://doi.org/"&amp;G3148)</f>
        <v>https://doi.org/10.3390/rs11020138</v>
      </c>
      <c r="I3148" s="1" t="s">
        <v>2916</v>
      </c>
      <c r="J3148" s="1" t="s">
        <v>2820</v>
      </c>
      <c r="K3148" s="2">
        <v>1</v>
      </c>
      <c r="L3148" s="2"/>
      <c r="M3148" s="2" t="s">
        <v>597</v>
      </c>
      <c r="N3148" s="2">
        <v>1.21</v>
      </c>
      <c r="O3148" s="2"/>
      <c r="Q3148" s="2"/>
      <c r="R3148" s="4"/>
      <c r="U3148" s="2" t="s">
        <v>35</v>
      </c>
      <c r="V3148" s="2" t="s">
        <v>2922</v>
      </c>
      <c r="W3148" s="2" t="s">
        <v>2923</v>
      </c>
      <c r="X3148" s="21" t="s">
        <v>1141</v>
      </c>
      <c r="Y3148" s="2"/>
      <c r="Z3148" s="2" t="s">
        <v>2931</v>
      </c>
    </row>
    <row r="3149" spans="1:26" ht="14.25" customHeight="1">
      <c r="A3149" s="1">
        <v>2993</v>
      </c>
      <c r="B3149" s="2">
        <v>1</v>
      </c>
      <c r="C3149" s="1" t="s">
        <v>2912</v>
      </c>
      <c r="D3149" s="1" t="s">
        <v>2913</v>
      </c>
      <c r="E3149" s="1">
        <v>2019</v>
      </c>
      <c r="F3149" s="1" t="s">
        <v>2914</v>
      </c>
      <c r="G3149" s="1" t="s">
        <v>2915</v>
      </c>
      <c r="H3149" s="8" t="str">
        <f>HYPERLINK("https://doi.org/"&amp;G3149)</f>
        <v>https://doi.org/10.3390/rs11020138</v>
      </c>
      <c r="I3149" s="1" t="s">
        <v>2916</v>
      </c>
      <c r="J3149" s="1" t="s">
        <v>2820</v>
      </c>
      <c r="K3149" s="2">
        <v>1</v>
      </c>
      <c r="L3149" s="2"/>
      <c r="M3149" s="2" t="s">
        <v>597</v>
      </c>
      <c r="N3149" s="2">
        <v>1.1200000000000001</v>
      </c>
      <c r="O3149" s="2"/>
      <c r="Q3149" s="2"/>
      <c r="R3149" s="4"/>
      <c r="U3149" s="2" t="s">
        <v>35</v>
      </c>
      <c r="V3149" s="2" t="s">
        <v>2924</v>
      </c>
      <c r="W3149" s="2" t="s">
        <v>2925</v>
      </c>
      <c r="X3149" s="21" t="s">
        <v>1141</v>
      </c>
      <c r="Y3149" s="2"/>
      <c r="Z3149" s="2" t="s">
        <v>2932</v>
      </c>
    </row>
    <row r="3150" spans="1:26" ht="14.25" customHeight="1">
      <c r="A3150" s="1">
        <v>2993</v>
      </c>
      <c r="B3150" s="2">
        <v>1</v>
      </c>
      <c r="C3150" s="1" t="s">
        <v>2912</v>
      </c>
      <c r="D3150" s="1" t="s">
        <v>2913</v>
      </c>
      <c r="E3150" s="1">
        <v>2019</v>
      </c>
      <c r="F3150" s="1" t="s">
        <v>2914</v>
      </c>
      <c r="G3150" s="1" t="s">
        <v>2915</v>
      </c>
      <c r="H3150" s="8" t="str">
        <f>HYPERLINK("https://doi.org/"&amp;G3150)</f>
        <v>https://doi.org/10.3390/rs11020138</v>
      </c>
      <c r="I3150" s="1" t="s">
        <v>2916</v>
      </c>
      <c r="J3150" s="1" t="s">
        <v>2820</v>
      </c>
      <c r="K3150" s="2">
        <v>1</v>
      </c>
      <c r="L3150" s="2"/>
      <c r="M3150" s="2" t="s">
        <v>597</v>
      </c>
      <c r="N3150" s="2">
        <v>1.92</v>
      </c>
      <c r="O3150" s="2"/>
      <c r="Q3150" s="2"/>
      <c r="R3150" s="4"/>
      <c r="U3150" s="2" t="s">
        <v>35</v>
      </c>
      <c r="V3150" s="2" t="s">
        <v>2926</v>
      </c>
      <c r="W3150" s="2" t="s">
        <v>1752</v>
      </c>
      <c r="X3150" s="21" t="s">
        <v>1141</v>
      </c>
      <c r="Y3150" s="2"/>
      <c r="Z3150" s="2" t="s">
        <v>2933</v>
      </c>
    </row>
    <row r="3151" spans="1:26" ht="14.25" customHeight="1">
      <c r="A3151" s="1">
        <v>2993</v>
      </c>
      <c r="B3151" s="2">
        <v>1</v>
      </c>
      <c r="C3151" s="1" t="s">
        <v>2912</v>
      </c>
      <c r="D3151" s="1" t="s">
        <v>2913</v>
      </c>
      <c r="E3151" s="1">
        <v>2019</v>
      </c>
      <c r="F3151" s="1" t="s">
        <v>2914</v>
      </c>
      <c r="G3151" s="1" t="s">
        <v>2915</v>
      </c>
      <c r="H3151" s="8" t="str">
        <f>HYPERLINK("https://doi.org/"&amp;G3151)</f>
        <v>https://doi.org/10.3390/rs11020138</v>
      </c>
      <c r="I3151" s="1" t="s">
        <v>2916</v>
      </c>
      <c r="J3151" s="1" t="s">
        <v>2820</v>
      </c>
      <c r="K3151" s="2">
        <v>1</v>
      </c>
      <c r="L3151" s="2"/>
      <c r="M3151" s="2" t="s">
        <v>597</v>
      </c>
      <c r="N3151" s="2">
        <v>1.1599999999999999</v>
      </c>
      <c r="O3151" s="2"/>
      <c r="Q3151" s="2"/>
      <c r="R3151" s="4"/>
      <c r="U3151" s="2" t="s">
        <v>35</v>
      </c>
      <c r="V3151" s="2" t="s">
        <v>2926</v>
      </c>
      <c r="W3151" s="2" t="s">
        <v>1752</v>
      </c>
      <c r="X3151" s="21" t="s">
        <v>1141</v>
      </c>
      <c r="Y3151" s="2"/>
      <c r="Z3151" s="2" t="s">
        <v>2930</v>
      </c>
    </row>
    <row r="3152" spans="1:26" ht="14.25" customHeight="1">
      <c r="A3152" s="1">
        <v>2993</v>
      </c>
      <c r="B3152" s="2">
        <v>1</v>
      </c>
      <c r="C3152" s="1" t="s">
        <v>2912</v>
      </c>
      <c r="D3152" s="1" t="s">
        <v>2913</v>
      </c>
      <c r="E3152" s="1">
        <v>2019</v>
      </c>
      <c r="F3152" s="1" t="s">
        <v>2914</v>
      </c>
      <c r="G3152" s="1" t="s">
        <v>2915</v>
      </c>
      <c r="H3152" s="8" t="str">
        <f>HYPERLINK("https://doi.org/"&amp;G3152)</f>
        <v>https://doi.org/10.3390/rs11020138</v>
      </c>
      <c r="I3152" s="1" t="s">
        <v>2916</v>
      </c>
      <c r="J3152" s="1" t="s">
        <v>2820</v>
      </c>
      <c r="K3152" s="2">
        <v>1</v>
      </c>
      <c r="L3152" s="2"/>
      <c r="M3152" s="2" t="s">
        <v>597</v>
      </c>
      <c r="N3152" s="2">
        <v>2.12</v>
      </c>
      <c r="O3152" s="2"/>
      <c r="Q3152" s="2"/>
      <c r="R3152" s="4"/>
      <c r="U3152" s="2" t="s">
        <v>35</v>
      </c>
      <c r="V3152" s="2" t="s">
        <v>2927</v>
      </c>
      <c r="W3152" s="2" t="s">
        <v>1746</v>
      </c>
      <c r="X3152" s="21" t="s">
        <v>1141</v>
      </c>
      <c r="Y3152" s="2"/>
      <c r="Z3152" s="2" t="s">
        <v>2934</v>
      </c>
    </row>
    <row r="3153" spans="1:27" ht="14.25" customHeight="1">
      <c r="A3153" s="1">
        <v>2993</v>
      </c>
      <c r="B3153" s="2">
        <v>1</v>
      </c>
      <c r="C3153" s="1" t="s">
        <v>2912</v>
      </c>
      <c r="D3153" s="1" t="s">
        <v>2913</v>
      </c>
      <c r="E3153" s="1">
        <v>2019</v>
      </c>
      <c r="F3153" s="1" t="s">
        <v>2914</v>
      </c>
      <c r="G3153" s="1" t="s">
        <v>2915</v>
      </c>
      <c r="H3153" s="8" t="str">
        <f>HYPERLINK("https://doi.org/"&amp;G3153)</f>
        <v>https://doi.org/10.3390/rs11020138</v>
      </c>
      <c r="I3153" s="1" t="s">
        <v>2916</v>
      </c>
      <c r="J3153" s="1" t="s">
        <v>2820</v>
      </c>
      <c r="K3153" s="2">
        <v>1</v>
      </c>
      <c r="L3153" s="2"/>
      <c r="M3153" s="2" t="s">
        <v>597</v>
      </c>
      <c r="N3153" s="2">
        <v>1.39</v>
      </c>
      <c r="O3153" s="2"/>
      <c r="Q3153" s="2"/>
      <c r="R3153" s="4"/>
      <c r="U3153" s="2" t="s">
        <v>35</v>
      </c>
      <c r="V3153" s="2" t="s">
        <v>2927</v>
      </c>
      <c r="W3153" s="2" t="s">
        <v>1746</v>
      </c>
      <c r="X3153" s="21" t="s">
        <v>1141</v>
      </c>
      <c r="Y3153" s="2"/>
      <c r="Z3153" s="2" t="s">
        <v>2930</v>
      </c>
    </row>
    <row r="3154" spans="1:27" ht="14.25" customHeight="1">
      <c r="A3154" s="1">
        <v>2993</v>
      </c>
      <c r="B3154" s="16">
        <v>1</v>
      </c>
      <c r="C3154" s="1" t="s">
        <v>2912</v>
      </c>
      <c r="D3154" s="1" t="s">
        <v>2913</v>
      </c>
      <c r="E3154" s="1">
        <v>2019</v>
      </c>
      <c r="F3154" s="1" t="s">
        <v>2914</v>
      </c>
      <c r="G3154" s="1" t="s">
        <v>2915</v>
      </c>
      <c r="H3154" s="8" t="str">
        <f>HYPERLINK("https://doi.org/"&amp;G3154)</f>
        <v>https://doi.org/10.3390/rs11020138</v>
      </c>
      <c r="I3154" s="1" t="s">
        <v>2916</v>
      </c>
      <c r="J3154" s="1" t="s">
        <v>2820</v>
      </c>
      <c r="K3154" s="2">
        <v>1</v>
      </c>
      <c r="L3154" s="2"/>
      <c r="M3154" s="2" t="s">
        <v>597</v>
      </c>
      <c r="N3154" s="2">
        <v>0.97</v>
      </c>
      <c r="O3154" s="2"/>
      <c r="Q3154" s="2"/>
      <c r="R3154" s="4"/>
      <c r="U3154" s="2" t="s">
        <v>234</v>
      </c>
      <c r="V3154" s="2"/>
      <c r="W3154" s="2" t="s">
        <v>2522</v>
      </c>
      <c r="X3154" s="21" t="s">
        <v>1141</v>
      </c>
      <c r="Y3154" s="2"/>
    </row>
    <row r="3155" spans="1:27" ht="14.25" customHeight="1">
      <c r="A3155" s="1">
        <v>2993</v>
      </c>
      <c r="B3155" s="16">
        <v>1</v>
      </c>
      <c r="C3155" s="1" t="s">
        <v>2912</v>
      </c>
      <c r="D3155" s="1" t="s">
        <v>2913</v>
      </c>
      <c r="E3155" s="1">
        <v>2019</v>
      </c>
      <c r="F3155" s="1" t="s">
        <v>2914</v>
      </c>
      <c r="G3155" s="1" t="s">
        <v>2915</v>
      </c>
      <c r="H3155" s="8" t="str">
        <f>HYPERLINK("https://doi.org/"&amp;G3155)</f>
        <v>https://doi.org/10.3390/rs11020138</v>
      </c>
      <c r="I3155" s="1" t="s">
        <v>2916</v>
      </c>
      <c r="J3155" s="1" t="s">
        <v>2820</v>
      </c>
      <c r="K3155" s="2">
        <v>1</v>
      </c>
      <c r="L3155" s="2"/>
      <c r="M3155" s="2" t="s">
        <v>597</v>
      </c>
      <c r="N3155" s="2">
        <v>0.94</v>
      </c>
      <c r="O3155" s="2"/>
      <c r="Q3155" s="2"/>
      <c r="R3155" s="4"/>
      <c r="U3155" s="2" t="s">
        <v>234</v>
      </c>
      <c r="V3155" s="2" t="s">
        <v>2917</v>
      </c>
      <c r="W3155" s="2" t="s">
        <v>2918</v>
      </c>
      <c r="X3155" s="21" t="s">
        <v>1141</v>
      </c>
      <c r="Y3155" s="2"/>
    </row>
    <row r="3156" spans="1:27" ht="14.25" customHeight="1">
      <c r="A3156" s="1">
        <v>2993</v>
      </c>
      <c r="B3156" s="16">
        <v>1</v>
      </c>
      <c r="C3156" s="1" t="s">
        <v>2912</v>
      </c>
      <c r="D3156" s="1" t="s">
        <v>2913</v>
      </c>
      <c r="E3156" s="1">
        <v>2019</v>
      </c>
      <c r="F3156" s="1" t="s">
        <v>2914</v>
      </c>
      <c r="G3156" s="1" t="s">
        <v>2915</v>
      </c>
      <c r="H3156" s="8" t="str">
        <f>HYPERLINK("https://doi.org/"&amp;G3156)</f>
        <v>https://doi.org/10.3390/rs11020138</v>
      </c>
      <c r="I3156" s="1" t="s">
        <v>2916</v>
      </c>
      <c r="J3156" s="1" t="s">
        <v>2820</v>
      </c>
      <c r="K3156" s="2">
        <v>1</v>
      </c>
      <c r="L3156" s="2"/>
      <c r="M3156" s="2" t="s">
        <v>597</v>
      </c>
      <c r="N3156" s="2">
        <v>0.92</v>
      </c>
      <c r="O3156" s="2"/>
      <c r="Q3156" s="2"/>
      <c r="R3156" s="4"/>
      <c r="U3156" s="2" t="s">
        <v>234</v>
      </c>
      <c r="V3156" s="2" t="s">
        <v>2920</v>
      </c>
      <c r="W3156" s="2" t="s">
        <v>2921</v>
      </c>
      <c r="X3156" s="21" t="s">
        <v>1141</v>
      </c>
      <c r="Y3156" s="2"/>
    </row>
    <row r="3157" spans="1:27" ht="14.25" customHeight="1">
      <c r="A3157" s="1">
        <v>2993</v>
      </c>
      <c r="B3157" s="16">
        <v>1</v>
      </c>
      <c r="C3157" s="1" t="s">
        <v>2912</v>
      </c>
      <c r="D3157" s="1" t="s">
        <v>2913</v>
      </c>
      <c r="E3157" s="1">
        <v>2019</v>
      </c>
      <c r="F3157" s="1" t="s">
        <v>2914</v>
      </c>
      <c r="G3157" s="1" t="s">
        <v>2915</v>
      </c>
      <c r="H3157" s="8" t="str">
        <f>HYPERLINK("https://doi.org/"&amp;G3157)</f>
        <v>https://doi.org/10.3390/rs11020138</v>
      </c>
      <c r="I3157" s="1" t="s">
        <v>2916</v>
      </c>
      <c r="J3157" s="1" t="s">
        <v>2820</v>
      </c>
      <c r="K3157" s="2">
        <v>1</v>
      </c>
      <c r="L3157" s="2"/>
      <c r="M3157" s="2" t="s">
        <v>597</v>
      </c>
      <c r="N3157" s="2">
        <v>0.82</v>
      </c>
      <c r="O3157" s="2"/>
      <c r="Q3157" s="2"/>
      <c r="R3157" s="4"/>
      <c r="U3157" s="2" t="s">
        <v>234</v>
      </c>
      <c r="V3157" s="2" t="s">
        <v>2922</v>
      </c>
      <c r="W3157" s="2" t="s">
        <v>2923</v>
      </c>
      <c r="X3157" s="21" t="s">
        <v>1141</v>
      </c>
      <c r="Y3157" s="2"/>
    </row>
    <row r="3158" spans="1:27" ht="14.25" customHeight="1">
      <c r="A3158" s="1">
        <v>2993</v>
      </c>
      <c r="B3158" s="16">
        <v>1</v>
      </c>
      <c r="C3158" s="1" t="s">
        <v>2912</v>
      </c>
      <c r="D3158" s="1" t="s">
        <v>2913</v>
      </c>
      <c r="E3158" s="1">
        <v>2019</v>
      </c>
      <c r="F3158" s="1" t="s">
        <v>2914</v>
      </c>
      <c r="G3158" s="1" t="s">
        <v>2915</v>
      </c>
      <c r="H3158" s="8" t="str">
        <f>HYPERLINK("https://doi.org/"&amp;G3158)</f>
        <v>https://doi.org/10.3390/rs11020138</v>
      </c>
      <c r="I3158" s="1" t="s">
        <v>2916</v>
      </c>
      <c r="J3158" s="1" t="s">
        <v>2820</v>
      </c>
      <c r="K3158" s="2">
        <v>1</v>
      </c>
      <c r="L3158" s="2"/>
      <c r="M3158" s="2" t="s">
        <v>597</v>
      </c>
      <c r="N3158" s="2">
        <v>0.97</v>
      </c>
      <c r="O3158" s="2"/>
      <c r="Q3158" s="2"/>
      <c r="R3158" s="4"/>
      <c r="U3158" s="2" t="s">
        <v>234</v>
      </c>
      <c r="V3158" s="2" t="s">
        <v>2924</v>
      </c>
      <c r="W3158" s="2" t="s">
        <v>2925</v>
      </c>
      <c r="X3158" s="21" t="s">
        <v>1141</v>
      </c>
      <c r="Y3158" s="2"/>
    </row>
    <row r="3159" spans="1:27" ht="14.25" customHeight="1">
      <c r="A3159" s="1">
        <v>2993</v>
      </c>
      <c r="B3159" s="16">
        <v>1</v>
      </c>
      <c r="C3159" s="1" t="s">
        <v>2912</v>
      </c>
      <c r="D3159" s="1" t="s">
        <v>2913</v>
      </c>
      <c r="E3159" s="1">
        <v>2019</v>
      </c>
      <c r="F3159" s="1" t="s">
        <v>2914</v>
      </c>
      <c r="G3159" s="1" t="s">
        <v>2915</v>
      </c>
      <c r="H3159" s="8" t="str">
        <f>HYPERLINK("https://doi.org/"&amp;G3159)</f>
        <v>https://doi.org/10.3390/rs11020138</v>
      </c>
      <c r="I3159" s="1" t="s">
        <v>2916</v>
      </c>
      <c r="J3159" s="1" t="s">
        <v>2820</v>
      </c>
      <c r="K3159" s="2">
        <v>1</v>
      </c>
      <c r="L3159" s="2"/>
      <c r="M3159" s="2" t="s">
        <v>597</v>
      </c>
      <c r="N3159" s="2">
        <v>1.04</v>
      </c>
      <c r="O3159" s="2"/>
      <c r="Q3159" s="2"/>
      <c r="R3159" s="4"/>
      <c r="U3159" s="2" t="s">
        <v>234</v>
      </c>
      <c r="V3159" s="2" t="s">
        <v>2926</v>
      </c>
      <c r="W3159" s="2" t="s">
        <v>1752</v>
      </c>
      <c r="X3159" s="21" t="s">
        <v>1141</v>
      </c>
      <c r="Y3159" s="2"/>
    </row>
    <row r="3160" spans="1:27" ht="14.25" customHeight="1">
      <c r="A3160" s="1">
        <v>2993</v>
      </c>
      <c r="B3160" s="16">
        <v>1</v>
      </c>
      <c r="C3160" s="1" t="s">
        <v>2912</v>
      </c>
      <c r="D3160" s="1" t="s">
        <v>2913</v>
      </c>
      <c r="E3160" s="1">
        <v>2019</v>
      </c>
      <c r="F3160" s="1" t="s">
        <v>2914</v>
      </c>
      <c r="G3160" s="1" t="s">
        <v>2915</v>
      </c>
      <c r="H3160" s="8" t="str">
        <f>HYPERLINK("https://doi.org/"&amp;G3160)</f>
        <v>https://doi.org/10.3390/rs11020138</v>
      </c>
      <c r="I3160" s="1" t="s">
        <v>2916</v>
      </c>
      <c r="J3160" s="1" t="s">
        <v>2820</v>
      </c>
      <c r="K3160" s="2">
        <v>1</v>
      </c>
      <c r="L3160" s="2"/>
      <c r="M3160" s="2" t="s">
        <v>597</v>
      </c>
      <c r="N3160" s="2">
        <v>1.2</v>
      </c>
      <c r="O3160" s="2"/>
      <c r="Q3160" s="2"/>
      <c r="R3160" s="4"/>
      <c r="U3160" s="2" t="s">
        <v>234</v>
      </c>
      <c r="V3160" s="2" t="s">
        <v>2927</v>
      </c>
      <c r="W3160" s="2" t="s">
        <v>1746</v>
      </c>
      <c r="X3160" s="21" t="s">
        <v>1141</v>
      </c>
      <c r="Y3160" s="2"/>
    </row>
    <row r="3161" spans="1:27" ht="14.25" customHeight="1">
      <c r="A3161" s="1">
        <v>2993</v>
      </c>
      <c r="B3161" s="16">
        <v>1</v>
      </c>
      <c r="C3161" s="1" t="s">
        <v>2912</v>
      </c>
      <c r="D3161" s="1" t="s">
        <v>2913</v>
      </c>
      <c r="E3161" s="1">
        <v>2019</v>
      </c>
      <c r="F3161" s="1" t="s">
        <v>2914</v>
      </c>
      <c r="G3161" s="1" t="s">
        <v>2915</v>
      </c>
      <c r="H3161" s="8" t="str">
        <f>HYPERLINK("https://doi.org/"&amp;G3161)</f>
        <v>https://doi.org/10.3390/rs11020138</v>
      </c>
      <c r="I3161" s="1" t="s">
        <v>2916</v>
      </c>
      <c r="J3161" s="1" t="s">
        <v>2820</v>
      </c>
      <c r="K3161" s="2">
        <v>1</v>
      </c>
      <c r="L3161" s="2"/>
      <c r="M3161" s="2" t="s">
        <v>592</v>
      </c>
      <c r="N3161" s="2">
        <v>1.54</v>
      </c>
      <c r="O3161" s="2"/>
      <c r="Q3161" s="2"/>
      <c r="R3161" s="4"/>
      <c r="U3161" s="2" t="s">
        <v>234</v>
      </c>
      <c r="V3161" s="2"/>
      <c r="W3161" s="2" t="s">
        <v>2522</v>
      </c>
      <c r="X3161" s="21" t="s">
        <v>1141</v>
      </c>
      <c r="Y3161" s="2"/>
    </row>
    <row r="3162" spans="1:27" ht="14.25" customHeight="1">
      <c r="A3162" s="1">
        <v>2993</v>
      </c>
      <c r="B3162" s="16">
        <v>1</v>
      </c>
      <c r="C3162" s="1" t="s">
        <v>2912</v>
      </c>
      <c r="D3162" s="1" t="s">
        <v>2913</v>
      </c>
      <c r="E3162" s="1">
        <v>2019</v>
      </c>
      <c r="F3162" s="1" t="s">
        <v>2914</v>
      </c>
      <c r="G3162" s="1" t="s">
        <v>2915</v>
      </c>
      <c r="H3162" s="8" t="str">
        <f>HYPERLINK("https://doi.org/"&amp;G3162)</f>
        <v>https://doi.org/10.3390/rs11020138</v>
      </c>
      <c r="I3162" s="1" t="s">
        <v>2916</v>
      </c>
      <c r="J3162" s="1" t="s">
        <v>2820</v>
      </c>
      <c r="K3162" s="2">
        <v>1</v>
      </c>
      <c r="L3162" s="2"/>
      <c r="M3162" s="2" t="s">
        <v>2935</v>
      </c>
      <c r="N3162" s="2">
        <v>1.19</v>
      </c>
      <c r="O3162" s="2"/>
      <c r="Q3162" s="2"/>
      <c r="R3162" s="4"/>
      <c r="U3162" s="2" t="s">
        <v>234</v>
      </c>
      <c r="V3162" s="2" t="s">
        <v>2917</v>
      </c>
      <c r="W3162" s="2" t="s">
        <v>2918</v>
      </c>
      <c r="X3162" s="21" t="s">
        <v>1141</v>
      </c>
      <c r="Y3162" s="2"/>
    </row>
    <row r="3163" spans="1:27" ht="14.25" customHeight="1">
      <c r="A3163" s="1">
        <v>2993</v>
      </c>
      <c r="B3163" s="16">
        <v>1</v>
      </c>
      <c r="C3163" s="1" t="s">
        <v>2912</v>
      </c>
      <c r="D3163" s="1" t="s">
        <v>2913</v>
      </c>
      <c r="E3163" s="1">
        <v>2019</v>
      </c>
      <c r="F3163" s="1" t="s">
        <v>2914</v>
      </c>
      <c r="G3163" s="1" t="s">
        <v>2915</v>
      </c>
      <c r="H3163" s="8" t="str">
        <f>HYPERLINK("https://doi.org/"&amp;G3163)</f>
        <v>https://doi.org/10.3390/rs11020138</v>
      </c>
      <c r="I3163" s="1" t="s">
        <v>2916</v>
      </c>
      <c r="J3163" s="1" t="s">
        <v>2820</v>
      </c>
      <c r="K3163" s="2">
        <v>1</v>
      </c>
      <c r="L3163" s="2"/>
      <c r="M3163" s="2" t="s">
        <v>2936</v>
      </c>
      <c r="N3163" s="2">
        <v>0.98</v>
      </c>
      <c r="O3163" s="2"/>
      <c r="Q3163" s="2"/>
      <c r="R3163" s="4"/>
      <c r="U3163" s="2" t="s">
        <v>234</v>
      </c>
      <c r="V3163" s="2" t="s">
        <v>2920</v>
      </c>
      <c r="W3163" s="2" t="s">
        <v>2921</v>
      </c>
      <c r="X3163" s="21" t="s">
        <v>1141</v>
      </c>
      <c r="Y3163" s="2"/>
    </row>
    <row r="3164" spans="1:27" ht="14.25" customHeight="1">
      <c r="A3164" s="1">
        <v>2993</v>
      </c>
      <c r="B3164" s="16">
        <v>1</v>
      </c>
      <c r="C3164" s="1" t="s">
        <v>2912</v>
      </c>
      <c r="D3164" s="1" t="s">
        <v>2913</v>
      </c>
      <c r="E3164" s="1">
        <v>2019</v>
      </c>
      <c r="F3164" s="1" t="s">
        <v>2914</v>
      </c>
      <c r="G3164" s="1" t="s">
        <v>2915</v>
      </c>
      <c r="H3164" s="8" t="str">
        <f>HYPERLINK("https://doi.org/"&amp;G3164)</f>
        <v>https://doi.org/10.3390/rs11020138</v>
      </c>
      <c r="I3164" s="1" t="s">
        <v>2916</v>
      </c>
      <c r="J3164" s="1" t="s">
        <v>2820</v>
      </c>
      <c r="K3164" s="2">
        <v>1</v>
      </c>
      <c r="L3164" s="2"/>
      <c r="M3164" s="2" t="s">
        <v>2937</v>
      </c>
      <c r="N3164" s="2">
        <v>0.99</v>
      </c>
      <c r="O3164" s="2"/>
      <c r="Q3164" s="2"/>
      <c r="R3164" s="4"/>
      <c r="U3164" s="2" t="s">
        <v>234</v>
      </c>
      <c r="V3164" s="2" t="s">
        <v>2922</v>
      </c>
      <c r="W3164" s="2" t="s">
        <v>2923</v>
      </c>
      <c r="X3164" s="21" t="s">
        <v>1141</v>
      </c>
      <c r="Y3164" s="2"/>
    </row>
    <row r="3165" spans="1:27" ht="14.25" customHeight="1">
      <c r="A3165" s="1">
        <v>2993</v>
      </c>
      <c r="B3165" s="16">
        <v>1</v>
      </c>
      <c r="C3165" s="1" t="s">
        <v>2912</v>
      </c>
      <c r="D3165" s="1" t="s">
        <v>2913</v>
      </c>
      <c r="E3165" s="1">
        <v>2019</v>
      </c>
      <c r="F3165" s="1" t="s">
        <v>2914</v>
      </c>
      <c r="G3165" s="1" t="s">
        <v>2915</v>
      </c>
      <c r="H3165" s="8" t="str">
        <f>HYPERLINK("https://doi.org/"&amp;G3165)</f>
        <v>https://doi.org/10.3390/rs11020138</v>
      </c>
      <c r="I3165" s="1" t="s">
        <v>2916</v>
      </c>
      <c r="J3165" s="1" t="s">
        <v>2820</v>
      </c>
      <c r="K3165" s="2">
        <v>1</v>
      </c>
      <c r="L3165" s="2"/>
      <c r="M3165" s="2" t="s">
        <v>2938</v>
      </c>
      <c r="N3165" s="2">
        <v>1.1200000000000001</v>
      </c>
      <c r="O3165" s="2"/>
      <c r="Q3165" s="2"/>
      <c r="R3165" s="4"/>
      <c r="U3165" s="2" t="s">
        <v>234</v>
      </c>
      <c r="V3165" s="2" t="s">
        <v>2924</v>
      </c>
      <c r="W3165" s="2" t="s">
        <v>2925</v>
      </c>
      <c r="X3165" s="21" t="s">
        <v>1141</v>
      </c>
      <c r="Y3165" s="2"/>
    </row>
    <row r="3166" spans="1:27" ht="14.25" customHeight="1">
      <c r="A3166" s="1">
        <v>2993</v>
      </c>
      <c r="B3166" s="16">
        <v>1</v>
      </c>
      <c r="C3166" s="1" t="s">
        <v>2912</v>
      </c>
      <c r="D3166" s="1" t="s">
        <v>2913</v>
      </c>
      <c r="E3166" s="1">
        <v>2019</v>
      </c>
      <c r="F3166" s="1" t="s">
        <v>2914</v>
      </c>
      <c r="G3166" s="1" t="s">
        <v>2915</v>
      </c>
      <c r="H3166" s="8" t="str">
        <f>HYPERLINK("https://doi.org/"&amp;G3166)</f>
        <v>https://doi.org/10.3390/rs11020138</v>
      </c>
      <c r="I3166" s="1" t="s">
        <v>2916</v>
      </c>
      <c r="J3166" s="1" t="s">
        <v>2820</v>
      </c>
      <c r="K3166" s="2">
        <v>1</v>
      </c>
      <c r="L3166" s="2"/>
      <c r="M3166" s="2" t="s">
        <v>2939</v>
      </c>
      <c r="N3166" s="2">
        <v>2.69</v>
      </c>
      <c r="O3166" s="2"/>
      <c r="Q3166" s="2"/>
      <c r="R3166" s="4"/>
      <c r="U3166" s="2" t="s">
        <v>234</v>
      </c>
      <c r="V3166" s="2" t="s">
        <v>2926</v>
      </c>
      <c r="W3166" s="2" t="s">
        <v>1752</v>
      </c>
      <c r="X3166" s="21" t="s">
        <v>1141</v>
      </c>
      <c r="Y3166" s="2"/>
      <c r="AA3166" s="2"/>
    </row>
    <row r="3167" spans="1:27" ht="14.25" customHeight="1">
      <c r="A3167" s="1">
        <v>2993</v>
      </c>
      <c r="B3167" s="16">
        <v>1</v>
      </c>
      <c r="C3167" s="1" t="s">
        <v>2912</v>
      </c>
      <c r="D3167" s="1" t="s">
        <v>2913</v>
      </c>
      <c r="E3167" s="1">
        <v>2019</v>
      </c>
      <c r="F3167" s="1" t="s">
        <v>2914</v>
      </c>
      <c r="G3167" s="1" t="s">
        <v>2915</v>
      </c>
      <c r="H3167" s="8" t="str">
        <f>HYPERLINK("https://doi.org/"&amp;G3167)</f>
        <v>https://doi.org/10.3390/rs11020138</v>
      </c>
      <c r="I3167" s="1" t="s">
        <v>2916</v>
      </c>
      <c r="J3167" s="1" t="s">
        <v>2820</v>
      </c>
      <c r="K3167" s="2">
        <v>1</v>
      </c>
      <c r="L3167" s="2"/>
      <c r="M3167" s="2" t="s">
        <v>2940</v>
      </c>
      <c r="N3167" s="2">
        <v>1.99</v>
      </c>
      <c r="O3167" s="2"/>
      <c r="Q3167" s="2"/>
      <c r="R3167" s="4"/>
      <c r="U3167" s="2" t="s">
        <v>234</v>
      </c>
      <c r="V3167" s="2" t="s">
        <v>2927</v>
      </c>
      <c r="W3167" s="2" t="s">
        <v>1746</v>
      </c>
      <c r="X3167" s="21" t="s">
        <v>1141</v>
      </c>
      <c r="Y3167" s="2"/>
    </row>
    <row r="3168" spans="1:27" ht="14.25" customHeight="1">
      <c r="A3168" s="1">
        <v>2927</v>
      </c>
      <c r="B3168" s="2">
        <v>1</v>
      </c>
      <c r="C3168" s="1" t="s">
        <v>2941</v>
      </c>
      <c r="D3168" s="1" t="s">
        <v>2942</v>
      </c>
      <c r="E3168" s="1">
        <v>2019</v>
      </c>
      <c r="F3168" s="1" t="s">
        <v>2943</v>
      </c>
      <c r="G3168" s="1" t="s">
        <v>2944</v>
      </c>
      <c r="H3168" s="8" t="str">
        <f>HYPERLINK("https://doi.org/"&amp;G3168)</f>
        <v>https://doi.org/10.3390/rs11040373</v>
      </c>
      <c r="I3168" s="1" t="s">
        <v>2945</v>
      </c>
      <c r="J3168" s="1" t="s">
        <v>2820</v>
      </c>
      <c r="K3168" s="2">
        <v>1</v>
      </c>
      <c r="L3168" s="2"/>
      <c r="M3168" s="2" t="s">
        <v>2946</v>
      </c>
      <c r="N3168" s="2">
        <v>1.74</v>
      </c>
      <c r="O3168" s="2"/>
      <c r="Q3168" s="2"/>
      <c r="R3168" s="4"/>
      <c r="U3168" s="2" t="s">
        <v>35</v>
      </c>
      <c r="V3168" s="2" t="s">
        <v>2947</v>
      </c>
      <c r="X3168" s="21" t="s">
        <v>1141</v>
      </c>
    </row>
    <row r="3169" spans="1:26" ht="14.25" customHeight="1">
      <c r="A3169" s="1">
        <v>2927</v>
      </c>
      <c r="B3169" s="2">
        <v>1</v>
      </c>
      <c r="C3169" s="1" t="s">
        <v>2941</v>
      </c>
      <c r="D3169" s="1" t="s">
        <v>2942</v>
      </c>
      <c r="E3169" s="1">
        <v>2019</v>
      </c>
      <c r="F3169" s="1" t="s">
        <v>2943</v>
      </c>
      <c r="G3169" s="1" t="s">
        <v>2944</v>
      </c>
      <c r="H3169" s="8" t="str">
        <f>HYPERLINK("https://doi.org/"&amp;G3169)</f>
        <v>https://doi.org/10.3390/rs11040373</v>
      </c>
      <c r="I3169" s="1" t="s">
        <v>2945</v>
      </c>
      <c r="J3169" s="1" t="s">
        <v>2820</v>
      </c>
      <c r="K3169" s="2">
        <v>1</v>
      </c>
      <c r="L3169" s="2"/>
      <c r="M3169" s="2" t="s">
        <v>2948</v>
      </c>
      <c r="N3169" s="2">
        <v>1.17</v>
      </c>
      <c r="O3169" s="2"/>
      <c r="Q3169" s="2"/>
      <c r="R3169" s="4"/>
      <c r="U3169" s="2" t="s">
        <v>35</v>
      </c>
      <c r="V3169" s="2" t="s">
        <v>2947</v>
      </c>
      <c r="X3169" s="21" t="s">
        <v>1141</v>
      </c>
      <c r="Y3169" s="2"/>
    </row>
    <row r="3170" spans="1:26" ht="14.25" customHeight="1">
      <c r="A3170" s="1">
        <v>2903</v>
      </c>
      <c r="B3170" s="2">
        <v>1</v>
      </c>
      <c r="C3170" s="1" t="s">
        <v>2949</v>
      </c>
      <c r="D3170" s="1" t="s">
        <v>2950</v>
      </c>
      <c r="E3170" s="1">
        <v>2019</v>
      </c>
      <c r="F3170" s="1" t="s">
        <v>2951</v>
      </c>
      <c r="G3170" s="1" t="s">
        <v>2952</v>
      </c>
      <c r="H3170" s="8" t="str">
        <f>HYPERLINK("https://doi.org/"&amp;G3170)</f>
        <v>https://doi.org/10.3390/rs11050508</v>
      </c>
      <c r="I3170" s="1" t="s">
        <v>2953</v>
      </c>
      <c r="J3170" s="1" t="s">
        <v>2820</v>
      </c>
      <c r="K3170" s="2">
        <v>1</v>
      </c>
      <c r="L3170" s="2"/>
      <c r="M3170" s="2" t="s">
        <v>189</v>
      </c>
      <c r="N3170" s="9">
        <f>S3170*Unit_conversion!$C$5</f>
        <v>1.4119603224412949</v>
      </c>
      <c r="O3170" s="2"/>
      <c r="P3170" s="2"/>
      <c r="Q3170" s="2"/>
      <c r="R3170" s="10"/>
      <c r="S3170" s="2">
        <v>40.1</v>
      </c>
      <c r="U3170" s="2" t="s">
        <v>35</v>
      </c>
      <c r="V3170" s="2" t="s">
        <v>36</v>
      </c>
      <c r="W3170" s="2" t="s">
        <v>2954</v>
      </c>
      <c r="X3170" s="21" t="s">
        <v>1141</v>
      </c>
      <c r="Y3170" s="2">
        <v>2005</v>
      </c>
    </row>
    <row r="3171" spans="1:26" ht="14.25" customHeight="1">
      <c r="A3171" s="1">
        <v>2903</v>
      </c>
      <c r="B3171" s="2">
        <v>1</v>
      </c>
      <c r="C3171" s="1" t="s">
        <v>2949</v>
      </c>
      <c r="D3171" s="1" t="s">
        <v>2950</v>
      </c>
      <c r="E3171" s="1">
        <v>2019</v>
      </c>
      <c r="F3171" s="1" t="s">
        <v>2951</v>
      </c>
      <c r="G3171" s="1" t="s">
        <v>2952</v>
      </c>
      <c r="H3171" s="8" t="str">
        <f>HYPERLINK("https://doi.org/"&amp;G3171)</f>
        <v>https://doi.org/10.3390/rs11050508</v>
      </c>
      <c r="I3171" s="1" t="s">
        <v>2953</v>
      </c>
      <c r="J3171" s="1" t="s">
        <v>2820</v>
      </c>
      <c r="K3171" s="2">
        <v>1</v>
      </c>
      <c r="L3171" s="2"/>
      <c r="M3171" s="2" t="s">
        <v>189</v>
      </c>
      <c r="N3171" s="9">
        <f>S3171*Unit_conversion!$C$5</f>
        <v>1.7323802459878233</v>
      </c>
      <c r="O3171" s="2"/>
      <c r="P3171" s="2"/>
      <c r="Q3171" s="2"/>
      <c r="R3171" s="10"/>
      <c r="S3171" s="2">
        <v>49.2</v>
      </c>
      <c r="U3171" s="2" t="s">
        <v>35</v>
      </c>
      <c r="V3171" s="2" t="s">
        <v>36</v>
      </c>
      <c r="W3171" s="2" t="s">
        <v>2954</v>
      </c>
      <c r="X3171" s="21" t="s">
        <v>1141</v>
      </c>
      <c r="Y3171" s="2">
        <v>2006</v>
      </c>
    </row>
    <row r="3172" spans="1:26" ht="14.25" customHeight="1">
      <c r="A3172" s="1">
        <v>2903</v>
      </c>
      <c r="B3172" s="2">
        <v>1</v>
      </c>
      <c r="C3172" s="1" t="s">
        <v>2949</v>
      </c>
      <c r="D3172" s="1" t="s">
        <v>2950</v>
      </c>
      <c r="E3172" s="1">
        <v>2019</v>
      </c>
      <c r="F3172" s="1" t="s">
        <v>2951</v>
      </c>
      <c r="G3172" s="1" t="s">
        <v>2952</v>
      </c>
      <c r="H3172" s="8" t="str">
        <f>HYPERLINK("https://doi.org/"&amp;G3172)</f>
        <v>https://doi.org/10.3390/rs11050508</v>
      </c>
      <c r="I3172" s="1" t="s">
        <v>2953</v>
      </c>
      <c r="J3172" s="1" t="s">
        <v>2820</v>
      </c>
      <c r="K3172" s="2">
        <v>1</v>
      </c>
      <c r="L3172" s="2"/>
      <c r="M3172" s="2" t="s">
        <v>189</v>
      </c>
      <c r="N3172" s="9">
        <f>S3172*Unit_conversion!$C$5</f>
        <v>1.5246354603917223</v>
      </c>
      <c r="O3172" s="2"/>
      <c r="P3172" s="2"/>
      <c r="Q3172" s="2"/>
      <c r="R3172" s="10"/>
      <c r="S3172" s="2">
        <v>43.3</v>
      </c>
      <c r="U3172" s="2" t="s">
        <v>35</v>
      </c>
      <c r="V3172" s="2" t="s">
        <v>36</v>
      </c>
      <c r="W3172" s="2" t="s">
        <v>2955</v>
      </c>
      <c r="X3172" s="21" t="s">
        <v>1141</v>
      </c>
      <c r="Y3172" s="2">
        <v>2005</v>
      </c>
    </row>
    <row r="3173" spans="1:26" ht="14.25" customHeight="1">
      <c r="A3173" s="1">
        <v>2903</v>
      </c>
      <c r="B3173" s="2">
        <v>1</v>
      </c>
      <c r="C3173" s="1" t="s">
        <v>2949</v>
      </c>
      <c r="D3173" s="1" t="s">
        <v>2950</v>
      </c>
      <c r="E3173" s="1">
        <v>2019</v>
      </c>
      <c r="F3173" s="1" t="s">
        <v>2951</v>
      </c>
      <c r="G3173" s="1" t="s">
        <v>2952</v>
      </c>
      <c r="H3173" s="8" t="str">
        <f>HYPERLINK("https://doi.org/"&amp;G3173)</f>
        <v>https://doi.org/10.3390/rs11050508</v>
      </c>
      <c r="I3173" s="1" t="s">
        <v>2953</v>
      </c>
      <c r="J3173" s="1" t="s">
        <v>2820</v>
      </c>
      <c r="K3173" s="2">
        <v>1</v>
      </c>
      <c r="L3173" s="2"/>
      <c r="M3173" s="2" t="s">
        <v>189</v>
      </c>
      <c r="N3173" s="9">
        <f>S3173*Unit_conversion!$C$5</f>
        <v>1.6795637750735604</v>
      </c>
      <c r="O3173" s="2"/>
      <c r="P3173" s="2"/>
      <c r="Q3173" s="2"/>
      <c r="R3173" s="10"/>
      <c r="S3173" s="2">
        <v>47.7</v>
      </c>
      <c r="U3173" s="2" t="s">
        <v>35</v>
      </c>
      <c r="V3173" s="2" t="s">
        <v>36</v>
      </c>
      <c r="W3173" s="2" t="s">
        <v>2955</v>
      </c>
      <c r="X3173" s="21" t="s">
        <v>1141</v>
      </c>
      <c r="Y3173" s="2">
        <v>2006</v>
      </c>
    </row>
    <row r="3174" spans="1:26" ht="14.25" customHeight="1">
      <c r="A3174" s="1">
        <v>2903</v>
      </c>
      <c r="B3174" s="2">
        <v>1</v>
      </c>
      <c r="C3174" s="1" t="s">
        <v>2949</v>
      </c>
      <c r="D3174" s="1" t="s">
        <v>2950</v>
      </c>
      <c r="E3174" s="1">
        <v>2019</v>
      </c>
      <c r="F3174" s="1" t="s">
        <v>2951</v>
      </c>
      <c r="G3174" s="1" t="s">
        <v>2952</v>
      </c>
      <c r="H3174" s="8" t="str">
        <f>HYPERLINK("https://doi.org/"&amp;G3174)</f>
        <v>https://doi.org/10.3390/rs11050508</v>
      </c>
      <c r="I3174" s="1" t="s">
        <v>2953</v>
      </c>
      <c r="J3174" s="1" t="s">
        <v>2820</v>
      </c>
      <c r="K3174" s="2">
        <v>1</v>
      </c>
      <c r="L3174" s="2"/>
      <c r="M3174" s="2" t="s">
        <v>189</v>
      </c>
      <c r="N3174" s="9">
        <f>S3174*Unit_conversion!$C$5</f>
        <v>1.4682978914165088</v>
      </c>
      <c r="O3174" s="2"/>
      <c r="P3174" s="2"/>
      <c r="Q3174" s="2"/>
      <c r="R3174" s="10"/>
      <c r="S3174" s="2">
        <v>41.7</v>
      </c>
      <c r="U3174" s="2" t="s">
        <v>35</v>
      </c>
      <c r="V3174" s="2" t="s">
        <v>2956</v>
      </c>
      <c r="W3174" s="2" t="s">
        <v>2957</v>
      </c>
      <c r="X3174" s="21" t="s">
        <v>1141</v>
      </c>
      <c r="Y3174" s="2">
        <v>2005</v>
      </c>
    </row>
    <row r="3175" spans="1:26" ht="14.25" customHeight="1">
      <c r="A3175" s="1">
        <v>2903</v>
      </c>
      <c r="B3175" s="2">
        <v>1</v>
      </c>
      <c r="C3175" s="1" t="s">
        <v>2949</v>
      </c>
      <c r="D3175" s="1" t="s">
        <v>2950</v>
      </c>
      <c r="E3175" s="1">
        <v>2019</v>
      </c>
      <c r="F3175" s="1" t="s">
        <v>2951</v>
      </c>
      <c r="G3175" s="1" t="s">
        <v>2952</v>
      </c>
      <c r="H3175" s="8" t="str">
        <f>HYPERLINK("https://doi.org/"&amp;G3175)</f>
        <v>https://doi.org/10.3390/rs11050508</v>
      </c>
      <c r="I3175" s="1" t="s">
        <v>2953</v>
      </c>
      <c r="J3175" s="1" t="s">
        <v>2820</v>
      </c>
      <c r="K3175" s="1">
        <v>1</v>
      </c>
      <c r="M3175" s="1" t="s">
        <v>189</v>
      </c>
      <c r="N3175" s="9">
        <f>S3175*Unit_conversion!$C$5</f>
        <v>1.2006944387842433</v>
      </c>
      <c r="R3175" s="4"/>
      <c r="S3175" s="1">
        <v>34.1</v>
      </c>
      <c r="U3175" s="1" t="s">
        <v>35</v>
      </c>
      <c r="V3175" s="1" t="s">
        <v>2956</v>
      </c>
      <c r="W3175" s="1" t="s">
        <v>2957</v>
      </c>
      <c r="X3175" s="21" t="s">
        <v>1141</v>
      </c>
      <c r="Y3175" s="2">
        <v>2006</v>
      </c>
    </row>
    <row r="3176" spans="1:26" ht="14.25" customHeight="1">
      <c r="A3176" s="1">
        <v>2877</v>
      </c>
      <c r="B3176" s="2">
        <v>1</v>
      </c>
      <c r="C3176" s="1" t="s">
        <v>2958</v>
      </c>
      <c r="D3176" s="1" t="s">
        <v>2959</v>
      </c>
      <c r="E3176" s="1">
        <v>2019</v>
      </c>
      <c r="F3176" s="1" t="s">
        <v>2960</v>
      </c>
      <c r="G3176" s="1" t="s">
        <v>2961</v>
      </c>
      <c r="H3176" s="8" t="str">
        <f>HYPERLINK("https://doi.org/"&amp;G3176)</f>
        <v>https://doi.org/10.3390/rs11070761</v>
      </c>
      <c r="I3176" s="1" t="s">
        <v>2962</v>
      </c>
      <c r="J3176" s="1" t="s">
        <v>2820</v>
      </c>
      <c r="K3176" s="2">
        <v>1</v>
      </c>
      <c r="M3176" s="1" t="s">
        <v>2963</v>
      </c>
      <c r="N3176" s="9">
        <f>S3176*Unit_conversion!$C$5</f>
        <v>1.4225236166241473</v>
      </c>
      <c r="R3176" s="10"/>
      <c r="S3176" s="2">
        <v>40.4</v>
      </c>
      <c r="T3176" s="2">
        <v>160.69999999999999</v>
      </c>
      <c r="U3176" s="2" t="s">
        <v>26</v>
      </c>
      <c r="W3176" s="2" t="s">
        <v>2964</v>
      </c>
      <c r="X3176" s="2" t="s">
        <v>1141</v>
      </c>
      <c r="Z3176" s="2" t="s">
        <v>2965</v>
      </c>
    </row>
    <row r="3177" spans="1:26" ht="14.25" customHeight="1">
      <c r="A3177" s="1">
        <v>2877</v>
      </c>
      <c r="B3177" s="2">
        <v>1</v>
      </c>
      <c r="C3177" s="1" t="s">
        <v>2958</v>
      </c>
      <c r="D3177" s="1" t="s">
        <v>2959</v>
      </c>
      <c r="E3177" s="1">
        <v>2019</v>
      </c>
      <c r="F3177" s="1" t="s">
        <v>2960</v>
      </c>
      <c r="G3177" s="1" t="s">
        <v>2961</v>
      </c>
      <c r="H3177" s="8" t="str">
        <f>HYPERLINK("https://doi.org/"&amp;G3177)</f>
        <v>https://doi.org/10.3390/rs11070761</v>
      </c>
      <c r="I3177" s="1" t="s">
        <v>2962</v>
      </c>
      <c r="J3177" s="1" t="s">
        <v>2820</v>
      </c>
      <c r="K3177" s="2">
        <v>1</v>
      </c>
      <c r="M3177" s="1" t="s">
        <v>2963</v>
      </c>
      <c r="N3177" s="9">
        <f>S3177*Unit_conversion!$C$5</f>
        <v>1.5774519313059852</v>
      </c>
      <c r="Q3177" s="2"/>
      <c r="R3177" s="10"/>
      <c r="S3177" s="2">
        <v>44.8</v>
      </c>
      <c r="T3177" s="2">
        <v>155.4</v>
      </c>
      <c r="U3177" s="2" t="s">
        <v>26</v>
      </c>
      <c r="V3177" s="2" t="s">
        <v>27</v>
      </c>
      <c r="X3177" s="2" t="s">
        <v>1141</v>
      </c>
      <c r="Y3177" s="2"/>
      <c r="Z3177" s="2" t="s">
        <v>2966</v>
      </c>
    </row>
    <row r="3178" spans="1:26" ht="14.25" customHeight="1">
      <c r="A3178" s="1">
        <v>2877</v>
      </c>
      <c r="B3178" s="2">
        <v>1</v>
      </c>
      <c r="C3178" s="1" t="s">
        <v>2958</v>
      </c>
      <c r="D3178" s="1" t="s">
        <v>2959</v>
      </c>
      <c r="E3178" s="1">
        <v>2019</v>
      </c>
      <c r="F3178" s="1" t="s">
        <v>2960</v>
      </c>
      <c r="G3178" s="1" t="s">
        <v>2961</v>
      </c>
      <c r="H3178" s="8" t="str">
        <f>HYPERLINK("https://doi.org/"&amp;G3178)</f>
        <v>https://doi.org/10.3390/rs11070761</v>
      </c>
      <c r="I3178" s="1" t="s">
        <v>2962</v>
      </c>
      <c r="J3178" s="1" t="s">
        <v>2820</v>
      </c>
      <c r="K3178" s="2">
        <v>1</v>
      </c>
      <c r="M3178" s="1" t="s">
        <v>2963</v>
      </c>
      <c r="N3178" s="9">
        <f>S3178*Unit_conversion!$C$5</f>
        <v>0.86619012299391163</v>
      </c>
      <c r="Q3178" s="2"/>
      <c r="R3178" s="10"/>
      <c r="S3178" s="2">
        <v>24.6</v>
      </c>
      <c r="T3178" s="2">
        <v>70.5</v>
      </c>
      <c r="U3178" s="2" t="s">
        <v>26</v>
      </c>
      <c r="V3178" s="2" t="s">
        <v>439</v>
      </c>
      <c r="X3178" s="2" t="s">
        <v>1141</v>
      </c>
      <c r="Y3178" s="2"/>
      <c r="Z3178" s="2" t="s">
        <v>2967</v>
      </c>
    </row>
    <row r="3179" spans="1:26" ht="14.25" customHeight="1">
      <c r="A3179" s="1">
        <v>2877</v>
      </c>
      <c r="B3179" s="2">
        <v>1</v>
      </c>
      <c r="C3179" s="1" t="s">
        <v>2958</v>
      </c>
      <c r="D3179" s="1" t="s">
        <v>2959</v>
      </c>
      <c r="E3179" s="1">
        <v>2019</v>
      </c>
      <c r="F3179" s="1" t="s">
        <v>2960</v>
      </c>
      <c r="G3179" s="1" t="s">
        <v>2961</v>
      </c>
      <c r="H3179" s="8" t="str">
        <f>HYPERLINK("https://doi.org/"&amp;G3179)</f>
        <v>https://doi.org/10.3390/rs11070761</v>
      </c>
      <c r="I3179" s="1" t="s">
        <v>2962</v>
      </c>
      <c r="J3179" s="1" t="s">
        <v>2820</v>
      </c>
      <c r="K3179" s="2">
        <v>1</v>
      </c>
      <c r="M3179" s="1" t="s">
        <v>2963</v>
      </c>
      <c r="N3179" s="9">
        <f>S3179*Unit_conversion!$C$5</f>
        <v>1.1197091833823736</v>
      </c>
      <c r="Q3179" s="2"/>
      <c r="R3179" s="10"/>
      <c r="S3179" s="2">
        <v>31.8</v>
      </c>
      <c r="T3179" s="2">
        <v>135.1</v>
      </c>
      <c r="U3179" s="2" t="s">
        <v>26</v>
      </c>
      <c r="V3179" s="2" t="s">
        <v>29</v>
      </c>
      <c r="X3179" s="2" t="s">
        <v>1141</v>
      </c>
      <c r="Y3179" s="2"/>
      <c r="Z3179" s="2" t="s">
        <v>2968</v>
      </c>
    </row>
    <row r="3180" spans="1:26" ht="14.25" customHeight="1">
      <c r="A3180" s="1">
        <v>2877</v>
      </c>
      <c r="B3180" s="2">
        <v>1</v>
      </c>
      <c r="C3180" s="1" t="s">
        <v>2958</v>
      </c>
      <c r="D3180" s="1" t="s">
        <v>2959</v>
      </c>
      <c r="E3180" s="1">
        <v>2019</v>
      </c>
      <c r="F3180" s="1" t="s">
        <v>2960</v>
      </c>
      <c r="G3180" s="1" t="s">
        <v>2961</v>
      </c>
      <c r="H3180" s="8" t="str">
        <f>HYPERLINK("https://doi.org/"&amp;G3180)</f>
        <v>https://doi.org/10.3390/rs11070761</v>
      </c>
      <c r="I3180" s="1" t="s">
        <v>2962</v>
      </c>
      <c r="J3180" s="1" t="s">
        <v>2820</v>
      </c>
      <c r="K3180" s="2">
        <v>1</v>
      </c>
      <c r="M3180" s="1" t="s">
        <v>2963</v>
      </c>
      <c r="N3180" s="9">
        <f>S3180*Unit_conversion!$C$5</f>
        <v>1.4401291069289017</v>
      </c>
      <c r="Q3180" s="2"/>
      <c r="R3180" s="10"/>
      <c r="S3180" s="2">
        <v>40.9</v>
      </c>
      <c r="T3180" s="2">
        <v>147.80000000000001</v>
      </c>
      <c r="U3180" s="2" t="s">
        <v>26</v>
      </c>
      <c r="W3180" s="2" t="s">
        <v>2522</v>
      </c>
      <c r="X3180" s="2" t="s">
        <v>1141</v>
      </c>
      <c r="Y3180" s="2"/>
      <c r="Z3180" s="2" t="s">
        <v>2969</v>
      </c>
    </row>
    <row r="3181" spans="1:26" ht="14.25" customHeight="1">
      <c r="A3181" s="1">
        <v>2877</v>
      </c>
      <c r="B3181" s="2">
        <v>1</v>
      </c>
      <c r="C3181" s="1" t="s">
        <v>2958</v>
      </c>
      <c r="D3181" s="1" t="s">
        <v>2959</v>
      </c>
      <c r="E3181" s="1">
        <v>2019</v>
      </c>
      <c r="F3181" s="1" t="s">
        <v>2960</v>
      </c>
      <c r="G3181" s="1" t="s">
        <v>2961</v>
      </c>
      <c r="H3181" s="8" t="str">
        <f>HYPERLINK("https://doi.org/"&amp;G3181)</f>
        <v>https://doi.org/10.3390/rs11070761</v>
      </c>
      <c r="I3181" s="1" t="s">
        <v>2962</v>
      </c>
      <c r="J3181" s="1" t="s">
        <v>2820</v>
      </c>
      <c r="K3181" s="2">
        <v>1</v>
      </c>
      <c r="M3181" s="1" t="s">
        <v>2963</v>
      </c>
      <c r="N3181" s="9">
        <f>S3181*Unit_conversion!$C$5</f>
        <v>1.7851967169020861</v>
      </c>
      <c r="Q3181" s="2"/>
      <c r="R3181" s="10"/>
      <c r="S3181" s="2">
        <v>50.7</v>
      </c>
      <c r="T3181" s="2">
        <v>174.2</v>
      </c>
      <c r="U3181" s="2" t="s">
        <v>26</v>
      </c>
      <c r="W3181" s="2" t="s">
        <v>2964</v>
      </c>
      <c r="X3181" s="2" t="s">
        <v>1141</v>
      </c>
      <c r="Y3181" s="2"/>
      <c r="Z3181" s="2" t="s">
        <v>2970</v>
      </c>
    </row>
    <row r="3182" spans="1:26" ht="14.25" customHeight="1">
      <c r="A3182" s="1">
        <v>2877</v>
      </c>
      <c r="B3182" s="2">
        <v>1</v>
      </c>
      <c r="C3182" s="1" t="s">
        <v>2958</v>
      </c>
      <c r="D3182" s="1" t="s">
        <v>2959</v>
      </c>
      <c r="E3182" s="1">
        <v>2019</v>
      </c>
      <c r="F3182" s="1" t="s">
        <v>2960</v>
      </c>
      <c r="G3182" s="1" t="s">
        <v>2961</v>
      </c>
      <c r="H3182" s="8" t="str">
        <f>HYPERLINK("https://doi.org/"&amp;G3182)</f>
        <v>https://doi.org/10.3390/rs11070761</v>
      </c>
      <c r="I3182" s="1" t="s">
        <v>2962</v>
      </c>
      <c r="J3182" s="1" t="s">
        <v>2820</v>
      </c>
      <c r="K3182" s="2">
        <v>1</v>
      </c>
      <c r="M3182" s="1" t="s">
        <v>2963</v>
      </c>
      <c r="N3182" s="9">
        <f>S3182*Unit_conversion!$C$5</f>
        <v>1.7781545207801843</v>
      </c>
      <c r="Q3182" s="2"/>
      <c r="R3182" s="10"/>
      <c r="S3182" s="2">
        <v>50.5</v>
      </c>
      <c r="T3182" s="2">
        <v>179.6</v>
      </c>
      <c r="U3182" s="2" t="s">
        <v>26</v>
      </c>
      <c r="V3182" s="2" t="s">
        <v>27</v>
      </c>
      <c r="X3182" s="2" t="s">
        <v>1141</v>
      </c>
      <c r="Y3182" s="2"/>
      <c r="Z3182" s="2" t="s">
        <v>2970</v>
      </c>
    </row>
    <row r="3183" spans="1:26" ht="14.25" customHeight="1">
      <c r="A3183" s="1">
        <v>2877</v>
      </c>
      <c r="B3183" s="2">
        <v>1</v>
      </c>
      <c r="C3183" s="1" t="s">
        <v>2958</v>
      </c>
      <c r="D3183" s="1" t="s">
        <v>2959</v>
      </c>
      <c r="E3183" s="1">
        <v>2019</v>
      </c>
      <c r="F3183" s="1" t="s">
        <v>2960</v>
      </c>
      <c r="G3183" s="1" t="s">
        <v>2961</v>
      </c>
      <c r="H3183" s="8" t="str">
        <f>HYPERLINK("https://doi.org/"&amp;G3183)</f>
        <v>https://doi.org/10.3390/rs11070761</v>
      </c>
      <c r="I3183" s="1" t="s">
        <v>2962</v>
      </c>
      <c r="J3183" s="1" t="s">
        <v>2820</v>
      </c>
      <c r="K3183" s="2">
        <v>1</v>
      </c>
      <c r="M3183" s="1" t="s">
        <v>2963</v>
      </c>
      <c r="N3183" s="9">
        <f>S3183*Unit_conversion!$C$5</f>
        <v>0.88379561329866585</v>
      </c>
      <c r="Q3183" s="2"/>
      <c r="R3183" s="10"/>
      <c r="S3183" s="2">
        <v>25.1</v>
      </c>
      <c r="T3183" s="2">
        <v>81.900000000000006</v>
      </c>
      <c r="U3183" s="2" t="s">
        <v>26</v>
      </c>
      <c r="V3183" s="2" t="s">
        <v>439</v>
      </c>
      <c r="X3183" s="2" t="s">
        <v>1141</v>
      </c>
      <c r="Y3183" s="2"/>
      <c r="Z3183" s="2" t="s">
        <v>2970</v>
      </c>
    </row>
    <row r="3184" spans="1:26" ht="14.25" customHeight="1">
      <c r="A3184" s="1">
        <v>2877</v>
      </c>
      <c r="B3184" s="2">
        <v>1</v>
      </c>
      <c r="C3184" s="1" t="s">
        <v>2958</v>
      </c>
      <c r="D3184" s="1" t="s">
        <v>2959</v>
      </c>
      <c r="E3184" s="1">
        <v>2019</v>
      </c>
      <c r="F3184" s="1" t="s">
        <v>2960</v>
      </c>
      <c r="G3184" s="1" t="s">
        <v>2961</v>
      </c>
      <c r="H3184" s="8" t="str">
        <f>HYPERLINK("https://doi.org/"&amp;G3184)</f>
        <v>https://doi.org/10.3390/rs11070761</v>
      </c>
      <c r="I3184" s="1" t="s">
        <v>2962</v>
      </c>
      <c r="J3184" s="1" t="s">
        <v>2820</v>
      </c>
      <c r="K3184" s="2">
        <v>1</v>
      </c>
      <c r="M3184" s="1" t="s">
        <v>2963</v>
      </c>
      <c r="N3184" s="9">
        <f>S3184*Unit_conversion!$C$5</f>
        <v>1.4577345972336559</v>
      </c>
      <c r="Q3184" s="2"/>
      <c r="R3184" s="10"/>
      <c r="S3184" s="2">
        <v>41.4</v>
      </c>
      <c r="T3184" s="2">
        <v>155.1</v>
      </c>
      <c r="U3184" s="2" t="s">
        <v>26</v>
      </c>
      <c r="V3184" s="2" t="s">
        <v>29</v>
      </c>
      <c r="X3184" s="2" t="s">
        <v>1141</v>
      </c>
      <c r="Y3184" s="2"/>
      <c r="Z3184" s="2" t="s">
        <v>2970</v>
      </c>
    </row>
    <row r="3185" spans="1:27" ht="14.25" customHeight="1">
      <c r="A3185" s="1">
        <v>2877</v>
      </c>
      <c r="B3185" s="2">
        <v>1</v>
      </c>
      <c r="C3185" s="1" t="s">
        <v>2958</v>
      </c>
      <c r="D3185" s="1" t="s">
        <v>2959</v>
      </c>
      <c r="E3185" s="1">
        <v>2019</v>
      </c>
      <c r="F3185" s="1" t="s">
        <v>2960</v>
      </c>
      <c r="G3185" s="1" t="s">
        <v>2961</v>
      </c>
      <c r="H3185" s="8" t="str">
        <f>HYPERLINK("https://doi.org/"&amp;G3185)</f>
        <v>https://doi.org/10.3390/rs11070761</v>
      </c>
      <c r="I3185" s="1" t="s">
        <v>2962</v>
      </c>
      <c r="J3185" s="1" t="s">
        <v>2820</v>
      </c>
      <c r="K3185" s="2">
        <v>1</v>
      </c>
      <c r="M3185" s="1" t="s">
        <v>2963</v>
      </c>
      <c r="N3185" s="9">
        <f>S3185*Unit_conversion!$C$5</f>
        <v>1.609141813854543</v>
      </c>
      <c r="Q3185" s="2"/>
      <c r="R3185" s="10"/>
      <c r="S3185" s="2">
        <v>45.7</v>
      </c>
      <c r="T3185" s="2">
        <v>168.2</v>
      </c>
      <c r="U3185" s="2" t="s">
        <v>26</v>
      </c>
      <c r="W3185" s="2" t="s">
        <v>2522</v>
      </c>
      <c r="X3185" s="2" t="s">
        <v>1141</v>
      </c>
      <c r="Y3185" s="2"/>
      <c r="Z3185" s="2" t="s">
        <v>2970</v>
      </c>
    </row>
    <row r="3186" spans="1:27" ht="14.25" customHeight="1">
      <c r="A3186" s="1">
        <v>2877</v>
      </c>
      <c r="B3186" s="2">
        <v>1</v>
      </c>
      <c r="C3186" s="1" t="s">
        <v>2958</v>
      </c>
      <c r="D3186" s="1" t="s">
        <v>2959</v>
      </c>
      <c r="E3186" s="1">
        <v>2019</v>
      </c>
      <c r="F3186" s="1" t="s">
        <v>2960</v>
      </c>
      <c r="G3186" s="1" t="s">
        <v>2961</v>
      </c>
      <c r="H3186" s="8" t="str">
        <f>HYPERLINK("https://doi.org/"&amp;G3186)</f>
        <v>https://doi.org/10.3390/rs11070761</v>
      </c>
      <c r="I3186" s="1" t="s">
        <v>2962</v>
      </c>
      <c r="J3186" s="1" t="s">
        <v>2820</v>
      </c>
      <c r="K3186" s="2">
        <v>1</v>
      </c>
      <c r="M3186" s="1" t="s">
        <v>2963</v>
      </c>
      <c r="N3186" s="9">
        <f>S3186*Unit_conversion!$C$5</f>
        <v>0.19718149141324814</v>
      </c>
      <c r="Q3186" s="2"/>
      <c r="R3186" s="10"/>
      <c r="S3186" s="2">
        <v>5.6</v>
      </c>
      <c r="T3186" s="2">
        <v>168.2</v>
      </c>
      <c r="U3186" s="2" t="s">
        <v>26</v>
      </c>
      <c r="V3186" s="2"/>
      <c r="W3186" s="2" t="s">
        <v>2522</v>
      </c>
      <c r="X3186" s="2" t="s">
        <v>1141</v>
      </c>
      <c r="Y3186" s="2"/>
      <c r="Z3186" s="2" t="s">
        <v>2971</v>
      </c>
      <c r="AA3186" s="2"/>
    </row>
    <row r="3187" spans="1:27" ht="14.25" customHeight="1">
      <c r="A3187" s="1">
        <v>2789</v>
      </c>
      <c r="B3187" s="2">
        <v>1</v>
      </c>
      <c r="C3187" s="1" t="s">
        <v>2972</v>
      </c>
      <c r="D3187" s="1" t="s">
        <v>2973</v>
      </c>
      <c r="E3187" s="1">
        <v>2019</v>
      </c>
      <c r="F3187" s="1" t="s">
        <v>2974</v>
      </c>
      <c r="G3187" s="1" t="s">
        <v>2975</v>
      </c>
      <c r="H3187" s="8" t="str">
        <f>HYPERLINK("https://doi.org/"&amp;G3187)</f>
        <v>https://doi.org/10.3390/rs11131587</v>
      </c>
      <c r="I3187" s="1" t="s">
        <v>2976</v>
      </c>
      <c r="J3187" s="1" t="s">
        <v>2820</v>
      </c>
      <c r="K3187" s="2">
        <v>1</v>
      </c>
      <c r="M3187" s="2" t="s">
        <v>803</v>
      </c>
      <c r="N3187" s="9">
        <f t="shared" ref="N3187:N3192" si="64">P3187/R3187</f>
        <v>0.35666666666666663</v>
      </c>
      <c r="O3187" s="21">
        <f t="shared" ref="O3187:O3192" si="65">Q3187/R3187</f>
        <v>0.92</v>
      </c>
      <c r="P3187" s="2">
        <v>10.7</v>
      </c>
      <c r="Q3187" s="2">
        <v>27.6</v>
      </c>
      <c r="R3187" s="10">
        <v>30</v>
      </c>
      <c r="U3187" s="2" t="s">
        <v>45</v>
      </c>
      <c r="V3187" s="2"/>
      <c r="W3187" s="2" t="s">
        <v>1149</v>
      </c>
      <c r="X3187" s="2" t="s">
        <v>1141</v>
      </c>
      <c r="Y3187" s="2" t="s">
        <v>216</v>
      </c>
      <c r="AA3187" s="2"/>
    </row>
    <row r="3188" spans="1:27" ht="14.25" customHeight="1">
      <c r="A3188" s="1">
        <v>2789</v>
      </c>
      <c r="B3188" s="2">
        <v>1</v>
      </c>
      <c r="C3188" s="1" t="s">
        <v>2972</v>
      </c>
      <c r="D3188" s="1" t="s">
        <v>2973</v>
      </c>
      <c r="E3188" s="1">
        <v>2019</v>
      </c>
      <c r="F3188" s="1" t="s">
        <v>2974</v>
      </c>
      <c r="G3188" s="1" t="s">
        <v>2975</v>
      </c>
      <c r="H3188" s="8" t="str">
        <f>HYPERLINK("https://doi.org/"&amp;G3188)</f>
        <v>https://doi.org/10.3390/rs11131587</v>
      </c>
      <c r="I3188" s="1" t="s">
        <v>2976</v>
      </c>
      <c r="J3188" s="1" t="s">
        <v>2820</v>
      </c>
      <c r="K3188" s="2">
        <v>1</v>
      </c>
      <c r="L3188" s="2"/>
      <c r="M3188" s="2" t="s">
        <v>803</v>
      </c>
      <c r="N3188" s="9">
        <f t="shared" si="64"/>
        <v>0.24666666666666667</v>
      </c>
      <c r="O3188" s="21">
        <f t="shared" si="65"/>
        <v>0.90333333333333343</v>
      </c>
      <c r="P3188" s="2">
        <v>7.4</v>
      </c>
      <c r="Q3188" s="2">
        <v>27.1</v>
      </c>
      <c r="R3188" s="10">
        <v>30</v>
      </c>
      <c r="U3188" s="2" t="s">
        <v>45</v>
      </c>
      <c r="V3188" s="2"/>
      <c r="W3188" s="2" t="s">
        <v>2977</v>
      </c>
      <c r="X3188" s="2" t="s">
        <v>1141</v>
      </c>
      <c r="Y3188" s="2" t="s">
        <v>216</v>
      </c>
      <c r="Z3188" s="2"/>
      <c r="AA3188" s="2"/>
    </row>
    <row r="3189" spans="1:27" ht="14.25" customHeight="1">
      <c r="A3189" s="1">
        <v>2789</v>
      </c>
      <c r="B3189" s="2">
        <v>1</v>
      </c>
      <c r="C3189" s="1" t="s">
        <v>2972</v>
      </c>
      <c r="D3189" s="1" t="s">
        <v>2973</v>
      </c>
      <c r="E3189" s="1">
        <v>2019</v>
      </c>
      <c r="F3189" s="1" t="s">
        <v>2974</v>
      </c>
      <c r="G3189" s="1" t="s">
        <v>2975</v>
      </c>
      <c r="H3189" s="8" t="str">
        <f>HYPERLINK("https://doi.org/"&amp;G3189)</f>
        <v>https://doi.org/10.3390/rs11131587</v>
      </c>
      <c r="I3189" s="1" t="s">
        <v>2976</v>
      </c>
      <c r="J3189" s="1" t="s">
        <v>2820</v>
      </c>
      <c r="K3189" s="2">
        <v>1</v>
      </c>
      <c r="L3189" s="2"/>
      <c r="M3189" s="2" t="s">
        <v>803</v>
      </c>
      <c r="N3189" s="9">
        <f t="shared" si="64"/>
        <v>0.19666666666666668</v>
      </c>
      <c r="O3189" s="21">
        <f t="shared" si="65"/>
        <v>0.88</v>
      </c>
      <c r="P3189" s="2">
        <v>5.9</v>
      </c>
      <c r="Q3189" s="2">
        <v>26.4</v>
      </c>
      <c r="R3189" s="10">
        <v>30</v>
      </c>
      <c r="U3189" s="2" t="s">
        <v>45</v>
      </c>
      <c r="V3189" s="2"/>
      <c r="W3189" s="2" t="s">
        <v>699</v>
      </c>
      <c r="X3189" s="2" t="s">
        <v>1141</v>
      </c>
      <c r="Y3189" s="2" t="s">
        <v>216</v>
      </c>
      <c r="Z3189" s="2"/>
      <c r="AA3189" s="2"/>
    </row>
    <row r="3190" spans="1:27" ht="14.25" customHeight="1">
      <c r="A3190" s="1">
        <v>2789</v>
      </c>
      <c r="B3190" s="2">
        <v>1</v>
      </c>
      <c r="C3190" s="1" t="s">
        <v>2972</v>
      </c>
      <c r="D3190" s="1" t="s">
        <v>2973</v>
      </c>
      <c r="E3190" s="1">
        <v>2019</v>
      </c>
      <c r="F3190" s="1" t="s">
        <v>2974</v>
      </c>
      <c r="G3190" s="1" t="s">
        <v>2975</v>
      </c>
      <c r="H3190" s="8" t="str">
        <f>HYPERLINK("https://doi.org/"&amp;G3190)</f>
        <v>https://doi.org/10.3390/rs11131587</v>
      </c>
      <c r="I3190" s="1" t="s">
        <v>2976</v>
      </c>
      <c r="J3190" s="1" t="s">
        <v>2820</v>
      </c>
      <c r="K3190" s="2">
        <v>1</v>
      </c>
      <c r="L3190" s="2"/>
      <c r="M3190" s="2" t="s">
        <v>803</v>
      </c>
      <c r="N3190" s="9">
        <f t="shared" si="64"/>
        <v>0.29333333333333333</v>
      </c>
      <c r="O3190" s="21">
        <f t="shared" si="65"/>
        <v>1.0033333333333334</v>
      </c>
      <c r="P3190" s="2">
        <v>8.8000000000000007</v>
      </c>
      <c r="Q3190" s="2">
        <v>30.1</v>
      </c>
      <c r="R3190" s="10">
        <v>30</v>
      </c>
      <c r="U3190" s="2" t="s">
        <v>45</v>
      </c>
      <c r="V3190" s="2"/>
      <c r="W3190" s="2" t="s">
        <v>1147</v>
      </c>
      <c r="X3190" s="2" t="s">
        <v>1141</v>
      </c>
      <c r="Y3190" s="2" t="s">
        <v>216</v>
      </c>
      <c r="Z3190" s="2"/>
      <c r="AA3190" s="2"/>
    </row>
    <row r="3191" spans="1:27" ht="14.25" customHeight="1">
      <c r="A3191" s="1">
        <v>2789</v>
      </c>
      <c r="B3191" s="2">
        <v>1</v>
      </c>
      <c r="C3191" s="1" t="s">
        <v>2972</v>
      </c>
      <c r="D3191" s="1" t="s">
        <v>2973</v>
      </c>
      <c r="E3191" s="1">
        <v>2019</v>
      </c>
      <c r="F3191" s="1" t="s">
        <v>2974</v>
      </c>
      <c r="G3191" s="1" t="s">
        <v>2975</v>
      </c>
      <c r="H3191" s="8" t="str">
        <f>HYPERLINK("https://doi.org/"&amp;G3191)</f>
        <v>https://doi.org/10.3390/rs11131587</v>
      </c>
      <c r="I3191" s="1" t="s">
        <v>2976</v>
      </c>
      <c r="J3191" s="1" t="s">
        <v>2820</v>
      </c>
      <c r="K3191" s="2">
        <v>1</v>
      </c>
      <c r="L3191" s="2"/>
      <c r="M3191" s="2" t="s">
        <v>803</v>
      </c>
      <c r="N3191" s="9">
        <f t="shared" si="64"/>
        <v>0.63666666666666671</v>
      </c>
      <c r="O3191" s="21">
        <f t="shared" si="65"/>
        <v>1.6266666666666665</v>
      </c>
      <c r="P3191" s="2">
        <v>19.100000000000001</v>
      </c>
      <c r="Q3191" s="2">
        <v>48.8</v>
      </c>
      <c r="R3191" s="10">
        <v>30</v>
      </c>
      <c r="U3191" s="2" t="s">
        <v>45</v>
      </c>
      <c r="V3191" s="2"/>
      <c r="W3191" s="2" t="s">
        <v>2978</v>
      </c>
      <c r="X3191" s="2" t="s">
        <v>1141</v>
      </c>
      <c r="Y3191" s="2" t="s">
        <v>216</v>
      </c>
      <c r="Z3191" s="2"/>
    </row>
    <row r="3192" spans="1:27" ht="14.25" customHeight="1">
      <c r="A3192" s="1">
        <v>2789</v>
      </c>
      <c r="B3192" s="2">
        <v>1</v>
      </c>
      <c r="C3192" s="1" t="s">
        <v>2972</v>
      </c>
      <c r="D3192" s="1" t="s">
        <v>2973</v>
      </c>
      <c r="E3192" s="1">
        <v>2019</v>
      </c>
      <c r="F3192" s="1" t="s">
        <v>2974</v>
      </c>
      <c r="G3192" s="1" t="s">
        <v>2975</v>
      </c>
      <c r="H3192" s="8" t="str">
        <f>HYPERLINK("https://doi.org/"&amp;G3192)</f>
        <v>https://doi.org/10.3390/rs11131587</v>
      </c>
      <c r="I3192" s="1" t="s">
        <v>2976</v>
      </c>
      <c r="J3192" s="1" t="s">
        <v>2820</v>
      </c>
      <c r="K3192" s="2">
        <v>1</v>
      </c>
      <c r="L3192" s="2"/>
      <c r="M3192" s="2" t="s">
        <v>803</v>
      </c>
      <c r="N3192" s="9">
        <f t="shared" si="64"/>
        <v>0.61</v>
      </c>
      <c r="O3192" s="21">
        <f t="shared" si="65"/>
        <v>1.3433333333333333</v>
      </c>
      <c r="P3192" s="2">
        <v>18.3</v>
      </c>
      <c r="Q3192" s="2">
        <v>40.299999999999997</v>
      </c>
      <c r="R3192" s="10">
        <v>30</v>
      </c>
      <c r="U3192" s="2" t="s">
        <v>45</v>
      </c>
      <c r="V3192" s="2"/>
      <c r="W3192" s="2" t="s">
        <v>2979</v>
      </c>
      <c r="X3192" s="2" t="s">
        <v>1141</v>
      </c>
      <c r="Y3192" s="2" t="s">
        <v>216</v>
      </c>
      <c r="Z3192" s="2"/>
    </row>
    <row r="3193" spans="1:27" ht="14.25" customHeight="1">
      <c r="A3193" s="1">
        <v>2662</v>
      </c>
      <c r="B3193" s="2">
        <v>1</v>
      </c>
      <c r="C3193" s="1" t="s">
        <v>2980</v>
      </c>
      <c r="D3193" s="1" t="s">
        <v>2981</v>
      </c>
      <c r="E3193" s="1">
        <v>2019</v>
      </c>
      <c r="F3193" s="1" t="s">
        <v>2982</v>
      </c>
      <c r="G3193" s="1" t="s">
        <v>2983</v>
      </c>
      <c r="H3193" s="8" t="str">
        <f>HYPERLINK("https://doi.org/"&amp;G3193)</f>
        <v>https://doi.org/10.3390/rs11232856</v>
      </c>
      <c r="I3193" s="1" t="s">
        <v>2984</v>
      </c>
      <c r="J3193" s="1" t="s">
        <v>2820</v>
      </c>
      <c r="K3193" s="2">
        <v>1</v>
      </c>
      <c r="L3193" s="2"/>
      <c r="M3193" s="2" t="s">
        <v>2985</v>
      </c>
      <c r="N3193" s="25">
        <v>0.47499999999999998</v>
      </c>
      <c r="O3193" s="21"/>
      <c r="Q3193" s="2"/>
      <c r="R3193" s="4"/>
      <c r="U3193" s="2" t="s">
        <v>35</v>
      </c>
      <c r="V3193" s="2"/>
      <c r="W3193" s="2" t="s">
        <v>2986</v>
      </c>
      <c r="X3193" s="2" t="s">
        <v>1141</v>
      </c>
      <c r="Y3193" s="2" t="s">
        <v>1071</v>
      </c>
    </row>
    <row r="3194" spans="1:27" ht="14.25" customHeight="1">
      <c r="A3194" s="1">
        <v>2662</v>
      </c>
      <c r="B3194" s="2">
        <v>1</v>
      </c>
      <c r="C3194" s="1" t="s">
        <v>2980</v>
      </c>
      <c r="D3194" s="1" t="s">
        <v>2981</v>
      </c>
      <c r="E3194" s="1">
        <v>2019</v>
      </c>
      <c r="F3194" s="1" t="s">
        <v>2982</v>
      </c>
      <c r="G3194" s="1" t="s">
        <v>2983</v>
      </c>
      <c r="H3194" s="8" t="str">
        <f>HYPERLINK("https://doi.org/"&amp;G3194)</f>
        <v>https://doi.org/10.3390/rs11232856</v>
      </c>
      <c r="I3194" s="1" t="s">
        <v>2984</v>
      </c>
      <c r="J3194" s="1" t="s">
        <v>2820</v>
      </c>
      <c r="K3194" s="2">
        <v>1</v>
      </c>
      <c r="L3194" s="2"/>
      <c r="M3194" s="2" t="s">
        <v>2987</v>
      </c>
      <c r="N3194" s="25">
        <v>0.27</v>
      </c>
      <c r="O3194" s="21"/>
      <c r="Q3194" s="2"/>
      <c r="R3194" s="4"/>
      <c r="U3194" s="2" t="s">
        <v>35</v>
      </c>
      <c r="V3194" s="2"/>
      <c r="W3194" s="2" t="s">
        <v>2986</v>
      </c>
      <c r="X3194" s="2" t="s">
        <v>1141</v>
      </c>
      <c r="Y3194" s="2" t="s">
        <v>1071</v>
      </c>
      <c r="Z3194" s="2"/>
      <c r="AA3194" s="2"/>
    </row>
    <row r="3195" spans="1:27" ht="14.25" customHeight="1">
      <c r="A3195" s="1">
        <v>2662</v>
      </c>
      <c r="B3195" s="2">
        <v>1</v>
      </c>
      <c r="C3195" s="1" t="s">
        <v>2980</v>
      </c>
      <c r="D3195" s="1" t="s">
        <v>2981</v>
      </c>
      <c r="E3195" s="1">
        <v>2019</v>
      </c>
      <c r="F3195" s="1" t="s">
        <v>2982</v>
      </c>
      <c r="G3195" s="1" t="s">
        <v>2983</v>
      </c>
      <c r="H3195" s="8" t="str">
        <f>HYPERLINK("https://doi.org/"&amp;G3195)</f>
        <v>https://doi.org/10.3390/rs11232856</v>
      </c>
      <c r="I3195" s="1" t="s">
        <v>2984</v>
      </c>
      <c r="J3195" s="1" t="s">
        <v>2820</v>
      </c>
      <c r="K3195" s="2">
        <v>1</v>
      </c>
      <c r="L3195" s="2"/>
      <c r="M3195" s="2" t="s">
        <v>2985</v>
      </c>
      <c r="N3195" s="25">
        <v>0.44600000000000001</v>
      </c>
      <c r="O3195" s="21"/>
      <c r="Q3195" s="2"/>
      <c r="R3195" s="4"/>
      <c r="U3195" s="2" t="s">
        <v>35</v>
      </c>
      <c r="V3195" s="2"/>
      <c r="W3195" s="2" t="s">
        <v>2988</v>
      </c>
      <c r="X3195" s="2" t="s">
        <v>1141</v>
      </c>
      <c r="Y3195" s="2" t="s">
        <v>1071</v>
      </c>
      <c r="Z3195" s="2"/>
      <c r="AA3195" s="2"/>
    </row>
    <row r="3196" spans="1:27" ht="14.25" customHeight="1">
      <c r="A3196" s="1">
        <v>2662</v>
      </c>
      <c r="B3196" s="2">
        <v>1</v>
      </c>
      <c r="C3196" s="1" t="s">
        <v>2980</v>
      </c>
      <c r="D3196" s="1" t="s">
        <v>2981</v>
      </c>
      <c r="E3196" s="1">
        <v>2019</v>
      </c>
      <c r="F3196" s="1" t="s">
        <v>2982</v>
      </c>
      <c r="G3196" s="1" t="s">
        <v>2983</v>
      </c>
      <c r="H3196" s="8" t="str">
        <f>HYPERLINK("https://doi.org/"&amp;G3196)</f>
        <v>https://doi.org/10.3390/rs11232856</v>
      </c>
      <c r="I3196" s="1" t="s">
        <v>2984</v>
      </c>
      <c r="J3196" s="1" t="s">
        <v>2820</v>
      </c>
      <c r="K3196" s="2">
        <v>1</v>
      </c>
      <c r="L3196" s="2"/>
      <c r="M3196" s="2" t="s">
        <v>2987</v>
      </c>
      <c r="N3196" s="25">
        <v>0.374</v>
      </c>
      <c r="O3196" s="21"/>
      <c r="Q3196" s="2"/>
      <c r="R3196" s="4"/>
      <c r="U3196" s="2" t="s">
        <v>35</v>
      </c>
      <c r="V3196" s="2"/>
      <c r="W3196" s="2" t="s">
        <v>2988</v>
      </c>
      <c r="X3196" s="2" t="s">
        <v>1141</v>
      </c>
      <c r="Y3196" s="2" t="s">
        <v>1071</v>
      </c>
      <c r="Z3196" s="2"/>
      <c r="AA3196" s="2"/>
    </row>
    <row r="3197" spans="1:27" ht="14.25" customHeight="1">
      <c r="A3197" s="1">
        <v>2662</v>
      </c>
      <c r="B3197" s="2">
        <v>1</v>
      </c>
      <c r="C3197" s="1" t="s">
        <v>2980</v>
      </c>
      <c r="D3197" s="1" t="s">
        <v>2981</v>
      </c>
      <c r="E3197" s="1">
        <v>2019</v>
      </c>
      <c r="F3197" s="1" t="s">
        <v>2982</v>
      </c>
      <c r="G3197" s="1" t="s">
        <v>2983</v>
      </c>
      <c r="H3197" s="8" t="str">
        <f>HYPERLINK("https://doi.org/"&amp;G3197)</f>
        <v>https://doi.org/10.3390/rs11232856</v>
      </c>
      <c r="I3197" s="1" t="s">
        <v>2984</v>
      </c>
      <c r="J3197" s="1" t="s">
        <v>2820</v>
      </c>
      <c r="K3197" s="2">
        <v>1</v>
      </c>
      <c r="L3197" s="2"/>
      <c r="M3197" s="2" t="s">
        <v>2985</v>
      </c>
      <c r="N3197" s="25">
        <v>0.69599999999999995</v>
      </c>
      <c r="O3197" s="21"/>
      <c r="Q3197" s="2"/>
      <c r="R3197" s="4"/>
      <c r="U3197" s="2" t="s">
        <v>35</v>
      </c>
      <c r="V3197" s="2"/>
      <c r="W3197" s="2" t="s">
        <v>2986</v>
      </c>
      <c r="X3197" s="2" t="s">
        <v>1141</v>
      </c>
      <c r="Y3197" s="2" t="s">
        <v>1073</v>
      </c>
      <c r="Z3197" s="2"/>
      <c r="AA3197" s="2"/>
    </row>
    <row r="3198" spans="1:27" ht="14.25" customHeight="1">
      <c r="A3198" s="1">
        <v>2662</v>
      </c>
      <c r="B3198" s="2">
        <v>1</v>
      </c>
      <c r="C3198" s="1" t="s">
        <v>2980</v>
      </c>
      <c r="D3198" s="1" t="s">
        <v>2981</v>
      </c>
      <c r="E3198" s="1">
        <v>2019</v>
      </c>
      <c r="F3198" s="1" t="s">
        <v>2982</v>
      </c>
      <c r="G3198" s="1" t="s">
        <v>2983</v>
      </c>
      <c r="H3198" s="8" t="str">
        <f>HYPERLINK("https://doi.org/"&amp;G3198)</f>
        <v>https://doi.org/10.3390/rs11232856</v>
      </c>
      <c r="I3198" s="1" t="s">
        <v>2984</v>
      </c>
      <c r="J3198" s="1" t="s">
        <v>2820</v>
      </c>
      <c r="K3198" s="2">
        <v>1</v>
      </c>
      <c r="L3198" s="2"/>
      <c r="M3198" s="2" t="s">
        <v>2987</v>
      </c>
      <c r="N3198" s="25">
        <v>0.47099999999999997</v>
      </c>
      <c r="O3198" s="21"/>
      <c r="Q3198" s="2"/>
      <c r="R3198" s="4"/>
      <c r="U3198" s="2" t="s">
        <v>35</v>
      </c>
      <c r="V3198" s="2"/>
      <c r="W3198" s="2" t="s">
        <v>2986</v>
      </c>
      <c r="X3198" s="2" t="s">
        <v>1141</v>
      </c>
      <c r="Y3198" s="2" t="s">
        <v>1073</v>
      </c>
      <c r="Z3198" s="2"/>
      <c r="AA3198" s="2"/>
    </row>
    <row r="3199" spans="1:27" ht="14.25" customHeight="1">
      <c r="A3199" s="1">
        <v>2662</v>
      </c>
      <c r="B3199" s="2">
        <v>1</v>
      </c>
      <c r="C3199" s="1" t="s">
        <v>2980</v>
      </c>
      <c r="D3199" s="1" t="s">
        <v>2981</v>
      </c>
      <c r="E3199" s="1">
        <v>2019</v>
      </c>
      <c r="F3199" s="1" t="s">
        <v>2982</v>
      </c>
      <c r="G3199" s="1" t="s">
        <v>2983</v>
      </c>
      <c r="H3199" s="8" t="str">
        <f>HYPERLINK("https://doi.org/"&amp;G3199)</f>
        <v>https://doi.org/10.3390/rs11232856</v>
      </c>
      <c r="I3199" s="1" t="s">
        <v>2984</v>
      </c>
      <c r="J3199" s="1" t="s">
        <v>2820</v>
      </c>
      <c r="K3199" s="2">
        <v>1</v>
      </c>
      <c r="L3199" s="2"/>
      <c r="M3199" s="21" t="s">
        <v>2985</v>
      </c>
      <c r="N3199" s="25">
        <v>0.52500000000000002</v>
      </c>
      <c r="O3199" s="21"/>
      <c r="Q3199" s="21"/>
      <c r="R3199" s="26"/>
      <c r="S3199" s="21"/>
      <c r="T3199" s="21"/>
      <c r="U3199" s="21" t="s">
        <v>35</v>
      </c>
      <c r="V3199" s="21"/>
      <c r="W3199" s="21" t="s">
        <v>2988</v>
      </c>
      <c r="X3199" s="2" t="s">
        <v>1141</v>
      </c>
      <c r="Y3199" s="2" t="s">
        <v>1073</v>
      </c>
      <c r="Z3199" s="2"/>
      <c r="AA3199" s="2"/>
    </row>
    <row r="3200" spans="1:27" ht="14.25" customHeight="1">
      <c r="A3200" s="1">
        <v>2662</v>
      </c>
      <c r="B3200" s="2">
        <v>1</v>
      </c>
      <c r="C3200" s="1" t="s">
        <v>2980</v>
      </c>
      <c r="D3200" s="1" t="s">
        <v>2981</v>
      </c>
      <c r="E3200" s="1">
        <v>2019</v>
      </c>
      <c r="F3200" s="1" t="s">
        <v>2982</v>
      </c>
      <c r="G3200" s="1" t="s">
        <v>2983</v>
      </c>
      <c r="H3200" s="8" t="str">
        <f>HYPERLINK("https://doi.org/"&amp;G3200)</f>
        <v>https://doi.org/10.3390/rs11232856</v>
      </c>
      <c r="I3200" s="1" t="s">
        <v>2984</v>
      </c>
      <c r="J3200" s="1" t="s">
        <v>2820</v>
      </c>
      <c r="K3200" s="2">
        <v>1</v>
      </c>
      <c r="L3200" s="2"/>
      <c r="M3200" s="21" t="s">
        <v>2987</v>
      </c>
      <c r="N3200" s="25">
        <v>0.51100000000000001</v>
      </c>
      <c r="O3200" s="21"/>
      <c r="Q3200" s="21"/>
      <c r="R3200" s="26"/>
      <c r="S3200" s="21"/>
      <c r="T3200" s="21"/>
      <c r="U3200" s="21" t="s">
        <v>35</v>
      </c>
      <c r="V3200" s="21"/>
      <c r="W3200" s="21" t="s">
        <v>2988</v>
      </c>
      <c r="X3200" s="2" t="s">
        <v>1141</v>
      </c>
      <c r="Y3200" s="2" t="s">
        <v>1073</v>
      </c>
      <c r="Z3200" s="2"/>
      <c r="AA3200" s="2"/>
    </row>
    <row r="3201" spans="1:27" ht="14.25" customHeight="1">
      <c r="A3201" s="1">
        <v>2611</v>
      </c>
      <c r="B3201" s="2">
        <v>1</v>
      </c>
      <c r="C3201" s="1" t="s">
        <v>2989</v>
      </c>
      <c r="D3201" s="1" t="s">
        <v>2990</v>
      </c>
      <c r="E3201" s="1">
        <v>2020</v>
      </c>
      <c r="F3201" s="1" t="s">
        <v>2991</v>
      </c>
      <c r="G3201" s="1" t="s">
        <v>2992</v>
      </c>
      <c r="H3201" s="8" t="str">
        <f>HYPERLINK("https://doi.org/"&amp;G3201)</f>
        <v>https://doi.org/10.3390/rs12020332</v>
      </c>
      <c r="I3201" s="1" t="s">
        <v>2993</v>
      </c>
      <c r="J3201" s="1" t="s">
        <v>2820</v>
      </c>
      <c r="K3201" s="2">
        <v>1</v>
      </c>
      <c r="L3201" s="2"/>
      <c r="M3201" s="21" t="s">
        <v>2994</v>
      </c>
      <c r="N3201" s="25">
        <v>0.67</v>
      </c>
      <c r="O3201" s="21"/>
      <c r="Q3201" s="21"/>
      <c r="R3201" s="26"/>
      <c r="S3201" s="21"/>
      <c r="T3201" s="21"/>
      <c r="U3201" s="21" t="s">
        <v>35</v>
      </c>
      <c r="V3201" s="21"/>
      <c r="W3201" s="21" t="s">
        <v>712</v>
      </c>
      <c r="X3201" s="2" t="s">
        <v>1141</v>
      </c>
      <c r="Y3201" s="2" t="s">
        <v>2995</v>
      </c>
      <c r="Z3201" s="2"/>
      <c r="AA3201" s="2"/>
    </row>
    <row r="3202" spans="1:27" ht="14.25" customHeight="1">
      <c r="A3202" s="1">
        <v>2611</v>
      </c>
      <c r="B3202" s="2">
        <v>1</v>
      </c>
      <c r="C3202" s="1" t="s">
        <v>2989</v>
      </c>
      <c r="D3202" s="1" t="s">
        <v>2990</v>
      </c>
      <c r="E3202" s="1">
        <v>2020</v>
      </c>
      <c r="F3202" s="1" t="s">
        <v>2991</v>
      </c>
      <c r="G3202" s="1" t="s">
        <v>2992</v>
      </c>
      <c r="H3202" s="8" t="str">
        <f>HYPERLINK("https://doi.org/"&amp;G3202)</f>
        <v>https://doi.org/10.3390/rs12020332</v>
      </c>
      <c r="I3202" s="1" t="s">
        <v>2993</v>
      </c>
      <c r="J3202" s="1" t="s">
        <v>2820</v>
      </c>
      <c r="K3202" s="2">
        <v>1</v>
      </c>
      <c r="L3202" s="2"/>
      <c r="M3202" s="21" t="s">
        <v>2994</v>
      </c>
      <c r="N3202" s="25">
        <v>0.73599999999999999</v>
      </c>
      <c r="O3202" s="21"/>
      <c r="Q3202" s="21"/>
      <c r="R3202" s="26"/>
      <c r="S3202" s="21"/>
      <c r="T3202" s="21"/>
      <c r="U3202" s="21" t="s">
        <v>35</v>
      </c>
      <c r="V3202" s="21"/>
      <c r="W3202" s="21" t="s">
        <v>970</v>
      </c>
      <c r="X3202" s="21" t="s">
        <v>1141</v>
      </c>
      <c r="Y3202" s="2"/>
    </row>
    <row r="3203" spans="1:27" ht="14.25" customHeight="1">
      <c r="A3203" s="1">
        <v>2611</v>
      </c>
      <c r="B3203" s="2">
        <v>1</v>
      </c>
      <c r="C3203" s="1" t="s">
        <v>2989</v>
      </c>
      <c r="D3203" s="1" t="s">
        <v>2990</v>
      </c>
      <c r="E3203" s="1">
        <v>2020</v>
      </c>
      <c r="F3203" s="1" t="s">
        <v>2991</v>
      </c>
      <c r="G3203" s="1" t="s">
        <v>2992</v>
      </c>
      <c r="H3203" s="8" t="str">
        <f>HYPERLINK("https://doi.org/"&amp;G3203)</f>
        <v>https://doi.org/10.3390/rs12020332</v>
      </c>
      <c r="I3203" s="1" t="s">
        <v>2993</v>
      </c>
      <c r="J3203" s="1" t="s">
        <v>2820</v>
      </c>
      <c r="K3203" s="2">
        <v>1</v>
      </c>
      <c r="L3203" s="2"/>
      <c r="M3203" s="21" t="s">
        <v>2994</v>
      </c>
      <c r="N3203" s="25">
        <v>0.76800000000000002</v>
      </c>
      <c r="O3203" s="21"/>
      <c r="Q3203" s="21"/>
      <c r="R3203" s="26"/>
      <c r="S3203" s="21"/>
      <c r="T3203" s="21"/>
      <c r="U3203" s="21" t="s">
        <v>35</v>
      </c>
      <c r="V3203" s="21"/>
      <c r="W3203" s="21" t="s">
        <v>562</v>
      </c>
      <c r="X3203" s="21" t="s">
        <v>1141</v>
      </c>
      <c r="Y3203" s="2"/>
    </row>
    <row r="3204" spans="1:27" ht="14.25" customHeight="1">
      <c r="A3204" s="1">
        <v>2611</v>
      </c>
      <c r="B3204" s="2">
        <v>1</v>
      </c>
      <c r="C3204" s="1" t="s">
        <v>2989</v>
      </c>
      <c r="D3204" s="1" t="s">
        <v>2990</v>
      </c>
      <c r="E3204" s="1">
        <v>2020</v>
      </c>
      <c r="F3204" s="1" t="s">
        <v>2991</v>
      </c>
      <c r="G3204" s="1" t="s">
        <v>2992</v>
      </c>
      <c r="H3204" s="8" t="str">
        <f>HYPERLINK("https://doi.org/"&amp;G3204)</f>
        <v>https://doi.org/10.3390/rs12020332</v>
      </c>
      <c r="I3204" s="1" t="s">
        <v>2993</v>
      </c>
      <c r="J3204" s="1" t="s">
        <v>2820</v>
      </c>
      <c r="K3204" s="2">
        <v>1</v>
      </c>
      <c r="L3204" s="2"/>
      <c r="M3204" s="21" t="s">
        <v>2994</v>
      </c>
      <c r="N3204" s="25">
        <v>0.46800000000000003</v>
      </c>
      <c r="O3204" s="21"/>
      <c r="Q3204" s="21"/>
      <c r="R3204" s="26"/>
      <c r="S3204" s="21"/>
      <c r="T3204" s="21"/>
      <c r="U3204" s="21" t="s">
        <v>35</v>
      </c>
      <c r="V3204" s="21"/>
      <c r="W3204" s="21" t="s">
        <v>715</v>
      </c>
      <c r="X3204" s="21" t="s">
        <v>1141</v>
      </c>
      <c r="Y3204" s="2"/>
      <c r="AA3204" s="2"/>
    </row>
    <row r="3205" spans="1:27" ht="14.25" customHeight="1">
      <c r="A3205" s="1">
        <v>2611</v>
      </c>
      <c r="B3205" s="2">
        <v>1</v>
      </c>
      <c r="C3205" s="1" t="s">
        <v>2989</v>
      </c>
      <c r="D3205" s="1" t="s">
        <v>2990</v>
      </c>
      <c r="E3205" s="1">
        <v>2020</v>
      </c>
      <c r="F3205" s="1" t="s">
        <v>2991</v>
      </c>
      <c r="G3205" s="1" t="s">
        <v>2992</v>
      </c>
      <c r="H3205" s="8" t="str">
        <f>HYPERLINK("https://doi.org/"&amp;G3205)</f>
        <v>https://doi.org/10.3390/rs12020332</v>
      </c>
      <c r="I3205" s="1" t="s">
        <v>2993</v>
      </c>
      <c r="J3205" s="1" t="s">
        <v>2820</v>
      </c>
      <c r="K3205" s="2">
        <v>1</v>
      </c>
      <c r="L3205" s="2"/>
      <c r="M3205" s="21" t="s">
        <v>2994</v>
      </c>
      <c r="N3205" s="25">
        <v>0.27800000000000002</v>
      </c>
      <c r="O3205" s="21"/>
      <c r="Q3205" s="21"/>
      <c r="R3205" s="26"/>
      <c r="S3205" s="21"/>
      <c r="T3205" s="21"/>
      <c r="U3205" s="21" t="s">
        <v>35</v>
      </c>
      <c r="V3205" s="21"/>
      <c r="W3205" s="21" t="s">
        <v>1894</v>
      </c>
      <c r="X3205" s="21" t="s">
        <v>1141</v>
      </c>
      <c r="Y3205" s="2"/>
      <c r="AA3205" s="2"/>
    </row>
    <row r="3206" spans="1:27" ht="14.25" customHeight="1">
      <c r="A3206" s="1">
        <v>2611</v>
      </c>
      <c r="B3206" s="2">
        <v>1</v>
      </c>
      <c r="C3206" s="1" t="s">
        <v>2989</v>
      </c>
      <c r="D3206" s="1" t="s">
        <v>2990</v>
      </c>
      <c r="E3206" s="1">
        <v>2020</v>
      </c>
      <c r="F3206" s="1" t="s">
        <v>2991</v>
      </c>
      <c r="G3206" s="1" t="s">
        <v>2992</v>
      </c>
      <c r="H3206" s="8" t="str">
        <f>HYPERLINK("https://doi.org/"&amp;G3206)</f>
        <v>https://doi.org/10.3390/rs12020332</v>
      </c>
      <c r="I3206" s="1" t="s">
        <v>2993</v>
      </c>
      <c r="J3206" s="1" t="s">
        <v>2820</v>
      </c>
      <c r="K3206" s="2">
        <v>1</v>
      </c>
      <c r="L3206" s="2"/>
      <c r="M3206" s="21" t="s">
        <v>2994</v>
      </c>
      <c r="N3206" s="25">
        <v>0.375</v>
      </c>
      <c r="O3206" s="21"/>
      <c r="Q3206" s="21"/>
      <c r="R3206" s="26"/>
      <c r="S3206" s="21"/>
      <c r="T3206" s="21"/>
      <c r="U3206" s="21" t="s">
        <v>35</v>
      </c>
      <c r="V3206" s="21"/>
      <c r="W3206" s="21" t="s">
        <v>1899</v>
      </c>
      <c r="X3206" s="21" t="s">
        <v>1141</v>
      </c>
      <c r="Y3206" s="21"/>
      <c r="AA3206" s="2"/>
    </row>
    <row r="3207" spans="1:27" ht="14.25" customHeight="1">
      <c r="A3207" s="1">
        <v>2611</v>
      </c>
      <c r="B3207" s="2">
        <v>1</v>
      </c>
      <c r="C3207" s="1" t="s">
        <v>2989</v>
      </c>
      <c r="D3207" s="1" t="s">
        <v>2990</v>
      </c>
      <c r="E3207" s="1">
        <v>2020</v>
      </c>
      <c r="F3207" s="1" t="s">
        <v>2991</v>
      </c>
      <c r="G3207" s="1" t="s">
        <v>2992</v>
      </c>
      <c r="H3207" s="8" t="str">
        <f>HYPERLINK("https://doi.org/"&amp;G3207)</f>
        <v>https://doi.org/10.3390/rs12020332</v>
      </c>
      <c r="I3207" s="1" t="s">
        <v>2993</v>
      </c>
      <c r="J3207" s="1" t="s">
        <v>2820</v>
      </c>
      <c r="K3207" s="2">
        <v>1</v>
      </c>
      <c r="L3207" s="2"/>
      <c r="M3207" s="21" t="s">
        <v>2994</v>
      </c>
      <c r="N3207" s="9">
        <f t="shared" ref="N3207:N3212" si="66">P3207/R3207</f>
        <v>3.6333333333333336E-2</v>
      </c>
      <c r="O3207" s="21"/>
      <c r="P3207" s="21">
        <v>1.0900000000000001</v>
      </c>
      <c r="Q3207" s="21"/>
      <c r="R3207" s="59">
        <v>30</v>
      </c>
      <c r="S3207" s="21"/>
      <c r="T3207" s="21"/>
      <c r="U3207" s="21" t="s">
        <v>45</v>
      </c>
      <c r="V3207" s="21"/>
      <c r="W3207" s="21" t="s">
        <v>712</v>
      </c>
      <c r="X3207" s="2" t="s">
        <v>28</v>
      </c>
      <c r="Z3207" s="2"/>
      <c r="AA3207" s="2"/>
    </row>
    <row r="3208" spans="1:27" ht="14.25" customHeight="1">
      <c r="A3208" s="1">
        <v>2611</v>
      </c>
      <c r="B3208" s="2">
        <v>1</v>
      </c>
      <c r="C3208" s="1" t="s">
        <v>2989</v>
      </c>
      <c r="D3208" s="1" t="s">
        <v>2990</v>
      </c>
      <c r="E3208" s="1">
        <v>2020</v>
      </c>
      <c r="F3208" s="1" t="s">
        <v>2991</v>
      </c>
      <c r="G3208" s="1" t="s">
        <v>2992</v>
      </c>
      <c r="H3208" s="8" t="str">
        <f>HYPERLINK("https://doi.org/"&amp;G3208)</f>
        <v>https://doi.org/10.3390/rs12020332</v>
      </c>
      <c r="I3208" s="1" t="s">
        <v>2993</v>
      </c>
      <c r="J3208" s="1" t="s">
        <v>2820</v>
      </c>
      <c r="K3208" s="2">
        <v>1</v>
      </c>
      <c r="L3208" s="2"/>
      <c r="M3208" s="21" t="s">
        <v>2994</v>
      </c>
      <c r="N3208" s="9">
        <f t="shared" si="66"/>
        <v>6.1000000000000006E-2</v>
      </c>
      <c r="O3208" s="21"/>
      <c r="P3208" s="21">
        <v>1.83</v>
      </c>
      <c r="Q3208" s="21"/>
      <c r="R3208" s="59">
        <v>30</v>
      </c>
      <c r="S3208" s="21"/>
      <c r="T3208" s="21"/>
      <c r="U3208" s="21" t="s">
        <v>45</v>
      </c>
      <c r="V3208" s="21"/>
      <c r="W3208" s="21" t="s">
        <v>970</v>
      </c>
      <c r="X3208" s="2" t="s">
        <v>28</v>
      </c>
      <c r="Y3208" s="2"/>
      <c r="AA3208" s="2"/>
    </row>
    <row r="3209" spans="1:27" ht="14.25" customHeight="1">
      <c r="A3209" s="1">
        <v>2611</v>
      </c>
      <c r="B3209" s="2">
        <v>1</v>
      </c>
      <c r="C3209" s="1" t="s">
        <v>2989</v>
      </c>
      <c r="D3209" s="1" t="s">
        <v>2990</v>
      </c>
      <c r="E3209" s="1">
        <v>2020</v>
      </c>
      <c r="F3209" s="1" t="s">
        <v>2991</v>
      </c>
      <c r="G3209" s="1" t="s">
        <v>2992</v>
      </c>
      <c r="H3209" s="8" t="str">
        <f>HYPERLINK("https://doi.org/"&amp;G3209)</f>
        <v>https://doi.org/10.3390/rs12020332</v>
      </c>
      <c r="I3209" s="1" t="s">
        <v>2993</v>
      </c>
      <c r="J3209" s="1" t="s">
        <v>2820</v>
      </c>
      <c r="K3209" s="2">
        <v>1</v>
      </c>
      <c r="L3209" s="2"/>
      <c r="M3209" s="21" t="s">
        <v>2994</v>
      </c>
      <c r="N3209" s="9">
        <f t="shared" si="66"/>
        <v>7.0999999999999994E-2</v>
      </c>
      <c r="O3209" s="21"/>
      <c r="P3209" s="21">
        <v>2.13</v>
      </c>
      <c r="Q3209" s="21"/>
      <c r="R3209" s="59">
        <v>30</v>
      </c>
      <c r="S3209" s="21"/>
      <c r="T3209" s="21"/>
      <c r="U3209" s="21" t="s">
        <v>45</v>
      </c>
      <c r="V3209" s="21"/>
      <c r="W3209" s="21" t="s">
        <v>562</v>
      </c>
      <c r="X3209" s="2" t="s">
        <v>28</v>
      </c>
      <c r="Y3209" s="2"/>
      <c r="AA3209" s="2"/>
    </row>
    <row r="3210" spans="1:27" ht="14.25" customHeight="1">
      <c r="A3210" s="1">
        <v>2611</v>
      </c>
      <c r="B3210" s="2">
        <v>1</v>
      </c>
      <c r="C3210" s="1" t="s">
        <v>2989</v>
      </c>
      <c r="D3210" s="1" t="s">
        <v>2990</v>
      </c>
      <c r="E3210" s="1">
        <v>2020</v>
      </c>
      <c r="F3210" s="1" t="s">
        <v>2991</v>
      </c>
      <c r="G3210" s="1" t="s">
        <v>2992</v>
      </c>
      <c r="H3210" s="8" t="str">
        <f>HYPERLINK("https://doi.org/"&amp;G3210)</f>
        <v>https://doi.org/10.3390/rs12020332</v>
      </c>
      <c r="I3210" s="1" t="s">
        <v>2993</v>
      </c>
      <c r="J3210" s="1" t="s">
        <v>2820</v>
      </c>
      <c r="K3210" s="2">
        <v>1</v>
      </c>
      <c r="L3210" s="2"/>
      <c r="M3210" s="21" t="s">
        <v>2994</v>
      </c>
      <c r="N3210" s="9">
        <f t="shared" si="66"/>
        <v>0.18233333333333332</v>
      </c>
      <c r="O3210" s="21"/>
      <c r="P3210" s="21">
        <v>5.47</v>
      </c>
      <c r="Q3210" s="21"/>
      <c r="R3210" s="59">
        <v>30</v>
      </c>
      <c r="S3210" s="21"/>
      <c r="T3210" s="21"/>
      <c r="U3210" s="21" t="s">
        <v>45</v>
      </c>
      <c r="V3210" s="21"/>
      <c r="W3210" s="21" t="s">
        <v>715</v>
      </c>
      <c r="X3210" s="2" t="s">
        <v>28</v>
      </c>
      <c r="Y3210" s="2"/>
      <c r="AA3210" s="2"/>
    </row>
    <row r="3211" spans="1:27" ht="14.25" customHeight="1">
      <c r="A3211" s="1">
        <v>2611</v>
      </c>
      <c r="B3211" s="2">
        <v>1</v>
      </c>
      <c r="C3211" s="1" t="s">
        <v>2989</v>
      </c>
      <c r="D3211" s="1" t="s">
        <v>2990</v>
      </c>
      <c r="E3211" s="1">
        <v>2020</v>
      </c>
      <c r="F3211" s="1" t="s">
        <v>2991</v>
      </c>
      <c r="G3211" s="1" t="s">
        <v>2992</v>
      </c>
      <c r="H3211" s="8" t="str">
        <f>HYPERLINK("https://doi.org/"&amp;G3211)</f>
        <v>https://doi.org/10.3390/rs12020332</v>
      </c>
      <c r="I3211" s="1" t="s">
        <v>2993</v>
      </c>
      <c r="J3211" s="1" t="s">
        <v>2820</v>
      </c>
      <c r="K3211" s="2">
        <v>1</v>
      </c>
      <c r="L3211" s="2"/>
      <c r="M3211" s="21" t="s">
        <v>2994</v>
      </c>
      <c r="N3211" s="9">
        <f t="shared" si="66"/>
        <v>3.4000000000000002E-2</v>
      </c>
      <c r="O3211" s="21"/>
      <c r="P3211" s="21">
        <v>1.02</v>
      </c>
      <c r="Q3211" s="21"/>
      <c r="R3211" s="59">
        <v>30</v>
      </c>
      <c r="S3211" s="21"/>
      <c r="T3211" s="21"/>
      <c r="U3211" s="21" t="s">
        <v>45</v>
      </c>
      <c r="V3211" s="21"/>
      <c r="W3211" s="21" t="s">
        <v>1894</v>
      </c>
      <c r="X3211" s="2" t="s">
        <v>28</v>
      </c>
      <c r="Y3211" s="2"/>
      <c r="AA3211" s="2"/>
    </row>
    <row r="3212" spans="1:27" ht="14.25" customHeight="1">
      <c r="A3212" s="1">
        <v>2611</v>
      </c>
      <c r="B3212" s="2">
        <v>1</v>
      </c>
      <c r="C3212" s="1" t="s">
        <v>2989</v>
      </c>
      <c r="D3212" s="1" t="s">
        <v>2990</v>
      </c>
      <c r="E3212" s="1">
        <v>2020</v>
      </c>
      <c r="F3212" s="1" t="s">
        <v>2991</v>
      </c>
      <c r="G3212" s="1" t="s">
        <v>2992</v>
      </c>
      <c r="H3212" s="8" t="str">
        <f>HYPERLINK("https://doi.org/"&amp;G3212)</f>
        <v>https://doi.org/10.3390/rs12020332</v>
      </c>
      <c r="I3212" s="1" t="s">
        <v>2993</v>
      </c>
      <c r="J3212" s="1" t="s">
        <v>2820</v>
      </c>
      <c r="K3212" s="2">
        <v>1</v>
      </c>
      <c r="L3212" s="2"/>
      <c r="M3212" s="21" t="s">
        <v>2994</v>
      </c>
      <c r="N3212" s="9">
        <f t="shared" si="66"/>
        <v>3.9666666666666663E-2</v>
      </c>
      <c r="O3212" s="21"/>
      <c r="P3212" s="21">
        <v>1.19</v>
      </c>
      <c r="Q3212" s="21"/>
      <c r="R3212" s="59">
        <v>30</v>
      </c>
      <c r="S3212" s="21"/>
      <c r="T3212" s="21"/>
      <c r="U3212" s="21" t="s">
        <v>45</v>
      </c>
      <c r="V3212" s="21"/>
      <c r="W3212" s="21" t="s">
        <v>1899</v>
      </c>
      <c r="X3212" s="2" t="s">
        <v>28</v>
      </c>
      <c r="Y3212" s="21"/>
      <c r="AA3212" s="2"/>
    </row>
    <row r="3213" spans="1:27" ht="14.25" customHeight="1">
      <c r="A3213" s="1">
        <v>2552</v>
      </c>
      <c r="B3213" s="2">
        <v>1</v>
      </c>
      <c r="C3213" s="1" t="s">
        <v>2996</v>
      </c>
      <c r="D3213" s="1" t="s">
        <v>2997</v>
      </c>
      <c r="E3213" s="1">
        <v>2020</v>
      </c>
      <c r="F3213" s="1" t="s">
        <v>2998</v>
      </c>
      <c r="G3213" s="1" t="s">
        <v>2999</v>
      </c>
      <c r="H3213" s="8" t="str">
        <f>HYPERLINK("https://doi.org/"&amp;G3213)</f>
        <v>https://doi.org/10.3390/rs12030380</v>
      </c>
      <c r="I3213" s="1" t="s">
        <v>3000</v>
      </c>
      <c r="J3213" s="1" t="s">
        <v>2820</v>
      </c>
      <c r="K3213" s="2">
        <v>1</v>
      </c>
      <c r="L3213" s="2"/>
      <c r="M3213" s="37" t="s">
        <v>296</v>
      </c>
      <c r="N3213" s="9">
        <f>S3213*Unit_conversion!$C$5</f>
        <v>1.7957600110849385</v>
      </c>
      <c r="O3213" s="2"/>
      <c r="P3213" s="2"/>
      <c r="Q3213" s="2"/>
      <c r="R3213" s="10"/>
      <c r="S3213" s="2">
        <v>51</v>
      </c>
      <c r="U3213" s="2" t="s">
        <v>26</v>
      </c>
      <c r="V3213" s="2" t="s">
        <v>29</v>
      </c>
      <c r="W3213" s="2" t="s">
        <v>3001</v>
      </c>
      <c r="X3213" s="21" t="s">
        <v>1141</v>
      </c>
      <c r="Y3213" s="21" t="s">
        <v>3002</v>
      </c>
      <c r="Z3213" s="2" t="s">
        <v>2152</v>
      </c>
    </row>
    <row r="3214" spans="1:27" ht="14.25" customHeight="1">
      <c r="A3214" s="1">
        <v>2552</v>
      </c>
      <c r="B3214" s="2">
        <v>1</v>
      </c>
      <c r="C3214" s="1" t="s">
        <v>2996</v>
      </c>
      <c r="D3214" s="1" t="s">
        <v>2997</v>
      </c>
      <c r="E3214" s="1">
        <v>2020</v>
      </c>
      <c r="F3214" s="1" t="s">
        <v>2998</v>
      </c>
      <c r="G3214" s="1" t="s">
        <v>2999</v>
      </c>
      <c r="H3214" s="8" t="str">
        <f>HYPERLINK("https://doi.org/"&amp;G3214)</f>
        <v>https://doi.org/10.3390/rs12030380</v>
      </c>
      <c r="I3214" s="1" t="s">
        <v>3000</v>
      </c>
      <c r="J3214" s="1" t="s">
        <v>2820</v>
      </c>
      <c r="K3214" s="2">
        <v>1</v>
      </c>
      <c r="L3214" s="2"/>
      <c r="M3214" s="37" t="s">
        <v>296</v>
      </c>
      <c r="N3214" s="9">
        <f>S3214*Unit_conversion!$C$5</f>
        <v>1.5140721662088699</v>
      </c>
      <c r="O3214" s="2"/>
      <c r="P3214" s="2"/>
      <c r="Q3214" s="2"/>
      <c r="R3214" s="10"/>
      <c r="S3214" s="2">
        <v>43</v>
      </c>
      <c r="U3214" s="2" t="s">
        <v>26</v>
      </c>
      <c r="V3214" s="2" t="s">
        <v>29</v>
      </c>
      <c r="W3214" s="2" t="s">
        <v>3001</v>
      </c>
      <c r="X3214" s="21" t="s">
        <v>1141</v>
      </c>
      <c r="Y3214" s="21" t="s">
        <v>3002</v>
      </c>
      <c r="Z3214" s="2" t="s">
        <v>2153</v>
      </c>
    </row>
    <row r="3215" spans="1:27" ht="14.25" customHeight="1">
      <c r="A3215" s="1">
        <v>2555</v>
      </c>
      <c r="B3215" s="2">
        <v>1</v>
      </c>
      <c r="C3215" s="1" t="s">
        <v>3003</v>
      </c>
      <c r="D3215" s="1" t="s">
        <v>3004</v>
      </c>
      <c r="E3215" s="1">
        <v>2020</v>
      </c>
      <c r="F3215" s="1" t="s">
        <v>3005</v>
      </c>
      <c r="G3215" s="1" t="s">
        <v>3006</v>
      </c>
      <c r="H3215" s="8" t="str">
        <f>HYPERLINK("https://doi.org/"&amp;G3215)</f>
        <v>https://doi.org/10.3390/rs12040687</v>
      </c>
      <c r="I3215" s="1" t="s">
        <v>3007</v>
      </c>
      <c r="J3215" s="1" t="s">
        <v>2820</v>
      </c>
      <c r="K3215" s="2">
        <v>76</v>
      </c>
      <c r="L3215" s="2"/>
      <c r="M3215" s="37" t="s">
        <v>3008</v>
      </c>
      <c r="N3215" s="9">
        <f>S3215*Unit_conversion!$C$5</f>
        <v>1.068301151692491</v>
      </c>
      <c r="O3215" s="2"/>
      <c r="P3215" s="2"/>
      <c r="Q3215" s="2"/>
      <c r="R3215" s="10"/>
      <c r="S3215" s="2">
        <v>30.34</v>
      </c>
      <c r="U3215" s="2" t="s">
        <v>35</v>
      </c>
      <c r="W3215" s="2" t="s">
        <v>2522</v>
      </c>
      <c r="X3215" s="21" t="s">
        <v>1141</v>
      </c>
    </row>
    <row r="3216" spans="1:27" ht="14.25" customHeight="1">
      <c r="A3216" s="1">
        <v>2555</v>
      </c>
      <c r="B3216" s="2">
        <v>1</v>
      </c>
      <c r="C3216" s="1" t="s">
        <v>3003</v>
      </c>
      <c r="D3216" s="1" t="s">
        <v>3004</v>
      </c>
      <c r="E3216" s="1">
        <v>2020</v>
      </c>
      <c r="F3216" s="1" t="s">
        <v>3005</v>
      </c>
      <c r="G3216" s="1" t="s">
        <v>3006</v>
      </c>
      <c r="H3216" s="8" t="str">
        <f>HYPERLINK("https://doi.org/"&amp;G3216)</f>
        <v>https://doi.org/10.3390/rs12040687</v>
      </c>
      <c r="I3216" s="1" t="s">
        <v>3007</v>
      </c>
      <c r="J3216" s="1" t="s">
        <v>2820</v>
      </c>
      <c r="K3216" s="2">
        <v>76</v>
      </c>
      <c r="L3216" s="2"/>
      <c r="M3216" s="2" t="s">
        <v>3009</v>
      </c>
      <c r="N3216" s="9">
        <f>S3216*Unit_conversion!$C$5</f>
        <v>1.1679482268174004</v>
      </c>
      <c r="O3216" s="2"/>
      <c r="P3216" s="2"/>
      <c r="Q3216" s="2"/>
      <c r="R3216" s="10"/>
      <c r="S3216" s="2">
        <v>33.17</v>
      </c>
      <c r="U3216" s="2" t="s">
        <v>35</v>
      </c>
      <c r="W3216" s="2" t="s">
        <v>2522</v>
      </c>
      <c r="X3216" s="21" t="s">
        <v>1141</v>
      </c>
      <c r="Y3216" s="2"/>
    </row>
    <row r="3217" spans="1:25" ht="14.25" customHeight="1">
      <c r="A3217" s="1">
        <v>2555</v>
      </c>
      <c r="B3217" s="2">
        <v>1</v>
      </c>
      <c r="C3217" s="1" t="s">
        <v>3003</v>
      </c>
      <c r="D3217" s="1" t="s">
        <v>3004</v>
      </c>
      <c r="E3217" s="1">
        <v>2020</v>
      </c>
      <c r="F3217" s="1" t="s">
        <v>3005</v>
      </c>
      <c r="G3217" s="1" t="s">
        <v>3006</v>
      </c>
      <c r="H3217" s="8" t="str">
        <f>HYPERLINK("https://doi.org/"&amp;G3217)</f>
        <v>https://doi.org/10.3390/rs12040687</v>
      </c>
      <c r="I3217" s="1" t="s">
        <v>3007</v>
      </c>
      <c r="J3217" s="1" t="s">
        <v>2820</v>
      </c>
      <c r="K3217" s="2">
        <v>76</v>
      </c>
      <c r="L3217" s="2"/>
      <c r="M3217" s="2" t="s">
        <v>47</v>
      </c>
      <c r="N3217" s="9">
        <f>S3217*Unit_conversion!$C$5</f>
        <v>0.98273846881138505</v>
      </c>
      <c r="O3217" s="2"/>
      <c r="P3217" s="2"/>
      <c r="Q3217" s="2"/>
      <c r="R3217" s="10"/>
      <c r="S3217" s="2">
        <v>27.91</v>
      </c>
      <c r="U3217" s="2" t="s">
        <v>35</v>
      </c>
      <c r="W3217" s="2" t="s">
        <v>2522</v>
      </c>
      <c r="X3217" s="21" t="s">
        <v>1141</v>
      </c>
      <c r="Y3217" s="2"/>
    </row>
    <row r="3218" spans="1:25" ht="14.25" customHeight="1">
      <c r="A3218" s="1">
        <v>2555</v>
      </c>
      <c r="B3218" s="2">
        <v>1</v>
      </c>
      <c r="C3218" s="1" t="s">
        <v>3003</v>
      </c>
      <c r="D3218" s="1" t="s">
        <v>3004</v>
      </c>
      <c r="E3218" s="1">
        <v>2020</v>
      </c>
      <c r="F3218" s="1" t="s">
        <v>3005</v>
      </c>
      <c r="G3218" s="1" t="s">
        <v>3006</v>
      </c>
      <c r="H3218" s="8" t="str">
        <f>HYPERLINK("https://doi.org/"&amp;G3218)</f>
        <v>https://doi.org/10.3390/rs12040687</v>
      </c>
      <c r="I3218" s="1" t="s">
        <v>3007</v>
      </c>
      <c r="J3218" s="1" t="s">
        <v>2820</v>
      </c>
      <c r="K3218" s="2">
        <v>76</v>
      </c>
      <c r="L3218" s="2"/>
      <c r="M3218" s="2" t="s">
        <v>48</v>
      </c>
      <c r="N3218" s="9">
        <f>S3218*Unit_conversion!$C$5</f>
        <v>0.92851355867274177</v>
      </c>
      <c r="O3218" s="2"/>
      <c r="P3218" s="2"/>
      <c r="Q3218" s="2"/>
      <c r="R3218" s="10"/>
      <c r="S3218" s="2">
        <v>26.37</v>
      </c>
      <c r="U3218" s="2" t="s">
        <v>35</v>
      </c>
      <c r="W3218" s="2" t="s">
        <v>2522</v>
      </c>
      <c r="X3218" s="21" t="s">
        <v>1141</v>
      </c>
      <c r="Y3218" s="2"/>
    </row>
    <row r="3219" spans="1:25" ht="14.25" customHeight="1">
      <c r="A3219" s="1">
        <v>2555</v>
      </c>
      <c r="B3219" s="2">
        <v>1</v>
      </c>
      <c r="C3219" s="1" t="s">
        <v>3003</v>
      </c>
      <c r="D3219" s="1" t="s">
        <v>3004</v>
      </c>
      <c r="E3219" s="1">
        <v>2020</v>
      </c>
      <c r="F3219" s="1" t="s">
        <v>3005</v>
      </c>
      <c r="G3219" s="1" t="s">
        <v>3006</v>
      </c>
      <c r="H3219" s="8" t="str">
        <f>HYPERLINK("https://doi.org/"&amp;G3219)</f>
        <v>https://doi.org/10.3390/rs12040687</v>
      </c>
      <c r="I3219" s="1" t="s">
        <v>3007</v>
      </c>
      <c r="J3219" s="1" t="s">
        <v>2820</v>
      </c>
      <c r="K3219" s="2">
        <v>76</v>
      </c>
      <c r="L3219" s="2"/>
      <c r="M3219" s="2" t="s">
        <v>3010</v>
      </c>
      <c r="N3219" s="9">
        <f>S3219*Unit_conversion!$C$5</f>
        <v>0.93027410770321728</v>
      </c>
      <c r="O3219" s="2"/>
      <c r="P3219" s="2"/>
      <c r="Q3219" s="2"/>
      <c r="R3219" s="10"/>
      <c r="S3219" s="2">
        <v>26.42</v>
      </c>
      <c r="U3219" s="2" t="s">
        <v>35</v>
      </c>
      <c r="W3219" s="2" t="s">
        <v>2522</v>
      </c>
      <c r="X3219" s="21" t="s">
        <v>1141</v>
      </c>
      <c r="Y3219" s="2"/>
    </row>
    <row r="3220" spans="1:25" ht="14.25" customHeight="1">
      <c r="A3220" s="1">
        <v>2555</v>
      </c>
      <c r="B3220" s="2">
        <v>1</v>
      </c>
      <c r="C3220" s="1" t="s">
        <v>3003</v>
      </c>
      <c r="D3220" s="1" t="s">
        <v>3004</v>
      </c>
      <c r="E3220" s="1">
        <v>2020</v>
      </c>
      <c r="F3220" s="1" t="s">
        <v>3005</v>
      </c>
      <c r="G3220" s="1" t="s">
        <v>3006</v>
      </c>
      <c r="H3220" s="8" t="str">
        <f>HYPERLINK("https://doi.org/"&amp;G3220)</f>
        <v>https://doi.org/10.3390/rs12040687</v>
      </c>
      <c r="I3220" s="1" t="s">
        <v>3007</v>
      </c>
      <c r="J3220" s="1" t="s">
        <v>2820</v>
      </c>
      <c r="K3220" s="2">
        <v>17</v>
      </c>
      <c r="M3220" s="37" t="s">
        <v>3008</v>
      </c>
      <c r="N3220" s="9">
        <f>S3220*Unit_conversion!$C$5</f>
        <v>0.87006333086095755</v>
      </c>
      <c r="O3220" s="2"/>
      <c r="P3220" s="2"/>
      <c r="Q3220" s="2"/>
      <c r="R3220" s="10"/>
      <c r="S3220" s="2">
        <v>24.71</v>
      </c>
      <c r="U3220" s="2" t="s">
        <v>35</v>
      </c>
      <c r="V3220" s="2" t="s">
        <v>29</v>
      </c>
      <c r="X3220" s="21" t="s">
        <v>1141</v>
      </c>
      <c r="Y3220" s="2"/>
    </row>
    <row r="3221" spans="1:25" ht="14.25" customHeight="1">
      <c r="A3221" s="1">
        <v>2555</v>
      </c>
      <c r="B3221" s="2">
        <v>1</v>
      </c>
      <c r="C3221" s="1" t="s">
        <v>3003</v>
      </c>
      <c r="D3221" s="1" t="s">
        <v>3004</v>
      </c>
      <c r="E3221" s="1">
        <v>2020</v>
      </c>
      <c r="F3221" s="1" t="s">
        <v>3005</v>
      </c>
      <c r="G3221" s="1" t="s">
        <v>3006</v>
      </c>
      <c r="H3221" s="8" t="str">
        <f>HYPERLINK("https://doi.org/"&amp;G3221)</f>
        <v>https://doi.org/10.3390/rs12040687</v>
      </c>
      <c r="I3221" s="1" t="s">
        <v>3007</v>
      </c>
      <c r="J3221" s="1" t="s">
        <v>2820</v>
      </c>
      <c r="K3221" s="2">
        <v>17</v>
      </c>
      <c r="M3221" s="2" t="s">
        <v>3009</v>
      </c>
      <c r="N3221" s="9">
        <f>S3221*Unit_conversion!$C$5</f>
        <v>0.88379561329866585</v>
      </c>
      <c r="O3221" s="2"/>
      <c r="P3221" s="2"/>
      <c r="Q3221" s="2"/>
      <c r="R3221" s="10"/>
      <c r="S3221" s="2">
        <v>25.1</v>
      </c>
      <c r="U3221" s="2" t="s">
        <v>35</v>
      </c>
      <c r="V3221" s="2" t="s">
        <v>29</v>
      </c>
      <c r="X3221" s="21" t="s">
        <v>1141</v>
      </c>
      <c r="Y3221" s="2"/>
    </row>
    <row r="3222" spans="1:25" ht="14.25" customHeight="1">
      <c r="A3222" s="1">
        <v>2555</v>
      </c>
      <c r="B3222" s="2">
        <v>1</v>
      </c>
      <c r="C3222" s="1" t="s">
        <v>3003</v>
      </c>
      <c r="D3222" s="1" t="s">
        <v>3004</v>
      </c>
      <c r="E3222" s="1">
        <v>2020</v>
      </c>
      <c r="F3222" s="1" t="s">
        <v>3005</v>
      </c>
      <c r="G3222" s="1" t="s">
        <v>3006</v>
      </c>
      <c r="H3222" s="8" t="str">
        <f>HYPERLINK("https://doi.org/"&amp;G3222)</f>
        <v>https://doi.org/10.3390/rs12040687</v>
      </c>
      <c r="I3222" s="1" t="s">
        <v>3007</v>
      </c>
      <c r="J3222" s="1" t="s">
        <v>2820</v>
      </c>
      <c r="K3222" s="2">
        <v>17</v>
      </c>
      <c r="M3222" s="2" t="s">
        <v>47</v>
      </c>
      <c r="N3222" s="9">
        <f>S3222*Unit_conversion!$C$5</f>
        <v>0.84576775424039652</v>
      </c>
      <c r="O3222" s="2"/>
      <c r="P3222" s="2"/>
      <c r="Q3222" s="2"/>
      <c r="R3222" s="10"/>
      <c r="S3222" s="2">
        <v>24.02</v>
      </c>
      <c r="U3222" s="2" t="s">
        <v>35</v>
      </c>
      <c r="V3222" s="2" t="s">
        <v>29</v>
      </c>
      <c r="X3222" s="21" t="s">
        <v>1141</v>
      </c>
      <c r="Y3222" s="2"/>
    </row>
    <row r="3223" spans="1:25" ht="14.25" customHeight="1">
      <c r="A3223" s="1">
        <v>2555</v>
      </c>
      <c r="B3223" s="2">
        <v>1</v>
      </c>
      <c r="C3223" s="1" t="s">
        <v>3003</v>
      </c>
      <c r="D3223" s="1" t="s">
        <v>3004</v>
      </c>
      <c r="E3223" s="1">
        <v>2020</v>
      </c>
      <c r="F3223" s="1" t="s">
        <v>3005</v>
      </c>
      <c r="G3223" s="1" t="s">
        <v>3006</v>
      </c>
      <c r="H3223" s="8" t="str">
        <f>HYPERLINK("https://doi.org/"&amp;G3223)</f>
        <v>https://doi.org/10.3390/rs12040687</v>
      </c>
      <c r="I3223" s="1" t="s">
        <v>3007</v>
      </c>
      <c r="J3223" s="1" t="s">
        <v>2820</v>
      </c>
      <c r="K3223" s="2">
        <v>17</v>
      </c>
      <c r="M3223" s="2" t="s">
        <v>48</v>
      </c>
      <c r="N3223" s="9">
        <f>S3223*Unit_conversion!$C$5</f>
        <v>0.8675985622182919</v>
      </c>
      <c r="O3223" s="2"/>
      <c r="P3223" s="2"/>
      <c r="Q3223" s="2"/>
      <c r="R3223" s="10"/>
      <c r="S3223" s="2">
        <v>24.64</v>
      </c>
      <c r="U3223" s="2" t="s">
        <v>35</v>
      </c>
      <c r="V3223" s="2" t="s">
        <v>29</v>
      </c>
      <c r="X3223" s="21" t="s">
        <v>1141</v>
      </c>
      <c r="Y3223" s="2"/>
    </row>
    <row r="3224" spans="1:25" ht="14.25" customHeight="1">
      <c r="A3224" s="1">
        <v>2555</v>
      </c>
      <c r="B3224" s="2">
        <v>1</v>
      </c>
      <c r="C3224" s="1" t="s">
        <v>3003</v>
      </c>
      <c r="D3224" s="1" t="s">
        <v>3004</v>
      </c>
      <c r="E3224" s="1">
        <v>2020</v>
      </c>
      <c r="F3224" s="1" t="s">
        <v>3005</v>
      </c>
      <c r="G3224" s="1" t="s">
        <v>3006</v>
      </c>
      <c r="H3224" s="8" t="str">
        <f>HYPERLINK("https://doi.org/"&amp;G3224)</f>
        <v>https://doi.org/10.3390/rs12040687</v>
      </c>
      <c r="I3224" s="1" t="s">
        <v>3007</v>
      </c>
      <c r="J3224" s="1" t="s">
        <v>2820</v>
      </c>
      <c r="K3224" s="2">
        <v>17</v>
      </c>
      <c r="M3224" s="2" t="s">
        <v>3010</v>
      </c>
      <c r="N3224" s="9">
        <f>S3224*Unit_conversion!$C$5</f>
        <v>0.8059793461516519</v>
      </c>
      <c r="O3224" s="2"/>
      <c r="P3224" s="2"/>
      <c r="Q3224" s="2"/>
      <c r="R3224" s="10"/>
      <c r="S3224" s="2">
        <v>22.89</v>
      </c>
      <c r="U3224" s="2" t="s">
        <v>35</v>
      </c>
      <c r="V3224" s="2" t="s">
        <v>29</v>
      </c>
      <c r="X3224" s="21" t="s">
        <v>1141</v>
      </c>
      <c r="Y3224" s="2"/>
    </row>
    <row r="3225" spans="1:25" ht="14.25" customHeight="1">
      <c r="A3225" s="1">
        <v>2555</v>
      </c>
      <c r="B3225" s="2">
        <v>1</v>
      </c>
      <c r="C3225" s="1" t="s">
        <v>3003</v>
      </c>
      <c r="D3225" s="1" t="s">
        <v>3004</v>
      </c>
      <c r="E3225" s="1">
        <v>2020</v>
      </c>
      <c r="F3225" s="1" t="s">
        <v>3005</v>
      </c>
      <c r="G3225" s="1" t="s">
        <v>3006</v>
      </c>
      <c r="H3225" s="8" t="str">
        <f>HYPERLINK("https://doi.org/"&amp;G3225)</f>
        <v>https://doi.org/10.3390/rs12040687</v>
      </c>
      <c r="I3225" s="1" t="s">
        <v>3007</v>
      </c>
      <c r="J3225" s="1" t="s">
        <v>2820</v>
      </c>
      <c r="K3225" s="2">
        <v>12</v>
      </c>
      <c r="M3225" s="37" t="s">
        <v>3008</v>
      </c>
      <c r="N3225" s="9">
        <f>S3225*Unit_conversion!$C$5</f>
        <v>1.2105535133549057</v>
      </c>
      <c r="O3225" s="2"/>
      <c r="P3225" s="2"/>
      <c r="Q3225" s="2"/>
      <c r="R3225" s="10"/>
      <c r="S3225" s="2">
        <v>34.380000000000003</v>
      </c>
      <c r="U3225" s="2" t="s">
        <v>35</v>
      </c>
      <c r="V3225" s="2" t="s">
        <v>30</v>
      </c>
      <c r="X3225" s="21" t="s">
        <v>1141</v>
      </c>
      <c r="Y3225" s="2"/>
    </row>
    <row r="3226" spans="1:25" ht="14.25" customHeight="1">
      <c r="A3226" s="1">
        <v>2555</v>
      </c>
      <c r="B3226" s="2">
        <v>1</v>
      </c>
      <c r="C3226" s="1" t="s">
        <v>3003</v>
      </c>
      <c r="D3226" s="1" t="s">
        <v>3004</v>
      </c>
      <c r="E3226" s="1">
        <v>2020</v>
      </c>
      <c r="F3226" s="1" t="s">
        <v>3005</v>
      </c>
      <c r="G3226" s="1" t="s">
        <v>3006</v>
      </c>
      <c r="H3226" s="8" t="str">
        <f>HYPERLINK("https://doi.org/"&amp;G3226)</f>
        <v>https://doi.org/10.3390/rs12040687</v>
      </c>
      <c r="I3226" s="1" t="s">
        <v>3007</v>
      </c>
      <c r="J3226" s="1" t="s">
        <v>2820</v>
      </c>
      <c r="K3226" s="2">
        <v>12</v>
      </c>
      <c r="M3226" s="2" t="s">
        <v>3009</v>
      </c>
      <c r="N3226" s="9">
        <f>S3226*Unit_conversion!$C$5</f>
        <v>1.4126645420534849</v>
      </c>
      <c r="O3226" s="2"/>
      <c r="P3226" s="2"/>
      <c r="Q3226" s="2"/>
      <c r="R3226" s="10"/>
      <c r="S3226" s="2">
        <v>40.119999999999997</v>
      </c>
      <c r="U3226" s="2" t="s">
        <v>35</v>
      </c>
      <c r="V3226" s="2" t="s">
        <v>30</v>
      </c>
      <c r="X3226" s="21" t="s">
        <v>1141</v>
      </c>
      <c r="Y3226" s="2"/>
    </row>
    <row r="3227" spans="1:25" ht="14.25" customHeight="1">
      <c r="A3227" s="1">
        <v>2555</v>
      </c>
      <c r="B3227" s="2">
        <v>1</v>
      </c>
      <c r="C3227" s="1" t="s">
        <v>3003</v>
      </c>
      <c r="D3227" s="1" t="s">
        <v>3004</v>
      </c>
      <c r="E3227" s="1">
        <v>2020</v>
      </c>
      <c r="F3227" s="1" t="s">
        <v>3005</v>
      </c>
      <c r="G3227" s="1" t="s">
        <v>3006</v>
      </c>
      <c r="H3227" s="8" t="str">
        <f>HYPERLINK("https://doi.org/"&amp;G3227)</f>
        <v>https://doi.org/10.3390/rs12040687</v>
      </c>
      <c r="I3227" s="1" t="s">
        <v>3007</v>
      </c>
      <c r="J3227" s="1" t="s">
        <v>2820</v>
      </c>
      <c r="K3227" s="2">
        <v>12</v>
      </c>
      <c r="M3227" s="2" t="s">
        <v>47</v>
      </c>
      <c r="N3227" s="9">
        <f>S3227*Unit_conversion!$C$5</f>
        <v>1.0369633789500283</v>
      </c>
      <c r="O3227" s="2"/>
      <c r="P3227" s="2"/>
      <c r="Q3227" s="2"/>
      <c r="R3227" s="10"/>
      <c r="S3227" s="2">
        <v>29.45</v>
      </c>
      <c r="U3227" s="2" t="s">
        <v>35</v>
      </c>
      <c r="V3227" s="2" t="s">
        <v>30</v>
      </c>
      <c r="X3227" s="21" t="s">
        <v>1141</v>
      </c>
      <c r="Y3227" s="2"/>
    </row>
    <row r="3228" spans="1:25" ht="14.25" customHeight="1">
      <c r="A3228" s="1">
        <v>2555</v>
      </c>
      <c r="B3228" s="2">
        <v>1</v>
      </c>
      <c r="C3228" s="1" t="s">
        <v>3003</v>
      </c>
      <c r="D3228" s="1" t="s">
        <v>3004</v>
      </c>
      <c r="E3228" s="1">
        <v>2020</v>
      </c>
      <c r="F3228" s="1" t="s">
        <v>3005</v>
      </c>
      <c r="G3228" s="1" t="s">
        <v>3006</v>
      </c>
      <c r="H3228" s="8" t="str">
        <f>HYPERLINK("https://doi.org/"&amp;G3228)</f>
        <v>https://doi.org/10.3390/rs12040687</v>
      </c>
      <c r="I3228" s="1" t="s">
        <v>3007</v>
      </c>
      <c r="J3228" s="1" t="s">
        <v>2820</v>
      </c>
      <c r="K3228" s="2">
        <v>12</v>
      </c>
      <c r="M3228" s="2" t="s">
        <v>48</v>
      </c>
      <c r="N3228" s="9">
        <f>S3228*Unit_conversion!$C$5</f>
        <v>0.94999225684454203</v>
      </c>
      <c r="O3228" s="2"/>
      <c r="P3228" s="2"/>
      <c r="Q3228" s="2"/>
      <c r="R3228" s="10"/>
      <c r="S3228" s="2">
        <v>26.98</v>
      </c>
      <c r="U3228" s="2" t="s">
        <v>35</v>
      </c>
      <c r="V3228" s="2" t="s">
        <v>30</v>
      </c>
      <c r="X3228" s="21" t="s">
        <v>1141</v>
      </c>
      <c r="Y3228" s="2"/>
    </row>
    <row r="3229" spans="1:25" ht="14.25" customHeight="1">
      <c r="A3229" s="1">
        <v>2555</v>
      </c>
      <c r="B3229" s="2">
        <v>1</v>
      </c>
      <c r="C3229" s="1" t="s">
        <v>3003</v>
      </c>
      <c r="D3229" s="1" t="s">
        <v>3004</v>
      </c>
      <c r="E3229" s="1">
        <v>2020</v>
      </c>
      <c r="F3229" s="1" t="s">
        <v>3005</v>
      </c>
      <c r="G3229" s="1" t="s">
        <v>3006</v>
      </c>
      <c r="H3229" s="8" t="str">
        <f>HYPERLINK("https://doi.org/"&amp;G3229)</f>
        <v>https://doi.org/10.3390/rs12040687</v>
      </c>
      <c r="I3229" s="1" t="s">
        <v>3007</v>
      </c>
      <c r="J3229" s="1" t="s">
        <v>2820</v>
      </c>
      <c r="K3229" s="2">
        <v>12</v>
      </c>
      <c r="M3229" s="2" t="s">
        <v>3010</v>
      </c>
      <c r="N3229" s="9">
        <f>S3229*Unit_conversion!$C$5</f>
        <v>1.011611472911182</v>
      </c>
      <c r="O3229" s="2"/>
      <c r="P3229" s="2"/>
      <c r="Q3229" s="2"/>
      <c r="R3229" s="10"/>
      <c r="S3229" s="2">
        <v>28.73</v>
      </c>
      <c r="U3229" s="2" t="s">
        <v>35</v>
      </c>
      <c r="V3229" s="2" t="s">
        <v>30</v>
      </c>
      <c r="X3229" s="21" t="s">
        <v>1141</v>
      </c>
      <c r="Y3229" s="2"/>
    </row>
    <row r="3230" spans="1:25" ht="14.25" customHeight="1">
      <c r="A3230" s="1">
        <v>2555</v>
      </c>
      <c r="B3230" s="2">
        <v>1</v>
      </c>
      <c r="C3230" s="1" t="s">
        <v>3003</v>
      </c>
      <c r="D3230" s="1" t="s">
        <v>3004</v>
      </c>
      <c r="E3230" s="1">
        <v>2020</v>
      </c>
      <c r="F3230" s="1" t="s">
        <v>3005</v>
      </c>
      <c r="G3230" s="1" t="s">
        <v>3006</v>
      </c>
      <c r="H3230" s="8" t="str">
        <f>HYPERLINK("https://doi.org/"&amp;G3230)</f>
        <v>https://doi.org/10.3390/rs12040687</v>
      </c>
      <c r="I3230" s="1" t="s">
        <v>3007</v>
      </c>
      <c r="J3230" s="1" t="s">
        <v>2820</v>
      </c>
      <c r="K3230" s="2">
        <v>18</v>
      </c>
      <c r="M3230" s="37" t="s">
        <v>3008</v>
      </c>
      <c r="N3230" s="9">
        <f>S3230*Unit_conversion!$C$5</f>
        <v>1.1052726813324749</v>
      </c>
      <c r="O3230" s="2"/>
      <c r="P3230" s="2"/>
      <c r="Q3230" s="2"/>
      <c r="R3230" s="10"/>
      <c r="S3230" s="2">
        <v>31.39</v>
      </c>
      <c r="U3230" s="2" t="s">
        <v>35</v>
      </c>
      <c r="V3230" s="2" t="s">
        <v>32</v>
      </c>
      <c r="X3230" s="21" t="s">
        <v>1141</v>
      </c>
      <c r="Y3230" s="2"/>
    </row>
    <row r="3231" spans="1:25" ht="14.25" customHeight="1">
      <c r="A3231" s="1">
        <v>2555</v>
      </c>
      <c r="B3231" s="2">
        <v>1</v>
      </c>
      <c r="C3231" s="1" t="s">
        <v>3003</v>
      </c>
      <c r="D3231" s="1" t="s">
        <v>3004</v>
      </c>
      <c r="E3231" s="1">
        <v>2020</v>
      </c>
      <c r="F3231" s="1" t="s">
        <v>3005</v>
      </c>
      <c r="G3231" s="1" t="s">
        <v>3006</v>
      </c>
      <c r="H3231" s="8" t="str">
        <f>HYPERLINK("https://doi.org/"&amp;G3231)</f>
        <v>https://doi.org/10.3390/rs12040687</v>
      </c>
      <c r="I3231" s="1" t="s">
        <v>3007</v>
      </c>
      <c r="J3231" s="1" t="s">
        <v>2820</v>
      </c>
      <c r="K3231" s="2">
        <v>18</v>
      </c>
      <c r="M3231" s="2" t="s">
        <v>3009</v>
      </c>
      <c r="N3231" s="9">
        <f>S3231*Unit_conversion!$C$5</f>
        <v>1.1623144699198789</v>
      </c>
      <c r="O3231" s="2"/>
      <c r="P3231" s="2"/>
      <c r="Q3231" s="2"/>
      <c r="R3231" s="10"/>
      <c r="S3231" s="2">
        <v>33.01</v>
      </c>
      <c r="U3231" s="2" t="s">
        <v>35</v>
      </c>
      <c r="V3231" s="2" t="s">
        <v>32</v>
      </c>
      <c r="X3231" s="21" t="s">
        <v>1141</v>
      </c>
      <c r="Y3231" s="2"/>
    </row>
    <row r="3232" spans="1:25" ht="14.25" customHeight="1">
      <c r="A3232" s="1">
        <v>2555</v>
      </c>
      <c r="B3232" s="2">
        <v>1</v>
      </c>
      <c r="C3232" s="1" t="s">
        <v>3003</v>
      </c>
      <c r="D3232" s="1" t="s">
        <v>3004</v>
      </c>
      <c r="E3232" s="1">
        <v>2020</v>
      </c>
      <c r="F3232" s="1" t="s">
        <v>3005</v>
      </c>
      <c r="G3232" s="1" t="s">
        <v>3006</v>
      </c>
      <c r="H3232" s="8" t="str">
        <f>HYPERLINK("https://doi.org/"&amp;G3232)</f>
        <v>https://doi.org/10.3390/rs12040687</v>
      </c>
      <c r="I3232" s="1" t="s">
        <v>3007</v>
      </c>
      <c r="J3232" s="1" t="s">
        <v>2820</v>
      </c>
      <c r="K3232" s="2">
        <v>18</v>
      </c>
      <c r="M3232" s="2" t="s">
        <v>47</v>
      </c>
      <c r="N3232" s="9">
        <f>S3232*Unit_conversion!$C$5</f>
        <v>1.0165410101965133</v>
      </c>
      <c r="O3232" s="2"/>
      <c r="P3232" s="2"/>
      <c r="Q3232" s="2"/>
      <c r="R3232" s="10"/>
      <c r="S3232" s="2">
        <v>28.87</v>
      </c>
      <c r="U3232" s="2" t="s">
        <v>35</v>
      </c>
      <c r="V3232" s="2" t="s">
        <v>32</v>
      </c>
      <c r="X3232" s="21" t="s">
        <v>1141</v>
      </c>
      <c r="Y3232" s="2"/>
    </row>
    <row r="3233" spans="1:27" ht="14.25" customHeight="1">
      <c r="A3233" s="1">
        <v>2555</v>
      </c>
      <c r="B3233" s="2">
        <v>1</v>
      </c>
      <c r="C3233" s="1" t="s">
        <v>3003</v>
      </c>
      <c r="D3233" s="1" t="s">
        <v>3004</v>
      </c>
      <c r="E3233" s="1">
        <v>2020</v>
      </c>
      <c r="F3233" s="1" t="s">
        <v>3005</v>
      </c>
      <c r="G3233" s="1" t="s">
        <v>3006</v>
      </c>
      <c r="H3233" s="8" t="str">
        <f>HYPERLINK("https://doi.org/"&amp;G3233)</f>
        <v>https://doi.org/10.3390/rs12040687</v>
      </c>
      <c r="I3233" s="1" t="s">
        <v>3007</v>
      </c>
      <c r="J3233" s="1" t="s">
        <v>2820</v>
      </c>
      <c r="K3233" s="2">
        <v>18</v>
      </c>
      <c r="M3233" s="2" t="s">
        <v>48</v>
      </c>
      <c r="N3233" s="9">
        <f>S3233*Unit_conversion!$C$5</f>
        <v>0.95280913529330269</v>
      </c>
      <c r="O3233" s="2"/>
      <c r="P3233" s="2"/>
      <c r="Q3233" s="2"/>
      <c r="R3233" s="10"/>
      <c r="S3233" s="2">
        <v>27.06</v>
      </c>
      <c r="U3233" s="2" t="s">
        <v>35</v>
      </c>
      <c r="V3233" s="2" t="s">
        <v>32</v>
      </c>
      <c r="X3233" s="21" t="s">
        <v>1141</v>
      </c>
      <c r="Y3233" s="2"/>
    </row>
    <row r="3234" spans="1:27" ht="14.25" customHeight="1">
      <c r="A3234" s="1">
        <v>2555</v>
      </c>
      <c r="B3234" s="2">
        <v>1</v>
      </c>
      <c r="C3234" s="1" t="s">
        <v>3003</v>
      </c>
      <c r="D3234" s="1" t="s">
        <v>3004</v>
      </c>
      <c r="E3234" s="1">
        <v>2020</v>
      </c>
      <c r="F3234" s="1" t="s">
        <v>3005</v>
      </c>
      <c r="G3234" s="1" t="s">
        <v>3006</v>
      </c>
      <c r="H3234" s="8" t="str">
        <f>HYPERLINK("https://doi.org/"&amp;G3234)</f>
        <v>https://doi.org/10.3390/rs12040687</v>
      </c>
      <c r="I3234" s="1" t="s">
        <v>3007</v>
      </c>
      <c r="J3234" s="1" t="s">
        <v>2820</v>
      </c>
      <c r="K3234" s="2">
        <v>18</v>
      </c>
      <c r="M3234" s="2" t="s">
        <v>3010</v>
      </c>
      <c r="N3234" s="9">
        <f>S3234*Unit_conversion!$C$5</f>
        <v>0.91830237429598416</v>
      </c>
      <c r="O3234" s="2"/>
      <c r="P3234" s="2"/>
      <c r="Q3234" s="2"/>
      <c r="R3234" s="10"/>
      <c r="S3234" s="2">
        <v>26.08</v>
      </c>
      <c r="U3234" s="2" t="s">
        <v>35</v>
      </c>
      <c r="V3234" s="2" t="s">
        <v>32</v>
      </c>
      <c r="X3234" s="21" t="s">
        <v>1141</v>
      </c>
      <c r="Y3234" s="2"/>
    </row>
    <row r="3235" spans="1:27" ht="14.25" customHeight="1">
      <c r="A3235" s="1">
        <v>2555</v>
      </c>
      <c r="B3235" s="2">
        <v>1</v>
      </c>
      <c r="C3235" s="1" t="s">
        <v>3003</v>
      </c>
      <c r="D3235" s="1" t="s">
        <v>3004</v>
      </c>
      <c r="E3235" s="1">
        <v>2020</v>
      </c>
      <c r="F3235" s="1" t="s">
        <v>3005</v>
      </c>
      <c r="G3235" s="1" t="s">
        <v>3006</v>
      </c>
      <c r="H3235" s="8" t="str">
        <f>HYPERLINK("https://doi.org/"&amp;G3235)</f>
        <v>https://doi.org/10.3390/rs12040687</v>
      </c>
      <c r="I3235" s="1" t="s">
        <v>3007</v>
      </c>
      <c r="J3235" s="1" t="s">
        <v>2820</v>
      </c>
      <c r="K3235" s="2">
        <v>27</v>
      </c>
      <c r="M3235" s="37" t="s">
        <v>3008</v>
      </c>
      <c r="N3235" s="9">
        <f>S3235*Unit_conversion!$C$5</f>
        <v>0.93168254692759755</v>
      </c>
      <c r="O3235" s="2"/>
      <c r="P3235" s="2"/>
      <c r="Q3235" s="2"/>
      <c r="R3235" s="10"/>
      <c r="S3235" s="2">
        <v>26.46</v>
      </c>
      <c r="U3235" s="2" t="s">
        <v>35</v>
      </c>
      <c r="V3235" s="2" t="s">
        <v>36</v>
      </c>
      <c r="X3235" s="21" t="s">
        <v>1141</v>
      </c>
      <c r="Y3235" s="2"/>
    </row>
    <row r="3236" spans="1:27" ht="14.25" customHeight="1">
      <c r="A3236" s="1">
        <v>2555</v>
      </c>
      <c r="B3236" s="2">
        <v>1</v>
      </c>
      <c r="C3236" s="1" t="s">
        <v>3003</v>
      </c>
      <c r="D3236" s="1" t="s">
        <v>3004</v>
      </c>
      <c r="E3236" s="1">
        <v>2020</v>
      </c>
      <c r="F3236" s="1" t="s">
        <v>3005</v>
      </c>
      <c r="G3236" s="1" t="s">
        <v>3006</v>
      </c>
      <c r="H3236" s="8" t="str">
        <f>HYPERLINK("https://doi.org/"&amp;G3236)</f>
        <v>https://doi.org/10.3390/rs12040687</v>
      </c>
      <c r="I3236" s="1" t="s">
        <v>3007</v>
      </c>
      <c r="J3236" s="1" t="s">
        <v>2820</v>
      </c>
      <c r="K3236" s="2">
        <v>27</v>
      </c>
      <c r="M3236" s="2" t="s">
        <v>3009</v>
      </c>
      <c r="N3236" s="9">
        <f>S3236*Unit_conversion!$C$5</f>
        <v>1.0186536690330839</v>
      </c>
      <c r="O3236" s="2"/>
      <c r="P3236" s="2"/>
      <c r="Q3236" s="2"/>
      <c r="R3236" s="10"/>
      <c r="S3236" s="2">
        <v>28.93</v>
      </c>
      <c r="U3236" s="2" t="s">
        <v>35</v>
      </c>
      <c r="V3236" s="2" t="s">
        <v>36</v>
      </c>
      <c r="X3236" s="21" t="s">
        <v>1141</v>
      </c>
      <c r="Y3236" s="2"/>
    </row>
    <row r="3237" spans="1:27" ht="14.25" customHeight="1">
      <c r="A3237" s="1">
        <v>2555</v>
      </c>
      <c r="B3237" s="2">
        <v>1</v>
      </c>
      <c r="C3237" s="1" t="s">
        <v>3003</v>
      </c>
      <c r="D3237" s="1" t="s">
        <v>3004</v>
      </c>
      <c r="E3237" s="1">
        <v>2020</v>
      </c>
      <c r="F3237" s="1" t="s">
        <v>3005</v>
      </c>
      <c r="G3237" s="1" t="s">
        <v>3006</v>
      </c>
      <c r="H3237" s="8" t="str">
        <f>HYPERLINK("https://doi.org/"&amp;G3237)</f>
        <v>https://doi.org/10.3390/rs12040687</v>
      </c>
      <c r="I3237" s="1" t="s">
        <v>3007</v>
      </c>
      <c r="J3237" s="1" t="s">
        <v>2820</v>
      </c>
      <c r="K3237" s="2">
        <v>27</v>
      </c>
      <c r="M3237" s="2" t="s">
        <v>47</v>
      </c>
      <c r="N3237" s="9">
        <f>S3237*Unit_conversion!$C$5</f>
        <v>0.92569668022398099</v>
      </c>
      <c r="O3237" s="2"/>
      <c r="P3237" s="2"/>
      <c r="Q3237" s="2"/>
      <c r="R3237" s="10"/>
      <c r="S3237" s="2">
        <v>26.29</v>
      </c>
      <c r="U3237" s="2" t="s">
        <v>35</v>
      </c>
      <c r="V3237" s="2" t="s">
        <v>36</v>
      </c>
      <c r="X3237" s="21" t="s">
        <v>1141</v>
      </c>
      <c r="Y3237" s="2"/>
    </row>
    <row r="3238" spans="1:27" ht="14.25" customHeight="1">
      <c r="A3238" s="1">
        <v>2555</v>
      </c>
      <c r="B3238" s="2">
        <v>1</v>
      </c>
      <c r="C3238" s="1" t="s">
        <v>3003</v>
      </c>
      <c r="D3238" s="1" t="s">
        <v>3004</v>
      </c>
      <c r="E3238" s="1">
        <v>2020</v>
      </c>
      <c r="F3238" s="1" t="s">
        <v>3005</v>
      </c>
      <c r="G3238" s="1" t="s">
        <v>3006</v>
      </c>
      <c r="H3238" s="8" t="str">
        <f>HYPERLINK("https://doi.org/"&amp;G3238)</f>
        <v>https://doi.org/10.3390/rs12040687</v>
      </c>
      <c r="I3238" s="1" t="s">
        <v>3007</v>
      </c>
      <c r="J3238" s="1" t="s">
        <v>2820</v>
      </c>
      <c r="K3238" s="2">
        <v>27</v>
      </c>
      <c r="M3238" s="2" t="s">
        <v>48</v>
      </c>
      <c r="N3238" s="9">
        <f>S3238*Unit_conversion!$C$5</f>
        <v>0.91865448410207939</v>
      </c>
      <c r="O3238" s="2"/>
      <c r="P3238" s="2"/>
      <c r="Q3238" s="2"/>
      <c r="R3238" s="10"/>
      <c r="S3238" s="2">
        <v>26.09</v>
      </c>
      <c r="U3238" s="2" t="s">
        <v>35</v>
      </c>
      <c r="V3238" s="2" t="s">
        <v>36</v>
      </c>
      <c r="X3238" s="21" t="s">
        <v>1141</v>
      </c>
      <c r="Y3238" s="2"/>
    </row>
    <row r="3239" spans="1:27" ht="14.25" customHeight="1">
      <c r="A3239" s="1">
        <v>2555</v>
      </c>
      <c r="B3239" s="2">
        <v>1</v>
      </c>
      <c r="C3239" s="1" t="s">
        <v>3003</v>
      </c>
      <c r="D3239" s="1" t="s">
        <v>3004</v>
      </c>
      <c r="E3239" s="1">
        <v>2020</v>
      </c>
      <c r="F3239" s="1" t="s">
        <v>3005</v>
      </c>
      <c r="G3239" s="1" t="s">
        <v>3006</v>
      </c>
      <c r="H3239" s="8" t="str">
        <f>HYPERLINK("https://doi.org/"&amp;G3239)</f>
        <v>https://doi.org/10.3390/rs12040687</v>
      </c>
      <c r="I3239" s="1" t="s">
        <v>3007</v>
      </c>
      <c r="J3239" s="1" t="s">
        <v>2820</v>
      </c>
      <c r="K3239" s="2">
        <v>27</v>
      </c>
      <c r="M3239" s="2" t="s">
        <v>3010</v>
      </c>
      <c r="N3239" s="9">
        <f>S3239*Unit_conversion!$C$5</f>
        <v>0.88097873484990519</v>
      </c>
      <c r="O3239" s="2"/>
      <c r="P3239" s="2"/>
      <c r="Q3239" s="2"/>
      <c r="R3239" s="10"/>
      <c r="S3239" s="2">
        <v>25.02</v>
      </c>
      <c r="U3239" s="2" t="s">
        <v>35</v>
      </c>
      <c r="V3239" s="2" t="s">
        <v>36</v>
      </c>
      <c r="X3239" s="21" t="s">
        <v>1141</v>
      </c>
      <c r="Y3239" s="2"/>
    </row>
    <row r="3240" spans="1:27" ht="14.25" customHeight="1">
      <c r="A3240" s="1">
        <v>2555</v>
      </c>
      <c r="B3240" s="2">
        <v>1</v>
      </c>
      <c r="C3240" s="1" t="s">
        <v>3003</v>
      </c>
      <c r="D3240" s="1" t="s">
        <v>3004</v>
      </c>
      <c r="E3240" s="1">
        <v>2020</v>
      </c>
      <c r="F3240" s="1" t="s">
        <v>3005</v>
      </c>
      <c r="G3240" s="1" t="s">
        <v>3006</v>
      </c>
      <c r="H3240" s="8" t="str">
        <f>HYPERLINK("https://doi.org/"&amp;G3240)</f>
        <v>https://doi.org/10.3390/rs12040687</v>
      </c>
      <c r="I3240" s="1" t="s">
        <v>3007</v>
      </c>
      <c r="J3240" s="1" t="s">
        <v>2820</v>
      </c>
      <c r="K3240" s="2">
        <v>2</v>
      </c>
      <c r="M3240" s="37" t="s">
        <v>3008</v>
      </c>
      <c r="N3240" s="9">
        <f>S3240*Unit_conversion!$C$5</f>
        <v>1.2200604781194728</v>
      </c>
      <c r="O3240" s="2"/>
      <c r="P3240" s="2"/>
      <c r="Q3240" s="2"/>
      <c r="R3240" s="10"/>
      <c r="S3240" s="2">
        <v>34.65</v>
      </c>
      <c r="U3240" s="2" t="s">
        <v>35</v>
      </c>
      <c r="V3240" s="2" t="s">
        <v>27</v>
      </c>
      <c r="X3240" s="21" t="s">
        <v>1141</v>
      </c>
      <c r="Y3240" s="2"/>
    </row>
    <row r="3241" spans="1:27" ht="14.25" customHeight="1">
      <c r="A3241" s="1">
        <v>2555</v>
      </c>
      <c r="B3241" s="2">
        <v>1</v>
      </c>
      <c r="C3241" s="1" t="s">
        <v>3003</v>
      </c>
      <c r="D3241" s="1" t="s">
        <v>3004</v>
      </c>
      <c r="E3241" s="1">
        <v>2020</v>
      </c>
      <c r="F3241" s="1" t="s">
        <v>3005</v>
      </c>
      <c r="G3241" s="1" t="s">
        <v>3006</v>
      </c>
      <c r="H3241" s="8" t="str">
        <f>HYPERLINK("https://doi.org/"&amp;G3241)</f>
        <v>https://doi.org/10.3390/rs12040687</v>
      </c>
      <c r="I3241" s="1" t="s">
        <v>3007</v>
      </c>
      <c r="J3241" s="1" t="s">
        <v>2820</v>
      </c>
      <c r="K3241" s="2">
        <v>2</v>
      </c>
      <c r="M3241" s="2" t="s">
        <v>3009</v>
      </c>
      <c r="N3241" s="9">
        <f>S3241*Unit_conversion!$C$5</f>
        <v>1.2890740001141099</v>
      </c>
      <c r="O3241" s="2"/>
      <c r="P3241" s="2"/>
      <c r="Q3241" s="2"/>
      <c r="R3241" s="10"/>
      <c r="S3241" s="2">
        <v>36.61</v>
      </c>
      <c r="U3241" s="2" t="s">
        <v>35</v>
      </c>
      <c r="V3241" s="2" t="s">
        <v>27</v>
      </c>
      <c r="X3241" s="21" t="s">
        <v>1141</v>
      </c>
      <c r="Y3241" s="2"/>
    </row>
    <row r="3242" spans="1:27" ht="14.25" customHeight="1">
      <c r="A3242" s="1">
        <v>2555</v>
      </c>
      <c r="B3242" s="2">
        <v>1</v>
      </c>
      <c r="C3242" s="1" t="s">
        <v>3003</v>
      </c>
      <c r="D3242" s="1" t="s">
        <v>3004</v>
      </c>
      <c r="E3242" s="1">
        <v>2020</v>
      </c>
      <c r="F3242" s="1" t="s">
        <v>3005</v>
      </c>
      <c r="G3242" s="1" t="s">
        <v>3006</v>
      </c>
      <c r="H3242" s="8" t="str">
        <f>HYPERLINK("https://doi.org/"&amp;G3242)</f>
        <v>https://doi.org/10.3390/rs12040687</v>
      </c>
      <c r="I3242" s="1" t="s">
        <v>3007</v>
      </c>
      <c r="J3242" s="1" t="s">
        <v>2820</v>
      </c>
      <c r="K3242" s="2">
        <v>2</v>
      </c>
      <c r="M3242" s="2" t="s">
        <v>47</v>
      </c>
      <c r="N3242" s="9">
        <f>S3242*Unit_conversion!$C$5</f>
        <v>1.0499914417755465</v>
      </c>
      <c r="O3242" s="2"/>
      <c r="P3242" s="2"/>
      <c r="Q3242" s="2"/>
      <c r="R3242" s="10"/>
      <c r="S3242" s="2">
        <v>29.82</v>
      </c>
      <c r="U3242" s="2" t="s">
        <v>35</v>
      </c>
      <c r="V3242" s="2" t="s">
        <v>27</v>
      </c>
      <c r="X3242" s="21" t="s">
        <v>1141</v>
      </c>
      <c r="Y3242" s="2"/>
    </row>
    <row r="3243" spans="1:27" ht="14.25" customHeight="1">
      <c r="A3243" s="1">
        <v>2555</v>
      </c>
      <c r="B3243" s="2">
        <v>1</v>
      </c>
      <c r="C3243" s="1" t="s">
        <v>3003</v>
      </c>
      <c r="D3243" s="1" t="s">
        <v>3004</v>
      </c>
      <c r="E3243" s="1">
        <v>2020</v>
      </c>
      <c r="F3243" s="1" t="s">
        <v>3005</v>
      </c>
      <c r="G3243" s="1" t="s">
        <v>3006</v>
      </c>
      <c r="H3243" s="8" t="str">
        <f>HYPERLINK("https://doi.org/"&amp;G3243)</f>
        <v>https://doi.org/10.3390/rs12040687</v>
      </c>
      <c r="I3243" s="1" t="s">
        <v>3007</v>
      </c>
      <c r="J3243" s="1" t="s">
        <v>2820</v>
      </c>
      <c r="K3243" s="2">
        <v>2</v>
      </c>
      <c r="M3243" s="2" t="s">
        <v>48</v>
      </c>
      <c r="N3243" s="9">
        <f>S3243*Unit_conversion!$C$5</f>
        <v>0.8573873778415344</v>
      </c>
      <c r="O3243" s="2"/>
      <c r="P3243" s="2"/>
      <c r="Q3243" s="2"/>
      <c r="R3243" s="10"/>
      <c r="S3243" s="2">
        <v>24.35</v>
      </c>
      <c r="U3243" s="2" t="s">
        <v>35</v>
      </c>
      <c r="V3243" s="2" t="s">
        <v>27</v>
      </c>
      <c r="X3243" s="21" t="s">
        <v>1141</v>
      </c>
      <c r="Y3243" s="2"/>
    </row>
    <row r="3244" spans="1:27" ht="14.25" customHeight="1">
      <c r="A3244" s="1">
        <v>2555</v>
      </c>
      <c r="B3244" s="2">
        <v>1</v>
      </c>
      <c r="C3244" s="1" t="s">
        <v>3003</v>
      </c>
      <c r="D3244" s="1" t="s">
        <v>3004</v>
      </c>
      <c r="E3244" s="1">
        <v>2020</v>
      </c>
      <c r="F3244" s="1" t="s">
        <v>3005</v>
      </c>
      <c r="G3244" s="1" t="s">
        <v>3006</v>
      </c>
      <c r="H3244" s="8" t="str">
        <f>HYPERLINK("https://doi.org/"&amp;G3244)</f>
        <v>https://doi.org/10.3390/rs12040687</v>
      </c>
      <c r="I3244" s="1" t="s">
        <v>3007</v>
      </c>
      <c r="J3244" s="1" t="s">
        <v>2820</v>
      </c>
      <c r="K3244" s="2">
        <v>2</v>
      </c>
      <c r="M3244" s="2" t="s">
        <v>3010</v>
      </c>
      <c r="N3244" s="9">
        <f>S3244*Unit_conversion!$C$5</f>
        <v>1.068301151692491</v>
      </c>
      <c r="O3244" s="2"/>
      <c r="P3244" s="2"/>
      <c r="Q3244" s="2"/>
      <c r="R3244" s="10"/>
      <c r="S3244" s="2">
        <v>30.34</v>
      </c>
      <c r="U3244" s="2" t="s">
        <v>35</v>
      </c>
      <c r="V3244" s="2" t="s">
        <v>27</v>
      </c>
      <c r="X3244" s="21" t="s">
        <v>1141</v>
      </c>
      <c r="Y3244" s="2"/>
    </row>
    <row r="3245" spans="1:27" ht="14.25" customHeight="1">
      <c r="A3245" s="1">
        <v>2555</v>
      </c>
      <c r="B3245" s="2">
        <v>1</v>
      </c>
      <c r="C3245" s="1" t="s">
        <v>3003</v>
      </c>
      <c r="D3245" s="1" t="s">
        <v>3004</v>
      </c>
      <c r="E3245" s="1">
        <v>2020</v>
      </c>
      <c r="F3245" s="1" t="s">
        <v>3005</v>
      </c>
      <c r="G3245" s="1" t="s">
        <v>3006</v>
      </c>
      <c r="H3245" s="8" t="str">
        <f>HYPERLINK("https://doi.org/"&amp;G3245)</f>
        <v>https://doi.org/10.3390/rs12040687</v>
      </c>
      <c r="I3245" s="1" t="s">
        <v>3007</v>
      </c>
      <c r="J3245" s="1" t="s">
        <v>2820</v>
      </c>
      <c r="K3245" s="2">
        <v>76</v>
      </c>
      <c r="M3245" s="2" t="s">
        <v>3011</v>
      </c>
      <c r="N3245" s="9">
        <f>S3245*Unit_conversion!$C$5</f>
        <v>0.17359013440487739</v>
      </c>
      <c r="O3245" s="2"/>
      <c r="P3245" s="2"/>
      <c r="Q3245" s="2"/>
      <c r="R3245" s="10"/>
      <c r="S3245" s="2">
        <v>4.93</v>
      </c>
      <c r="U3245" s="2" t="s">
        <v>35</v>
      </c>
      <c r="W3245" s="2" t="s">
        <v>2522</v>
      </c>
      <c r="X3245" s="21" t="s">
        <v>1141</v>
      </c>
      <c r="Y3245" s="2"/>
      <c r="AA3245" s="2"/>
    </row>
    <row r="3246" spans="1:27" ht="14.25" customHeight="1">
      <c r="A3246" s="1">
        <v>2555</v>
      </c>
      <c r="B3246" s="2">
        <v>1</v>
      </c>
      <c r="C3246" s="1" t="s">
        <v>3003</v>
      </c>
      <c r="D3246" s="1" t="s">
        <v>3004</v>
      </c>
      <c r="E3246" s="1">
        <v>2020</v>
      </c>
      <c r="F3246" s="1" t="s">
        <v>3005</v>
      </c>
      <c r="G3246" s="1" t="s">
        <v>3006</v>
      </c>
      <c r="H3246" s="8" t="str">
        <f>HYPERLINK("https://doi.org/"&amp;G3246)</f>
        <v>https://doi.org/10.3390/rs12040687</v>
      </c>
      <c r="I3246" s="1" t="s">
        <v>3007</v>
      </c>
      <c r="J3246" s="1" t="s">
        <v>2820</v>
      </c>
      <c r="K3246" s="2">
        <v>76</v>
      </c>
      <c r="M3246" s="2" t="s">
        <v>3012</v>
      </c>
      <c r="N3246" s="9">
        <f>S3246*Unit_conversion!$C$5</f>
        <v>0.44365835567980832</v>
      </c>
      <c r="O3246" s="2"/>
      <c r="P3246" s="2"/>
      <c r="Q3246" s="2"/>
      <c r="R3246" s="10"/>
      <c r="S3246" s="2">
        <v>12.6</v>
      </c>
      <c r="U3246" s="2" t="s">
        <v>35</v>
      </c>
      <c r="W3246" s="2" t="s">
        <v>2522</v>
      </c>
      <c r="X3246" s="21" t="s">
        <v>1141</v>
      </c>
      <c r="Y3246" s="2"/>
      <c r="AA3246" s="2"/>
    </row>
    <row r="3247" spans="1:27" ht="14.25" customHeight="1">
      <c r="A3247" s="1">
        <v>2555</v>
      </c>
      <c r="B3247" s="2">
        <v>1</v>
      </c>
      <c r="C3247" s="1" t="s">
        <v>3003</v>
      </c>
      <c r="D3247" s="1" t="s">
        <v>3004</v>
      </c>
      <c r="E3247" s="1">
        <v>2020</v>
      </c>
      <c r="F3247" s="1" t="s">
        <v>3005</v>
      </c>
      <c r="G3247" s="1" t="s">
        <v>3006</v>
      </c>
      <c r="H3247" s="8" t="str">
        <f>HYPERLINK("https://doi.org/"&amp;G3247)</f>
        <v>https://doi.org/10.3390/rs12040687</v>
      </c>
      <c r="I3247" s="1" t="s">
        <v>3007</v>
      </c>
      <c r="J3247" s="1" t="s">
        <v>2820</v>
      </c>
      <c r="K3247" s="2">
        <v>76</v>
      </c>
      <c r="M3247" s="2" t="s">
        <v>601</v>
      </c>
      <c r="N3247" s="9">
        <f>S3247*Unit_conversion!$C$5</f>
        <v>0.2091532248204811</v>
      </c>
      <c r="O3247" s="2"/>
      <c r="P3247" s="2"/>
      <c r="Q3247" s="2"/>
      <c r="R3247" s="10"/>
      <c r="S3247" s="2">
        <v>5.94</v>
      </c>
      <c r="U3247" s="2" t="s">
        <v>35</v>
      </c>
      <c r="W3247" s="2" t="s">
        <v>2522</v>
      </c>
      <c r="X3247" s="21" t="s">
        <v>1141</v>
      </c>
      <c r="Y3247" s="2"/>
      <c r="AA3247" s="2"/>
    </row>
    <row r="3248" spans="1:27" ht="14.25" customHeight="1">
      <c r="A3248" s="1">
        <v>2555</v>
      </c>
      <c r="B3248" s="2">
        <v>1</v>
      </c>
      <c r="C3248" s="1" t="s">
        <v>3003</v>
      </c>
      <c r="D3248" s="1" t="s">
        <v>3004</v>
      </c>
      <c r="E3248" s="1">
        <v>2020</v>
      </c>
      <c r="F3248" s="1" t="s">
        <v>3005</v>
      </c>
      <c r="G3248" s="1" t="s">
        <v>3006</v>
      </c>
      <c r="H3248" s="8" t="str">
        <f>HYPERLINK("https://doi.org/"&amp;G3248)</f>
        <v>https://doi.org/10.3390/rs12040687</v>
      </c>
      <c r="I3248" s="1" t="s">
        <v>3007</v>
      </c>
      <c r="J3248" s="1" t="s">
        <v>2820</v>
      </c>
      <c r="K3248" s="2">
        <v>76</v>
      </c>
      <c r="M3248" s="2" t="s">
        <v>3013</v>
      </c>
      <c r="N3248" s="9">
        <f>S3248*Unit_conversion!$C$5</f>
        <v>0.54612230925347838</v>
      </c>
      <c r="O3248" s="2"/>
      <c r="P3248" s="2"/>
      <c r="Q3248" s="2"/>
      <c r="R3248" s="10"/>
      <c r="S3248" s="2">
        <v>15.51</v>
      </c>
      <c r="U3248" s="2" t="s">
        <v>35</v>
      </c>
      <c r="W3248" s="2" t="s">
        <v>2522</v>
      </c>
      <c r="X3248" s="21" t="s">
        <v>1141</v>
      </c>
      <c r="Y3248" s="2"/>
    </row>
    <row r="3249" spans="1:25" ht="14.25" customHeight="1">
      <c r="A3249" s="1">
        <v>2555</v>
      </c>
      <c r="B3249" s="2">
        <v>1</v>
      </c>
      <c r="C3249" s="1" t="s">
        <v>3003</v>
      </c>
      <c r="D3249" s="1" t="s">
        <v>3004</v>
      </c>
      <c r="E3249" s="1">
        <v>2020</v>
      </c>
      <c r="F3249" s="1" t="s">
        <v>3005</v>
      </c>
      <c r="G3249" s="1" t="s">
        <v>3006</v>
      </c>
      <c r="H3249" s="8" t="str">
        <f>HYPERLINK("https://doi.org/"&amp;G3249)</f>
        <v>https://doi.org/10.3390/rs12040687</v>
      </c>
      <c r="I3249" s="1" t="s">
        <v>3007</v>
      </c>
      <c r="J3249" s="1" t="s">
        <v>2820</v>
      </c>
      <c r="K3249" s="2">
        <v>17</v>
      </c>
      <c r="M3249" s="2" t="s">
        <v>3011</v>
      </c>
      <c r="N3249" s="9">
        <f>S3249*Unit_conversion!$C$5</f>
        <v>0.62464279601268247</v>
      </c>
      <c r="O3249" s="2"/>
      <c r="P3249" s="2"/>
      <c r="Q3249" s="2"/>
      <c r="R3249" s="10"/>
      <c r="S3249" s="2">
        <v>17.739999999999998</v>
      </c>
      <c r="U3249" s="2" t="s">
        <v>35</v>
      </c>
      <c r="V3249" s="2" t="s">
        <v>29</v>
      </c>
      <c r="X3249" s="21" t="s">
        <v>1141</v>
      </c>
      <c r="Y3249" s="2"/>
    </row>
    <row r="3250" spans="1:25" ht="14.25" customHeight="1">
      <c r="A3250" s="1">
        <v>2555</v>
      </c>
      <c r="B3250" s="2">
        <v>1</v>
      </c>
      <c r="C3250" s="1" t="s">
        <v>3003</v>
      </c>
      <c r="D3250" s="1" t="s">
        <v>3004</v>
      </c>
      <c r="E3250" s="1">
        <v>2020</v>
      </c>
      <c r="F3250" s="1" t="s">
        <v>3005</v>
      </c>
      <c r="G3250" s="1" t="s">
        <v>3006</v>
      </c>
      <c r="H3250" s="8" t="str">
        <f>HYPERLINK("https://doi.org/"&amp;G3250)</f>
        <v>https://doi.org/10.3390/rs12040687</v>
      </c>
      <c r="I3250" s="1" t="s">
        <v>3007</v>
      </c>
      <c r="J3250" s="1" t="s">
        <v>2820</v>
      </c>
      <c r="K3250" s="2">
        <v>17</v>
      </c>
      <c r="M3250" s="2" t="s">
        <v>3012</v>
      </c>
      <c r="N3250" s="9">
        <f>S3250*Unit_conversion!$C$5</f>
        <v>0.66865652177456825</v>
      </c>
      <c r="O3250" s="2"/>
      <c r="P3250" s="2"/>
      <c r="Q3250" s="2"/>
      <c r="R3250" s="10"/>
      <c r="S3250" s="2">
        <v>18.989999999999998</v>
      </c>
      <c r="U3250" s="2" t="s">
        <v>35</v>
      </c>
      <c r="V3250" s="2" t="s">
        <v>29</v>
      </c>
      <c r="X3250" s="21" t="s">
        <v>1141</v>
      </c>
      <c r="Y3250" s="2"/>
    </row>
    <row r="3251" spans="1:25" ht="14.25" customHeight="1">
      <c r="A3251" s="1">
        <v>2555</v>
      </c>
      <c r="B3251" s="2">
        <v>1</v>
      </c>
      <c r="C3251" s="1" t="s">
        <v>3003</v>
      </c>
      <c r="D3251" s="1" t="s">
        <v>3004</v>
      </c>
      <c r="E3251" s="1">
        <v>2020</v>
      </c>
      <c r="F3251" s="1" t="s">
        <v>3005</v>
      </c>
      <c r="G3251" s="1" t="s">
        <v>3006</v>
      </c>
      <c r="H3251" s="8" t="str">
        <f>HYPERLINK("https://doi.org/"&amp;G3251)</f>
        <v>https://doi.org/10.3390/rs12040687</v>
      </c>
      <c r="I3251" s="1" t="s">
        <v>3007</v>
      </c>
      <c r="J3251" s="1" t="s">
        <v>2820</v>
      </c>
      <c r="K3251" s="2">
        <v>17</v>
      </c>
      <c r="M3251" s="2" t="s">
        <v>601</v>
      </c>
      <c r="N3251" s="9">
        <f>S3251*Unit_conversion!$C$5</f>
        <v>0.63414976077724994</v>
      </c>
      <c r="O3251" s="2"/>
      <c r="P3251" s="2"/>
      <c r="Q3251" s="2"/>
      <c r="R3251" s="10"/>
      <c r="S3251" s="2">
        <v>18.010000000000002</v>
      </c>
      <c r="U3251" s="2" t="s">
        <v>35</v>
      </c>
      <c r="V3251" s="2" t="s">
        <v>29</v>
      </c>
      <c r="X3251" s="21" t="s">
        <v>1141</v>
      </c>
      <c r="Y3251" s="2"/>
    </row>
    <row r="3252" spans="1:25" ht="14.25" customHeight="1">
      <c r="A3252" s="1">
        <v>2555</v>
      </c>
      <c r="B3252" s="2">
        <v>1</v>
      </c>
      <c r="C3252" s="1" t="s">
        <v>3003</v>
      </c>
      <c r="D3252" s="1" t="s">
        <v>3004</v>
      </c>
      <c r="E3252" s="1">
        <v>2020</v>
      </c>
      <c r="F3252" s="1" t="s">
        <v>3005</v>
      </c>
      <c r="G3252" s="1" t="s">
        <v>3006</v>
      </c>
      <c r="H3252" s="8" t="str">
        <f>HYPERLINK("https://doi.org/"&amp;G3252)</f>
        <v>https://doi.org/10.3390/rs12040687</v>
      </c>
      <c r="I3252" s="1" t="s">
        <v>3007</v>
      </c>
      <c r="J3252" s="1" t="s">
        <v>2820</v>
      </c>
      <c r="K3252" s="2">
        <v>17</v>
      </c>
      <c r="M3252" s="2" t="s">
        <v>3013</v>
      </c>
      <c r="N3252" s="9">
        <f>S3252*Unit_conversion!$C$5</f>
        <v>0.62710756465534812</v>
      </c>
      <c r="O3252" s="2"/>
      <c r="P3252" s="2"/>
      <c r="Q3252" s="2"/>
      <c r="R3252" s="10"/>
      <c r="S3252" s="2">
        <v>17.809999999999999</v>
      </c>
      <c r="U3252" s="2" t="s">
        <v>35</v>
      </c>
      <c r="V3252" s="2" t="s">
        <v>29</v>
      </c>
      <c r="X3252" s="21" t="s">
        <v>1141</v>
      </c>
      <c r="Y3252" s="2"/>
    </row>
    <row r="3253" spans="1:25" ht="14.25" customHeight="1">
      <c r="A3253" s="1">
        <v>2555</v>
      </c>
      <c r="B3253" s="2">
        <v>1</v>
      </c>
      <c r="C3253" s="1" t="s">
        <v>3003</v>
      </c>
      <c r="D3253" s="1" t="s">
        <v>3004</v>
      </c>
      <c r="E3253" s="1">
        <v>2020</v>
      </c>
      <c r="F3253" s="1" t="s">
        <v>3005</v>
      </c>
      <c r="G3253" s="1" t="s">
        <v>3006</v>
      </c>
      <c r="H3253" s="8" t="str">
        <f>HYPERLINK("https://doi.org/"&amp;G3253)</f>
        <v>https://doi.org/10.3390/rs12040687</v>
      </c>
      <c r="I3253" s="1" t="s">
        <v>3007</v>
      </c>
      <c r="J3253" s="1" t="s">
        <v>2820</v>
      </c>
      <c r="K3253" s="2">
        <v>12</v>
      </c>
      <c r="M3253" s="2" t="s">
        <v>3011</v>
      </c>
      <c r="N3253" s="9">
        <f>S3253*Unit_conversion!$C$5</f>
        <v>0.5908402546275543</v>
      </c>
      <c r="O3253" s="2"/>
      <c r="P3253" s="2"/>
      <c r="Q3253" s="2"/>
      <c r="R3253" s="10"/>
      <c r="S3253" s="2">
        <v>16.78</v>
      </c>
      <c r="U3253" s="2" t="s">
        <v>35</v>
      </c>
      <c r="V3253" s="2" t="s">
        <v>30</v>
      </c>
      <c r="X3253" s="21" t="s">
        <v>1141</v>
      </c>
      <c r="Y3253" s="2"/>
    </row>
    <row r="3254" spans="1:25" ht="14.25" customHeight="1">
      <c r="A3254" s="1">
        <v>2555</v>
      </c>
      <c r="B3254" s="2">
        <v>1</v>
      </c>
      <c r="C3254" s="1" t="s">
        <v>3003</v>
      </c>
      <c r="D3254" s="1" t="s">
        <v>3004</v>
      </c>
      <c r="E3254" s="1">
        <v>2020</v>
      </c>
      <c r="F3254" s="1" t="s">
        <v>3005</v>
      </c>
      <c r="G3254" s="1" t="s">
        <v>3006</v>
      </c>
      <c r="H3254" s="8" t="str">
        <f>HYPERLINK("https://doi.org/"&amp;G3254)</f>
        <v>https://doi.org/10.3390/rs12040687</v>
      </c>
      <c r="I3254" s="1" t="s">
        <v>3007</v>
      </c>
      <c r="J3254" s="1" t="s">
        <v>2820</v>
      </c>
      <c r="K3254" s="2">
        <v>12</v>
      </c>
      <c r="M3254" s="2" t="s">
        <v>3012</v>
      </c>
      <c r="N3254" s="9">
        <f>S3254*Unit_conversion!$C$5</f>
        <v>0.63450187058334495</v>
      </c>
      <c r="O3254" s="2"/>
      <c r="P3254" s="2"/>
      <c r="Q3254" s="2"/>
      <c r="R3254" s="10"/>
      <c r="S3254" s="2">
        <v>18.02</v>
      </c>
      <c r="U3254" s="2" t="s">
        <v>35</v>
      </c>
      <c r="V3254" s="2" t="s">
        <v>30</v>
      </c>
      <c r="X3254" s="21" t="s">
        <v>1141</v>
      </c>
      <c r="Y3254" s="2"/>
    </row>
    <row r="3255" spans="1:25" ht="14.25" customHeight="1">
      <c r="A3255" s="1">
        <v>2555</v>
      </c>
      <c r="B3255" s="2">
        <v>1</v>
      </c>
      <c r="C3255" s="1" t="s">
        <v>3003</v>
      </c>
      <c r="D3255" s="1" t="s">
        <v>3004</v>
      </c>
      <c r="E3255" s="1">
        <v>2020</v>
      </c>
      <c r="F3255" s="1" t="s">
        <v>3005</v>
      </c>
      <c r="G3255" s="1" t="s">
        <v>3006</v>
      </c>
      <c r="H3255" s="8" t="str">
        <f>HYPERLINK("https://doi.org/"&amp;G3255)</f>
        <v>https://doi.org/10.3390/rs12040687</v>
      </c>
      <c r="I3255" s="1" t="s">
        <v>3007</v>
      </c>
      <c r="J3255" s="1" t="s">
        <v>2820</v>
      </c>
      <c r="K3255" s="2">
        <v>12</v>
      </c>
      <c r="M3255" s="2" t="s">
        <v>601</v>
      </c>
      <c r="N3255" s="9">
        <f>S3255*Unit_conversion!$C$5</f>
        <v>0.5908402546275543</v>
      </c>
      <c r="O3255" s="2"/>
      <c r="P3255" s="2"/>
      <c r="Q3255" s="2"/>
      <c r="R3255" s="10"/>
      <c r="S3255" s="2">
        <v>16.78</v>
      </c>
      <c r="U3255" s="2" t="s">
        <v>35</v>
      </c>
      <c r="V3255" s="2" t="s">
        <v>30</v>
      </c>
      <c r="X3255" s="21" t="s">
        <v>1141</v>
      </c>
      <c r="Y3255" s="2"/>
    </row>
    <row r="3256" spans="1:25" ht="14.25" customHeight="1">
      <c r="A3256" s="1">
        <v>2555</v>
      </c>
      <c r="B3256" s="2">
        <v>1</v>
      </c>
      <c r="C3256" s="1" t="s">
        <v>3003</v>
      </c>
      <c r="D3256" s="1" t="s">
        <v>3004</v>
      </c>
      <c r="E3256" s="1">
        <v>2020</v>
      </c>
      <c r="F3256" s="1" t="s">
        <v>3005</v>
      </c>
      <c r="G3256" s="1" t="s">
        <v>3006</v>
      </c>
      <c r="H3256" s="8" t="str">
        <f>HYPERLINK("https://doi.org/"&amp;G3256)</f>
        <v>https://doi.org/10.3390/rs12040687</v>
      </c>
      <c r="I3256" s="1" t="s">
        <v>3007</v>
      </c>
      <c r="J3256" s="1" t="s">
        <v>2820</v>
      </c>
      <c r="K3256" s="2">
        <v>12</v>
      </c>
      <c r="M3256" s="2" t="s">
        <v>3013</v>
      </c>
      <c r="N3256" s="9">
        <f>S3256*Unit_conversion!$C$5</f>
        <v>0.57851641141422627</v>
      </c>
      <c r="O3256" s="2"/>
      <c r="P3256" s="2"/>
      <c r="Q3256" s="2"/>
      <c r="R3256" s="10"/>
      <c r="S3256" s="2">
        <v>16.43</v>
      </c>
      <c r="U3256" s="2" t="s">
        <v>35</v>
      </c>
      <c r="V3256" s="2" t="s">
        <v>30</v>
      </c>
      <c r="X3256" s="21" t="s">
        <v>1141</v>
      </c>
      <c r="Y3256" s="2"/>
    </row>
    <row r="3257" spans="1:25" ht="14.25" customHeight="1">
      <c r="A3257" s="1">
        <v>2555</v>
      </c>
      <c r="B3257" s="2">
        <v>1</v>
      </c>
      <c r="C3257" s="1" t="s">
        <v>3003</v>
      </c>
      <c r="D3257" s="1" t="s">
        <v>3004</v>
      </c>
      <c r="E3257" s="1">
        <v>2020</v>
      </c>
      <c r="F3257" s="1" t="s">
        <v>3005</v>
      </c>
      <c r="G3257" s="1" t="s">
        <v>3006</v>
      </c>
      <c r="H3257" s="8" t="str">
        <f>HYPERLINK("https://doi.org/"&amp;G3257)</f>
        <v>https://doi.org/10.3390/rs12040687</v>
      </c>
      <c r="I3257" s="1" t="s">
        <v>3007</v>
      </c>
      <c r="J3257" s="1" t="s">
        <v>2820</v>
      </c>
      <c r="K3257" s="2">
        <v>18</v>
      </c>
      <c r="M3257" s="2" t="s">
        <v>3011</v>
      </c>
      <c r="N3257" s="9">
        <f>S3257*Unit_conversion!$C$5</f>
        <v>0.5602067014972818</v>
      </c>
      <c r="O3257" s="2"/>
      <c r="P3257" s="2"/>
      <c r="Q3257" s="2"/>
      <c r="R3257" s="10"/>
      <c r="S3257" s="2">
        <v>15.91</v>
      </c>
      <c r="U3257" s="2" t="s">
        <v>35</v>
      </c>
      <c r="V3257" s="2" t="s">
        <v>32</v>
      </c>
      <c r="X3257" s="21" t="s">
        <v>1141</v>
      </c>
      <c r="Y3257" s="2"/>
    </row>
    <row r="3258" spans="1:25" ht="14.25" customHeight="1">
      <c r="A3258" s="1">
        <v>2555</v>
      </c>
      <c r="B3258" s="2">
        <v>1</v>
      </c>
      <c r="C3258" s="1" t="s">
        <v>3003</v>
      </c>
      <c r="D3258" s="1" t="s">
        <v>3004</v>
      </c>
      <c r="E3258" s="1">
        <v>2020</v>
      </c>
      <c r="F3258" s="1" t="s">
        <v>3005</v>
      </c>
      <c r="G3258" s="1" t="s">
        <v>3006</v>
      </c>
      <c r="H3258" s="8" t="str">
        <f>HYPERLINK("https://doi.org/"&amp;G3258)</f>
        <v>https://doi.org/10.3390/rs12040687</v>
      </c>
      <c r="I3258" s="1" t="s">
        <v>3007</v>
      </c>
      <c r="J3258" s="1" t="s">
        <v>2820</v>
      </c>
      <c r="K3258" s="2">
        <v>18</v>
      </c>
      <c r="M3258" s="2" t="s">
        <v>3012</v>
      </c>
      <c r="N3258" s="9">
        <f>S3258*Unit_conversion!$C$5</f>
        <v>0.60492464687135772</v>
      </c>
      <c r="O3258" s="2"/>
      <c r="P3258" s="2"/>
      <c r="Q3258" s="2"/>
      <c r="R3258" s="10"/>
      <c r="S3258" s="2">
        <v>17.18</v>
      </c>
      <c r="U3258" s="2" t="s">
        <v>35</v>
      </c>
      <c r="V3258" s="2" t="s">
        <v>32</v>
      </c>
      <c r="X3258" s="21" t="s">
        <v>1141</v>
      </c>
      <c r="Y3258" s="2"/>
    </row>
    <row r="3259" spans="1:25" ht="14.25" customHeight="1">
      <c r="A3259" s="1">
        <v>2555</v>
      </c>
      <c r="B3259" s="2">
        <v>1</v>
      </c>
      <c r="C3259" s="1" t="s">
        <v>3003</v>
      </c>
      <c r="D3259" s="1" t="s">
        <v>3004</v>
      </c>
      <c r="E3259" s="1">
        <v>2020</v>
      </c>
      <c r="F3259" s="1" t="s">
        <v>3005</v>
      </c>
      <c r="G3259" s="1" t="s">
        <v>3006</v>
      </c>
      <c r="H3259" s="8" t="str">
        <f>HYPERLINK("https://doi.org/"&amp;G3259)</f>
        <v>https://doi.org/10.3390/rs12040687</v>
      </c>
      <c r="I3259" s="1" t="s">
        <v>3007</v>
      </c>
      <c r="J3259" s="1" t="s">
        <v>2820</v>
      </c>
      <c r="K3259" s="2">
        <v>18</v>
      </c>
      <c r="M3259" s="2" t="s">
        <v>601</v>
      </c>
      <c r="N3259" s="9">
        <f>S3259*Unit_conversion!$C$5</f>
        <v>0.57323476432280007</v>
      </c>
      <c r="O3259" s="2"/>
      <c r="P3259" s="2"/>
      <c r="Q3259" s="2"/>
      <c r="R3259" s="10"/>
      <c r="S3259" s="2">
        <v>16.28</v>
      </c>
      <c r="U3259" s="2" t="s">
        <v>35</v>
      </c>
      <c r="V3259" s="2" t="s">
        <v>32</v>
      </c>
      <c r="X3259" s="21" t="s">
        <v>1141</v>
      </c>
      <c r="Y3259" s="2"/>
    </row>
    <row r="3260" spans="1:25" ht="14.25" customHeight="1">
      <c r="A3260" s="1">
        <v>2555</v>
      </c>
      <c r="B3260" s="2">
        <v>1</v>
      </c>
      <c r="C3260" s="1" t="s">
        <v>3003</v>
      </c>
      <c r="D3260" s="1" t="s">
        <v>3004</v>
      </c>
      <c r="E3260" s="1">
        <v>2020</v>
      </c>
      <c r="F3260" s="1" t="s">
        <v>3005</v>
      </c>
      <c r="G3260" s="1" t="s">
        <v>3006</v>
      </c>
      <c r="H3260" s="8" t="str">
        <f>HYPERLINK("https://doi.org/"&amp;G3260)</f>
        <v>https://doi.org/10.3390/rs12040687</v>
      </c>
      <c r="I3260" s="1" t="s">
        <v>3007</v>
      </c>
      <c r="J3260" s="1" t="s">
        <v>2820</v>
      </c>
      <c r="K3260" s="2">
        <v>18</v>
      </c>
      <c r="M3260" s="2" t="s">
        <v>3013</v>
      </c>
      <c r="N3260" s="9">
        <f>S3260*Unit_conversion!$C$5</f>
        <v>0.5668967878130885</v>
      </c>
      <c r="O3260" s="2"/>
      <c r="P3260" s="2"/>
      <c r="Q3260" s="2"/>
      <c r="R3260" s="10"/>
      <c r="S3260" s="2">
        <v>16.100000000000001</v>
      </c>
      <c r="U3260" s="2" t="s">
        <v>35</v>
      </c>
      <c r="V3260" s="2" t="s">
        <v>32</v>
      </c>
      <c r="X3260" s="21" t="s">
        <v>1141</v>
      </c>
      <c r="Y3260" s="2"/>
    </row>
    <row r="3261" spans="1:25" ht="14.25" customHeight="1">
      <c r="A3261" s="1">
        <v>2555</v>
      </c>
      <c r="B3261" s="2">
        <v>1</v>
      </c>
      <c r="C3261" s="1" t="s">
        <v>3003</v>
      </c>
      <c r="D3261" s="1" t="s">
        <v>3004</v>
      </c>
      <c r="E3261" s="1">
        <v>2020</v>
      </c>
      <c r="F3261" s="1" t="s">
        <v>3005</v>
      </c>
      <c r="G3261" s="1" t="s">
        <v>3006</v>
      </c>
      <c r="H3261" s="8" t="str">
        <f>HYPERLINK("https://doi.org/"&amp;G3261)</f>
        <v>https://doi.org/10.3390/rs12040687</v>
      </c>
      <c r="I3261" s="1" t="s">
        <v>3007</v>
      </c>
      <c r="J3261" s="1" t="s">
        <v>2820</v>
      </c>
      <c r="K3261" s="2">
        <v>27</v>
      </c>
      <c r="M3261" s="2" t="s">
        <v>3011</v>
      </c>
      <c r="N3261" s="9">
        <f>S3261*Unit_conversion!$C$5</f>
        <v>0.64330461573572206</v>
      </c>
      <c r="O3261" s="2"/>
      <c r="P3261" s="2"/>
      <c r="Q3261" s="2"/>
      <c r="R3261" s="10"/>
      <c r="S3261" s="2">
        <v>18.27</v>
      </c>
      <c r="U3261" s="2" t="s">
        <v>35</v>
      </c>
      <c r="V3261" s="2" t="s">
        <v>36</v>
      </c>
      <c r="X3261" s="21" t="s">
        <v>1141</v>
      </c>
      <c r="Y3261" s="2"/>
    </row>
    <row r="3262" spans="1:25" ht="14.25" customHeight="1">
      <c r="A3262" s="1">
        <v>2555</v>
      </c>
      <c r="B3262" s="2">
        <v>1</v>
      </c>
      <c r="C3262" s="1" t="s">
        <v>3003</v>
      </c>
      <c r="D3262" s="1" t="s">
        <v>3004</v>
      </c>
      <c r="E3262" s="1">
        <v>2020</v>
      </c>
      <c r="F3262" s="1" t="s">
        <v>3005</v>
      </c>
      <c r="G3262" s="1" t="s">
        <v>3006</v>
      </c>
      <c r="H3262" s="8" t="str">
        <f>HYPERLINK("https://doi.org/"&amp;G3262)</f>
        <v>https://doi.org/10.3390/rs12040687</v>
      </c>
      <c r="I3262" s="1" t="s">
        <v>3007</v>
      </c>
      <c r="J3262" s="1" t="s">
        <v>2820</v>
      </c>
      <c r="K3262" s="2">
        <v>27</v>
      </c>
      <c r="M3262" s="2" t="s">
        <v>3012</v>
      </c>
      <c r="N3262" s="9">
        <f>S3262*Unit_conversion!$C$5</f>
        <v>0.69964218471093587</v>
      </c>
      <c r="O3262" s="2"/>
      <c r="P3262" s="2"/>
      <c r="Q3262" s="2"/>
      <c r="R3262" s="10"/>
      <c r="S3262" s="2">
        <v>19.87</v>
      </c>
      <c r="U3262" s="2" t="s">
        <v>35</v>
      </c>
      <c r="V3262" s="2" t="s">
        <v>36</v>
      </c>
      <c r="X3262" s="21" t="s">
        <v>1141</v>
      </c>
      <c r="Y3262" s="2"/>
    </row>
    <row r="3263" spans="1:25" ht="14.25" customHeight="1">
      <c r="A3263" s="1">
        <v>2555</v>
      </c>
      <c r="B3263" s="2">
        <v>1</v>
      </c>
      <c r="C3263" s="1" t="s">
        <v>3003</v>
      </c>
      <c r="D3263" s="1" t="s">
        <v>3004</v>
      </c>
      <c r="E3263" s="1">
        <v>2020</v>
      </c>
      <c r="F3263" s="1" t="s">
        <v>3005</v>
      </c>
      <c r="G3263" s="1" t="s">
        <v>3006</v>
      </c>
      <c r="H3263" s="8" t="str">
        <f>HYPERLINK("https://doi.org/"&amp;G3263)</f>
        <v>https://doi.org/10.3390/rs12040687</v>
      </c>
      <c r="I3263" s="1" t="s">
        <v>3007</v>
      </c>
      <c r="J3263" s="1" t="s">
        <v>2820</v>
      </c>
      <c r="K3263" s="2">
        <v>27</v>
      </c>
      <c r="M3263" s="2" t="s">
        <v>601</v>
      </c>
      <c r="N3263" s="9">
        <f>S3263*Unit_conversion!$C$5</f>
        <v>0.66055799623438138</v>
      </c>
      <c r="O3263" s="2"/>
      <c r="P3263" s="2"/>
      <c r="Q3263" s="2"/>
      <c r="R3263" s="10"/>
      <c r="S3263" s="2">
        <v>18.760000000000002</v>
      </c>
      <c r="U3263" s="2" t="s">
        <v>35</v>
      </c>
      <c r="V3263" s="2" t="s">
        <v>36</v>
      </c>
      <c r="X3263" s="21" t="s">
        <v>1141</v>
      </c>
      <c r="Y3263" s="2"/>
    </row>
    <row r="3264" spans="1:25" ht="14.25" customHeight="1">
      <c r="A3264" s="1">
        <v>2555</v>
      </c>
      <c r="B3264" s="2">
        <v>1</v>
      </c>
      <c r="C3264" s="1" t="s">
        <v>3003</v>
      </c>
      <c r="D3264" s="1" t="s">
        <v>3004</v>
      </c>
      <c r="E3264" s="1">
        <v>2020</v>
      </c>
      <c r="F3264" s="1" t="s">
        <v>3005</v>
      </c>
      <c r="G3264" s="1" t="s">
        <v>3006</v>
      </c>
      <c r="H3264" s="8" t="str">
        <f>HYPERLINK("https://doi.org/"&amp;G3264)</f>
        <v>https://doi.org/10.3390/rs12040687</v>
      </c>
      <c r="I3264" s="1" t="s">
        <v>3007</v>
      </c>
      <c r="J3264" s="1" t="s">
        <v>2820</v>
      </c>
      <c r="K3264" s="2">
        <v>27</v>
      </c>
      <c r="M3264" s="2" t="s">
        <v>3013</v>
      </c>
      <c r="N3264" s="9">
        <f>S3264*Unit_conversion!$C$5</f>
        <v>0.64823415302105336</v>
      </c>
      <c r="O3264" s="2"/>
      <c r="P3264" s="2"/>
      <c r="Q3264" s="2"/>
      <c r="R3264" s="10"/>
      <c r="S3264" s="2">
        <v>18.41</v>
      </c>
      <c r="U3264" s="2" t="s">
        <v>35</v>
      </c>
      <c r="V3264" s="2" t="s">
        <v>36</v>
      </c>
      <c r="X3264" s="21" t="s">
        <v>1141</v>
      </c>
      <c r="Y3264" s="2"/>
    </row>
    <row r="3265" spans="1:32" ht="14.25" customHeight="1">
      <c r="A3265" s="1">
        <v>2555</v>
      </c>
      <c r="B3265" s="2">
        <v>1</v>
      </c>
      <c r="C3265" s="1" t="s">
        <v>3003</v>
      </c>
      <c r="D3265" s="1" t="s">
        <v>3004</v>
      </c>
      <c r="E3265" s="1">
        <v>2020</v>
      </c>
      <c r="F3265" s="1" t="s">
        <v>3005</v>
      </c>
      <c r="G3265" s="1" t="s">
        <v>3006</v>
      </c>
      <c r="H3265" s="8" t="str">
        <f>HYPERLINK("https://doi.org/"&amp;G3265)</f>
        <v>https://doi.org/10.3390/rs12040687</v>
      </c>
      <c r="I3265" s="1" t="s">
        <v>3007</v>
      </c>
      <c r="J3265" s="1" t="s">
        <v>2820</v>
      </c>
      <c r="K3265" s="2">
        <v>2</v>
      </c>
      <c r="M3265" s="2" t="s">
        <v>3011</v>
      </c>
      <c r="N3265" s="9">
        <f>S3265*Unit_conversion!$C$5</f>
        <v>0.47746089706493661</v>
      </c>
      <c r="O3265" s="2"/>
      <c r="P3265" s="2"/>
      <c r="Q3265" s="2"/>
      <c r="R3265" s="10"/>
      <c r="S3265" s="2">
        <v>13.56</v>
      </c>
      <c r="U3265" s="2" t="s">
        <v>35</v>
      </c>
      <c r="V3265" s="2" t="s">
        <v>27</v>
      </c>
      <c r="X3265" s="21" t="s">
        <v>1141</v>
      </c>
      <c r="Y3265" s="2"/>
      <c r="AA3265" s="2"/>
    </row>
    <row r="3266" spans="1:32" ht="14.25" customHeight="1">
      <c r="A3266" s="1">
        <v>2555</v>
      </c>
      <c r="B3266" s="2">
        <v>1</v>
      </c>
      <c r="C3266" s="1" t="s">
        <v>3003</v>
      </c>
      <c r="D3266" s="1" t="s">
        <v>3004</v>
      </c>
      <c r="E3266" s="1">
        <v>2020</v>
      </c>
      <c r="F3266" s="1" t="s">
        <v>3005</v>
      </c>
      <c r="G3266" s="1" t="s">
        <v>3006</v>
      </c>
      <c r="H3266" s="8" t="str">
        <f>HYPERLINK("https://doi.org/"&amp;G3266)</f>
        <v>https://doi.org/10.3390/rs12040687</v>
      </c>
      <c r="I3266" s="1" t="s">
        <v>3007</v>
      </c>
      <c r="J3266" s="1" t="s">
        <v>2820</v>
      </c>
      <c r="K3266" s="2">
        <v>2</v>
      </c>
      <c r="M3266" s="2" t="s">
        <v>3012</v>
      </c>
      <c r="N3266" s="9">
        <f>S3266*Unit_conversion!$C$5</f>
        <v>0.52464361108167812</v>
      </c>
      <c r="O3266" s="2"/>
      <c r="P3266" s="2"/>
      <c r="Q3266" s="2"/>
      <c r="R3266" s="10"/>
      <c r="S3266" s="2">
        <v>14.9</v>
      </c>
      <c r="U3266" s="2" t="s">
        <v>35</v>
      </c>
      <c r="V3266" s="2" t="s">
        <v>27</v>
      </c>
      <c r="X3266" s="21" t="s">
        <v>1141</v>
      </c>
      <c r="Y3266" s="2"/>
    </row>
    <row r="3267" spans="1:32" ht="14.25" customHeight="1">
      <c r="A3267" s="1">
        <v>2555</v>
      </c>
      <c r="B3267" s="2">
        <v>1</v>
      </c>
      <c r="C3267" s="1" t="s">
        <v>3003</v>
      </c>
      <c r="D3267" s="1" t="s">
        <v>3004</v>
      </c>
      <c r="E3267" s="1">
        <v>2020</v>
      </c>
      <c r="F3267" s="1" t="s">
        <v>3005</v>
      </c>
      <c r="G3267" s="1" t="s">
        <v>3006</v>
      </c>
      <c r="H3267" s="8" t="str">
        <f>HYPERLINK("https://doi.org/"&amp;G3267)</f>
        <v>https://doi.org/10.3390/rs12040687</v>
      </c>
      <c r="I3267" s="1" t="s">
        <v>3007</v>
      </c>
      <c r="J3267" s="1" t="s">
        <v>2820</v>
      </c>
      <c r="K3267" s="2">
        <v>2</v>
      </c>
      <c r="M3267" s="2" t="s">
        <v>601</v>
      </c>
      <c r="N3267" s="9">
        <f>S3267*Unit_conversion!$C$5</f>
        <v>0.49295372853312036</v>
      </c>
      <c r="O3267" s="2"/>
      <c r="P3267" s="2"/>
      <c r="Q3267" s="2"/>
      <c r="R3267" s="10"/>
      <c r="S3267" s="2">
        <v>14</v>
      </c>
      <c r="U3267" s="2" t="s">
        <v>35</v>
      </c>
      <c r="V3267" s="2" t="s">
        <v>27</v>
      </c>
      <c r="X3267" s="21" t="s">
        <v>1141</v>
      </c>
      <c r="Y3267" s="2"/>
      <c r="AA3267" s="2"/>
    </row>
    <row r="3268" spans="1:32" ht="14.25" customHeight="1">
      <c r="A3268" s="1">
        <v>2555</v>
      </c>
      <c r="B3268" s="2">
        <v>1</v>
      </c>
      <c r="C3268" s="1" t="s">
        <v>3003</v>
      </c>
      <c r="D3268" s="1" t="s">
        <v>3004</v>
      </c>
      <c r="E3268" s="1">
        <v>2020</v>
      </c>
      <c r="F3268" s="1" t="s">
        <v>3005</v>
      </c>
      <c r="G3268" s="1" t="s">
        <v>3006</v>
      </c>
      <c r="H3268" s="8" t="str">
        <f>HYPERLINK("https://doi.org/"&amp;G3268)</f>
        <v>https://doi.org/10.3390/rs12040687</v>
      </c>
      <c r="I3268" s="1" t="s">
        <v>3007</v>
      </c>
      <c r="J3268" s="1" t="s">
        <v>2820</v>
      </c>
      <c r="K3268" s="2">
        <v>2</v>
      </c>
      <c r="M3268" s="2" t="s">
        <v>3013</v>
      </c>
      <c r="N3268" s="9">
        <f>S3268*Unit_conversion!$C$5</f>
        <v>0.46654549307598892</v>
      </c>
      <c r="O3268" s="2"/>
      <c r="P3268" s="2"/>
      <c r="Q3268" s="2"/>
      <c r="R3268" s="10"/>
      <c r="S3268" s="2">
        <v>13.25</v>
      </c>
      <c r="U3268" s="2" t="s">
        <v>35</v>
      </c>
      <c r="V3268" s="2" t="s">
        <v>27</v>
      </c>
      <c r="X3268" s="21" t="s">
        <v>1141</v>
      </c>
      <c r="Y3268" s="2"/>
      <c r="AA3268" s="2"/>
    </row>
    <row r="3269" spans="1:32" ht="14.25" customHeight="1">
      <c r="A3269" s="22">
        <v>2521</v>
      </c>
      <c r="B3269" s="23">
        <v>0</v>
      </c>
      <c r="C3269" s="22" t="s">
        <v>3014</v>
      </c>
      <c r="D3269" s="22" t="s">
        <v>3015</v>
      </c>
      <c r="E3269" s="22">
        <v>2020</v>
      </c>
      <c r="F3269" s="22" t="s">
        <v>3016</v>
      </c>
      <c r="G3269" s="22" t="s">
        <v>3017</v>
      </c>
      <c r="H3269" s="24" t="str">
        <f>HYPERLINK("https://doi.org/"&amp;G3269)</f>
        <v>https://doi.org/10.3390/rs12050878</v>
      </c>
      <c r="I3269" s="22" t="s">
        <v>3018</v>
      </c>
      <c r="J3269" s="22" t="s">
        <v>2820</v>
      </c>
      <c r="K3269" s="22"/>
      <c r="L3269" s="23"/>
      <c r="M3269" s="22"/>
      <c r="N3269" s="16"/>
      <c r="O3269" s="23"/>
      <c r="P3269" s="23"/>
      <c r="Q3269" s="23"/>
      <c r="R3269" s="4"/>
      <c r="S3269" s="22"/>
      <c r="T3269" s="22"/>
      <c r="U3269" s="22"/>
      <c r="V3269" s="23"/>
      <c r="W3269" s="22"/>
      <c r="X3269" s="23" t="s">
        <v>1141</v>
      </c>
      <c r="Y3269" s="23" t="s">
        <v>3019</v>
      </c>
      <c r="Z3269" s="23"/>
      <c r="AA3269" s="22"/>
      <c r="AB3269" s="22"/>
      <c r="AC3269" s="22"/>
      <c r="AD3269" s="22"/>
      <c r="AE3269" s="22"/>
      <c r="AF3269" s="22"/>
    </row>
    <row r="3270" spans="1:32" ht="14.25" customHeight="1">
      <c r="A3270" s="1">
        <v>2517</v>
      </c>
      <c r="B3270" s="2">
        <v>1</v>
      </c>
      <c r="C3270" s="1" t="s">
        <v>3020</v>
      </c>
      <c r="D3270" s="1" t="s">
        <v>3021</v>
      </c>
      <c r="E3270" s="1">
        <v>2020</v>
      </c>
      <c r="F3270" s="1" t="s">
        <v>3022</v>
      </c>
      <c r="G3270" s="1" t="s">
        <v>3023</v>
      </c>
      <c r="H3270" s="8" t="str">
        <f>HYPERLINK("https://doi.org/"&amp;G3270)</f>
        <v>https://doi.org/10.3390/rs12060904</v>
      </c>
      <c r="I3270" s="1" t="s">
        <v>3024</v>
      </c>
      <c r="J3270" s="1" t="s">
        <v>2820</v>
      </c>
      <c r="K3270" s="2">
        <v>1</v>
      </c>
      <c r="L3270" s="2"/>
      <c r="M3270" s="2" t="s">
        <v>3025</v>
      </c>
      <c r="N3270" s="9">
        <f>S3270*Unit_conversion!$C$5</f>
        <v>3.2394102160747913</v>
      </c>
      <c r="O3270" s="2"/>
      <c r="P3270" s="2"/>
      <c r="Q3270" s="2"/>
      <c r="R3270" s="10"/>
      <c r="S3270" s="2">
        <v>92</v>
      </c>
      <c r="U3270" s="16" t="s">
        <v>175</v>
      </c>
      <c r="V3270" s="2" t="s">
        <v>36</v>
      </c>
      <c r="W3270" s="2" t="s">
        <v>3026</v>
      </c>
      <c r="X3270" s="21" t="s">
        <v>1141</v>
      </c>
      <c r="Y3270" s="2">
        <v>2015</v>
      </c>
    </row>
    <row r="3271" spans="1:32" ht="14.25" customHeight="1">
      <c r="A3271" s="1">
        <v>2517</v>
      </c>
      <c r="B3271" s="2">
        <v>1</v>
      </c>
      <c r="C3271" s="1" t="s">
        <v>3020</v>
      </c>
      <c r="D3271" s="1" t="s">
        <v>3021</v>
      </c>
      <c r="E3271" s="1">
        <v>2020</v>
      </c>
      <c r="F3271" s="1" t="s">
        <v>3022</v>
      </c>
      <c r="G3271" s="1" t="s">
        <v>3023</v>
      </c>
      <c r="H3271" s="8" t="str">
        <f>HYPERLINK("https://doi.org/"&amp;G3271)</f>
        <v>https://doi.org/10.3390/rs12060904</v>
      </c>
      <c r="I3271" s="1" t="s">
        <v>3024</v>
      </c>
      <c r="J3271" s="1" t="s">
        <v>2820</v>
      </c>
      <c r="K3271" s="2">
        <v>1</v>
      </c>
      <c r="L3271" s="2"/>
      <c r="M3271" s="2" t="s">
        <v>3027</v>
      </c>
      <c r="N3271" s="9">
        <f>S3271*Unit_conversion!$C$5</f>
        <v>2.8873004099797051</v>
      </c>
      <c r="O3271" s="2"/>
      <c r="P3271" s="2"/>
      <c r="Q3271" s="2"/>
      <c r="R3271" s="10"/>
      <c r="S3271" s="2">
        <v>82</v>
      </c>
      <c r="U3271" s="16" t="s">
        <v>175</v>
      </c>
      <c r="V3271" s="2" t="s">
        <v>3028</v>
      </c>
      <c r="W3271" s="2" t="s">
        <v>3026</v>
      </c>
      <c r="X3271" s="21" t="s">
        <v>1141</v>
      </c>
      <c r="Y3271" s="2">
        <v>2015</v>
      </c>
    </row>
    <row r="3272" spans="1:32" ht="14.25" customHeight="1">
      <c r="A3272" s="1">
        <v>2517</v>
      </c>
      <c r="B3272" s="2">
        <v>1</v>
      </c>
      <c r="C3272" s="1" t="s">
        <v>3020</v>
      </c>
      <c r="D3272" s="1" t="s">
        <v>3021</v>
      </c>
      <c r="E3272" s="1">
        <v>2020</v>
      </c>
      <c r="F3272" s="1" t="s">
        <v>3022</v>
      </c>
      <c r="G3272" s="1" t="s">
        <v>3023</v>
      </c>
      <c r="H3272" s="8" t="str">
        <f>HYPERLINK("https://doi.org/"&amp;G3272)</f>
        <v>https://doi.org/10.3390/rs12060904</v>
      </c>
      <c r="I3272" s="1" t="s">
        <v>3024</v>
      </c>
      <c r="J3272" s="1" t="s">
        <v>2820</v>
      </c>
      <c r="K3272" s="2">
        <v>1</v>
      </c>
      <c r="L3272" s="2"/>
      <c r="M3272" s="2" t="s">
        <v>3029</v>
      </c>
      <c r="N3272" s="9">
        <f>S3272*Unit_conversion!$C$5</f>
        <v>2.0774478559610072</v>
      </c>
      <c r="O3272" s="2"/>
      <c r="P3272" s="2"/>
      <c r="Q3272" s="2"/>
      <c r="R3272" s="10"/>
      <c r="S3272" s="2">
        <v>59</v>
      </c>
      <c r="U3272" s="16" t="s">
        <v>175</v>
      </c>
      <c r="W3272" s="2" t="s">
        <v>3026</v>
      </c>
      <c r="X3272" s="21" t="s">
        <v>1141</v>
      </c>
      <c r="Y3272" s="2">
        <v>2015</v>
      </c>
    </row>
    <row r="3273" spans="1:32" ht="14.25" customHeight="1">
      <c r="A3273" s="1">
        <v>2517</v>
      </c>
      <c r="B3273" s="2">
        <v>1</v>
      </c>
      <c r="C3273" s="1" t="s">
        <v>3020</v>
      </c>
      <c r="D3273" s="1" t="s">
        <v>3021</v>
      </c>
      <c r="E3273" s="1">
        <v>2020</v>
      </c>
      <c r="F3273" s="1" t="s">
        <v>3022</v>
      </c>
      <c r="G3273" s="1" t="s">
        <v>3023</v>
      </c>
      <c r="H3273" s="8" t="str">
        <f>HYPERLINK("https://doi.org/"&amp;G3273)</f>
        <v>https://doi.org/10.3390/rs12060904</v>
      </c>
      <c r="I3273" s="1" t="s">
        <v>3024</v>
      </c>
      <c r="J3273" s="1" t="s">
        <v>2820</v>
      </c>
      <c r="K3273" s="2">
        <v>1</v>
      </c>
      <c r="L3273" s="2"/>
      <c r="M3273" s="2" t="s">
        <v>3029</v>
      </c>
      <c r="N3273" s="9">
        <f>S3273*Unit_conversion!$C$5</f>
        <v>2.0774478559610072</v>
      </c>
      <c r="O3273" s="2"/>
      <c r="P3273" s="2"/>
      <c r="Q3273" s="2"/>
      <c r="R3273" s="10"/>
      <c r="S3273" s="2">
        <v>59</v>
      </c>
      <c r="U3273" s="16" t="s">
        <v>175</v>
      </c>
      <c r="W3273" s="2" t="s">
        <v>3026</v>
      </c>
      <c r="X3273" s="21" t="s">
        <v>1141</v>
      </c>
      <c r="Y3273" s="2">
        <v>2016</v>
      </c>
    </row>
    <row r="3274" spans="1:32" ht="14.25" customHeight="1">
      <c r="A3274" s="1">
        <v>2517</v>
      </c>
      <c r="B3274" s="2">
        <v>1</v>
      </c>
      <c r="C3274" s="1" t="s">
        <v>3020</v>
      </c>
      <c r="D3274" s="1" t="s">
        <v>3021</v>
      </c>
      <c r="E3274" s="1">
        <v>2020</v>
      </c>
      <c r="F3274" s="1" t="s">
        <v>3022</v>
      </c>
      <c r="G3274" s="1" t="s">
        <v>3023</v>
      </c>
      <c r="H3274" s="8" t="str">
        <f>HYPERLINK("https://doi.org/"&amp;G3274)</f>
        <v>https://doi.org/10.3390/rs12060904</v>
      </c>
      <c r="I3274" s="1" t="s">
        <v>3024</v>
      </c>
      <c r="J3274" s="1" t="s">
        <v>2820</v>
      </c>
      <c r="K3274" s="2">
        <v>1</v>
      </c>
      <c r="L3274" s="2"/>
      <c r="M3274" s="2" t="s">
        <v>3029</v>
      </c>
      <c r="N3274" s="9">
        <f>S3274*Unit_conversion!$C$5</f>
        <v>2.0070258947419903</v>
      </c>
      <c r="O3274" s="2"/>
      <c r="P3274" s="2"/>
      <c r="Q3274" s="2"/>
      <c r="R3274" s="10"/>
      <c r="S3274" s="2">
        <v>57</v>
      </c>
      <c r="U3274" s="16" t="s">
        <v>175</v>
      </c>
      <c r="W3274" s="2" t="s">
        <v>3026</v>
      </c>
      <c r="X3274" s="21" t="s">
        <v>1141</v>
      </c>
      <c r="Y3274" s="2">
        <v>2016</v>
      </c>
    </row>
    <row r="3275" spans="1:32" ht="14.25" customHeight="1">
      <c r="A3275" s="1">
        <v>2517</v>
      </c>
      <c r="B3275" s="2">
        <v>1</v>
      </c>
      <c r="C3275" s="1" t="s">
        <v>3020</v>
      </c>
      <c r="D3275" s="1" t="s">
        <v>3021</v>
      </c>
      <c r="E3275" s="1">
        <v>2020</v>
      </c>
      <c r="F3275" s="1" t="s">
        <v>3022</v>
      </c>
      <c r="G3275" s="1" t="s">
        <v>3023</v>
      </c>
      <c r="H3275" s="8" t="str">
        <f>HYPERLINK("https://doi.org/"&amp;G3275)</f>
        <v>https://doi.org/10.3390/rs12060904</v>
      </c>
      <c r="I3275" s="1" t="s">
        <v>3024</v>
      </c>
      <c r="J3275" s="1" t="s">
        <v>2820</v>
      </c>
      <c r="K3275" s="2">
        <v>1</v>
      </c>
      <c r="L3275" s="2"/>
      <c r="M3275" s="2" t="s">
        <v>3029</v>
      </c>
      <c r="N3275" s="9">
        <f>S3275*Unit_conversion!$C$5</f>
        <v>2.1126588365705161</v>
      </c>
      <c r="O3275" s="2"/>
      <c r="P3275" s="2"/>
      <c r="Q3275" s="2"/>
      <c r="R3275" s="10"/>
      <c r="S3275" s="2">
        <v>60</v>
      </c>
      <c r="U3275" s="16" t="s">
        <v>175</v>
      </c>
      <c r="W3275" s="2" t="s">
        <v>3026</v>
      </c>
      <c r="X3275" s="21" t="s">
        <v>1141</v>
      </c>
      <c r="Y3275" s="2">
        <v>2016</v>
      </c>
    </row>
    <row r="3276" spans="1:32" ht="14.25" customHeight="1">
      <c r="A3276" s="1">
        <v>2517</v>
      </c>
      <c r="B3276" s="2">
        <v>1</v>
      </c>
      <c r="C3276" s="1" t="s">
        <v>3020</v>
      </c>
      <c r="D3276" s="1" t="s">
        <v>3021</v>
      </c>
      <c r="E3276" s="1">
        <v>2020</v>
      </c>
      <c r="F3276" s="1" t="s">
        <v>3022</v>
      </c>
      <c r="G3276" s="1" t="s">
        <v>3023</v>
      </c>
      <c r="H3276" s="8" t="str">
        <f>HYPERLINK("https://doi.org/"&amp;G3276)</f>
        <v>https://doi.org/10.3390/rs12060904</v>
      </c>
      <c r="I3276" s="1" t="s">
        <v>3024</v>
      </c>
      <c r="J3276" s="1" t="s">
        <v>2820</v>
      </c>
      <c r="K3276" s="2">
        <v>1</v>
      </c>
      <c r="L3276" s="2"/>
      <c r="M3276" s="2" t="s">
        <v>3029</v>
      </c>
      <c r="N3276" s="9">
        <f>S3276*Unit_conversion!$C$5</f>
        <v>2.183080797789533</v>
      </c>
      <c r="O3276" s="2"/>
      <c r="P3276" s="2"/>
      <c r="Q3276" s="2"/>
      <c r="R3276" s="10"/>
      <c r="S3276" s="2">
        <v>62</v>
      </c>
      <c r="U3276" s="16" t="s">
        <v>175</v>
      </c>
      <c r="W3276" s="2" t="s">
        <v>3026</v>
      </c>
      <c r="X3276" s="21" t="s">
        <v>1141</v>
      </c>
      <c r="Y3276" s="2">
        <v>2017</v>
      </c>
    </row>
    <row r="3277" spans="1:32" ht="14.25" customHeight="1">
      <c r="A3277" s="1">
        <v>2517</v>
      </c>
      <c r="B3277" s="2">
        <v>1</v>
      </c>
      <c r="C3277" s="1" t="s">
        <v>3020</v>
      </c>
      <c r="D3277" s="1" t="s">
        <v>3021</v>
      </c>
      <c r="E3277" s="1">
        <v>2020</v>
      </c>
      <c r="F3277" s="1" t="s">
        <v>3022</v>
      </c>
      <c r="G3277" s="1" t="s">
        <v>3023</v>
      </c>
      <c r="H3277" s="8" t="str">
        <f>HYPERLINK("https://doi.org/"&amp;G3277)</f>
        <v>https://doi.org/10.3390/rs12060904</v>
      </c>
      <c r="I3277" s="1" t="s">
        <v>3024</v>
      </c>
      <c r="J3277" s="1" t="s">
        <v>2820</v>
      </c>
      <c r="K3277" s="2">
        <v>1</v>
      </c>
      <c r="L3277" s="2"/>
      <c r="M3277" s="2" t="s">
        <v>3029</v>
      </c>
      <c r="N3277" s="9">
        <f>S3277*Unit_conversion!$C$5</f>
        <v>2.0422368753514988</v>
      </c>
      <c r="O3277" s="2"/>
      <c r="P3277" s="2"/>
      <c r="Q3277" s="2"/>
      <c r="R3277" s="10"/>
      <c r="S3277" s="2">
        <v>58</v>
      </c>
      <c r="U3277" s="16" t="s">
        <v>175</v>
      </c>
      <c r="W3277" s="2" t="s">
        <v>3026</v>
      </c>
      <c r="X3277" s="21" t="s">
        <v>1141</v>
      </c>
      <c r="Y3277" s="2">
        <v>2017</v>
      </c>
    </row>
    <row r="3278" spans="1:32" ht="14.25" customHeight="1">
      <c r="A3278" s="1">
        <v>2517</v>
      </c>
      <c r="B3278" s="2">
        <v>1</v>
      </c>
      <c r="C3278" s="1" t="s">
        <v>3020</v>
      </c>
      <c r="D3278" s="1" t="s">
        <v>3021</v>
      </c>
      <c r="E3278" s="1">
        <v>2020</v>
      </c>
      <c r="F3278" s="1" t="s">
        <v>3022</v>
      </c>
      <c r="G3278" s="1" t="s">
        <v>3023</v>
      </c>
      <c r="H3278" s="8" t="str">
        <f>HYPERLINK("https://doi.org/"&amp;G3278)</f>
        <v>https://doi.org/10.3390/rs12060904</v>
      </c>
      <c r="I3278" s="1" t="s">
        <v>3024</v>
      </c>
      <c r="J3278" s="1" t="s">
        <v>2820</v>
      </c>
      <c r="K3278" s="2">
        <v>1</v>
      </c>
      <c r="L3278" s="2"/>
      <c r="M3278" s="2" t="s">
        <v>3029</v>
      </c>
      <c r="N3278" s="9">
        <f>S3278*Unit_conversion!$C$5</f>
        <v>2.2182917783990419</v>
      </c>
      <c r="O3278" s="2"/>
      <c r="P3278" s="2"/>
      <c r="Q3278" s="2"/>
      <c r="R3278" s="10"/>
      <c r="S3278" s="2">
        <v>63</v>
      </c>
      <c r="U3278" s="16" t="s">
        <v>175</v>
      </c>
      <c r="W3278" s="2" t="s">
        <v>3026</v>
      </c>
      <c r="X3278" s="21" t="s">
        <v>1141</v>
      </c>
      <c r="Y3278" s="2">
        <v>2017</v>
      </c>
    </row>
    <row r="3279" spans="1:32" ht="14.25" customHeight="1">
      <c r="A3279" s="1">
        <v>2478</v>
      </c>
      <c r="B3279" s="2">
        <v>1</v>
      </c>
      <c r="C3279" s="1" t="s">
        <v>3030</v>
      </c>
      <c r="D3279" s="1" t="s">
        <v>3031</v>
      </c>
      <c r="E3279" s="1">
        <v>2020</v>
      </c>
      <c r="F3279" s="1" t="s">
        <v>3032</v>
      </c>
      <c r="G3279" s="1" t="s">
        <v>3033</v>
      </c>
      <c r="H3279" s="8" t="str">
        <f>HYPERLINK("https://doi.org/"&amp;G3279)</f>
        <v>https://doi.org/10.3390/rs12071108</v>
      </c>
      <c r="I3279" s="1" t="s">
        <v>3034</v>
      </c>
      <c r="J3279" s="1" t="s">
        <v>2820</v>
      </c>
      <c r="K3279" s="2">
        <v>1</v>
      </c>
      <c r="L3279" s="2"/>
      <c r="M3279" s="2" t="s">
        <v>3035</v>
      </c>
      <c r="N3279" s="9">
        <f>S3279*Unit_conversion!$C$5</f>
        <v>5.8411495733113812</v>
      </c>
      <c r="O3279" s="2"/>
      <c r="P3279" s="2"/>
      <c r="Q3279" s="2"/>
      <c r="R3279" s="10"/>
      <c r="S3279" s="2">
        <v>165.89</v>
      </c>
      <c r="U3279" s="2" t="s">
        <v>26</v>
      </c>
      <c r="V3279" s="2"/>
      <c r="W3279" s="2" t="s">
        <v>3036</v>
      </c>
      <c r="X3279" s="2" t="s">
        <v>1141</v>
      </c>
      <c r="Y3279" s="2" t="s">
        <v>3037</v>
      </c>
      <c r="Z3279" s="2" t="s">
        <v>3038</v>
      </c>
    </row>
    <row r="3280" spans="1:32" ht="14.25" customHeight="1">
      <c r="A3280" s="1">
        <v>2478</v>
      </c>
      <c r="B3280" s="2">
        <v>1</v>
      </c>
      <c r="C3280" s="1" t="s">
        <v>3030</v>
      </c>
      <c r="D3280" s="1" t="s">
        <v>3031</v>
      </c>
      <c r="E3280" s="1">
        <v>2020</v>
      </c>
      <c r="F3280" s="1" t="s">
        <v>3032</v>
      </c>
      <c r="G3280" s="1" t="s">
        <v>3033</v>
      </c>
      <c r="H3280" s="8" t="str">
        <f>HYPERLINK("https://doi.org/"&amp;G3280)</f>
        <v>https://doi.org/10.3390/rs12071108</v>
      </c>
      <c r="I3280" s="1" t="s">
        <v>3034</v>
      </c>
      <c r="J3280" s="1" t="s">
        <v>2820</v>
      </c>
      <c r="K3280" s="2">
        <v>1</v>
      </c>
      <c r="L3280" s="2"/>
      <c r="M3280" s="2" t="s">
        <v>3035</v>
      </c>
      <c r="N3280" s="9">
        <f>S3280*Unit_conversion!$C$5</f>
        <v>5.5869262933107287</v>
      </c>
      <c r="O3280" s="2"/>
      <c r="P3280" s="2"/>
      <c r="Q3280" s="2"/>
      <c r="R3280" s="10"/>
      <c r="S3280" s="2">
        <v>158.66999999999999</v>
      </c>
      <c r="U3280" s="2" t="s">
        <v>26</v>
      </c>
      <c r="V3280" s="2"/>
      <c r="W3280" s="2" t="s">
        <v>3036</v>
      </c>
      <c r="X3280" s="2" t="s">
        <v>1141</v>
      </c>
      <c r="Y3280" s="2" t="s">
        <v>3037</v>
      </c>
      <c r="Z3280" s="2" t="s">
        <v>3039</v>
      </c>
    </row>
    <row r="3281" spans="1:26" ht="14.25" customHeight="1">
      <c r="A3281" s="1">
        <v>2478</v>
      </c>
      <c r="B3281" s="2">
        <v>1</v>
      </c>
      <c r="C3281" s="1" t="s">
        <v>3030</v>
      </c>
      <c r="D3281" s="1" t="s">
        <v>3031</v>
      </c>
      <c r="E3281" s="1">
        <v>2020</v>
      </c>
      <c r="F3281" s="1" t="s">
        <v>3032</v>
      </c>
      <c r="G3281" s="1" t="s">
        <v>3033</v>
      </c>
      <c r="H3281" s="8" t="str">
        <f>HYPERLINK("https://doi.org/"&amp;G3281)</f>
        <v>https://doi.org/10.3390/rs12071108</v>
      </c>
      <c r="I3281" s="1" t="s">
        <v>3034</v>
      </c>
      <c r="J3281" s="1" t="s">
        <v>2820</v>
      </c>
      <c r="K3281" s="2">
        <v>1</v>
      </c>
      <c r="L3281" s="2"/>
      <c r="M3281" s="2" t="s">
        <v>3035</v>
      </c>
      <c r="N3281" s="9">
        <f>S3281*Unit_conversion!$C$5</f>
        <v>5.2158025576865086</v>
      </c>
      <c r="O3281" s="2"/>
      <c r="P3281" s="2"/>
      <c r="Q3281" s="2"/>
      <c r="R3281" s="10"/>
      <c r="S3281" s="2">
        <v>148.13</v>
      </c>
      <c r="U3281" s="2" t="s">
        <v>26</v>
      </c>
      <c r="V3281" s="2"/>
      <c r="W3281" s="2" t="s">
        <v>3036</v>
      </c>
      <c r="X3281" s="2" t="s">
        <v>1141</v>
      </c>
      <c r="Y3281" s="2" t="s">
        <v>3037</v>
      </c>
      <c r="Z3281" s="2" t="s">
        <v>3040</v>
      </c>
    </row>
    <row r="3282" spans="1:26" ht="14.25" customHeight="1">
      <c r="A3282" s="1">
        <v>2478</v>
      </c>
      <c r="B3282" s="2">
        <v>1</v>
      </c>
      <c r="C3282" s="1" t="s">
        <v>3030</v>
      </c>
      <c r="D3282" s="1" t="s">
        <v>3031</v>
      </c>
      <c r="E3282" s="1">
        <v>2020</v>
      </c>
      <c r="F3282" s="1" t="s">
        <v>3032</v>
      </c>
      <c r="G3282" s="1" t="s">
        <v>3033</v>
      </c>
      <c r="H3282" s="8" t="str">
        <f>HYPERLINK("https://doi.org/"&amp;G3282)</f>
        <v>https://doi.org/10.3390/rs12071108</v>
      </c>
      <c r="I3282" s="1" t="s">
        <v>3034</v>
      </c>
      <c r="J3282" s="1" t="s">
        <v>2820</v>
      </c>
      <c r="K3282" s="2">
        <v>1</v>
      </c>
      <c r="L3282" s="2"/>
      <c r="M3282" s="2" t="s">
        <v>3035</v>
      </c>
      <c r="N3282" s="9">
        <f>S3282*Unit_conversion!$C$5</f>
        <v>4.7992566570760227</v>
      </c>
      <c r="O3282" s="2"/>
      <c r="P3282" s="2"/>
      <c r="Q3282" s="2"/>
      <c r="R3282" s="10"/>
      <c r="S3282" s="2">
        <v>136.30000000000001</v>
      </c>
      <c r="U3282" s="2" t="s">
        <v>26</v>
      </c>
      <c r="V3282" s="2"/>
      <c r="W3282" s="2" t="s">
        <v>3036</v>
      </c>
      <c r="X3282" s="2" t="s">
        <v>1141</v>
      </c>
      <c r="Y3282" s="2" t="s">
        <v>3037</v>
      </c>
      <c r="Z3282" s="2" t="s">
        <v>3041</v>
      </c>
    </row>
    <row r="3283" spans="1:26" ht="14.25" customHeight="1">
      <c r="A3283" s="1">
        <v>2478</v>
      </c>
      <c r="B3283" s="2">
        <v>1</v>
      </c>
      <c r="C3283" s="1" t="s">
        <v>3030</v>
      </c>
      <c r="D3283" s="1" t="s">
        <v>3031</v>
      </c>
      <c r="E3283" s="1">
        <v>2020</v>
      </c>
      <c r="F3283" s="1" t="s">
        <v>3032</v>
      </c>
      <c r="G3283" s="1" t="s">
        <v>3033</v>
      </c>
      <c r="H3283" s="8" t="str">
        <f>HYPERLINK("https://doi.org/"&amp;G3283)</f>
        <v>https://doi.org/10.3390/rs12071108</v>
      </c>
      <c r="I3283" s="1" t="s">
        <v>3034</v>
      </c>
      <c r="J3283" s="1" t="s">
        <v>2820</v>
      </c>
      <c r="K3283" s="2">
        <v>1</v>
      </c>
      <c r="L3283" s="2"/>
      <c r="M3283" s="2" t="s">
        <v>3035</v>
      </c>
      <c r="N3283" s="9">
        <f>S3283*Unit_conversion!$C$5</f>
        <v>4.5122871651085275</v>
      </c>
      <c r="O3283" s="2"/>
      <c r="P3283" s="2"/>
      <c r="Q3283" s="2"/>
      <c r="R3283" s="10"/>
      <c r="S3283" s="2">
        <v>128.15</v>
      </c>
      <c r="U3283" s="2" t="s">
        <v>26</v>
      </c>
      <c r="V3283" s="2"/>
      <c r="W3283" s="2" t="s">
        <v>3036</v>
      </c>
      <c r="X3283" s="2" t="s">
        <v>1141</v>
      </c>
      <c r="Y3283" s="2" t="s">
        <v>3037</v>
      </c>
      <c r="Z3283" s="2" t="s">
        <v>3042</v>
      </c>
    </row>
    <row r="3284" spans="1:26" ht="14.25" customHeight="1">
      <c r="A3284" s="1">
        <v>2478</v>
      </c>
      <c r="B3284" s="2">
        <v>1</v>
      </c>
      <c r="C3284" s="1" t="s">
        <v>3030</v>
      </c>
      <c r="D3284" s="1" t="s">
        <v>3031</v>
      </c>
      <c r="E3284" s="1">
        <v>2020</v>
      </c>
      <c r="F3284" s="1" t="s">
        <v>3032</v>
      </c>
      <c r="G3284" s="1" t="s">
        <v>3033</v>
      </c>
      <c r="H3284" s="8" t="str">
        <f>HYPERLINK("https://doi.org/"&amp;G3284)</f>
        <v>https://doi.org/10.3390/rs12071108</v>
      </c>
      <c r="I3284" s="1" t="s">
        <v>3034</v>
      </c>
      <c r="J3284" s="1" t="s">
        <v>2820</v>
      </c>
      <c r="K3284" s="2">
        <v>1</v>
      </c>
      <c r="L3284" s="2"/>
      <c r="M3284" s="2" t="s">
        <v>3035</v>
      </c>
      <c r="N3284" s="9">
        <f>S3284*Unit_conversion!$C$5</f>
        <v>5.93516289153877</v>
      </c>
      <c r="O3284" s="2"/>
      <c r="P3284" s="2"/>
      <c r="Q3284" s="2"/>
      <c r="R3284" s="10"/>
      <c r="S3284" s="2">
        <v>168.56</v>
      </c>
      <c r="U3284" s="2" t="s">
        <v>26</v>
      </c>
      <c r="V3284" s="2"/>
      <c r="W3284" s="2" t="s">
        <v>3036</v>
      </c>
      <c r="X3284" s="2" t="s">
        <v>1141</v>
      </c>
      <c r="Y3284" s="2" t="s">
        <v>3037</v>
      </c>
      <c r="Z3284" s="2" t="s">
        <v>3043</v>
      </c>
    </row>
    <row r="3285" spans="1:26" ht="14.25" customHeight="1">
      <c r="A3285" s="1">
        <v>2478</v>
      </c>
      <c r="B3285" s="2">
        <v>1</v>
      </c>
      <c r="C3285" s="1" t="s">
        <v>3030</v>
      </c>
      <c r="D3285" s="1" t="s">
        <v>3031</v>
      </c>
      <c r="E3285" s="1">
        <v>2020</v>
      </c>
      <c r="F3285" s="1" t="s">
        <v>3032</v>
      </c>
      <c r="G3285" s="1" t="s">
        <v>3033</v>
      </c>
      <c r="H3285" s="8" t="str">
        <f>HYPERLINK("https://doi.org/"&amp;G3285)</f>
        <v>https://doi.org/10.3390/rs12071108</v>
      </c>
      <c r="I3285" s="1" t="s">
        <v>3034</v>
      </c>
      <c r="J3285" s="1" t="s">
        <v>2820</v>
      </c>
      <c r="K3285" s="2">
        <v>1</v>
      </c>
      <c r="L3285" s="2"/>
      <c r="M3285" s="2" t="s">
        <v>3035</v>
      </c>
      <c r="N3285" s="9">
        <f>S3285*Unit_conversion!$C$5</f>
        <v>5.9165010718157296</v>
      </c>
      <c r="O3285" s="2"/>
      <c r="P3285" s="2"/>
      <c r="Q3285" s="2"/>
      <c r="R3285" s="10"/>
      <c r="S3285" s="2">
        <v>168.03</v>
      </c>
      <c r="U3285" s="2" t="s">
        <v>26</v>
      </c>
      <c r="V3285" s="2"/>
      <c r="W3285" s="2" t="s">
        <v>3036</v>
      </c>
      <c r="X3285" s="2" t="s">
        <v>1141</v>
      </c>
      <c r="Y3285" s="2" t="s">
        <v>3037</v>
      </c>
      <c r="Z3285" s="2" t="s">
        <v>3044</v>
      </c>
    </row>
    <row r="3286" spans="1:26" ht="14.25" customHeight="1">
      <c r="A3286" s="1">
        <v>2478</v>
      </c>
      <c r="B3286" s="2">
        <v>1</v>
      </c>
      <c r="C3286" s="1" t="s">
        <v>3030</v>
      </c>
      <c r="D3286" s="1" t="s">
        <v>3031</v>
      </c>
      <c r="E3286" s="1">
        <v>2020</v>
      </c>
      <c r="F3286" s="1" t="s">
        <v>3032</v>
      </c>
      <c r="G3286" s="1" t="s">
        <v>3033</v>
      </c>
      <c r="H3286" s="8" t="str">
        <f>HYPERLINK("https://doi.org/"&amp;G3286)</f>
        <v>https://doi.org/10.3390/rs12071108</v>
      </c>
      <c r="I3286" s="1" t="s">
        <v>3034</v>
      </c>
      <c r="J3286" s="1" t="s">
        <v>2820</v>
      </c>
      <c r="K3286" s="2">
        <v>1</v>
      </c>
      <c r="L3286" s="2"/>
      <c r="M3286" s="2" t="s">
        <v>3035</v>
      </c>
      <c r="N3286" s="9">
        <f>S3286*Unit_conversion!$C$5</f>
        <v>5.9415008680484815</v>
      </c>
      <c r="O3286" s="2"/>
      <c r="P3286" s="2"/>
      <c r="Q3286" s="2"/>
      <c r="R3286" s="10"/>
      <c r="S3286" s="2">
        <v>168.74</v>
      </c>
      <c r="U3286" s="2" t="s">
        <v>26</v>
      </c>
      <c r="V3286" s="2"/>
      <c r="W3286" s="2" t="s">
        <v>3036</v>
      </c>
      <c r="X3286" s="2" t="s">
        <v>1141</v>
      </c>
      <c r="Y3286" s="2" t="s">
        <v>3037</v>
      </c>
      <c r="Z3286" s="2" t="s">
        <v>3045</v>
      </c>
    </row>
    <row r="3287" spans="1:26" ht="14.25" customHeight="1">
      <c r="A3287" s="1">
        <v>2478</v>
      </c>
      <c r="B3287" s="2">
        <v>1</v>
      </c>
      <c r="C3287" s="1" t="s">
        <v>3030</v>
      </c>
      <c r="D3287" s="1" t="s">
        <v>3031</v>
      </c>
      <c r="E3287" s="1">
        <v>2020</v>
      </c>
      <c r="F3287" s="1" t="s">
        <v>3032</v>
      </c>
      <c r="G3287" s="1" t="s">
        <v>3033</v>
      </c>
      <c r="H3287" s="8" t="str">
        <f>HYPERLINK("https://doi.org/"&amp;G3287)</f>
        <v>https://doi.org/10.3390/rs12071108</v>
      </c>
      <c r="I3287" s="1" t="s">
        <v>3034</v>
      </c>
      <c r="J3287" s="1" t="s">
        <v>2820</v>
      </c>
      <c r="K3287" s="2">
        <v>1</v>
      </c>
      <c r="L3287" s="2"/>
      <c r="M3287" s="2" t="s">
        <v>3035</v>
      </c>
      <c r="N3287" s="9">
        <f>S3287*Unit_conversion!$C$5</f>
        <v>5.9823456055555111</v>
      </c>
      <c r="O3287" s="2"/>
      <c r="P3287" s="2"/>
      <c r="Q3287" s="2"/>
      <c r="R3287" s="10"/>
      <c r="S3287" s="2">
        <v>169.9</v>
      </c>
      <c r="U3287" s="2" t="s">
        <v>26</v>
      </c>
      <c r="V3287" s="2"/>
      <c r="W3287" s="2" t="s">
        <v>3036</v>
      </c>
      <c r="X3287" s="2" t="s">
        <v>1141</v>
      </c>
      <c r="Y3287" s="2" t="s">
        <v>3037</v>
      </c>
      <c r="Z3287" s="2" t="s">
        <v>3046</v>
      </c>
    </row>
    <row r="3288" spans="1:26" ht="14.25" customHeight="1">
      <c r="A3288" s="1">
        <v>2478</v>
      </c>
      <c r="B3288" s="2">
        <v>1</v>
      </c>
      <c r="C3288" s="1" t="s">
        <v>3030</v>
      </c>
      <c r="D3288" s="1" t="s">
        <v>3031</v>
      </c>
      <c r="E3288" s="1">
        <v>2020</v>
      </c>
      <c r="F3288" s="1" t="s">
        <v>3032</v>
      </c>
      <c r="G3288" s="1" t="s">
        <v>3033</v>
      </c>
      <c r="H3288" s="8" t="str">
        <f>HYPERLINK("https://doi.org/"&amp;G3288)</f>
        <v>https://doi.org/10.3390/rs12071108</v>
      </c>
      <c r="I3288" s="1" t="s">
        <v>3034</v>
      </c>
      <c r="J3288" s="1" t="s">
        <v>2820</v>
      </c>
      <c r="K3288" s="2">
        <v>1</v>
      </c>
      <c r="L3288" s="2"/>
      <c r="M3288" s="2" t="s">
        <v>3035</v>
      </c>
      <c r="N3288" s="9">
        <f>S3288*Unit_conversion!$C$5</f>
        <v>2.5035007213360614</v>
      </c>
      <c r="O3288" s="2"/>
      <c r="P3288" s="2"/>
      <c r="Q3288" s="2"/>
      <c r="R3288" s="10"/>
      <c r="S3288" s="2">
        <v>71.099999999999994</v>
      </c>
      <c r="U3288" s="2" t="s">
        <v>26</v>
      </c>
      <c r="V3288" s="2"/>
      <c r="W3288" s="2" t="s">
        <v>3036</v>
      </c>
      <c r="X3288" s="2" t="s">
        <v>1141</v>
      </c>
      <c r="Y3288" s="2" t="s">
        <v>3047</v>
      </c>
      <c r="Z3288" s="2" t="s">
        <v>3038</v>
      </c>
    </row>
    <row r="3289" spans="1:26" ht="14.25" customHeight="1">
      <c r="A3289" s="1">
        <v>2478</v>
      </c>
      <c r="B3289" s="2">
        <v>1</v>
      </c>
      <c r="C3289" s="1" t="s">
        <v>3030</v>
      </c>
      <c r="D3289" s="1" t="s">
        <v>3031</v>
      </c>
      <c r="E3289" s="1">
        <v>2020</v>
      </c>
      <c r="F3289" s="1" t="s">
        <v>3032</v>
      </c>
      <c r="G3289" s="1" t="s">
        <v>3033</v>
      </c>
      <c r="H3289" s="8" t="str">
        <f>HYPERLINK("https://doi.org/"&amp;G3289)</f>
        <v>https://doi.org/10.3390/rs12071108</v>
      </c>
      <c r="I3289" s="1" t="s">
        <v>3034</v>
      </c>
      <c r="J3289" s="1" t="s">
        <v>2820</v>
      </c>
      <c r="K3289" s="2">
        <v>1</v>
      </c>
      <c r="L3289" s="2"/>
      <c r="M3289" s="2" t="s">
        <v>3035</v>
      </c>
      <c r="N3289" s="9">
        <f>S3289*Unit_conversion!$C$5</f>
        <v>2.7263862285942513</v>
      </c>
      <c r="O3289" s="2"/>
      <c r="P3289" s="2"/>
      <c r="Q3289" s="2"/>
      <c r="R3289" s="10"/>
      <c r="S3289" s="2">
        <v>77.430000000000007</v>
      </c>
      <c r="U3289" s="2" t="s">
        <v>26</v>
      </c>
      <c r="V3289" s="2"/>
      <c r="W3289" s="2" t="s">
        <v>3036</v>
      </c>
      <c r="X3289" s="2" t="s">
        <v>1141</v>
      </c>
      <c r="Y3289" s="2" t="s">
        <v>3047</v>
      </c>
      <c r="Z3289" s="2" t="s">
        <v>3039</v>
      </c>
    </row>
    <row r="3290" spans="1:26" ht="14.25" customHeight="1">
      <c r="A3290" s="1">
        <v>2478</v>
      </c>
      <c r="B3290" s="2">
        <v>1</v>
      </c>
      <c r="C3290" s="1" t="s">
        <v>3030</v>
      </c>
      <c r="D3290" s="1" t="s">
        <v>3031</v>
      </c>
      <c r="E3290" s="1">
        <v>2020</v>
      </c>
      <c r="F3290" s="1" t="s">
        <v>3032</v>
      </c>
      <c r="G3290" s="1" t="s">
        <v>3033</v>
      </c>
      <c r="H3290" s="8" t="str">
        <f>HYPERLINK("https://doi.org/"&amp;G3290)</f>
        <v>https://doi.org/10.3390/rs12071108</v>
      </c>
      <c r="I3290" s="1" t="s">
        <v>3034</v>
      </c>
      <c r="J3290" s="1" t="s">
        <v>2820</v>
      </c>
      <c r="K3290" s="2">
        <v>1</v>
      </c>
      <c r="L3290" s="2"/>
      <c r="M3290" s="2" t="s">
        <v>3035</v>
      </c>
      <c r="N3290" s="9">
        <f>S3290*Unit_conversion!$C$5</f>
        <v>3.1165238937476061</v>
      </c>
      <c r="O3290" s="2"/>
      <c r="P3290" s="2"/>
      <c r="Q3290" s="2"/>
      <c r="R3290" s="10"/>
      <c r="S3290" s="2">
        <v>88.51</v>
      </c>
      <c r="U3290" s="2" t="s">
        <v>26</v>
      </c>
      <c r="V3290" s="2"/>
      <c r="W3290" s="2" t="s">
        <v>3036</v>
      </c>
      <c r="X3290" s="2" t="s">
        <v>1141</v>
      </c>
      <c r="Y3290" s="2" t="s">
        <v>3047</v>
      </c>
      <c r="Z3290" s="2" t="s">
        <v>3040</v>
      </c>
    </row>
    <row r="3291" spans="1:26" ht="14.25" customHeight="1">
      <c r="A3291" s="1">
        <v>2478</v>
      </c>
      <c r="B3291" s="2">
        <v>1</v>
      </c>
      <c r="C3291" s="1" t="s">
        <v>3030</v>
      </c>
      <c r="D3291" s="1" t="s">
        <v>3031</v>
      </c>
      <c r="E3291" s="1">
        <v>2020</v>
      </c>
      <c r="F3291" s="1" t="s">
        <v>3032</v>
      </c>
      <c r="G3291" s="1" t="s">
        <v>3033</v>
      </c>
      <c r="H3291" s="8" t="str">
        <f>HYPERLINK("https://doi.org/"&amp;G3291)</f>
        <v>https://doi.org/10.3390/rs12071108</v>
      </c>
      <c r="I3291" s="1" t="s">
        <v>3034</v>
      </c>
      <c r="J3291" s="1" t="s">
        <v>2820</v>
      </c>
      <c r="K3291" s="2">
        <v>1</v>
      </c>
      <c r="L3291" s="2"/>
      <c r="M3291" s="2" t="s">
        <v>3035</v>
      </c>
      <c r="N3291" s="9">
        <f>S3291*Unit_conversion!$C$5</f>
        <v>3.6225056851062445</v>
      </c>
      <c r="O3291" s="2"/>
      <c r="P3291" s="2"/>
      <c r="Q3291" s="2"/>
      <c r="R3291" s="10"/>
      <c r="S3291" s="2">
        <v>102.88</v>
      </c>
      <c r="U3291" s="2" t="s">
        <v>26</v>
      </c>
      <c r="V3291" s="2"/>
      <c r="W3291" s="2" t="s">
        <v>3036</v>
      </c>
      <c r="X3291" s="2" t="s">
        <v>1141</v>
      </c>
      <c r="Y3291" s="2" t="s">
        <v>3047</v>
      </c>
      <c r="Z3291" s="2" t="s">
        <v>3041</v>
      </c>
    </row>
    <row r="3292" spans="1:26" ht="14.25" customHeight="1">
      <c r="A3292" s="1">
        <v>2478</v>
      </c>
      <c r="B3292" s="2">
        <v>1</v>
      </c>
      <c r="C3292" s="1" t="s">
        <v>3030</v>
      </c>
      <c r="D3292" s="1" t="s">
        <v>3031</v>
      </c>
      <c r="E3292" s="1">
        <v>2020</v>
      </c>
      <c r="F3292" s="1" t="s">
        <v>3032</v>
      </c>
      <c r="G3292" s="1" t="s">
        <v>3033</v>
      </c>
      <c r="H3292" s="8" t="str">
        <f>HYPERLINK("https://doi.org/"&amp;G3292)</f>
        <v>https://doi.org/10.3390/rs12071108</v>
      </c>
      <c r="I3292" s="1" t="s">
        <v>3034</v>
      </c>
      <c r="J3292" s="1" t="s">
        <v>2820</v>
      </c>
      <c r="K3292" s="2">
        <v>1</v>
      </c>
      <c r="L3292" s="2"/>
      <c r="M3292" s="2" t="s">
        <v>3035</v>
      </c>
      <c r="N3292" s="9">
        <f>S3292*Unit_conversion!$C$5</f>
        <v>3.9809534677110423</v>
      </c>
      <c r="O3292" s="2"/>
      <c r="P3292" s="2"/>
      <c r="Q3292" s="2"/>
      <c r="R3292" s="10"/>
      <c r="S3292" s="2">
        <v>113.06</v>
      </c>
      <c r="U3292" s="2" t="s">
        <v>26</v>
      </c>
      <c r="V3292" s="2"/>
      <c r="W3292" s="2" t="s">
        <v>3036</v>
      </c>
      <c r="X3292" s="2" t="s">
        <v>1141</v>
      </c>
      <c r="Y3292" s="2" t="s">
        <v>3047</v>
      </c>
      <c r="Z3292" s="2" t="s">
        <v>3042</v>
      </c>
    </row>
    <row r="3293" spans="1:26" ht="14.25" customHeight="1">
      <c r="A3293" s="1">
        <v>2478</v>
      </c>
      <c r="B3293" s="2">
        <v>1</v>
      </c>
      <c r="C3293" s="1" t="s">
        <v>3030</v>
      </c>
      <c r="D3293" s="1" t="s">
        <v>3031</v>
      </c>
      <c r="E3293" s="1">
        <v>2020</v>
      </c>
      <c r="F3293" s="1" t="s">
        <v>3032</v>
      </c>
      <c r="G3293" s="1" t="s">
        <v>3033</v>
      </c>
      <c r="H3293" s="8" t="str">
        <f>HYPERLINK("https://doi.org/"&amp;G3293)</f>
        <v>https://doi.org/10.3390/rs12071108</v>
      </c>
      <c r="I3293" s="1" t="s">
        <v>3034</v>
      </c>
      <c r="J3293" s="1" t="s">
        <v>2820</v>
      </c>
      <c r="K3293" s="2">
        <v>1</v>
      </c>
      <c r="L3293" s="2"/>
      <c r="M3293" s="2" t="s">
        <v>3035</v>
      </c>
      <c r="N3293" s="9">
        <f>S3293*Unit_conversion!$C$5</f>
        <v>2.3858960461003029</v>
      </c>
      <c r="O3293" s="2"/>
      <c r="P3293" s="2"/>
      <c r="Q3293" s="2"/>
      <c r="R3293" s="10"/>
      <c r="S3293" s="2">
        <v>67.760000000000005</v>
      </c>
      <c r="U3293" s="2" t="s">
        <v>26</v>
      </c>
      <c r="V3293" s="2"/>
      <c r="W3293" s="2" t="s">
        <v>3036</v>
      </c>
      <c r="X3293" s="2" t="s">
        <v>1141</v>
      </c>
      <c r="Y3293" s="2" t="s">
        <v>3047</v>
      </c>
      <c r="Z3293" s="2" t="s">
        <v>3043</v>
      </c>
    </row>
    <row r="3294" spans="1:26" ht="14.25" customHeight="1">
      <c r="A3294" s="1">
        <v>2478</v>
      </c>
      <c r="B3294" s="2">
        <v>1</v>
      </c>
      <c r="C3294" s="1" t="s">
        <v>3030</v>
      </c>
      <c r="D3294" s="1" t="s">
        <v>3031</v>
      </c>
      <c r="E3294" s="1">
        <v>2020</v>
      </c>
      <c r="F3294" s="1" t="s">
        <v>3032</v>
      </c>
      <c r="G3294" s="1" t="s">
        <v>3033</v>
      </c>
      <c r="H3294" s="8" t="str">
        <f>HYPERLINK("https://doi.org/"&amp;G3294)</f>
        <v>https://doi.org/10.3390/rs12071108</v>
      </c>
      <c r="I3294" s="1" t="s">
        <v>3034</v>
      </c>
      <c r="J3294" s="1" t="s">
        <v>2820</v>
      </c>
      <c r="K3294" s="2">
        <v>1</v>
      </c>
      <c r="L3294" s="2"/>
      <c r="M3294" s="2" t="s">
        <v>3035</v>
      </c>
      <c r="N3294" s="9">
        <f>S3294*Unit_conversion!$C$5</f>
        <v>2.4260365639951429</v>
      </c>
      <c r="O3294" s="2"/>
      <c r="P3294" s="2"/>
      <c r="Q3294" s="2"/>
      <c r="R3294" s="10"/>
      <c r="S3294" s="2">
        <v>68.900000000000006</v>
      </c>
      <c r="U3294" s="2" t="s">
        <v>26</v>
      </c>
      <c r="V3294" s="2"/>
      <c r="W3294" s="2" t="s">
        <v>3036</v>
      </c>
      <c r="X3294" s="2" t="s">
        <v>1141</v>
      </c>
      <c r="Y3294" s="2" t="s">
        <v>3047</v>
      </c>
      <c r="Z3294" s="2" t="s">
        <v>3044</v>
      </c>
    </row>
    <row r="3295" spans="1:26" ht="14.25" customHeight="1">
      <c r="A3295" s="1">
        <v>2478</v>
      </c>
      <c r="B3295" s="2">
        <v>1</v>
      </c>
      <c r="C3295" s="1" t="s">
        <v>3030</v>
      </c>
      <c r="D3295" s="1" t="s">
        <v>3031</v>
      </c>
      <c r="E3295" s="1">
        <v>2020</v>
      </c>
      <c r="F3295" s="1" t="s">
        <v>3032</v>
      </c>
      <c r="G3295" s="1" t="s">
        <v>3033</v>
      </c>
      <c r="H3295" s="8" t="str">
        <f>HYPERLINK("https://doi.org/"&amp;G3295)</f>
        <v>https://doi.org/10.3390/rs12071108</v>
      </c>
      <c r="I3295" s="1" t="s">
        <v>3034</v>
      </c>
      <c r="J3295" s="1" t="s">
        <v>2820</v>
      </c>
      <c r="K3295" s="2">
        <v>1</v>
      </c>
      <c r="L3295" s="2"/>
      <c r="M3295" s="2" t="s">
        <v>3035</v>
      </c>
      <c r="N3295" s="9">
        <f>S3295*Unit_conversion!$C$5</f>
        <v>2.4003325481502014</v>
      </c>
      <c r="O3295" s="2"/>
      <c r="P3295" s="2"/>
      <c r="Q3295" s="2"/>
      <c r="R3295" s="10"/>
      <c r="S3295" s="2">
        <v>68.17</v>
      </c>
      <c r="U3295" s="2" t="s">
        <v>26</v>
      </c>
      <c r="V3295" s="2"/>
      <c r="W3295" s="2" t="s">
        <v>3036</v>
      </c>
      <c r="X3295" s="2" t="s">
        <v>1141</v>
      </c>
      <c r="Y3295" s="2" t="s">
        <v>3047</v>
      </c>
      <c r="Z3295" s="2" t="s">
        <v>3045</v>
      </c>
    </row>
    <row r="3296" spans="1:26" ht="14.25" customHeight="1">
      <c r="A3296" s="1">
        <v>2478</v>
      </c>
      <c r="B3296" s="2">
        <v>1</v>
      </c>
      <c r="C3296" s="1" t="s">
        <v>3030</v>
      </c>
      <c r="D3296" s="1" t="s">
        <v>3031</v>
      </c>
      <c r="E3296" s="1">
        <v>2020</v>
      </c>
      <c r="F3296" s="1" t="s">
        <v>3032</v>
      </c>
      <c r="G3296" s="1" t="s">
        <v>3033</v>
      </c>
      <c r="H3296" s="8" t="str">
        <f>HYPERLINK("https://doi.org/"&amp;G3296)</f>
        <v>https://doi.org/10.3390/rs12071108</v>
      </c>
      <c r="I3296" s="1" t="s">
        <v>3034</v>
      </c>
      <c r="J3296" s="1" t="s">
        <v>2820</v>
      </c>
      <c r="K3296" s="2">
        <v>1</v>
      </c>
      <c r="L3296" s="2"/>
      <c r="M3296" s="2" t="s">
        <v>3035</v>
      </c>
      <c r="N3296" s="9">
        <f>S3296*Unit_conversion!$C$5</f>
        <v>2.3221641711970924</v>
      </c>
      <c r="O3296" s="2"/>
      <c r="P3296" s="2"/>
      <c r="Q3296" s="2"/>
      <c r="R3296" s="10"/>
      <c r="S3296" s="2">
        <v>65.95</v>
      </c>
      <c r="U3296" s="2" t="s">
        <v>26</v>
      </c>
      <c r="V3296" s="2"/>
      <c r="W3296" s="2" t="s">
        <v>3036</v>
      </c>
      <c r="X3296" s="2" t="s">
        <v>1141</v>
      </c>
      <c r="Y3296" s="2" t="s">
        <v>3047</v>
      </c>
      <c r="Z3296" s="2" t="s">
        <v>3046</v>
      </c>
    </row>
    <row r="3297" spans="1:26" ht="14.25" customHeight="1">
      <c r="A3297" s="1">
        <v>2478</v>
      </c>
      <c r="B3297" s="2">
        <v>1</v>
      </c>
      <c r="C3297" s="1" t="s">
        <v>3030</v>
      </c>
      <c r="D3297" s="1" t="s">
        <v>3031</v>
      </c>
      <c r="E3297" s="1">
        <v>2020</v>
      </c>
      <c r="F3297" s="1" t="s">
        <v>3032</v>
      </c>
      <c r="G3297" s="1" t="s">
        <v>3033</v>
      </c>
      <c r="H3297" s="8" t="str">
        <f>HYPERLINK("https://doi.org/"&amp;G3297)</f>
        <v>https://doi.org/10.3390/rs12071108</v>
      </c>
      <c r="I3297" s="1" t="s">
        <v>3034</v>
      </c>
      <c r="J3297" s="1" t="s">
        <v>2820</v>
      </c>
      <c r="K3297" s="2">
        <v>1</v>
      </c>
      <c r="L3297" s="2"/>
      <c r="M3297" s="2" t="s">
        <v>3048</v>
      </c>
      <c r="N3297" s="9">
        <f>S3297*Unit_conversion!$C$5</f>
        <v>5.1633381965783407</v>
      </c>
      <c r="O3297" s="2"/>
      <c r="P3297" s="2"/>
      <c r="Q3297" s="2"/>
      <c r="R3297" s="10"/>
      <c r="S3297" s="2">
        <v>146.63999999999999</v>
      </c>
      <c r="U3297" s="2" t="s">
        <v>26</v>
      </c>
      <c r="V3297" s="2"/>
      <c r="W3297" s="2" t="s">
        <v>3036</v>
      </c>
      <c r="X3297" s="2" t="s">
        <v>1141</v>
      </c>
      <c r="Y3297" s="2" t="s">
        <v>3037</v>
      </c>
      <c r="Z3297" s="2" t="s">
        <v>3038</v>
      </c>
    </row>
    <row r="3298" spans="1:26" ht="14.25" customHeight="1">
      <c r="A3298" s="1">
        <v>2478</v>
      </c>
      <c r="B3298" s="2">
        <v>1</v>
      </c>
      <c r="C3298" s="1" t="s">
        <v>3030</v>
      </c>
      <c r="D3298" s="1" t="s">
        <v>3031</v>
      </c>
      <c r="E3298" s="1">
        <v>2020</v>
      </c>
      <c r="F3298" s="1" t="s">
        <v>3032</v>
      </c>
      <c r="G3298" s="1" t="s">
        <v>3033</v>
      </c>
      <c r="H3298" s="8" t="str">
        <f>HYPERLINK("https://doi.org/"&amp;G3298)</f>
        <v>https://doi.org/10.3390/rs12071108</v>
      </c>
      <c r="I3298" s="1" t="s">
        <v>3034</v>
      </c>
      <c r="J3298" s="1" t="s">
        <v>2820</v>
      </c>
      <c r="K3298" s="2">
        <v>1</v>
      </c>
      <c r="L3298" s="2"/>
      <c r="M3298" s="2" t="s">
        <v>3048</v>
      </c>
      <c r="N3298" s="9">
        <f>S3298*Unit_conversion!$C$5</f>
        <v>4.8059467433918286</v>
      </c>
      <c r="O3298" s="2"/>
      <c r="P3298" s="2"/>
      <c r="Q3298" s="2"/>
      <c r="R3298" s="10"/>
      <c r="S3298" s="2">
        <v>136.49</v>
      </c>
      <c r="U3298" s="2" t="s">
        <v>26</v>
      </c>
      <c r="V3298" s="2"/>
      <c r="W3298" s="2" t="s">
        <v>3036</v>
      </c>
      <c r="X3298" s="2" t="s">
        <v>1141</v>
      </c>
      <c r="Y3298" s="2" t="s">
        <v>3037</v>
      </c>
      <c r="Z3298" s="2" t="s">
        <v>3039</v>
      </c>
    </row>
    <row r="3299" spans="1:26" ht="14.25" customHeight="1">
      <c r="A3299" s="1">
        <v>2478</v>
      </c>
      <c r="B3299" s="2">
        <v>1</v>
      </c>
      <c r="C3299" s="1" t="s">
        <v>3030</v>
      </c>
      <c r="D3299" s="1" t="s">
        <v>3031</v>
      </c>
      <c r="E3299" s="1">
        <v>2020</v>
      </c>
      <c r="F3299" s="1" t="s">
        <v>3032</v>
      </c>
      <c r="G3299" s="1" t="s">
        <v>3033</v>
      </c>
      <c r="H3299" s="8" t="str">
        <f>HYPERLINK("https://doi.org/"&amp;G3299)</f>
        <v>https://doi.org/10.3390/rs12071108</v>
      </c>
      <c r="I3299" s="1" t="s">
        <v>3034</v>
      </c>
      <c r="J3299" s="1" t="s">
        <v>2820</v>
      </c>
      <c r="K3299" s="2">
        <v>1</v>
      </c>
      <c r="L3299" s="2"/>
      <c r="M3299" s="2" t="s">
        <v>3048</v>
      </c>
      <c r="N3299" s="9">
        <f>S3299*Unit_conversion!$C$5</f>
        <v>4.3401054699280301</v>
      </c>
      <c r="O3299" s="2"/>
      <c r="P3299" s="2"/>
      <c r="Q3299" s="2"/>
      <c r="R3299" s="10"/>
      <c r="S3299" s="2">
        <v>123.26</v>
      </c>
      <c r="U3299" s="2" t="s">
        <v>26</v>
      </c>
      <c r="V3299" s="2"/>
      <c r="W3299" s="2" t="s">
        <v>3036</v>
      </c>
      <c r="X3299" s="2" t="s">
        <v>1141</v>
      </c>
      <c r="Y3299" s="2" t="s">
        <v>3037</v>
      </c>
      <c r="Z3299" s="2" t="s">
        <v>3040</v>
      </c>
    </row>
    <row r="3300" spans="1:26" ht="14.25" customHeight="1">
      <c r="A3300" s="1">
        <v>2478</v>
      </c>
      <c r="B3300" s="2">
        <v>1</v>
      </c>
      <c r="C3300" s="1" t="s">
        <v>3030</v>
      </c>
      <c r="D3300" s="1" t="s">
        <v>3031</v>
      </c>
      <c r="E3300" s="1">
        <v>2020</v>
      </c>
      <c r="F3300" s="1" t="s">
        <v>3032</v>
      </c>
      <c r="G3300" s="1" t="s">
        <v>3033</v>
      </c>
      <c r="H3300" s="8" t="str">
        <f>HYPERLINK("https://doi.org/"&amp;G3300)</f>
        <v>https://doi.org/10.3390/rs12071108</v>
      </c>
      <c r="I3300" s="1" t="s">
        <v>3034</v>
      </c>
      <c r="J3300" s="1" t="s">
        <v>2820</v>
      </c>
      <c r="K3300" s="2">
        <v>1</v>
      </c>
      <c r="L3300" s="2"/>
      <c r="M3300" s="2" t="s">
        <v>3048</v>
      </c>
      <c r="N3300" s="9">
        <f>S3300*Unit_conversion!$C$5</f>
        <v>3.8024337960208334</v>
      </c>
      <c r="O3300" s="2"/>
      <c r="P3300" s="2"/>
      <c r="Q3300" s="2"/>
      <c r="R3300" s="10"/>
      <c r="S3300" s="2">
        <v>107.99</v>
      </c>
      <c r="U3300" s="2" t="s">
        <v>26</v>
      </c>
      <c r="V3300" s="2"/>
      <c r="W3300" s="2" t="s">
        <v>3036</v>
      </c>
      <c r="X3300" s="2" t="s">
        <v>1141</v>
      </c>
      <c r="Y3300" s="2" t="s">
        <v>3037</v>
      </c>
      <c r="Z3300" s="2" t="s">
        <v>3041</v>
      </c>
    </row>
    <row r="3301" spans="1:26" ht="14.25" customHeight="1">
      <c r="A3301" s="1">
        <v>2478</v>
      </c>
      <c r="B3301" s="2">
        <v>1</v>
      </c>
      <c r="C3301" s="1" t="s">
        <v>3030</v>
      </c>
      <c r="D3301" s="1" t="s">
        <v>3031</v>
      </c>
      <c r="E3301" s="1">
        <v>2020</v>
      </c>
      <c r="F3301" s="1" t="s">
        <v>3032</v>
      </c>
      <c r="G3301" s="1" t="s">
        <v>3033</v>
      </c>
      <c r="H3301" s="8" t="str">
        <f>HYPERLINK("https://doi.org/"&amp;G3301)</f>
        <v>https://doi.org/10.3390/rs12071108</v>
      </c>
      <c r="I3301" s="1" t="s">
        <v>3034</v>
      </c>
      <c r="J3301" s="1" t="s">
        <v>2820</v>
      </c>
      <c r="K3301" s="2">
        <v>1</v>
      </c>
      <c r="L3301" s="2"/>
      <c r="M3301" s="2" t="s">
        <v>3048</v>
      </c>
      <c r="N3301" s="9">
        <f>S3301*Unit_conversion!$C$5</f>
        <v>3.4742674567402134</v>
      </c>
      <c r="O3301" s="2"/>
      <c r="P3301" s="2"/>
      <c r="Q3301" s="2"/>
      <c r="R3301" s="10"/>
      <c r="S3301" s="2">
        <v>98.67</v>
      </c>
      <c r="U3301" s="2" t="s">
        <v>26</v>
      </c>
      <c r="V3301" s="2"/>
      <c r="W3301" s="2" t="s">
        <v>3036</v>
      </c>
      <c r="X3301" s="2" t="s">
        <v>1141</v>
      </c>
      <c r="Y3301" s="2" t="s">
        <v>3037</v>
      </c>
      <c r="Z3301" s="2" t="s">
        <v>3042</v>
      </c>
    </row>
    <row r="3302" spans="1:26" ht="14.25" customHeight="1">
      <c r="A3302" s="1">
        <v>2478</v>
      </c>
      <c r="B3302" s="2">
        <v>1</v>
      </c>
      <c r="C3302" s="1" t="s">
        <v>3030</v>
      </c>
      <c r="D3302" s="1" t="s">
        <v>3031</v>
      </c>
      <c r="E3302" s="1">
        <v>2020</v>
      </c>
      <c r="F3302" s="1" t="s">
        <v>3032</v>
      </c>
      <c r="G3302" s="1" t="s">
        <v>3033</v>
      </c>
      <c r="H3302" s="8" t="str">
        <f>HYPERLINK("https://doi.org/"&amp;G3302)</f>
        <v>https://doi.org/10.3390/rs12071108</v>
      </c>
      <c r="I3302" s="1" t="s">
        <v>3034</v>
      </c>
      <c r="J3302" s="1" t="s">
        <v>2820</v>
      </c>
      <c r="K3302" s="2">
        <v>1</v>
      </c>
      <c r="L3302" s="2"/>
      <c r="M3302" s="2" t="s">
        <v>3048</v>
      </c>
      <c r="N3302" s="9">
        <f>S3302*Unit_conversion!$C$5</f>
        <v>5.271788016855627</v>
      </c>
      <c r="O3302" s="2"/>
      <c r="P3302" s="2"/>
      <c r="Q3302" s="2"/>
      <c r="R3302" s="10"/>
      <c r="S3302" s="2">
        <v>149.72</v>
      </c>
      <c r="U3302" s="2" t="s">
        <v>26</v>
      </c>
      <c r="V3302" s="2"/>
      <c r="W3302" s="2" t="s">
        <v>3036</v>
      </c>
      <c r="X3302" s="2" t="s">
        <v>1141</v>
      </c>
      <c r="Y3302" s="2" t="s">
        <v>3037</v>
      </c>
      <c r="Z3302" s="2" t="s">
        <v>3043</v>
      </c>
    </row>
    <row r="3303" spans="1:26" ht="14.25" customHeight="1">
      <c r="A3303" s="1">
        <v>2478</v>
      </c>
      <c r="B3303" s="2">
        <v>1</v>
      </c>
      <c r="C3303" s="1" t="s">
        <v>3030</v>
      </c>
      <c r="D3303" s="1" t="s">
        <v>3031</v>
      </c>
      <c r="E3303" s="1">
        <v>2020</v>
      </c>
      <c r="F3303" s="1" t="s">
        <v>3032</v>
      </c>
      <c r="G3303" s="1" t="s">
        <v>3033</v>
      </c>
      <c r="H3303" s="8" t="str">
        <f>HYPERLINK("https://doi.org/"&amp;G3303)</f>
        <v>https://doi.org/10.3390/rs12071108</v>
      </c>
      <c r="I3303" s="1" t="s">
        <v>3034</v>
      </c>
      <c r="J3303" s="1" t="s">
        <v>2820</v>
      </c>
      <c r="K3303" s="2">
        <v>1</v>
      </c>
      <c r="L3303" s="2"/>
      <c r="M3303" s="2" t="s">
        <v>3048</v>
      </c>
      <c r="N3303" s="9">
        <f>S3303*Unit_conversion!$C$5</f>
        <v>5.2598162834483944</v>
      </c>
      <c r="O3303" s="2"/>
      <c r="P3303" s="2"/>
      <c r="Q3303" s="2"/>
      <c r="R3303" s="10"/>
      <c r="S3303" s="2">
        <v>149.38</v>
      </c>
      <c r="U3303" s="2" t="s">
        <v>26</v>
      </c>
      <c r="V3303" s="2"/>
      <c r="W3303" s="2" t="s">
        <v>3036</v>
      </c>
      <c r="X3303" s="2" t="s">
        <v>1141</v>
      </c>
      <c r="Y3303" s="2" t="s">
        <v>3037</v>
      </c>
      <c r="Z3303" s="2" t="s">
        <v>3044</v>
      </c>
    </row>
    <row r="3304" spans="1:26" ht="14.25" customHeight="1">
      <c r="A3304" s="1">
        <v>2478</v>
      </c>
      <c r="B3304" s="2">
        <v>1</v>
      </c>
      <c r="C3304" s="1" t="s">
        <v>3030</v>
      </c>
      <c r="D3304" s="1" t="s">
        <v>3031</v>
      </c>
      <c r="E3304" s="1">
        <v>2020</v>
      </c>
      <c r="F3304" s="1" t="s">
        <v>3032</v>
      </c>
      <c r="G3304" s="1" t="s">
        <v>3033</v>
      </c>
      <c r="H3304" s="8" t="str">
        <f>HYPERLINK("https://doi.org/"&amp;G3304)</f>
        <v>https://doi.org/10.3390/rs12071108</v>
      </c>
      <c r="I3304" s="1" t="s">
        <v>3034</v>
      </c>
      <c r="J3304" s="1" t="s">
        <v>2820</v>
      </c>
      <c r="K3304" s="2">
        <v>1</v>
      </c>
      <c r="L3304" s="2"/>
      <c r="M3304" s="2" t="s">
        <v>3048</v>
      </c>
      <c r="N3304" s="9">
        <f>S3304*Unit_conversion!$C$5</f>
        <v>5.2855202992933359</v>
      </c>
      <c r="O3304" s="2"/>
      <c r="P3304" s="2"/>
      <c r="Q3304" s="2"/>
      <c r="R3304" s="10"/>
      <c r="S3304" s="2">
        <v>150.11000000000001</v>
      </c>
      <c r="U3304" s="2" t="s">
        <v>26</v>
      </c>
      <c r="V3304" s="2"/>
      <c r="W3304" s="2" t="s">
        <v>3036</v>
      </c>
      <c r="X3304" s="2" t="s">
        <v>1141</v>
      </c>
      <c r="Y3304" s="2" t="s">
        <v>3037</v>
      </c>
      <c r="Z3304" s="2" t="s">
        <v>3045</v>
      </c>
    </row>
    <row r="3305" spans="1:26" ht="14.25" customHeight="1">
      <c r="A3305" s="1">
        <v>2478</v>
      </c>
      <c r="B3305" s="2">
        <v>1</v>
      </c>
      <c r="C3305" s="1" t="s">
        <v>3030</v>
      </c>
      <c r="D3305" s="1" t="s">
        <v>3031</v>
      </c>
      <c r="E3305" s="1">
        <v>2020</v>
      </c>
      <c r="F3305" s="1" t="s">
        <v>3032</v>
      </c>
      <c r="G3305" s="1" t="s">
        <v>3033</v>
      </c>
      <c r="H3305" s="8" t="str">
        <f>HYPERLINK("https://doi.org/"&amp;G3305)</f>
        <v>https://doi.org/10.3390/rs12071108</v>
      </c>
      <c r="I3305" s="1" t="s">
        <v>3034</v>
      </c>
      <c r="J3305" s="1" t="s">
        <v>2820</v>
      </c>
      <c r="K3305" s="2">
        <v>1</v>
      </c>
      <c r="L3305" s="2"/>
      <c r="M3305" s="2" t="s">
        <v>3048</v>
      </c>
      <c r="N3305" s="9">
        <f>S3305*Unit_conversion!$C$5</f>
        <v>5.3506606134209269</v>
      </c>
      <c r="O3305" s="2"/>
      <c r="P3305" s="2"/>
      <c r="Q3305" s="2"/>
      <c r="R3305" s="10"/>
      <c r="S3305" s="2">
        <v>151.96</v>
      </c>
      <c r="U3305" s="2" t="s">
        <v>26</v>
      </c>
      <c r="V3305" s="2"/>
      <c r="W3305" s="2" t="s">
        <v>3036</v>
      </c>
      <c r="X3305" s="2" t="s">
        <v>1141</v>
      </c>
      <c r="Y3305" s="2" t="s">
        <v>3037</v>
      </c>
      <c r="Z3305" s="2" t="s">
        <v>3046</v>
      </c>
    </row>
    <row r="3306" spans="1:26" ht="14.25" customHeight="1">
      <c r="A3306" s="1">
        <v>2478</v>
      </c>
      <c r="B3306" s="2">
        <v>1</v>
      </c>
      <c r="C3306" s="1" t="s">
        <v>3030</v>
      </c>
      <c r="D3306" s="1" t="s">
        <v>3031</v>
      </c>
      <c r="E3306" s="1">
        <v>2020</v>
      </c>
      <c r="F3306" s="1" t="s">
        <v>3032</v>
      </c>
      <c r="G3306" s="1" t="s">
        <v>3033</v>
      </c>
      <c r="H3306" s="8" t="str">
        <f>HYPERLINK("https://doi.org/"&amp;G3306)</f>
        <v>https://doi.org/10.3390/rs12071108</v>
      </c>
      <c r="I3306" s="1" t="s">
        <v>3034</v>
      </c>
      <c r="J3306" s="1" t="s">
        <v>2820</v>
      </c>
      <c r="K3306" s="2">
        <v>1</v>
      </c>
      <c r="L3306" s="2"/>
      <c r="M3306" s="2" t="s">
        <v>3048</v>
      </c>
      <c r="N3306" s="9">
        <f>S3306*Unit_conversion!$C$5</f>
        <v>3.4066623739699571</v>
      </c>
      <c r="O3306" s="2"/>
      <c r="P3306" s="2"/>
      <c r="Q3306" s="2"/>
      <c r="R3306" s="10"/>
      <c r="S3306" s="2">
        <v>96.75</v>
      </c>
      <c r="U3306" s="2" t="s">
        <v>26</v>
      </c>
      <c r="V3306" s="2"/>
      <c r="W3306" s="2" t="s">
        <v>3036</v>
      </c>
      <c r="X3306" s="2" t="s">
        <v>1141</v>
      </c>
      <c r="Y3306" s="2" t="s">
        <v>3047</v>
      </c>
      <c r="Z3306" s="2" t="s">
        <v>3038</v>
      </c>
    </row>
    <row r="3307" spans="1:26" ht="14.25" customHeight="1">
      <c r="A3307" s="1">
        <v>2478</v>
      </c>
      <c r="B3307" s="2">
        <v>1</v>
      </c>
      <c r="C3307" s="1" t="s">
        <v>3030</v>
      </c>
      <c r="D3307" s="1" t="s">
        <v>3031</v>
      </c>
      <c r="E3307" s="1">
        <v>2020</v>
      </c>
      <c r="F3307" s="1" t="s">
        <v>3032</v>
      </c>
      <c r="G3307" s="1" t="s">
        <v>3033</v>
      </c>
      <c r="H3307" s="8" t="str">
        <f>HYPERLINK("https://doi.org/"&amp;G3307)</f>
        <v>https://doi.org/10.3390/rs12071108</v>
      </c>
      <c r="I3307" s="1" t="s">
        <v>3034</v>
      </c>
      <c r="J3307" s="1" t="s">
        <v>2820</v>
      </c>
      <c r="K3307" s="2">
        <v>1</v>
      </c>
      <c r="L3307" s="2"/>
      <c r="M3307" s="2" t="s">
        <v>3048</v>
      </c>
      <c r="N3307" s="9">
        <f>S3307*Unit_conversion!$C$5</f>
        <v>3.7418709093724787</v>
      </c>
      <c r="O3307" s="2"/>
      <c r="P3307" s="2"/>
      <c r="Q3307" s="2"/>
      <c r="R3307" s="10"/>
      <c r="S3307" s="2">
        <v>106.27</v>
      </c>
      <c r="U3307" s="2" t="s">
        <v>26</v>
      </c>
      <c r="V3307" s="2"/>
      <c r="W3307" s="2" t="s">
        <v>3036</v>
      </c>
      <c r="X3307" s="2" t="s">
        <v>1141</v>
      </c>
      <c r="Y3307" s="2" t="s">
        <v>3047</v>
      </c>
      <c r="Z3307" s="2" t="s">
        <v>3039</v>
      </c>
    </row>
    <row r="3308" spans="1:26" ht="14.25" customHeight="1">
      <c r="A3308" s="1">
        <v>2478</v>
      </c>
      <c r="B3308" s="2">
        <v>1</v>
      </c>
      <c r="C3308" s="1" t="s">
        <v>3030</v>
      </c>
      <c r="D3308" s="1" t="s">
        <v>3031</v>
      </c>
      <c r="E3308" s="1">
        <v>2020</v>
      </c>
      <c r="F3308" s="1" t="s">
        <v>3032</v>
      </c>
      <c r="G3308" s="1" t="s">
        <v>3033</v>
      </c>
      <c r="H3308" s="8" t="str">
        <f>HYPERLINK("https://doi.org/"&amp;G3308)</f>
        <v>https://doi.org/10.3390/rs12071108</v>
      </c>
      <c r="I3308" s="1" t="s">
        <v>3034</v>
      </c>
      <c r="J3308" s="1" t="s">
        <v>2820</v>
      </c>
      <c r="K3308" s="2">
        <v>1</v>
      </c>
      <c r="L3308" s="2"/>
      <c r="M3308" s="2" t="s">
        <v>3048</v>
      </c>
      <c r="N3308" s="9">
        <f>S3308*Unit_conversion!$C$5</f>
        <v>4.2992607324209997</v>
      </c>
      <c r="O3308" s="2"/>
      <c r="P3308" s="2"/>
      <c r="Q3308" s="2"/>
      <c r="R3308" s="10"/>
      <c r="S3308" s="2">
        <v>122.1</v>
      </c>
      <c r="U3308" s="2" t="s">
        <v>26</v>
      </c>
      <c r="V3308" s="2"/>
      <c r="W3308" s="2" t="s">
        <v>3036</v>
      </c>
      <c r="X3308" s="2" t="s">
        <v>1141</v>
      </c>
      <c r="Y3308" s="2" t="s">
        <v>3047</v>
      </c>
      <c r="Z3308" s="2" t="s">
        <v>3040</v>
      </c>
    </row>
    <row r="3309" spans="1:26" ht="14.25" customHeight="1">
      <c r="A3309" s="1">
        <v>2478</v>
      </c>
      <c r="B3309" s="2">
        <v>1</v>
      </c>
      <c r="C3309" s="1" t="s">
        <v>3030</v>
      </c>
      <c r="D3309" s="1" t="s">
        <v>3031</v>
      </c>
      <c r="E3309" s="1">
        <v>2020</v>
      </c>
      <c r="F3309" s="1" t="s">
        <v>3032</v>
      </c>
      <c r="G3309" s="1" t="s">
        <v>3033</v>
      </c>
      <c r="H3309" s="8" t="str">
        <f>HYPERLINK("https://doi.org/"&amp;G3309)</f>
        <v>https://doi.org/10.3390/rs12071108</v>
      </c>
      <c r="I3309" s="1" t="s">
        <v>3034</v>
      </c>
      <c r="J3309" s="1" t="s">
        <v>2820</v>
      </c>
      <c r="K3309" s="2">
        <v>1</v>
      </c>
      <c r="L3309" s="2"/>
      <c r="M3309" s="2" t="s">
        <v>3048</v>
      </c>
      <c r="N3309" s="9">
        <f>S3309*Unit_conversion!$C$5</f>
        <v>4.7263699272143391</v>
      </c>
      <c r="O3309" s="2"/>
      <c r="P3309" s="2"/>
      <c r="Q3309" s="2"/>
      <c r="R3309" s="10"/>
      <c r="S3309" s="2">
        <v>134.22999999999999</v>
      </c>
      <c r="U3309" s="2" t="s">
        <v>26</v>
      </c>
      <c r="V3309" s="2"/>
      <c r="W3309" s="2" t="s">
        <v>3036</v>
      </c>
      <c r="X3309" s="2" t="s">
        <v>1141</v>
      </c>
      <c r="Y3309" s="2" t="s">
        <v>3047</v>
      </c>
      <c r="Z3309" s="2" t="s">
        <v>3041</v>
      </c>
    </row>
    <row r="3310" spans="1:26" ht="14.25" customHeight="1">
      <c r="A3310" s="1">
        <v>2478</v>
      </c>
      <c r="B3310" s="2">
        <v>1</v>
      </c>
      <c r="C3310" s="1" t="s">
        <v>3030</v>
      </c>
      <c r="D3310" s="1" t="s">
        <v>3031</v>
      </c>
      <c r="E3310" s="1">
        <v>2020</v>
      </c>
      <c r="F3310" s="1" t="s">
        <v>3032</v>
      </c>
      <c r="G3310" s="1" t="s">
        <v>3033</v>
      </c>
      <c r="H3310" s="8" t="str">
        <f>HYPERLINK("https://doi.org/"&amp;G3310)</f>
        <v>https://doi.org/10.3390/rs12071108</v>
      </c>
      <c r="I3310" s="1" t="s">
        <v>3034</v>
      </c>
      <c r="J3310" s="1" t="s">
        <v>2820</v>
      </c>
      <c r="K3310" s="2">
        <v>1</v>
      </c>
      <c r="L3310" s="2"/>
      <c r="M3310" s="2" t="s">
        <v>3048</v>
      </c>
      <c r="N3310" s="9">
        <f>S3310*Unit_conversion!$C$5</f>
        <v>5.1034795295421764</v>
      </c>
      <c r="O3310" s="2"/>
      <c r="P3310" s="2"/>
      <c r="Q3310" s="2"/>
      <c r="R3310" s="10"/>
      <c r="S3310" s="2">
        <v>144.94</v>
      </c>
      <c r="U3310" s="2" t="s">
        <v>26</v>
      </c>
      <c r="V3310" s="2"/>
      <c r="W3310" s="2" t="s">
        <v>3036</v>
      </c>
      <c r="X3310" s="2" t="s">
        <v>1141</v>
      </c>
      <c r="Y3310" s="2" t="s">
        <v>3047</v>
      </c>
      <c r="Z3310" s="2" t="s">
        <v>3042</v>
      </c>
    </row>
    <row r="3311" spans="1:26" ht="14.25" customHeight="1">
      <c r="A3311" s="1">
        <v>2478</v>
      </c>
      <c r="B3311" s="2">
        <v>1</v>
      </c>
      <c r="C3311" s="1" t="s">
        <v>3030</v>
      </c>
      <c r="D3311" s="1" t="s">
        <v>3031</v>
      </c>
      <c r="E3311" s="1">
        <v>2020</v>
      </c>
      <c r="F3311" s="1" t="s">
        <v>3032</v>
      </c>
      <c r="G3311" s="1" t="s">
        <v>3033</v>
      </c>
      <c r="H3311" s="8" t="str">
        <f>HYPERLINK("https://doi.org/"&amp;G3311)</f>
        <v>https://doi.org/10.3390/rs12071108</v>
      </c>
      <c r="I3311" s="1" t="s">
        <v>3034</v>
      </c>
      <c r="J3311" s="1" t="s">
        <v>2820</v>
      </c>
      <c r="K3311" s="2">
        <v>1</v>
      </c>
      <c r="L3311" s="2"/>
      <c r="M3311" s="2" t="s">
        <v>3048</v>
      </c>
      <c r="N3311" s="9">
        <f>S3311*Unit_conversion!$C$5</f>
        <v>3.333071424496084</v>
      </c>
      <c r="O3311" s="2"/>
      <c r="P3311" s="2"/>
      <c r="Q3311" s="2"/>
      <c r="R3311" s="10"/>
      <c r="S3311" s="2">
        <v>94.66</v>
      </c>
      <c r="U3311" s="2" t="s">
        <v>26</v>
      </c>
      <c r="V3311" s="2"/>
      <c r="W3311" s="2" t="s">
        <v>3036</v>
      </c>
      <c r="X3311" s="2" t="s">
        <v>1141</v>
      </c>
      <c r="Y3311" s="2" t="s">
        <v>3047</v>
      </c>
      <c r="Z3311" s="2" t="s">
        <v>3043</v>
      </c>
    </row>
    <row r="3312" spans="1:26" ht="14.25" customHeight="1">
      <c r="A3312" s="1">
        <v>2478</v>
      </c>
      <c r="B3312" s="2">
        <v>1</v>
      </c>
      <c r="C3312" s="1" t="s">
        <v>3030</v>
      </c>
      <c r="D3312" s="1" t="s">
        <v>3031</v>
      </c>
      <c r="E3312" s="1">
        <v>2020</v>
      </c>
      <c r="F3312" s="1" t="s">
        <v>3032</v>
      </c>
      <c r="G3312" s="1" t="s">
        <v>3033</v>
      </c>
      <c r="H3312" s="8" t="str">
        <f>HYPERLINK("https://doi.org/"&amp;G3312)</f>
        <v>https://doi.org/10.3390/rs12071108</v>
      </c>
      <c r="I3312" s="1" t="s">
        <v>3034</v>
      </c>
      <c r="J3312" s="1" t="s">
        <v>2820</v>
      </c>
      <c r="K3312" s="2">
        <v>1</v>
      </c>
      <c r="L3312" s="2"/>
      <c r="M3312" s="2" t="s">
        <v>3048</v>
      </c>
      <c r="N3312" s="9">
        <f>S3312*Unit_conversion!$C$5</f>
        <v>3.3524374638313135</v>
      </c>
      <c r="O3312" s="2"/>
      <c r="P3312" s="2"/>
      <c r="Q3312" s="2"/>
      <c r="R3312" s="10"/>
      <c r="S3312" s="2">
        <v>95.21</v>
      </c>
      <c r="U3312" s="2" t="s">
        <v>26</v>
      </c>
      <c r="V3312" s="2"/>
      <c r="W3312" s="2" t="s">
        <v>3036</v>
      </c>
      <c r="X3312" s="2" t="s">
        <v>1141</v>
      </c>
      <c r="Y3312" s="2" t="s">
        <v>3047</v>
      </c>
      <c r="Z3312" s="2" t="s">
        <v>3044</v>
      </c>
    </row>
    <row r="3313" spans="1:26" ht="14.25" customHeight="1">
      <c r="A3313" s="1">
        <v>2478</v>
      </c>
      <c r="B3313" s="2">
        <v>1</v>
      </c>
      <c r="C3313" s="1" t="s">
        <v>3030</v>
      </c>
      <c r="D3313" s="1" t="s">
        <v>3031</v>
      </c>
      <c r="E3313" s="1">
        <v>2020</v>
      </c>
      <c r="F3313" s="1" t="s">
        <v>3032</v>
      </c>
      <c r="G3313" s="1" t="s">
        <v>3033</v>
      </c>
      <c r="H3313" s="8" t="str">
        <f>HYPERLINK("https://doi.org/"&amp;G3313)</f>
        <v>https://doi.org/10.3390/rs12071108</v>
      </c>
      <c r="I3313" s="1" t="s">
        <v>3034</v>
      </c>
      <c r="J3313" s="1" t="s">
        <v>2820</v>
      </c>
      <c r="K3313" s="2">
        <v>1</v>
      </c>
      <c r="L3313" s="2"/>
      <c r="M3313" s="2" t="s">
        <v>3048</v>
      </c>
      <c r="N3313" s="9">
        <f>S3313*Unit_conversion!$C$5</f>
        <v>3.3214518008949461</v>
      </c>
      <c r="O3313" s="2"/>
      <c r="P3313" s="2"/>
      <c r="Q3313" s="2"/>
      <c r="R3313" s="10"/>
      <c r="S3313" s="2">
        <v>94.33</v>
      </c>
      <c r="U3313" s="2" t="s">
        <v>26</v>
      </c>
      <c r="V3313" s="2"/>
      <c r="W3313" s="2" t="s">
        <v>3036</v>
      </c>
      <c r="X3313" s="2" t="s">
        <v>1141</v>
      </c>
      <c r="Y3313" s="2" t="s">
        <v>3047</v>
      </c>
      <c r="Z3313" s="2" t="s">
        <v>3045</v>
      </c>
    </row>
    <row r="3314" spans="1:26" ht="14.25" customHeight="1">
      <c r="A3314" s="1">
        <v>2478</v>
      </c>
      <c r="B3314" s="2">
        <v>1</v>
      </c>
      <c r="C3314" s="1" t="s">
        <v>3030</v>
      </c>
      <c r="D3314" s="1" t="s">
        <v>3031</v>
      </c>
      <c r="E3314" s="1">
        <v>2020</v>
      </c>
      <c r="F3314" s="1" t="s">
        <v>3032</v>
      </c>
      <c r="G3314" s="1" t="s">
        <v>3033</v>
      </c>
      <c r="H3314" s="8" t="str">
        <f>HYPERLINK("https://doi.org/"&amp;G3314)</f>
        <v>https://doi.org/10.3390/rs12071108</v>
      </c>
      <c r="I3314" s="1" t="s">
        <v>3034</v>
      </c>
      <c r="J3314" s="1" t="s">
        <v>2820</v>
      </c>
      <c r="K3314" s="2">
        <v>1</v>
      </c>
      <c r="L3314" s="2"/>
      <c r="M3314" s="2" t="s">
        <v>3048</v>
      </c>
      <c r="N3314" s="9">
        <f>S3314*Unit_conversion!$C$5</f>
        <v>3.3066631890389524</v>
      </c>
      <c r="O3314" s="2"/>
      <c r="P3314" s="2"/>
      <c r="Q3314" s="2"/>
      <c r="R3314" s="10"/>
      <c r="S3314" s="2">
        <v>93.91</v>
      </c>
      <c r="U3314" s="2" t="s">
        <v>26</v>
      </c>
      <c r="V3314" s="2"/>
      <c r="W3314" s="2" t="s">
        <v>3036</v>
      </c>
      <c r="X3314" s="2" t="s">
        <v>1141</v>
      </c>
      <c r="Y3314" s="2" t="s">
        <v>3047</v>
      </c>
      <c r="Z3314" s="2" t="s">
        <v>3046</v>
      </c>
    </row>
    <row r="3315" spans="1:26" ht="14.25" customHeight="1">
      <c r="A3315" s="1">
        <v>2478</v>
      </c>
      <c r="B3315" s="2">
        <v>1</v>
      </c>
      <c r="C3315" s="1" t="s">
        <v>3030</v>
      </c>
      <c r="D3315" s="1" t="s">
        <v>3031</v>
      </c>
      <c r="E3315" s="1">
        <v>2020</v>
      </c>
      <c r="F3315" s="1" t="s">
        <v>3032</v>
      </c>
      <c r="G3315" s="1" t="s">
        <v>3033</v>
      </c>
      <c r="H3315" s="8" t="str">
        <f>HYPERLINK("https://doi.org/"&amp;G3315)</f>
        <v>https://doi.org/10.3390/rs12071108</v>
      </c>
      <c r="I3315" s="1" t="s">
        <v>3034</v>
      </c>
      <c r="J3315" s="1" t="s">
        <v>2820</v>
      </c>
      <c r="K3315" s="2">
        <v>1</v>
      </c>
      <c r="L3315" s="2"/>
      <c r="M3315" s="2" t="s">
        <v>3035</v>
      </c>
      <c r="N3315" s="2">
        <v>1.18</v>
      </c>
      <c r="O3315" s="2"/>
      <c r="Q3315" s="2"/>
      <c r="R3315" s="4"/>
      <c r="U3315" s="2" t="s">
        <v>35</v>
      </c>
      <c r="V3315" s="2"/>
      <c r="W3315" s="2" t="s">
        <v>3036</v>
      </c>
      <c r="X3315" s="2" t="s">
        <v>1141</v>
      </c>
      <c r="Y3315" s="2" t="s">
        <v>3037</v>
      </c>
      <c r="Z3315" s="2" t="s">
        <v>3038</v>
      </c>
    </row>
    <row r="3316" spans="1:26" ht="14.25" customHeight="1">
      <c r="A3316" s="1">
        <v>2478</v>
      </c>
      <c r="B3316" s="2">
        <v>1</v>
      </c>
      <c r="C3316" s="1" t="s">
        <v>3030</v>
      </c>
      <c r="D3316" s="1" t="s">
        <v>3031</v>
      </c>
      <c r="E3316" s="1">
        <v>2020</v>
      </c>
      <c r="F3316" s="1" t="s">
        <v>3032</v>
      </c>
      <c r="G3316" s="1" t="s">
        <v>3033</v>
      </c>
      <c r="H3316" s="8" t="str">
        <f>HYPERLINK("https://doi.org/"&amp;G3316)</f>
        <v>https://doi.org/10.3390/rs12071108</v>
      </c>
      <c r="I3316" s="1" t="s">
        <v>3034</v>
      </c>
      <c r="J3316" s="1" t="s">
        <v>2820</v>
      </c>
      <c r="K3316" s="2">
        <v>1</v>
      </c>
      <c r="L3316" s="2"/>
      <c r="M3316" s="2" t="s">
        <v>3035</v>
      </c>
      <c r="N3316" s="2">
        <v>0.97</v>
      </c>
      <c r="O3316" s="2"/>
      <c r="Q3316" s="2"/>
      <c r="R3316" s="4"/>
      <c r="U3316" s="2" t="s">
        <v>35</v>
      </c>
      <c r="V3316" s="2"/>
      <c r="W3316" s="2" t="s">
        <v>3036</v>
      </c>
      <c r="X3316" s="2" t="s">
        <v>1141</v>
      </c>
      <c r="Y3316" s="2" t="s">
        <v>3037</v>
      </c>
      <c r="Z3316" s="2" t="s">
        <v>3039</v>
      </c>
    </row>
    <row r="3317" spans="1:26" ht="14.25" customHeight="1">
      <c r="A3317" s="1">
        <v>2478</v>
      </c>
      <c r="B3317" s="2">
        <v>1</v>
      </c>
      <c r="C3317" s="1" t="s">
        <v>3030</v>
      </c>
      <c r="D3317" s="1" t="s">
        <v>3031</v>
      </c>
      <c r="E3317" s="1">
        <v>2020</v>
      </c>
      <c r="F3317" s="1" t="s">
        <v>3032</v>
      </c>
      <c r="G3317" s="1" t="s">
        <v>3033</v>
      </c>
      <c r="H3317" s="8" t="str">
        <f>HYPERLINK("https://doi.org/"&amp;G3317)</f>
        <v>https://doi.org/10.3390/rs12071108</v>
      </c>
      <c r="I3317" s="1" t="s">
        <v>3034</v>
      </c>
      <c r="J3317" s="1" t="s">
        <v>2820</v>
      </c>
      <c r="K3317" s="2">
        <v>1</v>
      </c>
      <c r="L3317" s="2"/>
      <c r="M3317" s="2" t="s">
        <v>3035</v>
      </c>
      <c r="N3317" s="2">
        <v>0.94</v>
      </c>
      <c r="O3317" s="2"/>
      <c r="Q3317" s="2"/>
      <c r="R3317" s="4"/>
      <c r="U3317" s="2" t="s">
        <v>35</v>
      </c>
      <c r="V3317" s="2"/>
      <c r="W3317" s="2" t="s">
        <v>3036</v>
      </c>
      <c r="X3317" s="2" t="s">
        <v>1141</v>
      </c>
      <c r="Y3317" s="2" t="s">
        <v>3037</v>
      </c>
      <c r="Z3317" s="2" t="s">
        <v>3040</v>
      </c>
    </row>
    <row r="3318" spans="1:26" ht="14.25" customHeight="1">
      <c r="A3318" s="1">
        <v>2478</v>
      </c>
      <c r="B3318" s="2">
        <v>1</v>
      </c>
      <c r="C3318" s="1" t="s">
        <v>3030</v>
      </c>
      <c r="D3318" s="1" t="s">
        <v>3031</v>
      </c>
      <c r="E3318" s="1">
        <v>2020</v>
      </c>
      <c r="F3318" s="1" t="s">
        <v>3032</v>
      </c>
      <c r="G3318" s="1" t="s">
        <v>3033</v>
      </c>
      <c r="H3318" s="8" t="str">
        <f>HYPERLINK("https://doi.org/"&amp;G3318)</f>
        <v>https://doi.org/10.3390/rs12071108</v>
      </c>
      <c r="I3318" s="1" t="s">
        <v>3034</v>
      </c>
      <c r="J3318" s="1" t="s">
        <v>2820</v>
      </c>
      <c r="K3318" s="2">
        <v>1</v>
      </c>
      <c r="L3318" s="2"/>
      <c r="M3318" s="2" t="s">
        <v>3035</v>
      </c>
      <c r="N3318" s="2">
        <v>0.89</v>
      </c>
      <c r="O3318" s="2"/>
      <c r="Q3318" s="2"/>
      <c r="R3318" s="4"/>
      <c r="U3318" s="2" t="s">
        <v>35</v>
      </c>
      <c r="V3318" s="2"/>
      <c r="W3318" s="2" t="s">
        <v>3036</v>
      </c>
      <c r="X3318" s="2" t="s">
        <v>1141</v>
      </c>
      <c r="Y3318" s="2" t="s">
        <v>3037</v>
      </c>
      <c r="Z3318" s="2" t="s">
        <v>3041</v>
      </c>
    </row>
    <row r="3319" spans="1:26" ht="14.25" customHeight="1">
      <c r="A3319" s="1">
        <v>2478</v>
      </c>
      <c r="B3319" s="2">
        <v>1</v>
      </c>
      <c r="C3319" s="1" t="s">
        <v>3030</v>
      </c>
      <c r="D3319" s="1" t="s">
        <v>3031</v>
      </c>
      <c r="E3319" s="1">
        <v>2020</v>
      </c>
      <c r="F3319" s="1" t="s">
        <v>3032</v>
      </c>
      <c r="G3319" s="1" t="s">
        <v>3033</v>
      </c>
      <c r="H3319" s="8" t="str">
        <f>HYPERLINK("https://doi.org/"&amp;G3319)</f>
        <v>https://doi.org/10.3390/rs12071108</v>
      </c>
      <c r="I3319" s="1" t="s">
        <v>3034</v>
      </c>
      <c r="J3319" s="1" t="s">
        <v>2820</v>
      </c>
      <c r="K3319" s="2">
        <v>1</v>
      </c>
      <c r="L3319" s="2"/>
      <c r="M3319" s="2" t="s">
        <v>3035</v>
      </c>
      <c r="N3319" s="2">
        <v>0.85</v>
      </c>
      <c r="O3319" s="2"/>
      <c r="Q3319" s="2"/>
      <c r="R3319" s="4"/>
      <c r="U3319" s="2" t="s">
        <v>35</v>
      </c>
      <c r="V3319" s="2"/>
      <c r="W3319" s="2" t="s">
        <v>3036</v>
      </c>
      <c r="X3319" s="2" t="s">
        <v>1141</v>
      </c>
      <c r="Y3319" s="2" t="s">
        <v>3037</v>
      </c>
      <c r="Z3319" s="2" t="s">
        <v>3042</v>
      </c>
    </row>
    <row r="3320" spans="1:26" ht="14.25" customHeight="1">
      <c r="A3320" s="1">
        <v>2478</v>
      </c>
      <c r="B3320" s="2">
        <v>1</v>
      </c>
      <c r="C3320" s="1" t="s">
        <v>3030</v>
      </c>
      <c r="D3320" s="1" t="s">
        <v>3031</v>
      </c>
      <c r="E3320" s="1">
        <v>2020</v>
      </c>
      <c r="F3320" s="1" t="s">
        <v>3032</v>
      </c>
      <c r="G3320" s="1" t="s">
        <v>3033</v>
      </c>
      <c r="H3320" s="8" t="str">
        <f>HYPERLINK("https://doi.org/"&amp;G3320)</f>
        <v>https://doi.org/10.3390/rs12071108</v>
      </c>
      <c r="I3320" s="1" t="s">
        <v>3034</v>
      </c>
      <c r="J3320" s="1" t="s">
        <v>2820</v>
      </c>
      <c r="K3320" s="2">
        <v>1</v>
      </c>
      <c r="L3320" s="2"/>
      <c r="M3320" s="2" t="s">
        <v>3035</v>
      </c>
      <c r="N3320" s="2">
        <v>1</v>
      </c>
      <c r="O3320" s="2"/>
      <c r="Q3320" s="2"/>
      <c r="R3320" s="4"/>
      <c r="U3320" s="2" t="s">
        <v>35</v>
      </c>
      <c r="V3320" s="2"/>
      <c r="W3320" s="2" t="s">
        <v>3036</v>
      </c>
      <c r="X3320" s="2" t="s">
        <v>1141</v>
      </c>
      <c r="Y3320" s="2" t="s">
        <v>3037</v>
      </c>
      <c r="Z3320" s="2" t="s">
        <v>3043</v>
      </c>
    </row>
    <row r="3321" spans="1:26" ht="14.25" customHeight="1">
      <c r="A3321" s="1">
        <v>2478</v>
      </c>
      <c r="B3321" s="2">
        <v>1</v>
      </c>
      <c r="C3321" s="1" t="s">
        <v>3030</v>
      </c>
      <c r="D3321" s="1" t="s">
        <v>3031</v>
      </c>
      <c r="E3321" s="1">
        <v>2020</v>
      </c>
      <c r="F3321" s="1" t="s">
        <v>3032</v>
      </c>
      <c r="G3321" s="1" t="s">
        <v>3033</v>
      </c>
      <c r="H3321" s="8" t="str">
        <f>HYPERLINK("https://doi.org/"&amp;G3321)</f>
        <v>https://doi.org/10.3390/rs12071108</v>
      </c>
      <c r="I3321" s="1" t="s">
        <v>3034</v>
      </c>
      <c r="J3321" s="1" t="s">
        <v>2820</v>
      </c>
      <c r="K3321" s="2">
        <v>1</v>
      </c>
      <c r="L3321" s="2"/>
      <c r="M3321" s="2" t="s">
        <v>3035</v>
      </c>
      <c r="N3321" s="2">
        <v>1</v>
      </c>
      <c r="O3321" s="2"/>
      <c r="Q3321" s="2"/>
      <c r="R3321" s="4"/>
      <c r="U3321" s="2" t="s">
        <v>35</v>
      </c>
      <c r="V3321" s="2"/>
      <c r="W3321" s="2" t="s">
        <v>3036</v>
      </c>
      <c r="X3321" s="2" t="s">
        <v>1141</v>
      </c>
      <c r="Y3321" s="2" t="s">
        <v>3037</v>
      </c>
      <c r="Z3321" s="2" t="s">
        <v>3044</v>
      </c>
    </row>
    <row r="3322" spans="1:26" ht="14.25" customHeight="1">
      <c r="A3322" s="1">
        <v>2478</v>
      </c>
      <c r="B3322" s="2">
        <v>1</v>
      </c>
      <c r="C3322" s="1" t="s">
        <v>3030</v>
      </c>
      <c r="D3322" s="1" t="s">
        <v>3031</v>
      </c>
      <c r="E3322" s="1">
        <v>2020</v>
      </c>
      <c r="F3322" s="1" t="s">
        <v>3032</v>
      </c>
      <c r="G3322" s="1" t="s">
        <v>3033</v>
      </c>
      <c r="H3322" s="8" t="str">
        <f>HYPERLINK("https://doi.org/"&amp;G3322)</f>
        <v>https://doi.org/10.3390/rs12071108</v>
      </c>
      <c r="I3322" s="1" t="s">
        <v>3034</v>
      </c>
      <c r="J3322" s="1" t="s">
        <v>2820</v>
      </c>
      <c r="K3322" s="2">
        <v>1</v>
      </c>
      <c r="L3322" s="2"/>
      <c r="M3322" s="2" t="s">
        <v>3035</v>
      </c>
      <c r="N3322" s="2">
        <v>1</v>
      </c>
      <c r="O3322" s="2"/>
      <c r="Q3322" s="2"/>
      <c r="R3322" s="4"/>
      <c r="U3322" s="2" t="s">
        <v>35</v>
      </c>
      <c r="V3322" s="2"/>
      <c r="W3322" s="2" t="s">
        <v>3036</v>
      </c>
      <c r="X3322" s="2" t="s">
        <v>1141</v>
      </c>
      <c r="Y3322" s="2" t="s">
        <v>3037</v>
      </c>
      <c r="Z3322" s="2" t="s">
        <v>3045</v>
      </c>
    </row>
    <row r="3323" spans="1:26" ht="14.25" customHeight="1">
      <c r="A3323" s="1">
        <v>2478</v>
      </c>
      <c r="B3323" s="2">
        <v>1</v>
      </c>
      <c r="C3323" s="1" t="s">
        <v>3030</v>
      </c>
      <c r="D3323" s="1" t="s">
        <v>3031</v>
      </c>
      <c r="E3323" s="1">
        <v>2020</v>
      </c>
      <c r="F3323" s="1" t="s">
        <v>3032</v>
      </c>
      <c r="G3323" s="1" t="s">
        <v>3033</v>
      </c>
      <c r="H3323" s="8" t="str">
        <f>HYPERLINK("https://doi.org/"&amp;G3323)</f>
        <v>https://doi.org/10.3390/rs12071108</v>
      </c>
      <c r="I3323" s="1" t="s">
        <v>3034</v>
      </c>
      <c r="J3323" s="1" t="s">
        <v>2820</v>
      </c>
      <c r="K3323" s="2">
        <v>1</v>
      </c>
      <c r="L3323" s="2"/>
      <c r="M3323" s="2" t="s">
        <v>3035</v>
      </c>
      <c r="N3323" s="2">
        <v>1.01</v>
      </c>
      <c r="O3323" s="2"/>
      <c r="Q3323" s="2"/>
      <c r="R3323" s="4"/>
      <c r="U3323" s="2" t="s">
        <v>35</v>
      </c>
      <c r="V3323" s="2"/>
      <c r="W3323" s="2" t="s">
        <v>3036</v>
      </c>
      <c r="X3323" s="2" t="s">
        <v>1141</v>
      </c>
      <c r="Y3323" s="2" t="s">
        <v>3037</v>
      </c>
      <c r="Z3323" s="2" t="s">
        <v>3046</v>
      </c>
    </row>
    <row r="3324" spans="1:26" ht="14.25" customHeight="1">
      <c r="A3324" s="1">
        <v>2478</v>
      </c>
      <c r="B3324" s="2">
        <v>1</v>
      </c>
      <c r="C3324" s="1" t="s">
        <v>3030</v>
      </c>
      <c r="D3324" s="1" t="s">
        <v>3031</v>
      </c>
      <c r="E3324" s="1">
        <v>2020</v>
      </c>
      <c r="F3324" s="1" t="s">
        <v>3032</v>
      </c>
      <c r="G3324" s="1" t="s">
        <v>3033</v>
      </c>
      <c r="H3324" s="8" t="str">
        <f>HYPERLINK("https://doi.org/"&amp;G3324)</f>
        <v>https://doi.org/10.3390/rs12071108</v>
      </c>
      <c r="I3324" s="1" t="s">
        <v>3034</v>
      </c>
      <c r="J3324" s="1" t="s">
        <v>2820</v>
      </c>
      <c r="K3324" s="2">
        <v>1</v>
      </c>
      <c r="L3324" s="2"/>
      <c r="M3324" s="2" t="s">
        <v>3035</v>
      </c>
      <c r="N3324" s="2">
        <v>0.56000000000000005</v>
      </c>
      <c r="O3324" s="2"/>
      <c r="Q3324" s="2"/>
      <c r="R3324" s="4"/>
      <c r="U3324" s="2" t="s">
        <v>35</v>
      </c>
      <c r="V3324" s="2"/>
      <c r="W3324" s="2" t="s">
        <v>3036</v>
      </c>
      <c r="X3324" s="2" t="s">
        <v>1141</v>
      </c>
      <c r="Y3324" s="2" t="s">
        <v>3047</v>
      </c>
      <c r="Z3324" s="2" t="s">
        <v>3038</v>
      </c>
    </row>
    <row r="3325" spans="1:26" ht="14.25" customHeight="1">
      <c r="A3325" s="1">
        <v>2478</v>
      </c>
      <c r="B3325" s="2">
        <v>1</v>
      </c>
      <c r="C3325" s="1" t="s">
        <v>3030</v>
      </c>
      <c r="D3325" s="1" t="s">
        <v>3031</v>
      </c>
      <c r="E3325" s="1">
        <v>2020</v>
      </c>
      <c r="F3325" s="1" t="s">
        <v>3032</v>
      </c>
      <c r="G3325" s="1" t="s">
        <v>3033</v>
      </c>
      <c r="H3325" s="8" t="str">
        <f>HYPERLINK("https://doi.org/"&amp;G3325)</f>
        <v>https://doi.org/10.3390/rs12071108</v>
      </c>
      <c r="I3325" s="1" t="s">
        <v>3034</v>
      </c>
      <c r="J3325" s="1" t="s">
        <v>2820</v>
      </c>
      <c r="K3325" s="2">
        <v>1</v>
      </c>
      <c r="L3325" s="2"/>
      <c r="M3325" s="2" t="s">
        <v>3035</v>
      </c>
      <c r="N3325" s="2">
        <v>0.49</v>
      </c>
      <c r="O3325" s="2"/>
      <c r="Q3325" s="2"/>
      <c r="R3325" s="4"/>
      <c r="U3325" s="2" t="s">
        <v>35</v>
      </c>
      <c r="V3325" s="2"/>
      <c r="W3325" s="2" t="s">
        <v>3036</v>
      </c>
      <c r="X3325" s="2" t="s">
        <v>1141</v>
      </c>
      <c r="Y3325" s="2" t="s">
        <v>3047</v>
      </c>
      <c r="Z3325" s="2" t="s">
        <v>3039</v>
      </c>
    </row>
    <row r="3326" spans="1:26" ht="14.25" customHeight="1">
      <c r="A3326" s="1">
        <v>2478</v>
      </c>
      <c r="B3326" s="2">
        <v>1</v>
      </c>
      <c r="C3326" s="1" t="s">
        <v>3030</v>
      </c>
      <c r="D3326" s="1" t="s">
        <v>3031</v>
      </c>
      <c r="E3326" s="1">
        <v>2020</v>
      </c>
      <c r="F3326" s="1" t="s">
        <v>3032</v>
      </c>
      <c r="G3326" s="1" t="s">
        <v>3033</v>
      </c>
      <c r="H3326" s="8" t="str">
        <f>HYPERLINK("https://doi.org/"&amp;G3326)</f>
        <v>https://doi.org/10.3390/rs12071108</v>
      </c>
      <c r="I3326" s="1" t="s">
        <v>3034</v>
      </c>
      <c r="J3326" s="1" t="s">
        <v>2820</v>
      </c>
      <c r="K3326" s="2">
        <v>1</v>
      </c>
      <c r="L3326" s="2"/>
      <c r="M3326" s="2" t="s">
        <v>3035</v>
      </c>
      <c r="N3326" s="2">
        <v>0.42</v>
      </c>
      <c r="O3326" s="2"/>
      <c r="Q3326" s="2"/>
      <c r="R3326" s="4"/>
      <c r="U3326" s="2" t="s">
        <v>35</v>
      </c>
      <c r="V3326" s="2"/>
      <c r="W3326" s="2" t="s">
        <v>3036</v>
      </c>
      <c r="X3326" s="2" t="s">
        <v>1141</v>
      </c>
      <c r="Y3326" s="2" t="s">
        <v>3047</v>
      </c>
      <c r="Z3326" s="2" t="s">
        <v>3040</v>
      </c>
    </row>
    <row r="3327" spans="1:26" ht="14.25" customHeight="1">
      <c r="A3327" s="1">
        <v>2478</v>
      </c>
      <c r="B3327" s="2">
        <v>1</v>
      </c>
      <c r="C3327" s="1" t="s">
        <v>3030</v>
      </c>
      <c r="D3327" s="1" t="s">
        <v>3031</v>
      </c>
      <c r="E3327" s="1">
        <v>2020</v>
      </c>
      <c r="F3327" s="1" t="s">
        <v>3032</v>
      </c>
      <c r="G3327" s="1" t="s">
        <v>3033</v>
      </c>
      <c r="H3327" s="8" t="str">
        <f>HYPERLINK("https://doi.org/"&amp;G3327)</f>
        <v>https://doi.org/10.3390/rs12071108</v>
      </c>
      <c r="I3327" s="1" t="s">
        <v>3034</v>
      </c>
      <c r="J3327" s="1" t="s">
        <v>2820</v>
      </c>
      <c r="K3327" s="2">
        <v>1</v>
      </c>
      <c r="L3327" s="2"/>
      <c r="M3327" s="2" t="s">
        <v>3035</v>
      </c>
      <c r="N3327" s="2">
        <v>0.37</v>
      </c>
      <c r="O3327" s="2"/>
      <c r="Q3327" s="2"/>
      <c r="R3327" s="4"/>
      <c r="U3327" s="2" t="s">
        <v>35</v>
      </c>
      <c r="V3327" s="2"/>
      <c r="W3327" s="2" t="s">
        <v>3036</v>
      </c>
      <c r="X3327" s="2" t="s">
        <v>1141</v>
      </c>
      <c r="Y3327" s="2" t="s">
        <v>3047</v>
      </c>
      <c r="Z3327" s="2" t="s">
        <v>3041</v>
      </c>
    </row>
    <row r="3328" spans="1:26" ht="14.25" customHeight="1">
      <c r="A3328" s="1">
        <v>2478</v>
      </c>
      <c r="B3328" s="2">
        <v>1</v>
      </c>
      <c r="C3328" s="1" t="s">
        <v>3030</v>
      </c>
      <c r="D3328" s="1" t="s">
        <v>3031</v>
      </c>
      <c r="E3328" s="1">
        <v>2020</v>
      </c>
      <c r="F3328" s="1" t="s">
        <v>3032</v>
      </c>
      <c r="G3328" s="1" t="s">
        <v>3033</v>
      </c>
      <c r="H3328" s="8" t="str">
        <f>HYPERLINK("https://doi.org/"&amp;G3328)</f>
        <v>https://doi.org/10.3390/rs12071108</v>
      </c>
      <c r="I3328" s="1" t="s">
        <v>3034</v>
      </c>
      <c r="J3328" s="1" t="s">
        <v>2820</v>
      </c>
      <c r="K3328" s="2">
        <v>1</v>
      </c>
      <c r="L3328" s="2"/>
      <c r="M3328" s="2" t="s">
        <v>3035</v>
      </c>
      <c r="N3328" s="2">
        <v>0.3</v>
      </c>
      <c r="O3328" s="2"/>
      <c r="Q3328" s="2"/>
      <c r="R3328" s="4"/>
      <c r="U3328" s="2" t="s">
        <v>35</v>
      </c>
      <c r="V3328" s="2"/>
      <c r="W3328" s="2" t="s">
        <v>3036</v>
      </c>
      <c r="X3328" s="2" t="s">
        <v>1141</v>
      </c>
      <c r="Y3328" s="2" t="s">
        <v>3047</v>
      </c>
      <c r="Z3328" s="2" t="s">
        <v>3042</v>
      </c>
    </row>
    <row r="3329" spans="1:26" ht="14.25" customHeight="1">
      <c r="A3329" s="1">
        <v>2478</v>
      </c>
      <c r="B3329" s="2">
        <v>1</v>
      </c>
      <c r="C3329" s="1" t="s">
        <v>3030</v>
      </c>
      <c r="D3329" s="1" t="s">
        <v>3031</v>
      </c>
      <c r="E3329" s="1">
        <v>2020</v>
      </c>
      <c r="F3329" s="1" t="s">
        <v>3032</v>
      </c>
      <c r="G3329" s="1" t="s">
        <v>3033</v>
      </c>
      <c r="H3329" s="8" t="str">
        <f>HYPERLINK("https://doi.org/"&amp;G3329)</f>
        <v>https://doi.org/10.3390/rs12071108</v>
      </c>
      <c r="I3329" s="1" t="s">
        <v>3034</v>
      </c>
      <c r="J3329" s="1" t="s">
        <v>2820</v>
      </c>
      <c r="K3329" s="2">
        <v>1</v>
      </c>
      <c r="L3329" s="2"/>
      <c r="M3329" s="2" t="s">
        <v>3035</v>
      </c>
      <c r="N3329" s="2">
        <v>0.31</v>
      </c>
      <c r="O3329" s="2"/>
      <c r="Q3329" s="2"/>
      <c r="R3329" s="4"/>
      <c r="U3329" s="2" t="s">
        <v>35</v>
      </c>
      <c r="V3329" s="2"/>
      <c r="W3329" s="2" t="s">
        <v>3036</v>
      </c>
      <c r="X3329" s="2" t="s">
        <v>1141</v>
      </c>
      <c r="Y3329" s="2" t="s">
        <v>3047</v>
      </c>
      <c r="Z3329" s="2" t="s">
        <v>3043</v>
      </c>
    </row>
    <row r="3330" spans="1:26" ht="14.25" customHeight="1">
      <c r="A3330" s="1">
        <v>2478</v>
      </c>
      <c r="B3330" s="2">
        <v>1</v>
      </c>
      <c r="C3330" s="1" t="s">
        <v>3030</v>
      </c>
      <c r="D3330" s="1" t="s">
        <v>3031</v>
      </c>
      <c r="E3330" s="1">
        <v>2020</v>
      </c>
      <c r="F3330" s="1" t="s">
        <v>3032</v>
      </c>
      <c r="G3330" s="1" t="s">
        <v>3033</v>
      </c>
      <c r="H3330" s="8" t="str">
        <f>HYPERLINK("https://doi.org/"&amp;G3330)</f>
        <v>https://doi.org/10.3390/rs12071108</v>
      </c>
      <c r="I3330" s="1" t="s">
        <v>3034</v>
      </c>
      <c r="J3330" s="1" t="s">
        <v>2820</v>
      </c>
      <c r="K3330" s="2">
        <v>1</v>
      </c>
      <c r="L3330" s="2"/>
      <c r="M3330" s="2" t="s">
        <v>3035</v>
      </c>
      <c r="N3330" s="2">
        <v>0.52</v>
      </c>
      <c r="O3330" s="2"/>
      <c r="Q3330" s="2"/>
      <c r="R3330" s="4"/>
      <c r="U3330" s="2" t="s">
        <v>35</v>
      </c>
      <c r="V3330" s="2"/>
      <c r="W3330" s="2" t="s">
        <v>3036</v>
      </c>
      <c r="X3330" s="2" t="s">
        <v>1141</v>
      </c>
      <c r="Y3330" s="2" t="s">
        <v>3047</v>
      </c>
      <c r="Z3330" s="2" t="s">
        <v>3044</v>
      </c>
    </row>
    <row r="3331" spans="1:26" ht="14.25" customHeight="1">
      <c r="A3331" s="1">
        <v>2478</v>
      </c>
      <c r="B3331" s="2">
        <v>1</v>
      </c>
      <c r="C3331" s="1" t="s">
        <v>3030</v>
      </c>
      <c r="D3331" s="1" t="s">
        <v>3031</v>
      </c>
      <c r="E3331" s="1">
        <v>2020</v>
      </c>
      <c r="F3331" s="1" t="s">
        <v>3032</v>
      </c>
      <c r="G3331" s="1" t="s">
        <v>3033</v>
      </c>
      <c r="H3331" s="8" t="str">
        <f>HYPERLINK("https://doi.org/"&amp;G3331)</f>
        <v>https://doi.org/10.3390/rs12071108</v>
      </c>
      <c r="I3331" s="1" t="s">
        <v>3034</v>
      </c>
      <c r="J3331" s="1" t="s">
        <v>2820</v>
      </c>
      <c r="K3331" s="2">
        <v>1</v>
      </c>
      <c r="L3331" s="2"/>
      <c r="M3331" s="2" t="s">
        <v>3035</v>
      </c>
      <c r="N3331" s="2">
        <v>0.53</v>
      </c>
      <c r="O3331" s="2"/>
      <c r="Q3331" s="2"/>
      <c r="R3331" s="4"/>
      <c r="U3331" s="2" t="s">
        <v>35</v>
      </c>
      <c r="V3331" s="2"/>
      <c r="W3331" s="2" t="s">
        <v>3036</v>
      </c>
      <c r="X3331" s="2" t="s">
        <v>1141</v>
      </c>
      <c r="Y3331" s="2" t="s">
        <v>3047</v>
      </c>
      <c r="Z3331" s="2" t="s">
        <v>3045</v>
      </c>
    </row>
    <row r="3332" spans="1:26" ht="14.25" customHeight="1">
      <c r="A3332" s="1">
        <v>2478</v>
      </c>
      <c r="B3332" s="2">
        <v>1</v>
      </c>
      <c r="C3332" s="1" t="s">
        <v>3030</v>
      </c>
      <c r="D3332" s="1" t="s">
        <v>3031</v>
      </c>
      <c r="E3332" s="1">
        <v>2020</v>
      </c>
      <c r="F3332" s="1" t="s">
        <v>3032</v>
      </c>
      <c r="G3332" s="1" t="s">
        <v>3033</v>
      </c>
      <c r="H3332" s="8" t="str">
        <f>HYPERLINK("https://doi.org/"&amp;G3332)</f>
        <v>https://doi.org/10.3390/rs12071108</v>
      </c>
      <c r="I3332" s="1" t="s">
        <v>3034</v>
      </c>
      <c r="J3332" s="1" t="s">
        <v>2820</v>
      </c>
      <c r="K3332" s="2">
        <v>1</v>
      </c>
      <c r="L3332" s="2"/>
      <c r="M3332" s="2" t="s">
        <v>3035</v>
      </c>
      <c r="N3332" s="2">
        <v>0.54</v>
      </c>
      <c r="O3332" s="2"/>
      <c r="Q3332" s="2"/>
      <c r="R3332" s="4"/>
      <c r="U3332" s="2" t="s">
        <v>35</v>
      </c>
      <c r="V3332" s="2"/>
      <c r="W3332" s="2" t="s">
        <v>3036</v>
      </c>
      <c r="X3332" s="2" t="s">
        <v>1141</v>
      </c>
      <c r="Y3332" s="2" t="s">
        <v>3047</v>
      </c>
      <c r="Z3332" s="2" t="s">
        <v>3046</v>
      </c>
    </row>
    <row r="3333" spans="1:26" ht="14.25" customHeight="1">
      <c r="A3333" s="1">
        <v>2478</v>
      </c>
      <c r="B3333" s="2">
        <v>1</v>
      </c>
      <c r="C3333" s="1" t="s">
        <v>3030</v>
      </c>
      <c r="D3333" s="1" t="s">
        <v>3031</v>
      </c>
      <c r="E3333" s="1">
        <v>2020</v>
      </c>
      <c r="F3333" s="1" t="s">
        <v>3032</v>
      </c>
      <c r="G3333" s="1" t="s">
        <v>3033</v>
      </c>
      <c r="H3333" s="8" t="str">
        <f>HYPERLINK("https://doi.org/"&amp;G3333)</f>
        <v>https://doi.org/10.3390/rs12071108</v>
      </c>
      <c r="I3333" s="1" t="s">
        <v>3034</v>
      </c>
      <c r="J3333" s="1" t="s">
        <v>2820</v>
      </c>
      <c r="K3333" s="2">
        <v>1</v>
      </c>
      <c r="L3333" s="2"/>
      <c r="M3333" s="2" t="s">
        <v>3048</v>
      </c>
      <c r="N3333" s="2">
        <v>1.44</v>
      </c>
      <c r="O3333" s="2"/>
      <c r="Q3333" s="2"/>
      <c r="R3333" s="4"/>
      <c r="U3333" s="2" t="s">
        <v>35</v>
      </c>
      <c r="V3333" s="2"/>
      <c r="W3333" s="2" t="s">
        <v>3036</v>
      </c>
      <c r="X3333" s="2" t="s">
        <v>1141</v>
      </c>
      <c r="Y3333" s="2" t="s">
        <v>3037</v>
      </c>
      <c r="Z3333" s="2" t="s">
        <v>3038</v>
      </c>
    </row>
    <row r="3334" spans="1:26" ht="14.25" customHeight="1">
      <c r="A3334" s="1">
        <v>2478</v>
      </c>
      <c r="B3334" s="2">
        <v>1</v>
      </c>
      <c r="C3334" s="1" t="s">
        <v>3030</v>
      </c>
      <c r="D3334" s="1" t="s">
        <v>3031</v>
      </c>
      <c r="E3334" s="1">
        <v>2020</v>
      </c>
      <c r="F3334" s="1" t="s">
        <v>3032</v>
      </c>
      <c r="G3334" s="1" t="s">
        <v>3033</v>
      </c>
      <c r="H3334" s="8" t="str">
        <f>HYPERLINK("https://doi.org/"&amp;G3334)</f>
        <v>https://doi.org/10.3390/rs12071108</v>
      </c>
      <c r="I3334" s="1" t="s">
        <v>3034</v>
      </c>
      <c r="J3334" s="1" t="s">
        <v>2820</v>
      </c>
      <c r="K3334" s="2">
        <v>1</v>
      </c>
      <c r="L3334" s="2"/>
      <c r="M3334" s="2" t="s">
        <v>3048</v>
      </c>
      <c r="N3334" s="2">
        <v>1.05</v>
      </c>
      <c r="O3334" s="2"/>
      <c r="Q3334" s="2"/>
      <c r="R3334" s="4"/>
      <c r="U3334" s="2" t="s">
        <v>35</v>
      </c>
      <c r="V3334" s="2"/>
      <c r="W3334" s="2" t="s">
        <v>3036</v>
      </c>
      <c r="X3334" s="2" t="s">
        <v>1141</v>
      </c>
      <c r="Y3334" s="2" t="s">
        <v>3037</v>
      </c>
      <c r="Z3334" s="2" t="s">
        <v>3039</v>
      </c>
    </row>
    <row r="3335" spans="1:26" ht="14.25" customHeight="1">
      <c r="A3335" s="1">
        <v>2478</v>
      </c>
      <c r="B3335" s="2">
        <v>1</v>
      </c>
      <c r="C3335" s="1" t="s">
        <v>3030</v>
      </c>
      <c r="D3335" s="1" t="s">
        <v>3031</v>
      </c>
      <c r="E3335" s="1">
        <v>2020</v>
      </c>
      <c r="F3335" s="1" t="s">
        <v>3032</v>
      </c>
      <c r="G3335" s="1" t="s">
        <v>3033</v>
      </c>
      <c r="H3335" s="8" t="str">
        <f>HYPERLINK("https://doi.org/"&amp;G3335)</f>
        <v>https://doi.org/10.3390/rs12071108</v>
      </c>
      <c r="I3335" s="1" t="s">
        <v>3034</v>
      </c>
      <c r="J3335" s="1" t="s">
        <v>2820</v>
      </c>
      <c r="K3335" s="2">
        <v>1</v>
      </c>
      <c r="L3335" s="2"/>
      <c r="M3335" s="2" t="s">
        <v>3048</v>
      </c>
      <c r="N3335" s="2">
        <v>1</v>
      </c>
      <c r="O3335" s="2"/>
      <c r="Q3335" s="2"/>
      <c r="R3335" s="4"/>
      <c r="U3335" s="2" t="s">
        <v>35</v>
      </c>
      <c r="V3335" s="2"/>
      <c r="W3335" s="2" t="s">
        <v>3036</v>
      </c>
      <c r="X3335" s="2" t="s">
        <v>1141</v>
      </c>
      <c r="Y3335" s="2" t="s">
        <v>3037</v>
      </c>
      <c r="Z3335" s="2" t="s">
        <v>3040</v>
      </c>
    </row>
    <row r="3336" spans="1:26" ht="14.25" customHeight="1">
      <c r="A3336" s="1">
        <v>2478</v>
      </c>
      <c r="B3336" s="2">
        <v>1</v>
      </c>
      <c r="C3336" s="1" t="s">
        <v>3030</v>
      </c>
      <c r="D3336" s="1" t="s">
        <v>3031</v>
      </c>
      <c r="E3336" s="1">
        <v>2020</v>
      </c>
      <c r="F3336" s="1" t="s">
        <v>3032</v>
      </c>
      <c r="G3336" s="1" t="s">
        <v>3033</v>
      </c>
      <c r="H3336" s="8" t="str">
        <f>HYPERLINK("https://doi.org/"&amp;G3336)</f>
        <v>https://doi.org/10.3390/rs12071108</v>
      </c>
      <c r="I3336" s="1" t="s">
        <v>3034</v>
      </c>
      <c r="J3336" s="1" t="s">
        <v>2820</v>
      </c>
      <c r="K3336" s="2">
        <v>1</v>
      </c>
      <c r="L3336" s="2"/>
      <c r="M3336" s="2" t="s">
        <v>3048</v>
      </c>
      <c r="N3336" s="2">
        <v>0.93</v>
      </c>
      <c r="O3336" s="2"/>
      <c r="Q3336" s="2"/>
      <c r="R3336" s="4"/>
      <c r="U3336" s="2" t="s">
        <v>35</v>
      </c>
      <c r="V3336" s="2"/>
      <c r="W3336" s="2" t="s">
        <v>3036</v>
      </c>
      <c r="X3336" s="2" t="s">
        <v>1141</v>
      </c>
      <c r="Y3336" s="2" t="s">
        <v>3037</v>
      </c>
      <c r="Z3336" s="2" t="s">
        <v>3041</v>
      </c>
    </row>
    <row r="3337" spans="1:26" ht="14.25" customHeight="1">
      <c r="A3337" s="1">
        <v>2478</v>
      </c>
      <c r="B3337" s="2">
        <v>1</v>
      </c>
      <c r="C3337" s="1" t="s">
        <v>3030</v>
      </c>
      <c r="D3337" s="1" t="s">
        <v>3031</v>
      </c>
      <c r="E3337" s="1">
        <v>2020</v>
      </c>
      <c r="F3337" s="1" t="s">
        <v>3032</v>
      </c>
      <c r="G3337" s="1" t="s">
        <v>3033</v>
      </c>
      <c r="H3337" s="8" t="str">
        <f>HYPERLINK("https://doi.org/"&amp;G3337)</f>
        <v>https://doi.org/10.3390/rs12071108</v>
      </c>
      <c r="I3337" s="1" t="s">
        <v>3034</v>
      </c>
      <c r="J3337" s="1" t="s">
        <v>2820</v>
      </c>
      <c r="K3337" s="2">
        <v>1</v>
      </c>
      <c r="L3337" s="2"/>
      <c r="M3337" s="2" t="s">
        <v>3048</v>
      </c>
      <c r="N3337" s="2">
        <v>0.87</v>
      </c>
      <c r="O3337" s="2"/>
      <c r="Q3337" s="2"/>
      <c r="R3337" s="4"/>
      <c r="U3337" s="2" t="s">
        <v>35</v>
      </c>
      <c r="V3337" s="2"/>
      <c r="W3337" s="2" t="s">
        <v>3036</v>
      </c>
      <c r="X3337" s="2" t="s">
        <v>1141</v>
      </c>
      <c r="Y3337" s="2" t="s">
        <v>3037</v>
      </c>
      <c r="Z3337" s="2" t="s">
        <v>3042</v>
      </c>
    </row>
    <row r="3338" spans="1:26" ht="14.25" customHeight="1">
      <c r="A3338" s="1">
        <v>2478</v>
      </c>
      <c r="B3338" s="2">
        <v>1</v>
      </c>
      <c r="C3338" s="1" t="s">
        <v>3030</v>
      </c>
      <c r="D3338" s="1" t="s">
        <v>3031</v>
      </c>
      <c r="E3338" s="1">
        <v>2020</v>
      </c>
      <c r="F3338" s="1" t="s">
        <v>3032</v>
      </c>
      <c r="G3338" s="1" t="s">
        <v>3033</v>
      </c>
      <c r="H3338" s="8" t="str">
        <f>HYPERLINK("https://doi.org/"&amp;G3338)</f>
        <v>https://doi.org/10.3390/rs12071108</v>
      </c>
      <c r="I3338" s="1" t="s">
        <v>3034</v>
      </c>
      <c r="J3338" s="1" t="s">
        <v>2820</v>
      </c>
      <c r="K3338" s="2">
        <v>1</v>
      </c>
      <c r="L3338" s="2"/>
      <c r="M3338" s="2" t="s">
        <v>3048</v>
      </c>
      <c r="N3338" s="2">
        <v>1.1000000000000001</v>
      </c>
      <c r="O3338" s="2"/>
      <c r="Q3338" s="2"/>
      <c r="R3338" s="4"/>
      <c r="U3338" s="2" t="s">
        <v>35</v>
      </c>
      <c r="V3338" s="2"/>
      <c r="W3338" s="2" t="s">
        <v>3036</v>
      </c>
      <c r="X3338" s="2" t="s">
        <v>1141</v>
      </c>
      <c r="Y3338" s="2" t="s">
        <v>3037</v>
      </c>
      <c r="Z3338" s="2" t="s">
        <v>3043</v>
      </c>
    </row>
    <row r="3339" spans="1:26" ht="14.25" customHeight="1">
      <c r="A3339" s="1">
        <v>2478</v>
      </c>
      <c r="B3339" s="2">
        <v>1</v>
      </c>
      <c r="C3339" s="1" t="s">
        <v>3030</v>
      </c>
      <c r="D3339" s="1" t="s">
        <v>3031</v>
      </c>
      <c r="E3339" s="1">
        <v>2020</v>
      </c>
      <c r="F3339" s="1" t="s">
        <v>3032</v>
      </c>
      <c r="G3339" s="1" t="s">
        <v>3033</v>
      </c>
      <c r="H3339" s="8" t="str">
        <f>HYPERLINK("https://doi.org/"&amp;G3339)</f>
        <v>https://doi.org/10.3390/rs12071108</v>
      </c>
      <c r="I3339" s="1" t="s">
        <v>3034</v>
      </c>
      <c r="J3339" s="1" t="s">
        <v>2820</v>
      </c>
      <c r="K3339" s="2">
        <v>1</v>
      </c>
      <c r="L3339" s="2"/>
      <c r="M3339" s="2" t="s">
        <v>3048</v>
      </c>
      <c r="N3339" s="2">
        <v>1.1000000000000001</v>
      </c>
      <c r="O3339" s="2"/>
      <c r="Q3339" s="2"/>
      <c r="R3339" s="4"/>
      <c r="U3339" s="2" t="s">
        <v>35</v>
      </c>
      <c r="V3339" s="2"/>
      <c r="W3339" s="2" t="s">
        <v>3036</v>
      </c>
      <c r="X3339" s="2" t="s">
        <v>1141</v>
      </c>
      <c r="Y3339" s="2" t="s">
        <v>3037</v>
      </c>
      <c r="Z3339" s="2" t="s">
        <v>3044</v>
      </c>
    </row>
    <row r="3340" spans="1:26" ht="14.25" customHeight="1">
      <c r="A3340" s="1">
        <v>2478</v>
      </c>
      <c r="B3340" s="2">
        <v>1</v>
      </c>
      <c r="C3340" s="1" t="s">
        <v>3030</v>
      </c>
      <c r="D3340" s="1" t="s">
        <v>3031</v>
      </c>
      <c r="E3340" s="1">
        <v>2020</v>
      </c>
      <c r="F3340" s="1" t="s">
        <v>3032</v>
      </c>
      <c r="G3340" s="1" t="s">
        <v>3033</v>
      </c>
      <c r="H3340" s="8" t="str">
        <f>HYPERLINK("https://doi.org/"&amp;G3340)</f>
        <v>https://doi.org/10.3390/rs12071108</v>
      </c>
      <c r="I3340" s="1" t="s">
        <v>3034</v>
      </c>
      <c r="J3340" s="1" t="s">
        <v>2820</v>
      </c>
      <c r="K3340" s="2">
        <v>1</v>
      </c>
      <c r="L3340" s="2"/>
      <c r="M3340" s="2" t="s">
        <v>3048</v>
      </c>
      <c r="N3340" s="2">
        <v>1.1000000000000001</v>
      </c>
      <c r="O3340" s="2"/>
      <c r="Q3340" s="2"/>
      <c r="R3340" s="4"/>
      <c r="U3340" s="2" t="s">
        <v>35</v>
      </c>
      <c r="V3340" s="2"/>
      <c r="W3340" s="2" t="s">
        <v>3036</v>
      </c>
      <c r="X3340" s="2" t="s">
        <v>1141</v>
      </c>
      <c r="Y3340" s="2" t="s">
        <v>3037</v>
      </c>
      <c r="Z3340" s="2" t="s">
        <v>3045</v>
      </c>
    </row>
    <row r="3341" spans="1:26" ht="14.25" customHeight="1">
      <c r="A3341" s="1">
        <v>2478</v>
      </c>
      <c r="B3341" s="2">
        <v>1</v>
      </c>
      <c r="C3341" s="1" t="s">
        <v>3030</v>
      </c>
      <c r="D3341" s="1" t="s">
        <v>3031</v>
      </c>
      <c r="E3341" s="1">
        <v>2020</v>
      </c>
      <c r="F3341" s="1" t="s">
        <v>3032</v>
      </c>
      <c r="G3341" s="1" t="s">
        <v>3033</v>
      </c>
      <c r="H3341" s="8" t="str">
        <f>HYPERLINK("https://doi.org/"&amp;G3341)</f>
        <v>https://doi.org/10.3390/rs12071108</v>
      </c>
      <c r="I3341" s="1" t="s">
        <v>3034</v>
      </c>
      <c r="J3341" s="1" t="s">
        <v>2820</v>
      </c>
      <c r="K3341" s="2">
        <v>1</v>
      </c>
      <c r="L3341" s="2"/>
      <c r="M3341" s="2" t="s">
        <v>3048</v>
      </c>
      <c r="N3341" s="2">
        <v>1.1000000000000001</v>
      </c>
      <c r="O3341" s="2"/>
      <c r="Q3341" s="2"/>
      <c r="R3341" s="4"/>
      <c r="U3341" s="2" t="s">
        <v>35</v>
      </c>
      <c r="V3341" s="2"/>
      <c r="W3341" s="2" t="s">
        <v>3036</v>
      </c>
      <c r="X3341" s="2" t="s">
        <v>1141</v>
      </c>
      <c r="Y3341" s="2" t="s">
        <v>3037</v>
      </c>
      <c r="Z3341" s="2" t="s">
        <v>3046</v>
      </c>
    </row>
    <row r="3342" spans="1:26" ht="14.25" customHeight="1">
      <c r="A3342" s="1">
        <v>2478</v>
      </c>
      <c r="B3342" s="2">
        <v>1</v>
      </c>
      <c r="C3342" s="1" t="s">
        <v>3030</v>
      </c>
      <c r="D3342" s="1" t="s">
        <v>3031</v>
      </c>
      <c r="E3342" s="1">
        <v>2020</v>
      </c>
      <c r="F3342" s="1" t="s">
        <v>3032</v>
      </c>
      <c r="G3342" s="1" t="s">
        <v>3033</v>
      </c>
      <c r="H3342" s="8" t="str">
        <f>HYPERLINK("https://doi.org/"&amp;G3342)</f>
        <v>https://doi.org/10.3390/rs12071108</v>
      </c>
      <c r="I3342" s="1" t="s">
        <v>3034</v>
      </c>
      <c r="J3342" s="1" t="s">
        <v>2820</v>
      </c>
      <c r="K3342" s="2">
        <v>1</v>
      </c>
      <c r="L3342" s="2"/>
      <c r="M3342" s="2" t="s">
        <v>3048</v>
      </c>
      <c r="N3342" s="2">
        <v>0.87</v>
      </c>
      <c r="O3342" s="2"/>
      <c r="Q3342" s="2"/>
      <c r="R3342" s="4"/>
      <c r="U3342" s="2" t="s">
        <v>35</v>
      </c>
      <c r="V3342" s="2"/>
      <c r="W3342" s="2" t="s">
        <v>3036</v>
      </c>
      <c r="X3342" s="2" t="s">
        <v>1141</v>
      </c>
      <c r="Y3342" s="2" t="s">
        <v>3047</v>
      </c>
      <c r="Z3342" s="2" t="s">
        <v>3038</v>
      </c>
    </row>
    <row r="3343" spans="1:26" ht="14.25" customHeight="1">
      <c r="A3343" s="1">
        <v>2478</v>
      </c>
      <c r="B3343" s="2">
        <v>1</v>
      </c>
      <c r="C3343" s="1" t="s">
        <v>3030</v>
      </c>
      <c r="D3343" s="1" t="s">
        <v>3031</v>
      </c>
      <c r="E3343" s="1">
        <v>2020</v>
      </c>
      <c r="F3343" s="1" t="s">
        <v>3032</v>
      </c>
      <c r="G3343" s="1" t="s">
        <v>3033</v>
      </c>
      <c r="H3343" s="8" t="str">
        <f>HYPERLINK("https://doi.org/"&amp;G3343)</f>
        <v>https://doi.org/10.3390/rs12071108</v>
      </c>
      <c r="I3343" s="1" t="s">
        <v>3034</v>
      </c>
      <c r="J3343" s="1" t="s">
        <v>2820</v>
      </c>
      <c r="K3343" s="2">
        <v>1</v>
      </c>
      <c r="L3343" s="2"/>
      <c r="M3343" s="2" t="s">
        <v>3048</v>
      </c>
      <c r="N3343" s="2">
        <v>0.77</v>
      </c>
      <c r="O3343" s="2"/>
      <c r="Q3343" s="2"/>
      <c r="R3343" s="4"/>
      <c r="U3343" s="2" t="s">
        <v>35</v>
      </c>
      <c r="V3343" s="2"/>
      <c r="W3343" s="2" t="s">
        <v>3036</v>
      </c>
      <c r="X3343" s="2" t="s">
        <v>1141</v>
      </c>
      <c r="Y3343" s="2" t="s">
        <v>3047</v>
      </c>
      <c r="Z3343" s="2" t="s">
        <v>3039</v>
      </c>
    </row>
    <row r="3344" spans="1:26" ht="14.25" customHeight="1">
      <c r="A3344" s="1">
        <v>2478</v>
      </c>
      <c r="B3344" s="2">
        <v>1</v>
      </c>
      <c r="C3344" s="1" t="s">
        <v>3030</v>
      </c>
      <c r="D3344" s="1" t="s">
        <v>3031</v>
      </c>
      <c r="E3344" s="1">
        <v>2020</v>
      </c>
      <c r="F3344" s="1" t="s">
        <v>3032</v>
      </c>
      <c r="G3344" s="1" t="s">
        <v>3033</v>
      </c>
      <c r="H3344" s="8" t="str">
        <f>HYPERLINK("https://doi.org/"&amp;G3344)</f>
        <v>https://doi.org/10.3390/rs12071108</v>
      </c>
      <c r="I3344" s="1" t="s">
        <v>3034</v>
      </c>
      <c r="J3344" s="1" t="s">
        <v>2820</v>
      </c>
      <c r="K3344" s="2">
        <v>1</v>
      </c>
      <c r="L3344" s="2"/>
      <c r="M3344" s="2" t="s">
        <v>3048</v>
      </c>
      <c r="N3344" s="2">
        <v>0.65</v>
      </c>
      <c r="O3344" s="2"/>
      <c r="Q3344" s="2"/>
      <c r="R3344" s="4"/>
      <c r="U3344" s="2" t="s">
        <v>35</v>
      </c>
      <c r="V3344" s="2"/>
      <c r="W3344" s="2" t="s">
        <v>3036</v>
      </c>
      <c r="X3344" s="2" t="s">
        <v>1141</v>
      </c>
      <c r="Y3344" s="2" t="s">
        <v>3047</v>
      </c>
      <c r="Z3344" s="2" t="s">
        <v>3040</v>
      </c>
    </row>
    <row r="3345" spans="1:27" ht="14.25" customHeight="1">
      <c r="A3345" s="1">
        <v>2478</v>
      </c>
      <c r="B3345" s="2">
        <v>1</v>
      </c>
      <c r="C3345" s="1" t="s">
        <v>3030</v>
      </c>
      <c r="D3345" s="1" t="s">
        <v>3031</v>
      </c>
      <c r="E3345" s="1">
        <v>2020</v>
      </c>
      <c r="F3345" s="1" t="s">
        <v>3032</v>
      </c>
      <c r="G3345" s="1" t="s">
        <v>3033</v>
      </c>
      <c r="H3345" s="8" t="str">
        <f>HYPERLINK("https://doi.org/"&amp;G3345)</f>
        <v>https://doi.org/10.3390/rs12071108</v>
      </c>
      <c r="I3345" s="1" t="s">
        <v>3034</v>
      </c>
      <c r="J3345" s="1" t="s">
        <v>2820</v>
      </c>
      <c r="K3345" s="2">
        <v>1</v>
      </c>
      <c r="L3345" s="2"/>
      <c r="M3345" s="2" t="s">
        <v>3048</v>
      </c>
      <c r="N3345" s="2">
        <v>0.46</v>
      </c>
      <c r="O3345" s="2"/>
      <c r="Q3345" s="2"/>
      <c r="R3345" s="4"/>
      <c r="U3345" s="2" t="s">
        <v>35</v>
      </c>
      <c r="V3345" s="2"/>
      <c r="W3345" s="2" t="s">
        <v>3036</v>
      </c>
      <c r="X3345" s="2" t="s">
        <v>1141</v>
      </c>
      <c r="Y3345" s="2" t="s">
        <v>3047</v>
      </c>
      <c r="Z3345" s="2" t="s">
        <v>3041</v>
      </c>
    </row>
    <row r="3346" spans="1:27" ht="14.25" customHeight="1">
      <c r="A3346" s="1">
        <v>2478</v>
      </c>
      <c r="B3346" s="2">
        <v>1</v>
      </c>
      <c r="C3346" s="1" t="s">
        <v>3030</v>
      </c>
      <c r="D3346" s="1" t="s">
        <v>3031</v>
      </c>
      <c r="E3346" s="1">
        <v>2020</v>
      </c>
      <c r="F3346" s="1" t="s">
        <v>3032</v>
      </c>
      <c r="G3346" s="1" t="s">
        <v>3033</v>
      </c>
      <c r="H3346" s="8" t="str">
        <f>HYPERLINK("https://doi.org/"&amp;G3346)</f>
        <v>https://doi.org/10.3390/rs12071108</v>
      </c>
      <c r="I3346" s="1" t="s">
        <v>3034</v>
      </c>
      <c r="J3346" s="1" t="s">
        <v>2820</v>
      </c>
      <c r="K3346" s="2">
        <v>1</v>
      </c>
      <c r="L3346" s="2"/>
      <c r="M3346" s="2" t="s">
        <v>3048</v>
      </c>
      <c r="N3346" s="2">
        <v>0.35</v>
      </c>
      <c r="O3346" s="2"/>
      <c r="Q3346" s="2"/>
      <c r="R3346" s="4"/>
      <c r="U3346" s="2" t="s">
        <v>35</v>
      </c>
      <c r="V3346" s="2"/>
      <c r="W3346" s="2" t="s">
        <v>3036</v>
      </c>
      <c r="X3346" s="2" t="s">
        <v>1141</v>
      </c>
      <c r="Y3346" s="2" t="s">
        <v>3047</v>
      </c>
      <c r="Z3346" s="2" t="s">
        <v>3042</v>
      </c>
    </row>
    <row r="3347" spans="1:27" ht="14.25" customHeight="1">
      <c r="A3347" s="1">
        <v>2478</v>
      </c>
      <c r="B3347" s="2">
        <v>1</v>
      </c>
      <c r="C3347" s="1" t="s">
        <v>3030</v>
      </c>
      <c r="D3347" s="1" t="s">
        <v>3031</v>
      </c>
      <c r="E3347" s="1">
        <v>2020</v>
      </c>
      <c r="F3347" s="1" t="s">
        <v>3032</v>
      </c>
      <c r="G3347" s="1" t="s">
        <v>3033</v>
      </c>
      <c r="H3347" s="8" t="str">
        <f>HYPERLINK("https://doi.org/"&amp;G3347)</f>
        <v>https://doi.org/10.3390/rs12071108</v>
      </c>
      <c r="I3347" s="1" t="s">
        <v>3034</v>
      </c>
      <c r="J3347" s="1" t="s">
        <v>2820</v>
      </c>
      <c r="K3347" s="2">
        <v>1</v>
      </c>
      <c r="L3347" s="2"/>
      <c r="M3347" s="2" t="s">
        <v>3048</v>
      </c>
      <c r="N3347" s="2">
        <v>0.91</v>
      </c>
      <c r="O3347" s="2"/>
      <c r="Q3347" s="2"/>
      <c r="R3347" s="4"/>
      <c r="U3347" s="2" t="s">
        <v>35</v>
      </c>
      <c r="V3347" s="2"/>
      <c r="W3347" s="2" t="s">
        <v>3036</v>
      </c>
      <c r="X3347" s="2" t="s">
        <v>1141</v>
      </c>
      <c r="Y3347" s="2" t="s">
        <v>3047</v>
      </c>
      <c r="Z3347" s="2" t="s">
        <v>3043</v>
      </c>
    </row>
    <row r="3348" spans="1:27" ht="14.25" customHeight="1">
      <c r="A3348" s="1">
        <v>2478</v>
      </c>
      <c r="B3348" s="2">
        <v>1</v>
      </c>
      <c r="C3348" s="1" t="s">
        <v>3030</v>
      </c>
      <c r="D3348" s="1" t="s">
        <v>3031</v>
      </c>
      <c r="E3348" s="1">
        <v>2020</v>
      </c>
      <c r="F3348" s="1" t="s">
        <v>3032</v>
      </c>
      <c r="G3348" s="1" t="s">
        <v>3033</v>
      </c>
      <c r="H3348" s="8" t="str">
        <f>HYPERLINK("https://doi.org/"&amp;G3348)</f>
        <v>https://doi.org/10.3390/rs12071108</v>
      </c>
      <c r="I3348" s="1" t="s">
        <v>3034</v>
      </c>
      <c r="J3348" s="1" t="s">
        <v>2820</v>
      </c>
      <c r="K3348" s="2">
        <v>1</v>
      </c>
      <c r="L3348" s="2"/>
      <c r="M3348" s="2" t="s">
        <v>3048</v>
      </c>
      <c r="N3348" s="2">
        <v>0.91</v>
      </c>
      <c r="O3348" s="2"/>
      <c r="Q3348" s="2"/>
      <c r="R3348" s="4"/>
      <c r="U3348" s="2" t="s">
        <v>35</v>
      </c>
      <c r="V3348" s="2"/>
      <c r="W3348" s="2" t="s">
        <v>3036</v>
      </c>
      <c r="X3348" s="2" t="s">
        <v>1141</v>
      </c>
      <c r="Y3348" s="2" t="s">
        <v>3047</v>
      </c>
      <c r="Z3348" s="2" t="s">
        <v>3044</v>
      </c>
      <c r="AA3348" s="2"/>
    </row>
    <row r="3349" spans="1:27" ht="14.25" customHeight="1">
      <c r="A3349" s="1">
        <v>2478</v>
      </c>
      <c r="B3349" s="2">
        <v>1</v>
      </c>
      <c r="C3349" s="1" t="s">
        <v>3030</v>
      </c>
      <c r="D3349" s="1" t="s">
        <v>3031</v>
      </c>
      <c r="E3349" s="1">
        <v>2020</v>
      </c>
      <c r="F3349" s="1" t="s">
        <v>3032</v>
      </c>
      <c r="G3349" s="1" t="s">
        <v>3033</v>
      </c>
      <c r="H3349" s="8" t="str">
        <f>HYPERLINK("https://doi.org/"&amp;G3349)</f>
        <v>https://doi.org/10.3390/rs12071108</v>
      </c>
      <c r="I3349" s="1" t="s">
        <v>3034</v>
      </c>
      <c r="J3349" s="1" t="s">
        <v>2820</v>
      </c>
      <c r="K3349" s="2">
        <v>1</v>
      </c>
      <c r="L3349" s="2"/>
      <c r="M3349" s="2" t="s">
        <v>3048</v>
      </c>
      <c r="N3349" s="2">
        <v>0.92</v>
      </c>
      <c r="O3349" s="2"/>
      <c r="Q3349" s="2"/>
      <c r="R3349" s="4"/>
      <c r="U3349" s="2" t="s">
        <v>35</v>
      </c>
      <c r="V3349" s="2"/>
      <c r="W3349" s="2" t="s">
        <v>3036</v>
      </c>
      <c r="X3349" s="2" t="s">
        <v>1141</v>
      </c>
      <c r="Y3349" s="2" t="s">
        <v>3047</v>
      </c>
      <c r="Z3349" s="2" t="s">
        <v>3045</v>
      </c>
      <c r="AA3349" s="2"/>
    </row>
    <row r="3350" spans="1:27" ht="14.25" customHeight="1">
      <c r="A3350" s="1">
        <v>2478</v>
      </c>
      <c r="B3350" s="2">
        <v>1</v>
      </c>
      <c r="C3350" s="1" t="s">
        <v>3030</v>
      </c>
      <c r="D3350" s="1" t="s">
        <v>3031</v>
      </c>
      <c r="E3350" s="1">
        <v>2020</v>
      </c>
      <c r="F3350" s="1" t="s">
        <v>3032</v>
      </c>
      <c r="G3350" s="1" t="s">
        <v>3033</v>
      </c>
      <c r="H3350" s="8" t="str">
        <f>HYPERLINK("https://doi.org/"&amp;G3350)</f>
        <v>https://doi.org/10.3390/rs12071108</v>
      </c>
      <c r="I3350" s="1" t="s">
        <v>3034</v>
      </c>
      <c r="J3350" s="1" t="s">
        <v>2820</v>
      </c>
      <c r="K3350" s="2">
        <v>1</v>
      </c>
      <c r="L3350" s="2"/>
      <c r="M3350" s="2" t="s">
        <v>3048</v>
      </c>
      <c r="N3350" s="2">
        <v>0.94</v>
      </c>
      <c r="O3350" s="2"/>
      <c r="Q3350" s="2"/>
      <c r="R3350" s="4"/>
      <c r="U3350" s="2" t="s">
        <v>35</v>
      </c>
      <c r="V3350" s="2"/>
      <c r="W3350" s="2" t="s">
        <v>3036</v>
      </c>
      <c r="X3350" s="2" t="s">
        <v>1141</v>
      </c>
      <c r="Y3350" s="2" t="s">
        <v>3047</v>
      </c>
      <c r="Z3350" s="2" t="s">
        <v>3046</v>
      </c>
      <c r="AA3350" s="2"/>
    </row>
    <row r="3351" spans="1:27" ht="14.25" customHeight="1">
      <c r="A3351" s="1">
        <v>3950</v>
      </c>
      <c r="B3351" s="2">
        <v>1</v>
      </c>
      <c r="C3351" s="1" t="s">
        <v>3049</v>
      </c>
      <c r="D3351" s="1" t="s">
        <v>3050</v>
      </c>
      <c r="E3351" s="1">
        <v>2020</v>
      </c>
      <c r="F3351" s="1" t="s">
        <v>3051</v>
      </c>
      <c r="G3351" s="1" t="s">
        <v>3052</v>
      </c>
      <c r="H3351" s="8" t="str">
        <f>HYPERLINK("https://doi.org/"&amp;G3351)</f>
        <v>https://doi.org/10.3390/rs12071121</v>
      </c>
      <c r="J3351" s="1" t="s">
        <v>2820</v>
      </c>
      <c r="K3351" s="2">
        <v>6</v>
      </c>
      <c r="L3351" s="2">
        <v>147</v>
      </c>
      <c r="M3351" s="2" t="s">
        <v>3053</v>
      </c>
      <c r="N3351" s="2">
        <v>0.94</v>
      </c>
      <c r="O3351" s="2"/>
      <c r="Q3351" s="2"/>
      <c r="R3351" s="4"/>
      <c r="U3351" s="2" t="s">
        <v>35</v>
      </c>
      <c r="V3351" s="2"/>
      <c r="W3351" s="2" t="s">
        <v>3054</v>
      </c>
      <c r="X3351" s="2" t="s">
        <v>1141</v>
      </c>
      <c r="Z3351" s="2"/>
      <c r="AA3351" s="2"/>
    </row>
    <row r="3352" spans="1:27" ht="14.25" customHeight="1">
      <c r="A3352" s="1">
        <v>3950</v>
      </c>
      <c r="B3352" s="2">
        <v>1</v>
      </c>
      <c r="C3352" s="1" t="s">
        <v>3049</v>
      </c>
      <c r="D3352" s="1" t="s">
        <v>3050</v>
      </c>
      <c r="E3352" s="1">
        <v>2020</v>
      </c>
      <c r="F3352" s="1" t="s">
        <v>3051</v>
      </c>
      <c r="G3352" s="1" t="s">
        <v>3052</v>
      </c>
      <c r="H3352" s="8" t="str">
        <f>HYPERLINK("https://doi.org/"&amp;G3352)</f>
        <v>https://doi.org/10.3390/rs12071121</v>
      </c>
      <c r="J3352" s="1" t="s">
        <v>2820</v>
      </c>
      <c r="K3352" s="2">
        <v>6</v>
      </c>
      <c r="L3352" s="2">
        <v>562</v>
      </c>
      <c r="M3352" s="2" t="s">
        <v>3055</v>
      </c>
      <c r="N3352" s="2">
        <v>0.86</v>
      </c>
      <c r="O3352" s="2"/>
      <c r="Q3352" s="2"/>
      <c r="R3352" s="4"/>
      <c r="U3352" s="2" t="s">
        <v>35</v>
      </c>
      <c r="W3352" s="2" t="s">
        <v>3054</v>
      </c>
      <c r="X3352" s="2" t="s">
        <v>1141</v>
      </c>
      <c r="Y3352" s="2"/>
      <c r="Z3352" s="2"/>
      <c r="AA3352" s="2"/>
    </row>
    <row r="3353" spans="1:27" ht="14.25" customHeight="1">
      <c r="A3353" s="1">
        <v>3950</v>
      </c>
      <c r="B3353" s="2">
        <v>1</v>
      </c>
      <c r="C3353" s="1" t="s">
        <v>3049</v>
      </c>
      <c r="D3353" s="1" t="s">
        <v>3050</v>
      </c>
      <c r="E3353" s="1">
        <v>2020</v>
      </c>
      <c r="F3353" s="1" t="s">
        <v>3051</v>
      </c>
      <c r="G3353" s="1" t="s">
        <v>3052</v>
      </c>
      <c r="H3353" s="8" t="str">
        <f>HYPERLINK("https://doi.org/"&amp;G3353)</f>
        <v>https://doi.org/10.3390/rs12071121</v>
      </c>
      <c r="J3353" s="1" t="s">
        <v>2820</v>
      </c>
      <c r="K3353" s="2">
        <v>6</v>
      </c>
      <c r="L3353" s="2">
        <v>49</v>
      </c>
      <c r="M3353" s="2" t="s">
        <v>3055</v>
      </c>
      <c r="N3353" s="2">
        <v>0.66</v>
      </c>
      <c r="O3353" s="2"/>
      <c r="Q3353" s="2"/>
      <c r="R3353" s="4"/>
      <c r="U3353" s="2" t="s">
        <v>35</v>
      </c>
      <c r="W3353" s="2" t="s">
        <v>3054</v>
      </c>
      <c r="X3353" s="2" t="s">
        <v>1141</v>
      </c>
      <c r="Y3353" s="2"/>
      <c r="Z3353" s="2"/>
      <c r="AA3353" s="2"/>
    </row>
    <row r="3354" spans="1:27" ht="14.25" customHeight="1">
      <c r="A3354" s="1">
        <v>3950</v>
      </c>
      <c r="B3354" s="2">
        <v>1</v>
      </c>
      <c r="C3354" s="1" t="s">
        <v>3049</v>
      </c>
      <c r="D3354" s="1" t="s">
        <v>3050</v>
      </c>
      <c r="E3354" s="1">
        <v>2020</v>
      </c>
      <c r="F3354" s="1" t="s">
        <v>3051</v>
      </c>
      <c r="G3354" s="1" t="s">
        <v>3052</v>
      </c>
      <c r="H3354" s="8" t="str">
        <f>HYPERLINK("https://doi.org/"&amp;G3354)</f>
        <v>https://doi.org/10.3390/rs12071121</v>
      </c>
      <c r="J3354" s="1" t="s">
        <v>2820</v>
      </c>
      <c r="K3354" s="1">
        <v>6</v>
      </c>
      <c r="L3354" s="1">
        <v>52</v>
      </c>
      <c r="M3354" s="1" t="s">
        <v>592</v>
      </c>
      <c r="N3354" s="1">
        <v>1.3</v>
      </c>
      <c r="R3354" s="10"/>
      <c r="S3354" s="2"/>
      <c r="T3354" s="2"/>
      <c r="U3354" s="2" t="s">
        <v>35</v>
      </c>
      <c r="V3354" s="2"/>
      <c r="W3354" s="2" t="s">
        <v>3054</v>
      </c>
      <c r="X3354" s="2" t="s">
        <v>1141</v>
      </c>
      <c r="Y3354" s="2"/>
      <c r="Z3354" s="2"/>
      <c r="AA3354" s="2"/>
    </row>
    <row r="3355" spans="1:27" ht="14.25" customHeight="1">
      <c r="A3355" s="1">
        <v>3950</v>
      </c>
      <c r="B3355" s="2">
        <v>1</v>
      </c>
      <c r="C3355" s="1" t="s">
        <v>3049</v>
      </c>
      <c r="D3355" s="1" t="s">
        <v>3050</v>
      </c>
      <c r="E3355" s="1">
        <v>2020</v>
      </c>
      <c r="F3355" s="1" t="s">
        <v>3051</v>
      </c>
      <c r="G3355" s="1" t="s">
        <v>3052</v>
      </c>
      <c r="H3355" s="8" t="str">
        <f>HYPERLINK("https://doi.org/"&amp;G3355)</f>
        <v>https://doi.org/10.3390/rs12071121</v>
      </c>
      <c r="J3355" s="1" t="s">
        <v>2820</v>
      </c>
      <c r="K3355" s="1">
        <v>6</v>
      </c>
      <c r="L3355" s="1">
        <v>381</v>
      </c>
      <c r="M3355" s="1" t="s">
        <v>3055</v>
      </c>
      <c r="N3355" s="1">
        <v>1.24</v>
      </c>
      <c r="R3355" s="10"/>
      <c r="S3355" s="2"/>
      <c r="T3355" s="2"/>
      <c r="U3355" s="2" t="s">
        <v>35</v>
      </c>
      <c r="V3355" s="2"/>
      <c r="W3355" s="2" t="s">
        <v>3054</v>
      </c>
      <c r="X3355" s="2" t="s">
        <v>1141</v>
      </c>
      <c r="Y3355" s="2" t="s">
        <v>3056</v>
      </c>
      <c r="AA3355" s="2"/>
    </row>
    <row r="3356" spans="1:27" ht="14.25" customHeight="1">
      <c r="A3356" s="1">
        <v>3950</v>
      </c>
      <c r="B3356" s="2">
        <v>1</v>
      </c>
      <c r="C3356" s="1" t="s">
        <v>3049</v>
      </c>
      <c r="D3356" s="1" t="s">
        <v>3050</v>
      </c>
      <c r="E3356" s="1">
        <v>2020</v>
      </c>
      <c r="F3356" s="1" t="s">
        <v>3051</v>
      </c>
      <c r="G3356" s="1" t="s">
        <v>3052</v>
      </c>
      <c r="H3356" s="8" t="str">
        <f>HYPERLINK("https://doi.org/"&amp;G3356)</f>
        <v>https://doi.org/10.3390/rs12071121</v>
      </c>
      <c r="J3356" s="1" t="s">
        <v>2820</v>
      </c>
      <c r="K3356" s="1">
        <v>6</v>
      </c>
      <c r="L3356" s="1">
        <v>381</v>
      </c>
      <c r="M3356" s="1" t="s">
        <v>3055</v>
      </c>
      <c r="N3356" s="1">
        <v>1.2</v>
      </c>
      <c r="R3356" s="10"/>
      <c r="S3356" s="2"/>
      <c r="T3356" s="2"/>
      <c r="U3356" s="2" t="s">
        <v>35</v>
      </c>
      <c r="V3356" s="2"/>
      <c r="W3356" s="2" t="s">
        <v>3054</v>
      </c>
      <c r="X3356" s="2" t="s">
        <v>1141</v>
      </c>
      <c r="Y3356" s="2" t="s">
        <v>3057</v>
      </c>
      <c r="AA3356" s="2"/>
    </row>
    <row r="3357" spans="1:27" ht="14.25" customHeight="1">
      <c r="A3357" s="1">
        <v>3950</v>
      </c>
      <c r="B3357" s="2">
        <v>1</v>
      </c>
      <c r="C3357" s="1" t="s">
        <v>3049</v>
      </c>
      <c r="D3357" s="1" t="s">
        <v>3050</v>
      </c>
      <c r="E3357" s="1">
        <v>2020</v>
      </c>
      <c r="F3357" s="1" t="s">
        <v>3051</v>
      </c>
      <c r="G3357" s="1" t="s">
        <v>3052</v>
      </c>
      <c r="H3357" s="8" t="str">
        <f>HYPERLINK("https://doi.org/"&amp;G3357)</f>
        <v>https://doi.org/10.3390/rs12071121</v>
      </c>
      <c r="J3357" s="1" t="s">
        <v>2820</v>
      </c>
      <c r="K3357" s="1">
        <v>6</v>
      </c>
      <c r="L3357" s="1">
        <v>127</v>
      </c>
      <c r="M3357" s="1" t="s">
        <v>3058</v>
      </c>
      <c r="N3357" s="1">
        <v>1.1299999999999999</v>
      </c>
      <c r="R3357" s="10"/>
      <c r="S3357" s="2"/>
      <c r="T3357" s="2"/>
      <c r="U3357" s="2" t="s">
        <v>35</v>
      </c>
      <c r="V3357" s="2"/>
      <c r="W3357" s="2" t="s">
        <v>3054</v>
      </c>
      <c r="X3357" s="2" t="s">
        <v>1141</v>
      </c>
      <c r="Y3357" s="2"/>
      <c r="Z3357" s="2"/>
      <c r="AA3357" s="2"/>
    </row>
    <row r="3358" spans="1:27" ht="14.25" customHeight="1">
      <c r="A3358" s="1">
        <v>2475</v>
      </c>
      <c r="B3358" s="2">
        <v>1</v>
      </c>
      <c r="C3358" s="1" t="s">
        <v>3059</v>
      </c>
      <c r="D3358" s="1" t="s">
        <v>3060</v>
      </c>
      <c r="E3358" s="1">
        <v>2020</v>
      </c>
      <c r="F3358" s="1" t="s">
        <v>3061</v>
      </c>
      <c r="G3358" s="1" t="s">
        <v>3062</v>
      </c>
      <c r="H3358" s="8" t="str">
        <f>HYPERLINK("https://doi.org/"&amp;G3358)</f>
        <v>https://doi.org/10.3390/rs12071181</v>
      </c>
      <c r="I3358" s="1" t="s">
        <v>3063</v>
      </c>
      <c r="J3358" s="1" t="s">
        <v>2820</v>
      </c>
      <c r="K3358" s="1">
        <v>1</v>
      </c>
      <c r="M3358" s="1" t="s">
        <v>57</v>
      </c>
      <c r="N3358" s="9">
        <f>S3358*Unit_conversion!$C$5</f>
        <v>2.5503313255467082</v>
      </c>
      <c r="R3358" s="10"/>
      <c r="S3358" s="2">
        <v>72.430000000000007</v>
      </c>
      <c r="T3358" s="2"/>
      <c r="U3358" s="2" t="s">
        <v>26</v>
      </c>
      <c r="V3358" s="2" t="s">
        <v>3064</v>
      </c>
      <c r="W3358" s="2"/>
      <c r="X3358" s="2" t="s">
        <v>1141</v>
      </c>
      <c r="Z3358" s="2" t="s">
        <v>3065</v>
      </c>
      <c r="AA3358" s="2"/>
    </row>
    <row r="3359" spans="1:27" ht="14.25" customHeight="1">
      <c r="A3359" s="1">
        <v>2475</v>
      </c>
      <c r="B3359" s="2">
        <v>1</v>
      </c>
      <c r="C3359" s="1" t="s">
        <v>3059</v>
      </c>
      <c r="D3359" s="1" t="s">
        <v>3060</v>
      </c>
      <c r="E3359" s="1">
        <v>2020</v>
      </c>
      <c r="F3359" s="1" t="s">
        <v>3061</v>
      </c>
      <c r="G3359" s="1" t="s">
        <v>3062</v>
      </c>
      <c r="H3359" s="8" t="str">
        <f>HYPERLINK("https://doi.org/"&amp;G3359)</f>
        <v>https://doi.org/10.3390/rs12071181</v>
      </c>
      <c r="I3359" s="1" t="s">
        <v>3063</v>
      </c>
      <c r="J3359" s="1" t="s">
        <v>2820</v>
      </c>
      <c r="K3359" s="1">
        <v>1</v>
      </c>
      <c r="M3359" s="1" t="s">
        <v>57</v>
      </c>
      <c r="N3359" s="9">
        <f>S3359*Unit_conversion!$C$5</f>
        <v>1.8616045448247196</v>
      </c>
      <c r="R3359" s="10"/>
      <c r="S3359" s="2">
        <v>52.87</v>
      </c>
      <c r="T3359" s="2"/>
      <c r="U3359" s="2" t="s">
        <v>26</v>
      </c>
      <c r="V3359" s="2" t="s">
        <v>3064</v>
      </c>
      <c r="W3359" s="2"/>
      <c r="X3359" s="2" t="s">
        <v>1141</v>
      </c>
      <c r="Y3359" s="2"/>
      <c r="Z3359" s="2" t="s">
        <v>3066</v>
      </c>
      <c r="AA3359" s="2"/>
    </row>
    <row r="3360" spans="1:27" ht="14.25" customHeight="1">
      <c r="A3360" s="1">
        <v>2475</v>
      </c>
      <c r="B3360" s="2">
        <v>1</v>
      </c>
      <c r="C3360" s="1" t="s">
        <v>3059</v>
      </c>
      <c r="D3360" s="1" t="s">
        <v>3060</v>
      </c>
      <c r="E3360" s="1">
        <v>2020</v>
      </c>
      <c r="F3360" s="1" t="s">
        <v>3061</v>
      </c>
      <c r="G3360" s="1" t="s">
        <v>3062</v>
      </c>
      <c r="H3360" s="8" t="str">
        <f>HYPERLINK("https://doi.org/"&amp;G3360)</f>
        <v>https://doi.org/10.3390/rs12071181</v>
      </c>
      <c r="I3360" s="1" t="s">
        <v>3063</v>
      </c>
      <c r="J3360" s="1" t="s">
        <v>2820</v>
      </c>
      <c r="K3360" s="1">
        <v>1</v>
      </c>
      <c r="M3360" s="1" t="s">
        <v>57</v>
      </c>
      <c r="N3360" s="9">
        <f>S3360*Unit_conversion!$C$5</f>
        <v>2.8887088492040855</v>
      </c>
      <c r="R3360" s="10"/>
      <c r="S3360" s="2">
        <v>82.04</v>
      </c>
      <c r="T3360" s="2"/>
      <c r="U3360" s="2" t="s">
        <v>26</v>
      </c>
      <c r="V3360" s="2" t="s">
        <v>3064</v>
      </c>
      <c r="W3360" s="2"/>
      <c r="X3360" s="2" t="s">
        <v>1141</v>
      </c>
      <c r="Y3360" s="2"/>
      <c r="Z3360" s="2" t="s">
        <v>3065</v>
      </c>
      <c r="AA3360" s="2"/>
    </row>
    <row r="3361" spans="1:27" ht="14.25" customHeight="1">
      <c r="A3361" s="1">
        <v>2475</v>
      </c>
      <c r="B3361" s="2">
        <v>1</v>
      </c>
      <c r="C3361" s="1" t="s">
        <v>3059</v>
      </c>
      <c r="D3361" s="1" t="s">
        <v>3060</v>
      </c>
      <c r="E3361" s="1">
        <v>2020</v>
      </c>
      <c r="F3361" s="1" t="s">
        <v>3061</v>
      </c>
      <c r="G3361" s="1" t="s">
        <v>3062</v>
      </c>
      <c r="H3361" s="8" t="str">
        <f>HYPERLINK("https://doi.org/"&amp;G3361)</f>
        <v>https://doi.org/10.3390/rs12071181</v>
      </c>
      <c r="I3361" s="1" t="s">
        <v>3063</v>
      </c>
      <c r="J3361" s="1" t="s">
        <v>2820</v>
      </c>
      <c r="K3361" s="1">
        <v>1</v>
      </c>
      <c r="M3361" s="1" t="s">
        <v>57</v>
      </c>
      <c r="N3361" s="9">
        <f>S3361*Unit_conversion!$C$5</f>
        <v>2.207376374410094</v>
      </c>
      <c r="R3361" s="10"/>
      <c r="S3361" s="2">
        <v>62.69</v>
      </c>
      <c r="T3361" s="2"/>
      <c r="U3361" s="2" t="s">
        <v>26</v>
      </c>
      <c r="V3361" s="2" t="s">
        <v>3064</v>
      </c>
      <c r="W3361" s="2"/>
      <c r="X3361" s="2" t="s">
        <v>1141</v>
      </c>
      <c r="Y3361" s="2"/>
      <c r="Z3361" s="2" t="s">
        <v>3066</v>
      </c>
      <c r="AA3361" s="2"/>
    </row>
    <row r="3362" spans="1:27" ht="14.25" customHeight="1">
      <c r="A3362" s="1">
        <v>2448</v>
      </c>
      <c r="B3362" s="2">
        <v>1</v>
      </c>
      <c r="C3362" s="1" t="s">
        <v>3067</v>
      </c>
      <c r="D3362" s="1" t="s">
        <v>3068</v>
      </c>
      <c r="E3362" s="1">
        <v>2020</v>
      </c>
      <c r="F3362" s="1" t="s">
        <v>3069</v>
      </c>
      <c r="G3362" s="1" t="s">
        <v>3070</v>
      </c>
      <c r="H3362" s="8" t="str">
        <f>HYPERLINK("https://doi.org/"&amp;G3362)</f>
        <v>https://doi.org/10.3390/RS12091433</v>
      </c>
      <c r="I3362" s="1" t="s">
        <v>3071</v>
      </c>
      <c r="J3362" s="1" t="s">
        <v>2820</v>
      </c>
      <c r="K3362" s="2">
        <v>11</v>
      </c>
      <c r="L3362" s="1">
        <v>417</v>
      </c>
      <c r="M3362" s="1" t="s">
        <v>65</v>
      </c>
      <c r="N3362" s="9">
        <f>S3362*Unit_conversion!$C$5</f>
        <v>4.5070055180171007</v>
      </c>
      <c r="R3362" s="10"/>
      <c r="S3362" s="2">
        <v>128</v>
      </c>
      <c r="T3362" s="2">
        <v>201</v>
      </c>
      <c r="U3362" s="2" t="s">
        <v>26</v>
      </c>
      <c r="V3362" s="2"/>
      <c r="W3362" s="2"/>
      <c r="X3362" s="2" t="s">
        <v>1141</v>
      </c>
      <c r="Y3362" s="2"/>
      <c r="Z3362" s="2" t="s">
        <v>3072</v>
      </c>
      <c r="AA3362" s="2"/>
    </row>
    <row r="3363" spans="1:27" ht="14.25" customHeight="1">
      <c r="A3363" s="1">
        <v>2448</v>
      </c>
      <c r="B3363" s="2">
        <v>1</v>
      </c>
      <c r="C3363" s="1" t="s">
        <v>3067</v>
      </c>
      <c r="D3363" s="1" t="s">
        <v>3068</v>
      </c>
      <c r="E3363" s="1">
        <v>2020</v>
      </c>
      <c r="F3363" s="1" t="s">
        <v>3069</v>
      </c>
      <c r="G3363" s="1" t="s">
        <v>3070</v>
      </c>
      <c r="H3363" s="8" t="str">
        <f>HYPERLINK("https://doi.org/"&amp;G3363)</f>
        <v>https://doi.org/10.3390/RS12091433</v>
      </c>
      <c r="I3363" s="1" t="s">
        <v>3071</v>
      </c>
      <c r="J3363" s="1" t="s">
        <v>2820</v>
      </c>
      <c r="K3363" s="2">
        <v>11</v>
      </c>
      <c r="L3363" s="1">
        <v>459</v>
      </c>
      <c r="M3363" s="1" t="s">
        <v>2675</v>
      </c>
      <c r="N3363" s="9">
        <f>S3363*Unit_conversion!$C$5</f>
        <v>3.1337772742462655</v>
      </c>
      <c r="R3363" s="10"/>
      <c r="S3363" s="2">
        <v>89</v>
      </c>
      <c r="T3363" s="2">
        <v>194</v>
      </c>
      <c r="U3363" s="2" t="s">
        <v>26</v>
      </c>
      <c r="V3363" s="2"/>
      <c r="W3363" s="2"/>
      <c r="X3363" s="2" t="s">
        <v>1141</v>
      </c>
      <c r="Y3363" s="2"/>
      <c r="Z3363" s="2" t="s">
        <v>3072</v>
      </c>
      <c r="AA3363" s="2"/>
    </row>
    <row r="3364" spans="1:27" ht="14.25" customHeight="1">
      <c r="A3364" s="1">
        <v>2448</v>
      </c>
      <c r="B3364" s="2">
        <v>1</v>
      </c>
      <c r="C3364" s="1" t="s">
        <v>3067</v>
      </c>
      <c r="D3364" s="1" t="s">
        <v>3068</v>
      </c>
      <c r="E3364" s="1">
        <v>2020</v>
      </c>
      <c r="F3364" s="1" t="s">
        <v>3069</v>
      </c>
      <c r="G3364" s="1" t="s">
        <v>3070</v>
      </c>
      <c r="H3364" s="8" t="str">
        <f>HYPERLINK("https://doi.org/"&amp;G3364)</f>
        <v>https://doi.org/10.3390/RS12091433</v>
      </c>
      <c r="I3364" s="1" t="s">
        <v>3071</v>
      </c>
      <c r="J3364" s="1" t="s">
        <v>2820</v>
      </c>
      <c r="K3364" s="2">
        <v>11</v>
      </c>
      <c r="L3364" s="1">
        <v>442</v>
      </c>
      <c r="M3364" s="1" t="s">
        <v>3073</v>
      </c>
      <c r="N3364" s="9">
        <f>S3364*Unit_conversion!$C$5</f>
        <v>3.0985662936367566</v>
      </c>
      <c r="R3364" s="10"/>
      <c r="S3364" s="2">
        <v>88</v>
      </c>
      <c r="T3364" s="2">
        <v>196</v>
      </c>
      <c r="U3364" s="2" t="s">
        <v>26</v>
      </c>
      <c r="V3364" s="2"/>
      <c r="W3364" s="2"/>
      <c r="X3364" s="2" t="s">
        <v>1141</v>
      </c>
      <c r="Y3364" s="2"/>
      <c r="Z3364" s="2" t="s">
        <v>3072</v>
      </c>
      <c r="AA3364" s="2"/>
    </row>
    <row r="3365" spans="1:27" ht="14.25" customHeight="1">
      <c r="A3365" s="1">
        <v>2448</v>
      </c>
      <c r="B3365" s="2">
        <v>1</v>
      </c>
      <c r="C3365" s="1" t="s">
        <v>3067</v>
      </c>
      <c r="D3365" s="1" t="s">
        <v>3068</v>
      </c>
      <c r="E3365" s="1">
        <v>2020</v>
      </c>
      <c r="F3365" s="1" t="s">
        <v>3069</v>
      </c>
      <c r="G3365" s="1" t="s">
        <v>3070</v>
      </c>
      <c r="H3365" s="8" t="str">
        <f>HYPERLINK("https://doi.org/"&amp;G3365)</f>
        <v>https://doi.org/10.3390/RS12091433</v>
      </c>
      <c r="I3365" s="1" t="s">
        <v>3071</v>
      </c>
      <c r="J3365" s="1" t="s">
        <v>2820</v>
      </c>
      <c r="K3365" s="2">
        <v>11</v>
      </c>
      <c r="L3365" s="1">
        <v>326</v>
      </c>
      <c r="M3365" s="1" t="s">
        <v>3074</v>
      </c>
      <c r="N3365" s="9">
        <f>S3365*Unit_conversion!$C$5</f>
        <v>4.9295372853312038</v>
      </c>
      <c r="R3365" s="10"/>
      <c r="S3365" s="2">
        <v>140</v>
      </c>
      <c r="T3365" s="2">
        <v>221</v>
      </c>
      <c r="U3365" s="2" t="s">
        <v>26</v>
      </c>
      <c r="V3365" s="2"/>
      <c r="W3365" s="2"/>
      <c r="X3365" s="2" t="s">
        <v>1141</v>
      </c>
      <c r="Y3365" s="2"/>
      <c r="Z3365" s="2" t="s">
        <v>3072</v>
      </c>
      <c r="AA3365" s="2"/>
    </row>
    <row r="3366" spans="1:27" ht="14.25" customHeight="1">
      <c r="A3366" s="1">
        <v>2448</v>
      </c>
      <c r="B3366" s="2">
        <v>1</v>
      </c>
      <c r="C3366" s="1" t="s">
        <v>3067</v>
      </c>
      <c r="D3366" s="1" t="s">
        <v>3068</v>
      </c>
      <c r="E3366" s="1">
        <v>2020</v>
      </c>
      <c r="F3366" s="1" t="s">
        <v>3069</v>
      </c>
      <c r="G3366" s="1" t="s">
        <v>3070</v>
      </c>
      <c r="H3366" s="8" t="str">
        <f>HYPERLINK("https://doi.org/"&amp;G3366)</f>
        <v>https://doi.org/10.3390/RS12091433</v>
      </c>
      <c r="I3366" s="1" t="s">
        <v>3071</v>
      </c>
      <c r="J3366" s="1" t="s">
        <v>2820</v>
      </c>
      <c r="K3366" s="2">
        <v>11</v>
      </c>
      <c r="L3366" s="1">
        <v>417</v>
      </c>
      <c r="M3366" s="1" t="s">
        <v>65</v>
      </c>
      <c r="N3366" s="9">
        <f>S3366*Unit_conversion!$C$5</f>
        <v>4.4013725761885745</v>
      </c>
      <c r="R3366" s="4"/>
      <c r="S3366" s="1">
        <v>125</v>
      </c>
      <c r="T3366" s="1">
        <v>141</v>
      </c>
      <c r="U3366" s="2" t="s">
        <v>26</v>
      </c>
      <c r="X3366" s="2" t="s">
        <v>1141</v>
      </c>
      <c r="Y3366" s="2"/>
      <c r="Z3366" s="2" t="s">
        <v>3075</v>
      </c>
      <c r="AA3366" s="2"/>
    </row>
    <row r="3367" spans="1:27" ht="14.25" customHeight="1">
      <c r="A3367" s="1">
        <v>2448</v>
      </c>
      <c r="B3367" s="2">
        <v>1</v>
      </c>
      <c r="C3367" s="1" t="s">
        <v>3067</v>
      </c>
      <c r="D3367" s="1" t="s">
        <v>3068</v>
      </c>
      <c r="E3367" s="1">
        <v>2020</v>
      </c>
      <c r="F3367" s="1" t="s">
        <v>3069</v>
      </c>
      <c r="G3367" s="1" t="s">
        <v>3070</v>
      </c>
      <c r="H3367" s="8" t="str">
        <f>HYPERLINK("https://doi.org/"&amp;G3367)</f>
        <v>https://doi.org/10.3390/RS12091433</v>
      </c>
      <c r="I3367" s="1" t="s">
        <v>3071</v>
      </c>
      <c r="J3367" s="1" t="s">
        <v>2820</v>
      </c>
      <c r="K3367" s="2">
        <v>11</v>
      </c>
      <c r="L3367" s="1">
        <v>459</v>
      </c>
      <c r="M3367" s="1" t="s">
        <v>2675</v>
      </c>
      <c r="N3367" s="9">
        <f>S3367*Unit_conversion!$C$5</f>
        <v>4.366161595579066</v>
      </c>
      <c r="R3367" s="4"/>
      <c r="S3367" s="1">
        <v>124</v>
      </c>
      <c r="T3367" s="1">
        <v>134</v>
      </c>
      <c r="U3367" s="2" t="s">
        <v>26</v>
      </c>
      <c r="X3367" s="2" t="s">
        <v>1141</v>
      </c>
      <c r="Y3367" s="2"/>
      <c r="Z3367" s="2" t="s">
        <v>3075</v>
      </c>
      <c r="AA3367" s="2"/>
    </row>
    <row r="3368" spans="1:27" ht="14.25" customHeight="1">
      <c r="A3368" s="1">
        <v>2448</v>
      </c>
      <c r="B3368" s="2">
        <v>1</v>
      </c>
      <c r="C3368" s="1" t="s">
        <v>3067</v>
      </c>
      <c r="D3368" s="1" t="s">
        <v>3068</v>
      </c>
      <c r="E3368" s="1">
        <v>2020</v>
      </c>
      <c r="F3368" s="1" t="s">
        <v>3069</v>
      </c>
      <c r="G3368" s="1" t="s">
        <v>3070</v>
      </c>
      <c r="H3368" s="8" t="str">
        <f>HYPERLINK("https://doi.org/"&amp;G3368)</f>
        <v>https://doi.org/10.3390/RS12091433</v>
      </c>
      <c r="I3368" s="1" t="s">
        <v>3071</v>
      </c>
      <c r="J3368" s="1" t="s">
        <v>2820</v>
      </c>
      <c r="K3368" s="2">
        <v>11</v>
      </c>
      <c r="L3368" s="1">
        <v>442</v>
      </c>
      <c r="M3368" s="1" t="s">
        <v>3073</v>
      </c>
      <c r="N3368" s="9">
        <f>S3368*Unit_conversion!$C$5</f>
        <v>4.4013725761885745</v>
      </c>
      <c r="R3368" s="4"/>
      <c r="S3368" s="1">
        <v>125</v>
      </c>
      <c r="T3368" s="1">
        <v>137</v>
      </c>
      <c r="U3368" s="2" t="s">
        <v>26</v>
      </c>
      <c r="X3368" s="2" t="s">
        <v>1141</v>
      </c>
      <c r="Y3368" s="2"/>
      <c r="Z3368" s="2" t="s">
        <v>3075</v>
      </c>
      <c r="AA3368" s="2"/>
    </row>
    <row r="3369" spans="1:27" ht="14.25" customHeight="1">
      <c r="A3369" s="1">
        <v>2448</v>
      </c>
      <c r="B3369" s="2">
        <v>1</v>
      </c>
      <c r="C3369" s="1" t="s">
        <v>3067</v>
      </c>
      <c r="D3369" s="1" t="s">
        <v>3068</v>
      </c>
      <c r="E3369" s="1">
        <v>2020</v>
      </c>
      <c r="F3369" s="1" t="s">
        <v>3069</v>
      </c>
      <c r="G3369" s="1" t="s">
        <v>3070</v>
      </c>
      <c r="H3369" s="8" t="str">
        <f>HYPERLINK("https://doi.org/"&amp;G3369)</f>
        <v>https://doi.org/10.3390/RS12091433</v>
      </c>
      <c r="I3369" s="1" t="s">
        <v>3071</v>
      </c>
      <c r="J3369" s="1" t="s">
        <v>2820</v>
      </c>
      <c r="K3369" s="2">
        <v>11</v>
      </c>
      <c r="L3369" s="1">
        <v>326</v>
      </c>
      <c r="M3369" s="1" t="s">
        <v>3074</v>
      </c>
      <c r="N3369" s="9">
        <f>S3369*Unit_conversion!$C$5</f>
        <v>4.7182714016741523</v>
      </c>
      <c r="R3369" s="4"/>
      <c r="S3369" s="1">
        <v>134</v>
      </c>
      <c r="T3369" s="1">
        <v>158</v>
      </c>
      <c r="U3369" s="2" t="s">
        <v>26</v>
      </c>
      <c r="X3369" s="2" t="s">
        <v>1141</v>
      </c>
      <c r="Y3369" s="2"/>
      <c r="Z3369" s="2" t="s">
        <v>3075</v>
      </c>
      <c r="AA3369" s="2"/>
    </row>
    <row r="3370" spans="1:27" ht="14.25" customHeight="1">
      <c r="A3370" s="1">
        <v>2448</v>
      </c>
      <c r="B3370" s="2">
        <v>1</v>
      </c>
      <c r="C3370" s="1" t="s">
        <v>3067</v>
      </c>
      <c r="D3370" s="1" t="s">
        <v>3068</v>
      </c>
      <c r="E3370" s="1">
        <v>2020</v>
      </c>
      <c r="F3370" s="1" t="s">
        <v>3069</v>
      </c>
      <c r="G3370" s="1" t="s">
        <v>3070</v>
      </c>
      <c r="H3370" s="8" t="str">
        <f>HYPERLINK("https://doi.org/"&amp;G3370)</f>
        <v>https://doi.org/10.3390/RS12091433</v>
      </c>
      <c r="I3370" s="1" t="s">
        <v>3071</v>
      </c>
      <c r="J3370" s="1" t="s">
        <v>2820</v>
      </c>
      <c r="K3370" s="2">
        <v>5</v>
      </c>
      <c r="L3370" s="1">
        <v>179</v>
      </c>
      <c r="M3370" s="1" t="s">
        <v>65</v>
      </c>
      <c r="N3370" s="9">
        <f>S3370*Unit_conversion!$C$5</f>
        <v>4.7534823822836607</v>
      </c>
      <c r="R3370" s="4"/>
      <c r="S3370" s="1">
        <v>135</v>
      </c>
      <c r="T3370" s="1">
        <v>256</v>
      </c>
      <c r="U3370" s="2" t="s">
        <v>26</v>
      </c>
      <c r="V3370" s="1" t="s">
        <v>29</v>
      </c>
      <c r="X3370" s="2" t="s">
        <v>1141</v>
      </c>
      <c r="Y3370" s="2"/>
      <c r="Z3370" s="2"/>
      <c r="AA3370" s="2"/>
    </row>
    <row r="3371" spans="1:27" ht="14.25" customHeight="1">
      <c r="A3371" s="1">
        <v>2448</v>
      </c>
      <c r="B3371" s="2">
        <v>1</v>
      </c>
      <c r="C3371" s="1" t="s">
        <v>3067</v>
      </c>
      <c r="D3371" s="1" t="s">
        <v>3068</v>
      </c>
      <c r="E3371" s="1">
        <v>2020</v>
      </c>
      <c r="F3371" s="1" t="s">
        <v>3069</v>
      </c>
      <c r="G3371" s="1" t="s">
        <v>3070</v>
      </c>
      <c r="H3371" s="8" t="str">
        <f>HYPERLINK("https://doi.org/"&amp;G3371)</f>
        <v>https://doi.org/10.3390/RS12091433</v>
      </c>
      <c r="I3371" s="1" t="s">
        <v>3071</v>
      </c>
      <c r="J3371" s="1" t="s">
        <v>2820</v>
      </c>
      <c r="K3371" s="2">
        <v>5</v>
      </c>
      <c r="L3371" s="1">
        <v>183</v>
      </c>
      <c r="M3371" s="1" t="s">
        <v>2675</v>
      </c>
      <c r="N3371" s="9">
        <f>S3371*Unit_conversion!$C$5</f>
        <v>2.8873004099797051</v>
      </c>
      <c r="R3371" s="4"/>
      <c r="S3371" s="1">
        <v>82</v>
      </c>
      <c r="T3371" s="1">
        <v>254</v>
      </c>
      <c r="U3371" s="2" t="s">
        <v>26</v>
      </c>
      <c r="V3371" s="1" t="s">
        <v>29</v>
      </c>
      <c r="X3371" s="2" t="s">
        <v>1141</v>
      </c>
      <c r="Y3371" s="2"/>
      <c r="Z3371" s="2"/>
      <c r="AA3371" s="2"/>
    </row>
    <row r="3372" spans="1:27" ht="14.25" customHeight="1">
      <c r="A3372" s="1">
        <v>2448</v>
      </c>
      <c r="B3372" s="2">
        <v>1</v>
      </c>
      <c r="C3372" s="1" t="s">
        <v>3067</v>
      </c>
      <c r="D3372" s="1" t="s">
        <v>3068</v>
      </c>
      <c r="E3372" s="1">
        <v>2020</v>
      </c>
      <c r="F3372" s="1" t="s">
        <v>3069</v>
      </c>
      <c r="G3372" s="1" t="s">
        <v>3070</v>
      </c>
      <c r="H3372" s="8" t="str">
        <f>HYPERLINK("https://doi.org/"&amp;G3372)</f>
        <v>https://doi.org/10.3390/RS12091433</v>
      </c>
      <c r="I3372" s="1" t="s">
        <v>3071</v>
      </c>
      <c r="J3372" s="1" t="s">
        <v>2820</v>
      </c>
      <c r="K3372" s="2">
        <v>5</v>
      </c>
      <c r="L3372" s="1">
        <v>169</v>
      </c>
      <c r="M3372" s="1" t="s">
        <v>3073</v>
      </c>
      <c r="N3372" s="9">
        <f>S3372*Unit_conversion!$C$5</f>
        <v>2.9225113905892139</v>
      </c>
      <c r="R3372" s="4"/>
      <c r="S3372" s="1">
        <v>83</v>
      </c>
      <c r="T3372" s="1">
        <v>261</v>
      </c>
      <c r="U3372" s="2" t="s">
        <v>26</v>
      </c>
      <c r="V3372" s="1" t="s">
        <v>29</v>
      </c>
      <c r="X3372" s="2" t="s">
        <v>1141</v>
      </c>
      <c r="Y3372" s="2"/>
      <c r="Z3372" s="2"/>
      <c r="AA3372" s="2"/>
    </row>
    <row r="3373" spans="1:27" ht="14.25" customHeight="1">
      <c r="A3373" s="1">
        <v>2448</v>
      </c>
      <c r="B3373" s="2">
        <v>1</v>
      </c>
      <c r="C3373" s="1" t="s">
        <v>3067</v>
      </c>
      <c r="D3373" s="1" t="s">
        <v>3068</v>
      </c>
      <c r="E3373" s="1">
        <v>2020</v>
      </c>
      <c r="F3373" s="1" t="s">
        <v>3069</v>
      </c>
      <c r="G3373" s="1" t="s">
        <v>3070</v>
      </c>
      <c r="H3373" s="8" t="str">
        <f>HYPERLINK("https://doi.org/"&amp;G3373)</f>
        <v>https://doi.org/10.3390/RS12091433</v>
      </c>
      <c r="I3373" s="1" t="s">
        <v>3071</v>
      </c>
      <c r="J3373" s="1" t="s">
        <v>2820</v>
      </c>
      <c r="K3373" s="2">
        <v>5</v>
      </c>
      <c r="L3373" s="1">
        <v>145</v>
      </c>
      <c r="M3373" s="1" t="s">
        <v>3074</v>
      </c>
      <c r="N3373" s="9">
        <f>S3373*Unit_conversion!$C$5</f>
        <v>4.9999592465502207</v>
      </c>
      <c r="R3373" s="4"/>
      <c r="S3373" s="1">
        <v>142</v>
      </c>
      <c r="T3373" s="1">
        <v>269</v>
      </c>
      <c r="U3373" s="2" t="s">
        <v>26</v>
      </c>
      <c r="V3373" s="1" t="s">
        <v>29</v>
      </c>
      <c r="X3373" s="2" t="s">
        <v>1141</v>
      </c>
      <c r="Y3373" s="2"/>
    </row>
    <row r="3374" spans="1:27" ht="14.25" customHeight="1">
      <c r="A3374" s="1">
        <v>2448</v>
      </c>
      <c r="B3374" s="2">
        <v>1</v>
      </c>
      <c r="C3374" s="1" t="s">
        <v>3067</v>
      </c>
      <c r="D3374" s="1" t="s">
        <v>3068</v>
      </c>
      <c r="E3374" s="1">
        <v>2020</v>
      </c>
      <c r="F3374" s="1" t="s">
        <v>3069</v>
      </c>
      <c r="G3374" s="1" t="s">
        <v>3070</v>
      </c>
      <c r="H3374" s="8" t="str">
        <f>HYPERLINK("https://doi.org/"&amp;G3374)</f>
        <v>https://doi.org/10.3390/RS12091433</v>
      </c>
      <c r="I3374" s="1" t="s">
        <v>3071</v>
      </c>
      <c r="J3374" s="1" t="s">
        <v>2820</v>
      </c>
      <c r="K3374" s="2">
        <v>2</v>
      </c>
      <c r="L3374" s="1">
        <v>91</v>
      </c>
      <c r="M3374" s="1" t="s">
        <v>65</v>
      </c>
      <c r="N3374" s="9">
        <f>S3374*Unit_conversion!$C$5</f>
        <v>5.1760141495977638</v>
      </c>
      <c r="R3374" s="4"/>
      <c r="S3374" s="1">
        <v>147</v>
      </c>
      <c r="T3374" s="1">
        <v>136</v>
      </c>
      <c r="U3374" s="2" t="s">
        <v>26</v>
      </c>
      <c r="V3374" s="1" t="s">
        <v>36</v>
      </c>
      <c r="X3374" s="2" t="s">
        <v>1141</v>
      </c>
      <c r="Y3374" s="2"/>
    </row>
    <row r="3375" spans="1:27" ht="14.25" customHeight="1">
      <c r="A3375" s="1">
        <v>2448</v>
      </c>
      <c r="B3375" s="2">
        <v>1</v>
      </c>
      <c r="C3375" s="1" t="s">
        <v>3067</v>
      </c>
      <c r="D3375" s="1" t="s">
        <v>3068</v>
      </c>
      <c r="E3375" s="1">
        <v>2020</v>
      </c>
      <c r="F3375" s="1" t="s">
        <v>3069</v>
      </c>
      <c r="G3375" s="1" t="s">
        <v>3070</v>
      </c>
      <c r="H3375" s="8" t="str">
        <f>HYPERLINK("https://doi.org/"&amp;G3375)</f>
        <v>https://doi.org/10.3390/RS12091433</v>
      </c>
      <c r="I3375" s="1" t="s">
        <v>3071</v>
      </c>
      <c r="J3375" s="1" t="s">
        <v>2820</v>
      </c>
      <c r="K3375" s="2">
        <v>2</v>
      </c>
      <c r="L3375" s="1">
        <v>108</v>
      </c>
      <c r="M3375" s="1" t="s">
        <v>2675</v>
      </c>
      <c r="N3375" s="9">
        <f>S3375*Unit_conversion!$C$5</f>
        <v>3.2394102160747913</v>
      </c>
      <c r="R3375" s="4"/>
      <c r="S3375" s="1">
        <v>92</v>
      </c>
      <c r="T3375" s="1">
        <v>128</v>
      </c>
      <c r="U3375" s="2" t="s">
        <v>26</v>
      </c>
      <c r="V3375" s="1" t="s">
        <v>36</v>
      </c>
      <c r="X3375" s="2" t="s">
        <v>1141</v>
      </c>
      <c r="Y3375" s="2"/>
    </row>
    <row r="3376" spans="1:27" ht="14.25" customHeight="1">
      <c r="A3376" s="1">
        <v>2448</v>
      </c>
      <c r="B3376" s="2">
        <v>1</v>
      </c>
      <c r="C3376" s="1" t="s">
        <v>3067</v>
      </c>
      <c r="D3376" s="1" t="s">
        <v>3068</v>
      </c>
      <c r="E3376" s="1">
        <v>2020</v>
      </c>
      <c r="F3376" s="1" t="s">
        <v>3069</v>
      </c>
      <c r="G3376" s="1" t="s">
        <v>3070</v>
      </c>
      <c r="H3376" s="8" t="str">
        <f>HYPERLINK("https://doi.org/"&amp;G3376)</f>
        <v>https://doi.org/10.3390/RS12091433</v>
      </c>
      <c r="I3376" s="1" t="s">
        <v>3071</v>
      </c>
      <c r="J3376" s="1" t="s">
        <v>2820</v>
      </c>
      <c r="K3376" s="2">
        <v>2</v>
      </c>
      <c r="L3376" s="1">
        <v>106</v>
      </c>
      <c r="M3376" s="1" t="s">
        <v>3073</v>
      </c>
      <c r="N3376" s="9">
        <f>S3376*Unit_conversion!$C$5</f>
        <v>3.3802541385128255</v>
      </c>
      <c r="R3376" s="4"/>
      <c r="S3376" s="1">
        <v>96</v>
      </c>
      <c r="T3376" s="1">
        <v>127</v>
      </c>
      <c r="U3376" s="2" t="s">
        <v>26</v>
      </c>
      <c r="V3376" s="1" t="s">
        <v>36</v>
      </c>
      <c r="X3376" s="2" t="s">
        <v>1141</v>
      </c>
      <c r="Y3376" s="2"/>
    </row>
    <row r="3377" spans="1:25" ht="14.25" customHeight="1">
      <c r="A3377" s="1">
        <v>2448</v>
      </c>
      <c r="B3377" s="2">
        <v>1</v>
      </c>
      <c r="C3377" s="1" t="s">
        <v>3067</v>
      </c>
      <c r="D3377" s="1" t="s">
        <v>3068</v>
      </c>
      <c r="E3377" s="1">
        <v>2020</v>
      </c>
      <c r="F3377" s="1" t="s">
        <v>3069</v>
      </c>
      <c r="G3377" s="1" t="s">
        <v>3070</v>
      </c>
      <c r="H3377" s="8" t="str">
        <f>HYPERLINK("https://doi.org/"&amp;G3377)</f>
        <v>https://doi.org/10.3390/RS12091433</v>
      </c>
      <c r="I3377" s="1" t="s">
        <v>3071</v>
      </c>
      <c r="J3377" s="1" t="s">
        <v>2820</v>
      </c>
      <c r="K3377" s="2">
        <v>2</v>
      </c>
      <c r="L3377" s="1">
        <v>79</v>
      </c>
      <c r="M3377" s="1" t="s">
        <v>3074</v>
      </c>
      <c r="N3377" s="9">
        <f>S3377*Unit_conversion!$C$5</f>
        <v>3.873207867045946</v>
      </c>
      <c r="R3377" s="4"/>
      <c r="S3377" s="1">
        <v>110</v>
      </c>
      <c r="T3377" s="1">
        <v>134</v>
      </c>
      <c r="U3377" s="2" t="s">
        <v>26</v>
      </c>
      <c r="V3377" s="1" t="s">
        <v>36</v>
      </c>
      <c r="X3377" s="2" t="s">
        <v>1141</v>
      </c>
      <c r="Y3377" s="2"/>
    </row>
    <row r="3378" spans="1:25" ht="14.25" customHeight="1">
      <c r="A3378" s="1">
        <v>2448</v>
      </c>
      <c r="B3378" s="2">
        <v>1</v>
      </c>
      <c r="C3378" s="1" t="s">
        <v>3067</v>
      </c>
      <c r="D3378" s="1" t="s">
        <v>3068</v>
      </c>
      <c r="E3378" s="1">
        <v>2020</v>
      </c>
      <c r="F3378" s="1" t="s">
        <v>3069</v>
      </c>
      <c r="G3378" s="1" t="s">
        <v>3070</v>
      </c>
      <c r="H3378" s="8" t="str">
        <f>HYPERLINK("https://doi.org/"&amp;G3378)</f>
        <v>https://doi.org/10.3390/RS12091433</v>
      </c>
      <c r="I3378" s="1" t="s">
        <v>3071</v>
      </c>
      <c r="J3378" s="1" t="s">
        <v>2820</v>
      </c>
      <c r="K3378" s="2">
        <v>2</v>
      </c>
      <c r="L3378" s="1">
        <v>140</v>
      </c>
      <c r="M3378" s="1" t="s">
        <v>65</v>
      </c>
      <c r="N3378" s="9">
        <f>S3378*Unit_conversion!$C$5</f>
        <v>3.4858870803413513</v>
      </c>
      <c r="R3378" s="4"/>
      <c r="S3378" s="1">
        <v>99</v>
      </c>
      <c r="T3378" s="1">
        <v>165</v>
      </c>
      <c r="U3378" s="2" t="s">
        <v>26</v>
      </c>
      <c r="V3378" s="1" t="s">
        <v>3076</v>
      </c>
      <c r="X3378" s="2" t="s">
        <v>1141</v>
      </c>
      <c r="Y3378" s="2"/>
    </row>
    <row r="3379" spans="1:25" ht="14.25" customHeight="1">
      <c r="A3379" s="1">
        <v>2448</v>
      </c>
      <c r="B3379" s="2">
        <v>1</v>
      </c>
      <c r="C3379" s="1" t="s">
        <v>3067</v>
      </c>
      <c r="D3379" s="1" t="s">
        <v>3068</v>
      </c>
      <c r="E3379" s="1">
        <v>2020</v>
      </c>
      <c r="F3379" s="1" t="s">
        <v>3069</v>
      </c>
      <c r="G3379" s="1" t="s">
        <v>3070</v>
      </c>
      <c r="H3379" s="8" t="str">
        <f>HYPERLINK("https://doi.org/"&amp;G3379)</f>
        <v>https://doi.org/10.3390/RS12091433</v>
      </c>
      <c r="I3379" s="1" t="s">
        <v>3071</v>
      </c>
      <c r="J3379" s="1" t="s">
        <v>2820</v>
      </c>
      <c r="K3379" s="2">
        <v>2</v>
      </c>
      <c r="L3379" s="1">
        <v>151</v>
      </c>
      <c r="M3379" s="1" t="s">
        <v>2675</v>
      </c>
      <c r="N3379" s="9">
        <f>S3379*Unit_conversion!$C$5</f>
        <v>3.0985662936367566</v>
      </c>
      <c r="R3379" s="4"/>
      <c r="S3379" s="1">
        <v>88</v>
      </c>
      <c r="T3379" s="1">
        <v>160</v>
      </c>
      <c r="U3379" s="2" t="s">
        <v>26</v>
      </c>
      <c r="V3379" s="1" t="s">
        <v>3076</v>
      </c>
      <c r="X3379" s="2" t="s">
        <v>1141</v>
      </c>
      <c r="Y3379" s="2"/>
    </row>
    <row r="3380" spans="1:25" ht="14.25" customHeight="1">
      <c r="A3380" s="1">
        <v>2448</v>
      </c>
      <c r="B3380" s="2">
        <v>1</v>
      </c>
      <c r="C3380" s="1" t="s">
        <v>3067</v>
      </c>
      <c r="D3380" s="1" t="s">
        <v>3068</v>
      </c>
      <c r="E3380" s="1">
        <v>2020</v>
      </c>
      <c r="F3380" s="1" t="s">
        <v>3069</v>
      </c>
      <c r="G3380" s="1" t="s">
        <v>3070</v>
      </c>
      <c r="H3380" s="8" t="str">
        <f>HYPERLINK("https://doi.org/"&amp;G3380)</f>
        <v>https://doi.org/10.3390/RS12091433</v>
      </c>
      <c r="I3380" s="1" t="s">
        <v>3071</v>
      </c>
      <c r="J3380" s="1" t="s">
        <v>2820</v>
      </c>
      <c r="K3380" s="2">
        <v>2</v>
      </c>
      <c r="L3380" s="1">
        <v>150</v>
      </c>
      <c r="M3380" s="1" t="s">
        <v>3073</v>
      </c>
      <c r="N3380" s="9">
        <f>S3380*Unit_conversion!$C$5</f>
        <v>2.7816674681511793</v>
      </c>
      <c r="R3380" s="4"/>
      <c r="S3380" s="1">
        <v>79</v>
      </c>
      <c r="T3380" s="1">
        <v>161</v>
      </c>
      <c r="U3380" s="2" t="s">
        <v>26</v>
      </c>
      <c r="V3380" s="1" t="s">
        <v>3076</v>
      </c>
      <c r="X3380" s="2" t="s">
        <v>1141</v>
      </c>
      <c r="Y3380" s="2"/>
    </row>
    <row r="3381" spans="1:25" ht="14.25" customHeight="1">
      <c r="A3381" s="1">
        <v>2448</v>
      </c>
      <c r="B3381" s="2">
        <v>1</v>
      </c>
      <c r="C3381" s="1" t="s">
        <v>3067</v>
      </c>
      <c r="D3381" s="1" t="s">
        <v>3068</v>
      </c>
      <c r="E3381" s="1">
        <v>2020</v>
      </c>
      <c r="F3381" s="1" t="s">
        <v>3069</v>
      </c>
      <c r="G3381" s="1" t="s">
        <v>3070</v>
      </c>
      <c r="H3381" s="8" t="str">
        <f>HYPERLINK("https://doi.org/"&amp;G3381)</f>
        <v>https://doi.org/10.3390/RS12091433</v>
      </c>
      <c r="I3381" s="1" t="s">
        <v>3071</v>
      </c>
      <c r="J3381" s="1" t="s">
        <v>2820</v>
      </c>
      <c r="K3381" s="2">
        <v>2</v>
      </c>
      <c r="L3381" s="1">
        <v>89</v>
      </c>
      <c r="M3381" s="1" t="s">
        <v>3074</v>
      </c>
      <c r="N3381" s="9">
        <f>S3381*Unit_conversion!$C$5</f>
        <v>5.3168580720357985</v>
      </c>
      <c r="R3381" s="4"/>
      <c r="S3381" s="1">
        <v>151</v>
      </c>
      <c r="T3381" s="1">
        <v>215</v>
      </c>
      <c r="U3381" s="2" t="s">
        <v>26</v>
      </c>
      <c r="V3381" s="1" t="s">
        <v>3076</v>
      </c>
      <c r="X3381" s="2" t="s">
        <v>1141</v>
      </c>
      <c r="Y3381" s="2"/>
    </row>
    <row r="3382" spans="1:25" ht="14.25" customHeight="1">
      <c r="A3382" s="1">
        <v>2448</v>
      </c>
      <c r="B3382" s="2">
        <v>1</v>
      </c>
      <c r="C3382" s="1" t="s">
        <v>3067</v>
      </c>
      <c r="D3382" s="1" t="s">
        <v>3068</v>
      </c>
      <c r="E3382" s="1">
        <v>2020</v>
      </c>
      <c r="F3382" s="1" t="s">
        <v>3069</v>
      </c>
      <c r="G3382" s="1" t="s">
        <v>3070</v>
      </c>
      <c r="H3382" s="8" t="str">
        <f>HYPERLINK("https://doi.org/"&amp;G3382)</f>
        <v>https://doi.org/10.3390/RS12091433</v>
      </c>
      <c r="I3382" s="1" t="s">
        <v>3071</v>
      </c>
      <c r="J3382" s="1" t="s">
        <v>2820</v>
      </c>
      <c r="K3382" s="2">
        <v>2</v>
      </c>
      <c r="L3382" s="1">
        <v>7</v>
      </c>
      <c r="M3382" s="1" t="s">
        <v>65</v>
      </c>
      <c r="N3382" s="9">
        <f>S3382*Unit_conversion!$C$5</f>
        <v>6.0914996454449879</v>
      </c>
      <c r="R3382" s="4"/>
      <c r="S3382" s="1">
        <v>173</v>
      </c>
      <c r="T3382" s="1">
        <v>337</v>
      </c>
      <c r="U3382" s="2" t="s">
        <v>26</v>
      </c>
      <c r="V3382" s="1" t="s">
        <v>2021</v>
      </c>
      <c r="X3382" s="2" t="s">
        <v>1141</v>
      </c>
      <c r="Y3382" s="2"/>
    </row>
    <row r="3383" spans="1:25" ht="14.25" customHeight="1">
      <c r="A3383" s="1">
        <v>2448</v>
      </c>
      <c r="B3383" s="2">
        <v>1</v>
      </c>
      <c r="C3383" s="1" t="s">
        <v>3067</v>
      </c>
      <c r="D3383" s="1" t="s">
        <v>3068</v>
      </c>
      <c r="E3383" s="1">
        <v>2020</v>
      </c>
      <c r="F3383" s="1" t="s">
        <v>3069</v>
      </c>
      <c r="G3383" s="1" t="s">
        <v>3070</v>
      </c>
      <c r="H3383" s="8" t="str">
        <f>HYPERLINK("https://doi.org/"&amp;G3383)</f>
        <v>https://doi.org/10.3390/RS12091433</v>
      </c>
      <c r="I3383" s="1" t="s">
        <v>3071</v>
      </c>
      <c r="J3383" s="1" t="s">
        <v>2820</v>
      </c>
      <c r="K3383" s="2">
        <v>2</v>
      </c>
      <c r="L3383" s="1">
        <v>17</v>
      </c>
      <c r="M3383" s="1" t="s">
        <v>2675</v>
      </c>
      <c r="N3383" s="9">
        <f>S3383*Unit_conversion!$C$5</f>
        <v>4.8591153241121869</v>
      </c>
      <c r="R3383" s="4"/>
      <c r="S3383" s="1">
        <v>138</v>
      </c>
      <c r="T3383" s="1">
        <v>282</v>
      </c>
      <c r="U3383" s="2" t="s">
        <v>26</v>
      </c>
      <c r="V3383" s="1" t="s">
        <v>2021</v>
      </c>
      <c r="X3383" s="2" t="s">
        <v>1141</v>
      </c>
      <c r="Y3383" s="2"/>
    </row>
    <row r="3384" spans="1:25" ht="14.25" customHeight="1">
      <c r="A3384" s="1">
        <v>2448</v>
      </c>
      <c r="B3384" s="2">
        <v>1</v>
      </c>
      <c r="C3384" s="1" t="s">
        <v>3067</v>
      </c>
      <c r="D3384" s="1" t="s">
        <v>3068</v>
      </c>
      <c r="E3384" s="1">
        <v>2020</v>
      </c>
      <c r="F3384" s="1" t="s">
        <v>3069</v>
      </c>
      <c r="G3384" s="1" t="s">
        <v>3070</v>
      </c>
      <c r="H3384" s="8" t="str">
        <f>HYPERLINK("https://doi.org/"&amp;G3384)</f>
        <v>https://doi.org/10.3390/RS12091433</v>
      </c>
      <c r="I3384" s="1" t="s">
        <v>3071</v>
      </c>
      <c r="J3384" s="1" t="s">
        <v>2820</v>
      </c>
      <c r="K3384" s="2">
        <v>2</v>
      </c>
      <c r="L3384" s="1">
        <v>17</v>
      </c>
      <c r="M3384" s="1" t="s">
        <v>3073</v>
      </c>
      <c r="N3384" s="9">
        <f>S3384*Unit_conversion!$C$5</f>
        <v>5.0351702271597301</v>
      </c>
      <c r="R3384" s="4"/>
      <c r="S3384" s="1">
        <v>143</v>
      </c>
      <c r="T3384" s="1">
        <v>282</v>
      </c>
      <c r="U3384" s="2" t="s">
        <v>26</v>
      </c>
      <c r="V3384" s="1" t="s">
        <v>2021</v>
      </c>
      <c r="X3384" s="2" t="s">
        <v>1141</v>
      </c>
      <c r="Y3384" s="2"/>
    </row>
    <row r="3385" spans="1:25" ht="14.25" customHeight="1">
      <c r="A3385" s="1">
        <v>2448</v>
      </c>
      <c r="B3385" s="2">
        <v>1</v>
      </c>
      <c r="C3385" s="1" t="s">
        <v>3067</v>
      </c>
      <c r="D3385" s="1" t="s">
        <v>3068</v>
      </c>
      <c r="E3385" s="1">
        <v>2020</v>
      </c>
      <c r="F3385" s="1" t="s">
        <v>3069</v>
      </c>
      <c r="G3385" s="1" t="s">
        <v>3070</v>
      </c>
      <c r="H3385" s="8" t="str">
        <f>HYPERLINK("https://doi.org/"&amp;G3385)</f>
        <v>https://doi.org/10.3390/RS12091433</v>
      </c>
      <c r="I3385" s="1" t="s">
        <v>3071</v>
      </c>
      <c r="J3385" s="1" t="s">
        <v>2820</v>
      </c>
      <c r="K3385" s="2">
        <v>2</v>
      </c>
      <c r="L3385" s="1">
        <v>13</v>
      </c>
      <c r="M3385" s="1" t="s">
        <v>3074</v>
      </c>
      <c r="N3385" s="9">
        <f>S3385*Unit_conversion!$C$5</f>
        <v>6.9717741606827026</v>
      </c>
      <c r="R3385" s="4"/>
      <c r="S3385" s="1">
        <v>198</v>
      </c>
      <c r="T3385" s="1">
        <v>256</v>
      </c>
      <c r="U3385" s="2" t="s">
        <v>26</v>
      </c>
      <c r="V3385" s="1" t="s">
        <v>2021</v>
      </c>
      <c r="X3385" s="2" t="s">
        <v>1141</v>
      </c>
      <c r="Y3385" s="2"/>
    </row>
    <row r="3386" spans="1:25" ht="14.25" customHeight="1">
      <c r="A3386" s="1">
        <v>2448</v>
      </c>
      <c r="B3386" s="2">
        <v>1</v>
      </c>
      <c r="C3386" s="1" t="s">
        <v>3067</v>
      </c>
      <c r="D3386" s="1" t="s">
        <v>3068</v>
      </c>
      <c r="E3386" s="1">
        <v>2020</v>
      </c>
      <c r="F3386" s="1" t="s">
        <v>3069</v>
      </c>
      <c r="G3386" s="1" t="s">
        <v>3070</v>
      </c>
      <c r="H3386" s="8" t="str">
        <f>HYPERLINK("https://doi.org/"&amp;G3386)</f>
        <v>https://doi.org/10.3390/RS12091433</v>
      </c>
      <c r="I3386" s="1" t="s">
        <v>3071</v>
      </c>
      <c r="J3386" s="1" t="s">
        <v>2820</v>
      </c>
      <c r="K3386" s="2">
        <v>3</v>
      </c>
      <c r="L3386" s="1">
        <v>58</v>
      </c>
      <c r="M3386" s="1" t="s">
        <v>65</v>
      </c>
      <c r="N3386" s="9">
        <f>S3386*Unit_conversion!$C$5</f>
        <v>6.6548753351971248</v>
      </c>
      <c r="R3386" s="4"/>
      <c r="S3386" s="1">
        <v>189</v>
      </c>
      <c r="T3386" s="1">
        <v>289</v>
      </c>
      <c r="U3386" s="2" t="s">
        <v>26</v>
      </c>
      <c r="V3386" s="2" t="s">
        <v>29</v>
      </c>
      <c r="W3386" s="1" t="s">
        <v>3077</v>
      </c>
      <c r="X3386" s="2" t="s">
        <v>1141</v>
      </c>
      <c r="Y3386" s="2"/>
    </row>
    <row r="3387" spans="1:25" ht="14.25" customHeight="1">
      <c r="A3387" s="1">
        <v>2448</v>
      </c>
      <c r="B3387" s="2">
        <v>1</v>
      </c>
      <c r="C3387" s="1" t="s">
        <v>3067</v>
      </c>
      <c r="D3387" s="1" t="s">
        <v>3068</v>
      </c>
      <c r="E3387" s="1">
        <v>2020</v>
      </c>
      <c r="F3387" s="1" t="s">
        <v>3069</v>
      </c>
      <c r="G3387" s="1" t="s">
        <v>3070</v>
      </c>
      <c r="H3387" s="8" t="str">
        <f>HYPERLINK("https://doi.org/"&amp;G3387)</f>
        <v>https://doi.org/10.3390/RS12091433</v>
      </c>
      <c r="I3387" s="1" t="s">
        <v>3071</v>
      </c>
      <c r="J3387" s="1" t="s">
        <v>2820</v>
      </c>
      <c r="K3387" s="2">
        <v>3</v>
      </c>
      <c r="L3387" s="1">
        <v>59</v>
      </c>
      <c r="M3387" s="1" t="s">
        <v>2675</v>
      </c>
      <c r="N3387" s="9">
        <f>S3387*Unit_conversion!$C$5</f>
        <v>3.2746211966842997</v>
      </c>
      <c r="R3387" s="4"/>
      <c r="S3387" s="1">
        <v>93</v>
      </c>
      <c r="T3387" s="1">
        <v>288</v>
      </c>
      <c r="U3387" s="2" t="s">
        <v>26</v>
      </c>
      <c r="V3387" s="2" t="s">
        <v>29</v>
      </c>
      <c r="W3387" s="1" t="s">
        <v>3077</v>
      </c>
      <c r="X3387" s="2" t="s">
        <v>1141</v>
      </c>
      <c r="Y3387" s="2"/>
    </row>
    <row r="3388" spans="1:25" ht="14.25" customHeight="1">
      <c r="A3388" s="1">
        <v>2448</v>
      </c>
      <c r="B3388" s="2">
        <v>1</v>
      </c>
      <c r="C3388" s="1" t="s">
        <v>3067</v>
      </c>
      <c r="D3388" s="1" t="s">
        <v>3068</v>
      </c>
      <c r="E3388" s="1">
        <v>2020</v>
      </c>
      <c r="F3388" s="1" t="s">
        <v>3069</v>
      </c>
      <c r="G3388" s="1" t="s">
        <v>3070</v>
      </c>
      <c r="H3388" s="8" t="str">
        <f>HYPERLINK("https://doi.org/"&amp;G3388)</f>
        <v>https://doi.org/10.3390/RS12091433</v>
      </c>
      <c r="I3388" s="1" t="s">
        <v>3071</v>
      </c>
      <c r="J3388" s="1" t="s">
        <v>2820</v>
      </c>
      <c r="K3388" s="2">
        <v>3</v>
      </c>
      <c r="L3388" s="1">
        <v>59</v>
      </c>
      <c r="M3388" s="1" t="s">
        <v>3073</v>
      </c>
      <c r="N3388" s="9">
        <f>S3388*Unit_conversion!$C$5</f>
        <v>3.2041992354652824</v>
      </c>
      <c r="R3388" s="4"/>
      <c r="S3388" s="1">
        <v>91</v>
      </c>
      <c r="T3388" s="1">
        <v>288</v>
      </c>
      <c r="U3388" s="2" t="s">
        <v>26</v>
      </c>
      <c r="V3388" s="2" t="s">
        <v>29</v>
      </c>
      <c r="W3388" s="1" t="s">
        <v>3077</v>
      </c>
      <c r="X3388" s="2" t="s">
        <v>1141</v>
      </c>
      <c r="Y3388" s="2"/>
    </row>
    <row r="3389" spans="1:25" ht="14.25" customHeight="1">
      <c r="A3389" s="1">
        <v>2448</v>
      </c>
      <c r="B3389" s="2">
        <v>1</v>
      </c>
      <c r="C3389" s="1" t="s">
        <v>3067</v>
      </c>
      <c r="D3389" s="1" t="s">
        <v>3068</v>
      </c>
      <c r="E3389" s="1">
        <v>2020</v>
      </c>
      <c r="F3389" s="1" t="s">
        <v>3069</v>
      </c>
      <c r="G3389" s="1" t="s">
        <v>3070</v>
      </c>
      <c r="H3389" s="8" t="str">
        <f>HYPERLINK("https://doi.org/"&amp;G3389)</f>
        <v>https://doi.org/10.3390/RS12091433</v>
      </c>
      <c r="I3389" s="1" t="s">
        <v>3071</v>
      </c>
      <c r="J3389" s="1" t="s">
        <v>2820</v>
      </c>
      <c r="K3389" s="2">
        <v>3</v>
      </c>
      <c r="L3389" s="1">
        <v>55</v>
      </c>
      <c r="M3389" s="1" t="s">
        <v>3074</v>
      </c>
      <c r="N3389" s="9">
        <f>S3389*Unit_conversion!$C$5</f>
        <v>5.2464361108167816</v>
      </c>
      <c r="R3389" s="4"/>
      <c r="S3389" s="1">
        <v>149</v>
      </c>
      <c r="T3389" s="1">
        <v>285</v>
      </c>
      <c r="U3389" s="2" t="s">
        <v>26</v>
      </c>
      <c r="V3389" s="2" t="s">
        <v>29</v>
      </c>
      <c r="W3389" s="1" t="s">
        <v>3077</v>
      </c>
      <c r="X3389" s="2" t="s">
        <v>1141</v>
      </c>
      <c r="Y3389" s="2"/>
    </row>
    <row r="3390" spans="1:25" ht="14.25" customHeight="1">
      <c r="A3390" s="1">
        <v>2448</v>
      </c>
      <c r="B3390" s="2">
        <v>1</v>
      </c>
      <c r="C3390" s="1" t="s">
        <v>3067</v>
      </c>
      <c r="D3390" s="1" t="s">
        <v>3068</v>
      </c>
      <c r="E3390" s="1">
        <v>2020</v>
      </c>
      <c r="F3390" s="1" t="s">
        <v>3069</v>
      </c>
      <c r="G3390" s="1" t="s">
        <v>3070</v>
      </c>
      <c r="H3390" s="8" t="str">
        <f>HYPERLINK("https://doi.org/"&amp;G3390)</f>
        <v>https://doi.org/10.3390/RS12091433</v>
      </c>
      <c r="I3390" s="1" t="s">
        <v>3071</v>
      </c>
      <c r="J3390" s="1" t="s">
        <v>2820</v>
      </c>
      <c r="K3390" s="2">
        <v>2</v>
      </c>
      <c r="L3390" s="1">
        <v>121</v>
      </c>
      <c r="M3390" s="1" t="s">
        <v>65</v>
      </c>
      <c r="N3390" s="9">
        <f>S3390*Unit_conversion!$C$5</f>
        <v>3.4858870803413513</v>
      </c>
      <c r="R3390" s="4"/>
      <c r="S3390" s="1">
        <v>99</v>
      </c>
      <c r="T3390" s="1">
        <v>241</v>
      </c>
      <c r="U3390" s="2" t="s">
        <v>26</v>
      </c>
      <c r="V3390" s="2" t="s">
        <v>29</v>
      </c>
      <c r="W3390" s="1" t="s">
        <v>3078</v>
      </c>
      <c r="X3390" s="2" t="s">
        <v>1141</v>
      </c>
      <c r="Y3390" s="2" t="s">
        <v>3079</v>
      </c>
    </row>
    <row r="3391" spans="1:25" ht="14.25" customHeight="1">
      <c r="A3391" s="1">
        <v>2448</v>
      </c>
      <c r="B3391" s="2">
        <v>1</v>
      </c>
      <c r="C3391" s="1" t="s">
        <v>3067</v>
      </c>
      <c r="D3391" s="1" t="s">
        <v>3068</v>
      </c>
      <c r="E3391" s="1">
        <v>2020</v>
      </c>
      <c r="F3391" s="1" t="s">
        <v>3069</v>
      </c>
      <c r="G3391" s="1" t="s">
        <v>3070</v>
      </c>
      <c r="H3391" s="8" t="str">
        <f>HYPERLINK("https://doi.org/"&amp;G3391)</f>
        <v>https://doi.org/10.3390/RS12091433</v>
      </c>
      <c r="I3391" s="1" t="s">
        <v>3071</v>
      </c>
      <c r="J3391" s="1" t="s">
        <v>2820</v>
      </c>
      <c r="K3391" s="2">
        <v>2</v>
      </c>
      <c r="L3391" s="1">
        <v>124</v>
      </c>
      <c r="M3391" s="1" t="s">
        <v>2675</v>
      </c>
      <c r="N3391" s="9">
        <f>S3391*Unit_conversion!$C$5</f>
        <v>2.6760345263226535</v>
      </c>
      <c r="R3391" s="4"/>
      <c r="S3391" s="1">
        <v>76</v>
      </c>
      <c r="T3391" s="1">
        <v>238</v>
      </c>
      <c r="U3391" s="2" t="s">
        <v>26</v>
      </c>
      <c r="V3391" s="2" t="s">
        <v>29</v>
      </c>
      <c r="W3391" s="1" t="s">
        <v>3078</v>
      </c>
      <c r="X3391" s="2" t="s">
        <v>1141</v>
      </c>
      <c r="Y3391" s="2"/>
    </row>
    <row r="3392" spans="1:25" ht="14.25" customHeight="1">
      <c r="A3392" s="1">
        <v>2448</v>
      </c>
      <c r="B3392" s="2">
        <v>1</v>
      </c>
      <c r="C3392" s="1" t="s">
        <v>3067</v>
      </c>
      <c r="D3392" s="1" t="s">
        <v>3068</v>
      </c>
      <c r="E3392" s="1">
        <v>2020</v>
      </c>
      <c r="F3392" s="1" t="s">
        <v>3069</v>
      </c>
      <c r="G3392" s="1" t="s">
        <v>3070</v>
      </c>
      <c r="H3392" s="8" t="str">
        <f>HYPERLINK("https://doi.org/"&amp;G3392)</f>
        <v>https://doi.org/10.3390/RS12091433</v>
      </c>
      <c r="I3392" s="1" t="s">
        <v>3071</v>
      </c>
      <c r="J3392" s="1" t="s">
        <v>2820</v>
      </c>
      <c r="K3392" s="2">
        <v>2</v>
      </c>
      <c r="L3392" s="1">
        <v>110</v>
      </c>
      <c r="M3392" s="1" t="s">
        <v>3073</v>
      </c>
      <c r="N3392" s="9">
        <f>S3392*Unit_conversion!$C$5</f>
        <v>2.7816674681511793</v>
      </c>
      <c r="R3392" s="4"/>
      <c r="S3392" s="1">
        <v>79</v>
      </c>
      <c r="T3392" s="1">
        <v>247</v>
      </c>
      <c r="U3392" s="2" t="s">
        <v>26</v>
      </c>
      <c r="V3392" s="2" t="s">
        <v>29</v>
      </c>
      <c r="W3392" s="1" t="s">
        <v>3078</v>
      </c>
      <c r="X3392" s="2" t="s">
        <v>1141</v>
      </c>
      <c r="Y3392" s="2"/>
    </row>
    <row r="3393" spans="1:26" ht="14.25" customHeight="1">
      <c r="A3393" s="1">
        <v>2448</v>
      </c>
      <c r="B3393" s="2">
        <v>1</v>
      </c>
      <c r="C3393" s="1" t="s">
        <v>3067</v>
      </c>
      <c r="D3393" s="1" t="s">
        <v>3068</v>
      </c>
      <c r="E3393" s="1">
        <v>2020</v>
      </c>
      <c r="F3393" s="1" t="s">
        <v>3069</v>
      </c>
      <c r="G3393" s="1" t="s">
        <v>3070</v>
      </c>
      <c r="H3393" s="8" t="str">
        <f>HYPERLINK("https://doi.org/"&amp;G3393)</f>
        <v>https://doi.org/10.3390/RS12091433</v>
      </c>
      <c r="I3393" s="1" t="s">
        <v>3071</v>
      </c>
      <c r="J3393" s="1" t="s">
        <v>2820</v>
      </c>
      <c r="K3393" s="2">
        <v>2</v>
      </c>
      <c r="L3393" s="1">
        <v>90</v>
      </c>
      <c r="M3393" s="1" t="s">
        <v>3074</v>
      </c>
      <c r="N3393" s="9">
        <f>S3393*Unit_conversion!$C$5</f>
        <v>4.8239043435026785</v>
      </c>
      <c r="R3393" s="4"/>
      <c r="S3393" s="1">
        <v>137</v>
      </c>
      <c r="T3393" s="1">
        <v>259</v>
      </c>
      <c r="U3393" s="2" t="s">
        <v>26</v>
      </c>
      <c r="V3393" s="2" t="s">
        <v>29</v>
      </c>
      <c r="W3393" s="1" t="s">
        <v>3078</v>
      </c>
      <c r="X3393" s="1" t="s">
        <v>1141</v>
      </c>
    </row>
    <row r="3394" spans="1:26" ht="14.25" customHeight="1">
      <c r="A3394" s="1">
        <v>2450</v>
      </c>
      <c r="B3394" s="2">
        <v>1</v>
      </c>
      <c r="C3394" s="1" t="s">
        <v>3080</v>
      </c>
      <c r="D3394" s="1" t="s">
        <v>3081</v>
      </c>
      <c r="E3394" s="1">
        <v>2020</v>
      </c>
      <c r="F3394" s="1" t="s">
        <v>3082</v>
      </c>
      <c r="G3394" s="1" t="s">
        <v>3083</v>
      </c>
      <c r="H3394" s="8" t="str">
        <f>HYPERLINK("https://doi.org/"&amp;G3394)</f>
        <v>https://doi.org/10.3390/RS12091434</v>
      </c>
      <c r="I3394" s="1" t="s">
        <v>3084</v>
      </c>
      <c r="J3394" s="1" t="s">
        <v>2820</v>
      </c>
      <c r="K3394" s="2">
        <v>1</v>
      </c>
      <c r="L3394" s="2">
        <v>9</v>
      </c>
      <c r="M3394" s="1" t="s">
        <v>3085</v>
      </c>
      <c r="N3394" s="9">
        <v>0.61099999999999999</v>
      </c>
      <c r="O3394" s="15"/>
      <c r="R3394" s="4"/>
      <c r="U3394" s="2" t="s">
        <v>35</v>
      </c>
      <c r="W3394" s="1" t="s">
        <v>2986</v>
      </c>
      <c r="X3394" s="1" t="s">
        <v>1141</v>
      </c>
      <c r="Y3394" s="1" t="s">
        <v>3086</v>
      </c>
      <c r="Z3394" s="1" t="s">
        <v>1073</v>
      </c>
    </row>
    <row r="3395" spans="1:26" ht="14.25" customHeight="1">
      <c r="A3395" s="1">
        <v>2450</v>
      </c>
      <c r="B3395" s="2">
        <v>1</v>
      </c>
      <c r="C3395" s="1" t="s">
        <v>3080</v>
      </c>
      <c r="D3395" s="1" t="s">
        <v>3081</v>
      </c>
      <c r="E3395" s="1">
        <v>2020</v>
      </c>
      <c r="F3395" s="1" t="s">
        <v>3082</v>
      </c>
      <c r="G3395" s="1" t="s">
        <v>3083</v>
      </c>
      <c r="H3395" s="8" t="str">
        <f>HYPERLINK("https://doi.org/"&amp;G3395)</f>
        <v>https://doi.org/10.3390/RS12091434</v>
      </c>
      <c r="I3395" s="1" t="s">
        <v>3084</v>
      </c>
      <c r="J3395" s="1" t="s">
        <v>2820</v>
      </c>
      <c r="K3395" s="2">
        <v>1</v>
      </c>
      <c r="L3395" s="2">
        <v>9</v>
      </c>
      <c r="M3395" s="1" t="s">
        <v>3085</v>
      </c>
      <c r="N3395" s="9">
        <v>0.64700000000000002</v>
      </c>
      <c r="O3395" s="15"/>
      <c r="R3395" s="4"/>
      <c r="U3395" s="2" t="s">
        <v>35</v>
      </c>
      <c r="W3395" s="1" t="s">
        <v>2986</v>
      </c>
      <c r="X3395" s="1" t="s">
        <v>1141</v>
      </c>
      <c r="Y3395" s="1" t="s">
        <v>3087</v>
      </c>
      <c r="Z3395" s="1" t="s">
        <v>1073</v>
      </c>
    </row>
    <row r="3396" spans="1:26" ht="14.25" customHeight="1">
      <c r="A3396" s="1">
        <v>2450</v>
      </c>
      <c r="B3396" s="2">
        <v>1</v>
      </c>
      <c r="C3396" s="1" t="s">
        <v>3080</v>
      </c>
      <c r="D3396" s="1" t="s">
        <v>3081</v>
      </c>
      <c r="E3396" s="1">
        <v>2020</v>
      </c>
      <c r="F3396" s="1" t="s">
        <v>3082</v>
      </c>
      <c r="G3396" s="1" t="s">
        <v>3083</v>
      </c>
      <c r="H3396" s="8" t="str">
        <f>HYPERLINK("https://doi.org/"&amp;G3396)</f>
        <v>https://doi.org/10.3390/RS12091434</v>
      </c>
      <c r="I3396" s="1" t="s">
        <v>3084</v>
      </c>
      <c r="J3396" s="1" t="s">
        <v>2820</v>
      </c>
      <c r="K3396" s="2">
        <v>1</v>
      </c>
      <c r="L3396" s="2">
        <v>9</v>
      </c>
      <c r="M3396" s="1" t="s">
        <v>3085</v>
      </c>
      <c r="N3396" s="9">
        <v>0.52500000000000002</v>
      </c>
      <c r="O3396" s="15"/>
      <c r="R3396" s="4"/>
      <c r="U3396" s="2" t="s">
        <v>35</v>
      </c>
      <c r="W3396" s="1" t="s">
        <v>2986</v>
      </c>
      <c r="X3396" s="1" t="s">
        <v>1141</v>
      </c>
      <c r="Y3396" s="1" t="s">
        <v>3088</v>
      </c>
      <c r="Z3396" s="1" t="s">
        <v>1073</v>
      </c>
    </row>
    <row r="3397" spans="1:26" ht="14.25" customHeight="1">
      <c r="A3397" s="1">
        <v>2450</v>
      </c>
      <c r="B3397" s="2">
        <v>1</v>
      </c>
      <c r="C3397" s="1" t="s">
        <v>3080</v>
      </c>
      <c r="D3397" s="1" t="s">
        <v>3081</v>
      </c>
      <c r="E3397" s="1">
        <v>2020</v>
      </c>
      <c r="F3397" s="1" t="s">
        <v>3082</v>
      </c>
      <c r="G3397" s="1" t="s">
        <v>3083</v>
      </c>
      <c r="H3397" s="8" t="str">
        <f>HYPERLINK("https://doi.org/"&amp;G3397)</f>
        <v>https://doi.org/10.3390/RS12091434</v>
      </c>
      <c r="I3397" s="1" t="s">
        <v>3084</v>
      </c>
      <c r="J3397" s="1" t="s">
        <v>2820</v>
      </c>
      <c r="K3397" s="2">
        <v>1</v>
      </c>
      <c r="L3397" s="2">
        <v>9</v>
      </c>
      <c r="M3397" s="1" t="s">
        <v>3085</v>
      </c>
      <c r="N3397" s="9">
        <v>0.68700000000000006</v>
      </c>
      <c r="O3397" s="15"/>
      <c r="R3397" s="4"/>
      <c r="U3397" s="2" t="s">
        <v>35</v>
      </c>
      <c r="W3397" s="1" t="s">
        <v>2986</v>
      </c>
      <c r="X3397" s="1" t="s">
        <v>1141</v>
      </c>
      <c r="Y3397" s="1" t="s">
        <v>3089</v>
      </c>
      <c r="Z3397" s="1" t="s">
        <v>1073</v>
      </c>
    </row>
    <row r="3398" spans="1:26" ht="14.25" customHeight="1">
      <c r="A3398" s="1">
        <v>2450</v>
      </c>
      <c r="B3398" s="2">
        <v>1</v>
      </c>
      <c r="C3398" s="1" t="s">
        <v>3080</v>
      </c>
      <c r="D3398" s="1" t="s">
        <v>3081</v>
      </c>
      <c r="E3398" s="1">
        <v>2020</v>
      </c>
      <c r="F3398" s="1" t="s">
        <v>3082</v>
      </c>
      <c r="G3398" s="1" t="s">
        <v>3083</v>
      </c>
      <c r="H3398" s="8" t="str">
        <f>HYPERLINK("https://doi.org/"&amp;G3398)</f>
        <v>https://doi.org/10.3390/RS12091434</v>
      </c>
      <c r="I3398" s="1" t="s">
        <v>3084</v>
      </c>
      <c r="J3398" s="1" t="s">
        <v>2820</v>
      </c>
      <c r="K3398" s="2">
        <v>1</v>
      </c>
      <c r="L3398" s="2">
        <v>9</v>
      </c>
      <c r="M3398" s="1" t="s">
        <v>3085</v>
      </c>
      <c r="N3398" s="9">
        <v>0.51100000000000001</v>
      </c>
      <c r="O3398" s="15"/>
      <c r="R3398" s="4"/>
      <c r="U3398" s="2" t="s">
        <v>35</v>
      </c>
      <c r="W3398" s="1" t="s">
        <v>2986</v>
      </c>
      <c r="X3398" s="1" t="s">
        <v>1141</v>
      </c>
      <c r="Y3398" s="1" t="s">
        <v>3090</v>
      </c>
      <c r="Z3398" s="1" t="s">
        <v>1073</v>
      </c>
    </row>
    <row r="3399" spans="1:26" ht="14.25" customHeight="1">
      <c r="A3399" s="1">
        <v>2450</v>
      </c>
      <c r="B3399" s="2">
        <v>1</v>
      </c>
      <c r="C3399" s="1" t="s">
        <v>3080</v>
      </c>
      <c r="D3399" s="1" t="s">
        <v>3081</v>
      </c>
      <c r="E3399" s="1">
        <v>2020</v>
      </c>
      <c r="F3399" s="1" t="s">
        <v>3082</v>
      </c>
      <c r="G3399" s="1" t="s">
        <v>3083</v>
      </c>
      <c r="H3399" s="8" t="str">
        <f>HYPERLINK("https://doi.org/"&amp;G3399)</f>
        <v>https://doi.org/10.3390/RS12091434</v>
      </c>
      <c r="I3399" s="1" t="s">
        <v>3084</v>
      </c>
      <c r="J3399" s="1" t="s">
        <v>2820</v>
      </c>
      <c r="K3399" s="2">
        <v>1</v>
      </c>
      <c r="L3399" s="2">
        <v>9</v>
      </c>
      <c r="M3399" s="1" t="s">
        <v>3085</v>
      </c>
      <c r="N3399" s="9">
        <v>0.371</v>
      </c>
      <c r="O3399" s="15"/>
      <c r="R3399" s="4"/>
      <c r="U3399" s="2" t="s">
        <v>35</v>
      </c>
      <c r="W3399" s="1" t="s">
        <v>2986</v>
      </c>
      <c r="X3399" s="1" t="s">
        <v>1141</v>
      </c>
      <c r="Y3399" s="1" t="s">
        <v>3091</v>
      </c>
      <c r="Z3399" s="1" t="s">
        <v>1073</v>
      </c>
    </row>
    <row r="3400" spans="1:26" ht="14.25" customHeight="1">
      <c r="A3400" s="1">
        <v>2450</v>
      </c>
      <c r="B3400" s="2">
        <v>1</v>
      </c>
      <c r="C3400" s="1" t="s">
        <v>3080</v>
      </c>
      <c r="D3400" s="1" t="s">
        <v>3081</v>
      </c>
      <c r="E3400" s="1">
        <v>2020</v>
      </c>
      <c r="F3400" s="1" t="s">
        <v>3082</v>
      </c>
      <c r="G3400" s="1" t="s">
        <v>3083</v>
      </c>
      <c r="H3400" s="8" t="str">
        <f>HYPERLINK("https://doi.org/"&amp;G3400)</f>
        <v>https://doi.org/10.3390/RS12091434</v>
      </c>
      <c r="I3400" s="1" t="s">
        <v>3084</v>
      </c>
      <c r="J3400" s="1" t="s">
        <v>2820</v>
      </c>
      <c r="K3400" s="2">
        <v>1</v>
      </c>
      <c r="L3400" s="2">
        <v>9</v>
      </c>
      <c r="M3400" s="1" t="s">
        <v>3085</v>
      </c>
      <c r="N3400" s="9">
        <v>0.54300000000000004</v>
      </c>
      <c r="O3400" s="15"/>
      <c r="R3400" s="4"/>
      <c r="U3400" s="2" t="s">
        <v>35</v>
      </c>
      <c r="W3400" s="1" t="s">
        <v>2986</v>
      </c>
      <c r="X3400" s="1" t="s">
        <v>1141</v>
      </c>
      <c r="Y3400" s="1" t="s">
        <v>3092</v>
      </c>
      <c r="Z3400" s="1" t="s">
        <v>1073</v>
      </c>
    </row>
    <row r="3401" spans="1:26" ht="14.25" customHeight="1">
      <c r="A3401" s="1">
        <v>2450</v>
      </c>
      <c r="B3401" s="2">
        <v>1</v>
      </c>
      <c r="C3401" s="1" t="s">
        <v>3080</v>
      </c>
      <c r="D3401" s="1" t="s">
        <v>3081</v>
      </c>
      <c r="E3401" s="1">
        <v>2020</v>
      </c>
      <c r="F3401" s="1" t="s">
        <v>3082</v>
      </c>
      <c r="G3401" s="1" t="s">
        <v>3083</v>
      </c>
      <c r="H3401" s="8" t="str">
        <f>HYPERLINK("https://doi.org/"&amp;G3401)</f>
        <v>https://doi.org/10.3390/RS12091434</v>
      </c>
      <c r="I3401" s="1" t="s">
        <v>3084</v>
      </c>
      <c r="J3401" s="1" t="s">
        <v>2820</v>
      </c>
      <c r="K3401" s="2">
        <v>1</v>
      </c>
      <c r="L3401" s="2">
        <v>9</v>
      </c>
      <c r="M3401" s="1" t="s">
        <v>3085</v>
      </c>
      <c r="N3401" s="9">
        <v>0.40699999999999997</v>
      </c>
      <c r="O3401" s="15"/>
      <c r="R3401" s="4"/>
      <c r="U3401" s="2" t="s">
        <v>35</v>
      </c>
      <c r="W3401" s="1" t="s">
        <v>2986</v>
      </c>
      <c r="X3401" s="1" t="s">
        <v>1141</v>
      </c>
      <c r="Y3401" s="1" t="s">
        <v>3093</v>
      </c>
      <c r="Z3401" s="1" t="s">
        <v>1073</v>
      </c>
    </row>
    <row r="3402" spans="1:26" ht="14.25" customHeight="1">
      <c r="A3402" s="1">
        <v>2450</v>
      </c>
      <c r="B3402" s="2">
        <v>1</v>
      </c>
      <c r="C3402" s="1" t="s">
        <v>3080</v>
      </c>
      <c r="D3402" s="1" t="s">
        <v>3081</v>
      </c>
      <c r="E3402" s="1">
        <v>2020</v>
      </c>
      <c r="F3402" s="1" t="s">
        <v>3082</v>
      </c>
      <c r="G3402" s="1" t="s">
        <v>3083</v>
      </c>
      <c r="H3402" s="8" t="str">
        <f>HYPERLINK("https://doi.org/"&amp;G3402)</f>
        <v>https://doi.org/10.3390/RS12091434</v>
      </c>
      <c r="I3402" s="1" t="s">
        <v>3084</v>
      </c>
      <c r="J3402" s="1" t="s">
        <v>2820</v>
      </c>
      <c r="K3402" s="2">
        <v>1</v>
      </c>
      <c r="L3402" s="2">
        <v>11</v>
      </c>
      <c r="M3402" s="1" t="s">
        <v>3085</v>
      </c>
      <c r="N3402" s="9">
        <v>0.73</v>
      </c>
      <c r="O3402" s="15"/>
      <c r="R3402" s="4"/>
      <c r="U3402" s="2" t="s">
        <v>35</v>
      </c>
      <c r="W3402" s="1" t="s">
        <v>3094</v>
      </c>
      <c r="X3402" s="1" t="s">
        <v>1141</v>
      </c>
      <c r="Y3402" s="1" t="s">
        <v>3086</v>
      </c>
      <c r="Z3402" s="1" t="s">
        <v>1073</v>
      </c>
    </row>
    <row r="3403" spans="1:26" ht="14.25" customHeight="1">
      <c r="A3403" s="1">
        <v>2450</v>
      </c>
      <c r="B3403" s="2">
        <v>1</v>
      </c>
      <c r="C3403" s="1" t="s">
        <v>3080</v>
      </c>
      <c r="D3403" s="1" t="s">
        <v>3081</v>
      </c>
      <c r="E3403" s="1">
        <v>2020</v>
      </c>
      <c r="F3403" s="1" t="s">
        <v>3082</v>
      </c>
      <c r="G3403" s="1" t="s">
        <v>3083</v>
      </c>
      <c r="H3403" s="8" t="str">
        <f>HYPERLINK("https://doi.org/"&amp;G3403)</f>
        <v>https://doi.org/10.3390/RS12091434</v>
      </c>
      <c r="I3403" s="1" t="s">
        <v>3084</v>
      </c>
      <c r="J3403" s="1" t="s">
        <v>2820</v>
      </c>
      <c r="K3403" s="2">
        <v>1</v>
      </c>
      <c r="L3403" s="2">
        <v>11</v>
      </c>
      <c r="M3403" s="1" t="s">
        <v>3085</v>
      </c>
      <c r="N3403" s="9">
        <v>0.66200000000000003</v>
      </c>
      <c r="O3403" s="15"/>
      <c r="R3403" s="4"/>
      <c r="U3403" s="2" t="s">
        <v>35</v>
      </c>
      <c r="W3403" s="1" t="s">
        <v>3094</v>
      </c>
      <c r="X3403" s="1" t="s">
        <v>1141</v>
      </c>
      <c r="Y3403" s="1" t="s">
        <v>3087</v>
      </c>
      <c r="Z3403" s="1" t="s">
        <v>1073</v>
      </c>
    </row>
    <row r="3404" spans="1:26" ht="14.25" customHeight="1">
      <c r="A3404" s="1">
        <v>2450</v>
      </c>
      <c r="B3404" s="2">
        <v>1</v>
      </c>
      <c r="C3404" s="1" t="s">
        <v>3080</v>
      </c>
      <c r="D3404" s="1" t="s">
        <v>3081</v>
      </c>
      <c r="E3404" s="1">
        <v>2020</v>
      </c>
      <c r="F3404" s="1" t="s">
        <v>3082</v>
      </c>
      <c r="G3404" s="1" t="s">
        <v>3083</v>
      </c>
      <c r="H3404" s="8" t="str">
        <f>HYPERLINK("https://doi.org/"&amp;G3404)</f>
        <v>https://doi.org/10.3390/RS12091434</v>
      </c>
      <c r="I3404" s="1" t="s">
        <v>3084</v>
      </c>
      <c r="J3404" s="1" t="s">
        <v>2820</v>
      </c>
      <c r="K3404" s="2">
        <v>1</v>
      </c>
      <c r="L3404" s="2">
        <v>11</v>
      </c>
      <c r="M3404" s="1" t="s">
        <v>3085</v>
      </c>
      <c r="N3404" s="9">
        <v>0.498</v>
      </c>
      <c r="O3404" s="15"/>
      <c r="R3404" s="4"/>
      <c r="U3404" s="2" t="s">
        <v>35</v>
      </c>
      <c r="W3404" s="1" t="s">
        <v>3094</v>
      </c>
      <c r="X3404" s="1" t="s">
        <v>1141</v>
      </c>
      <c r="Y3404" s="1" t="s">
        <v>3088</v>
      </c>
      <c r="Z3404" s="1" t="s">
        <v>1073</v>
      </c>
    </row>
    <row r="3405" spans="1:26" ht="14.25" customHeight="1">
      <c r="A3405" s="1">
        <v>2450</v>
      </c>
      <c r="B3405" s="2">
        <v>1</v>
      </c>
      <c r="C3405" s="1" t="s">
        <v>3080</v>
      </c>
      <c r="D3405" s="1" t="s">
        <v>3081</v>
      </c>
      <c r="E3405" s="1">
        <v>2020</v>
      </c>
      <c r="F3405" s="1" t="s">
        <v>3082</v>
      </c>
      <c r="G3405" s="1" t="s">
        <v>3083</v>
      </c>
      <c r="H3405" s="8" t="str">
        <f>HYPERLINK("https://doi.org/"&amp;G3405)</f>
        <v>https://doi.org/10.3390/RS12091434</v>
      </c>
      <c r="I3405" s="1" t="s">
        <v>3084</v>
      </c>
      <c r="J3405" s="1" t="s">
        <v>2820</v>
      </c>
      <c r="K3405" s="2">
        <v>1</v>
      </c>
      <c r="L3405" s="2">
        <v>11</v>
      </c>
      <c r="M3405" s="1" t="s">
        <v>3085</v>
      </c>
      <c r="N3405" s="9">
        <v>0.61099999999999999</v>
      </c>
      <c r="O3405" s="15"/>
      <c r="R3405" s="4"/>
      <c r="U3405" s="2" t="s">
        <v>35</v>
      </c>
      <c r="W3405" s="1" t="s">
        <v>3094</v>
      </c>
      <c r="X3405" s="1" t="s">
        <v>1141</v>
      </c>
      <c r="Y3405" s="1" t="s">
        <v>3089</v>
      </c>
      <c r="Z3405" s="1" t="s">
        <v>1073</v>
      </c>
    </row>
    <row r="3406" spans="1:26" ht="14.25" customHeight="1">
      <c r="A3406" s="1">
        <v>2450</v>
      </c>
      <c r="B3406" s="2">
        <v>1</v>
      </c>
      <c r="C3406" s="1" t="s">
        <v>3080</v>
      </c>
      <c r="D3406" s="1" t="s">
        <v>3081</v>
      </c>
      <c r="E3406" s="1">
        <v>2020</v>
      </c>
      <c r="F3406" s="1" t="s">
        <v>3082</v>
      </c>
      <c r="G3406" s="1" t="s">
        <v>3083</v>
      </c>
      <c r="H3406" s="8" t="str">
        <f>HYPERLINK("https://doi.org/"&amp;G3406)</f>
        <v>https://doi.org/10.3390/RS12091434</v>
      </c>
      <c r="I3406" s="1" t="s">
        <v>3084</v>
      </c>
      <c r="J3406" s="1" t="s">
        <v>2820</v>
      </c>
      <c r="K3406" s="2">
        <v>1</v>
      </c>
      <c r="L3406" s="2">
        <v>11</v>
      </c>
      <c r="M3406" s="1" t="s">
        <v>3085</v>
      </c>
      <c r="N3406" s="9">
        <v>0.58699999999999997</v>
      </c>
      <c r="O3406" s="15"/>
      <c r="R3406" s="4"/>
      <c r="U3406" s="2" t="s">
        <v>35</v>
      </c>
      <c r="W3406" s="1" t="s">
        <v>3094</v>
      </c>
      <c r="X3406" s="1" t="s">
        <v>1141</v>
      </c>
      <c r="Y3406" s="1" t="s">
        <v>3090</v>
      </c>
      <c r="Z3406" s="1" t="s">
        <v>1073</v>
      </c>
    </row>
    <row r="3407" spans="1:26" ht="14.25" customHeight="1">
      <c r="A3407" s="1">
        <v>2450</v>
      </c>
      <c r="B3407" s="2">
        <v>1</v>
      </c>
      <c r="C3407" s="1" t="s">
        <v>3080</v>
      </c>
      <c r="D3407" s="1" t="s">
        <v>3081</v>
      </c>
      <c r="E3407" s="1">
        <v>2020</v>
      </c>
      <c r="F3407" s="1" t="s">
        <v>3082</v>
      </c>
      <c r="G3407" s="1" t="s">
        <v>3083</v>
      </c>
      <c r="H3407" s="8" t="str">
        <f>HYPERLINK("https://doi.org/"&amp;G3407)</f>
        <v>https://doi.org/10.3390/RS12091434</v>
      </c>
      <c r="I3407" s="1" t="s">
        <v>3084</v>
      </c>
      <c r="J3407" s="1" t="s">
        <v>2820</v>
      </c>
      <c r="K3407" s="2">
        <v>1</v>
      </c>
      <c r="L3407" s="2">
        <v>11</v>
      </c>
      <c r="M3407" s="1" t="s">
        <v>3085</v>
      </c>
      <c r="N3407" s="9">
        <v>0.48599999999999999</v>
      </c>
      <c r="O3407" s="15"/>
      <c r="R3407" s="4"/>
      <c r="U3407" s="2" t="s">
        <v>35</v>
      </c>
      <c r="W3407" s="1" t="s">
        <v>3094</v>
      </c>
      <c r="X3407" s="1" t="s">
        <v>1141</v>
      </c>
      <c r="Y3407" s="1" t="s">
        <v>3091</v>
      </c>
      <c r="Z3407" s="1" t="s">
        <v>1073</v>
      </c>
    </row>
    <row r="3408" spans="1:26" ht="14.25" customHeight="1">
      <c r="A3408" s="1">
        <v>2450</v>
      </c>
      <c r="B3408" s="2">
        <v>1</v>
      </c>
      <c r="C3408" s="1" t="s">
        <v>3080</v>
      </c>
      <c r="D3408" s="1" t="s">
        <v>3081</v>
      </c>
      <c r="E3408" s="1">
        <v>2020</v>
      </c>
      <c r="F3408" s="1" t="s">
        <v>3082</v>
      </c>
      <c r="G3408" s="1" t="s">
        <v>3083</v>
      </c>
      <c r="H3408" s="8" t="str">
        <f>HYPERLINK("https://doi.org/"&amp;G3408)</f>
        <v>https://doi.org/10.3390/RS12091434</v>
      </c>
      <c r="I3408" s="1" t="s">
        <v>3084</v>
      </c>
      <c r="J3408" s="1" t="s">
        <v>2820</v>
      </c>
      <c r="K3408" s="2">
        <v>1</v>
      </c>
      <c r="L3408" s="2">
        <v>11</v>
      </c>
      <c r="M3408" s="1" t="s">
        <v>3085</v>
      </c>
      <c r="N3408" s="9">
        <v>0.6</v>
      </c>
      <c r="O3408" s="15"/>
      <c r="R3408" s="4"/>
      <c r="U3408" s="2" t="s">
        <v>35</v>
      </c>
      <c r="W3408" s="1" t="s">
        <v>3094</v>
      </c>
      <c r="X3408" s="1" t="s">
        <v>1141</v>
      </c>
      <c r="Y3408" s="1" t="s">
        <v>3092</v>
      </c>
      <c r="Z3408" s="1" t="s">
        <v>1073</v>
      </c>
    </row>
    <row r="3409" spans="1:26" ht="14.25" customHeight="1">
      <c r="A3409" s="1">
        <v>2450</v>
      </c>
      <c r="B3409" s="2">
        <v>1</v>
      </c>
      <c r="C3409" s="1" t="s">
        <v>3080</v>
      </c>
      <c r="D3409" s="1" t="s">
        <v>3081</v>
      </c>
      <c r="E3409" s="1">
        <v>2020</v>
      </c>
      <c r="F3409" s="1" t="s">
        <v>3082</v>
      </c>
      <c r="G3409" s="1" t="s">
        <v>3083</v>
      </c>
      <c r="H3409" s="8" t="str">
        <f>HYPERLINK("https://doi.org/"&amp;G3409)</f>
        <v>https://doi.org/10.3390/RS12091434</v>
      </c>
      <c r="I3409" s="1" t="s">
        <v>3084</v>
      </c>
      <c r="J3409" s="1" t="s">
        <v>2820</v>
      </c>
      <c r="K3409" s="2">
        <v>1</v>
      </c>
      <c r="L3409" s="2">
        <v>11</v>
      </c>
      <c r="M3409" s="1" t="s">
        <v>3085</v>
      </c>
      <c r="N3409" s="9">
        <v>0.47799999999999998</v>
      </c>
      <c r="O3409" s="15"/>
      <c r="R3409" s="4"/>
      <c r="U3409" s="2" t="s">
        <v>35</v>
      </c>
      <c r="W3409" s="1" t="s">
        <v>3094</v>
      </c>
      <c r="X3409" s="1" t="s">
        <v>1141</v>
      </c>
      <c r="Y3409" s="1" t="s">
        <v>3093</v>
      </c>
      <c r="Z3409" s="1" t="s">
        <v>1073</v>
      </c>
    </row>
    <row r="3410" spans="1:26" ht="14.25" customHeight="1">
      <c r="A3410" s="1">
        <v>2450</v>
      </c>
      <c r="B3410" s="2">
        <v>1</v>
      </c>
      <c r="C3410" s="1" t="s">
        <v>3080</v>
      </c>
      <c r="D3410" s="1" t="s">
        <v>3081</v>
      </c>
      <c r="E3410" s="1">
        <v>2020</v>
      </c>
      <c r="F3410" s="1" t="s">
        <v>3082</v>
      </c>
      <c r="G3410" s="1" t="s">
        <v>3083</v>
      </c>
      <c r="H3410" s="8" t="str">
        <f>HYPERLINK("https://doi.org/"&amp;G3410)</f>
        <v>https://doi.org/10.3390/RS12091434</v>
      </c>
      <c r="I3410" s="1" t="s">
        <v>3084</v>
      </c>
      <c r="J3410" s="1" t="s">
        <v>2820</v>
      </c>
      <c r="K3410" s="2">
        <v>1</v>
      </c>
      <c r="L3410" s="2">
        <v>170</v>
      </c>
      <c r="M3410" s="1" t="s">
        <v>3085</v>
      </c>
      <c r="N3410" s="9">
        <v>0.755</v>
      </c>
      <c r="O3410" s="15"/>
      <c r="R3410" s="4"/>
      <c r="U3410" s="2" t="s">
        <v>35</v>
      </c>
      <c r="W3410" s="1" t="s">
        <v>2986</v>
      </c>
      <c r="X3410" s="1" t="s">
        <v>1141</v>
      </c>
      <c r="Y3410" s="1" t="s">
        <v>3086</v>
      </c>
      <c r="Z3410" s="1" t="s">
        <v>1073</v>
      </c>
    </row>
    <row r="3411" spans="1:26" ht="14.25" customHeight="1">
      <c r="A3411" s="1">
        <v>2450</v>
      </c>
      <c r="B3411" s="2">
        <v>1</v>
      </c>
      <c r="C3411" s="1" t="s">
        <v>3080</v>
      </c>
      <c r="D3411" s="1" t="s">
        <v>3081</v>
      </c>
      <c r="E3411" s="1">
        <v>2020</v>
      </c>
      <c r="F3411" s="1" t="s">
        <v>3082</v>
      </c>
      <c r="G3411" s="1" t="s">
        <v>3083</v>
      </c>
      <c r="H3411" s="8" t="str">
        <f>HYPERLINK("https://doi.org/"&amp;G3411)</f>
        <v>https://doi.org/10.3390/RS12091434</v>
      </c>
      <c r="I3411" s="1" t="s">
        <v>3084</v>
      </c>
      <c r="J3411" s="1" t="s">
        <v>2820</v>
      </c>
      <c r="K3411" s="2">
        <v>1</v>
      </c>
      <c r="L3411" s="2">
        <v>170</v>
      </c>
      <c r="M3411" s="1" t="s">
        <v>3085</v>
      </c>
      <c r="N3411" s="9">
        <v>0.79600000000000004</v>
      </c>
      <c r="O3411" s="15"/>
      <c r="R3411" s="4"/>
      <c r="U3411" s="2" t="s">
        <v>35</v>
      </c>
      <c r="W3411" s="1" t="s">
        <v>2986</v>
      </c>
      <c r="X3411" s="1" t="s">
        <v>1141</v>
      </c>
      <c r="Y3411" s="1" t="s">
        <v>3087</v>
      </c>
      <c r="Z3411" s="1" t="s">
        <v>1073</v>
      </c>
    </row>
    <row r="3412" spans="1:26" ht="14.25" customHeight="1">
      <c r="A3412" s="1">
        <v>2450</v>
      </c>
      <c r="B3412" s="2">
        <v>1</v>
      </c>
      <c r="C3412" s="1" t="s">
        <v>3080</v>
      </c>
      <c r="D3412" s="1" t="s">
        <v>3081</v>
      </c>
      <c r="E3412" s="1">
        <v>2020</v>
      </c>
      <c r="F3412" s="1" t="s">
        <v>3082</v>
      </c>
      <c r="G3412" s="1" t="s">
        <v>3083</v>
      </c>
      <c r="H3412" s="8" t="str">
        <f>HYPERLINK("https://doi.org/"&amp;G3412)</f>
        <v>https://doi.org/10.3390/RS12091434</v>
      </c>
      <c r="I3412" s="1" t="s">
        <v>3084</v>
      </c>
      <c r="J3412" s="1" t="s">
        <v>2820</v>
      </c>
      <c r="K3412" s="2">
        <v>1</v>
      </c>
      <c r="L3412" s="2">
        <v>170</v>
      </c>
      <c r="M3412" s="1" t="s">
        <v>3085</v>
      </c>
      <c r="N3412" s="9">
        <v>0.69199999999999995</v>
      </c>
      <c r="O3412" s="15"/>
      <c r="R3412" s="4"/>
      <c r="U3412" s="2" t="s">
        <v>35</v>
      </c>
      <c r="W3412" s="1" t="s">
        <v>2986</v>
      </c>
      <c r="X3412" s="1" t="s">
        <v>1141</v>
      </c>
      <c r="Y3412" s="1" t="s">
        <v>3088</v>
      </c>
      <c r="Z3412" s="1" t="s">
        <v>1073</v>
      </c>
    </row>
    <row r="3413" spans="1:26" ht="14.25" customHeight="1">
      <c r="A3413" s="1">
        <v>2450</v>
      </c>
      <c r="B3413" s="2">
        <v>1</v>
      </c>
      <c r="C3413" s="1" t="s">
        <v>3080</v>
      </c>
      <c r="D3413" s="1" t="s">
        <v>3081</v>
      </c>
      <c r="E3413" s="1">
        <v>2020</v>
      </c>
      <c r="F3413" s="1" t="s">
        <v>3082</v>
      </c>
      <c r="G3413" s="1" t="s">
        <v>3083</v>
      </c>
      <c r="H3413" s="8" t="str">
        <f>HYPERLINK("https://doi.org/"&amp;G3413)</f>
        <v>https://doi.org/10.3390/RS12091434</v>
      </c>
      <c r="I3413" s="1" t="s">
        <v>3084</v>
      </c>
      <c r="J3413" s="1" t="s">
        <v>2820</v>
      </c>
      <c r="K3413" s="2">
        <v>1</v>
      </c>
      <c r="L3413" s="2">
        <v>170</v>
      </c>
      <c r="M3413" s="1" t="s">
        <v>3085</v>
      </c>
      <c r="N3413" s="9">
        <v>0.88500000000000001</v>
      </c>
      <c r="O3413" s="15"/>
      <c r="R3413" s="4"/>
      <c r="U3413" s="2" t="s">
        <v>35</v>
      </c>
      <c r="W3413" s="1" t="s">
        <v>2986</v>
      </c>
      <c r="X3413" s="1" t="s">
        <v>1141</v>
      </c>
      <c r="Y3413" s="1" t="s">
        <v>3089</v>
      </c>
      <c r="Z3413" s="1" t="s">
        <v>1073</v>
      </c>
    </row>
    <row r="3414" spans="1:26" ht="14.25" customHeight="1">
      <c r="A3414" s="1">
        <v>2450</v>
      </c>
      <c r="B3414" s="2">
        <v>1</v>
      </c>
      <c r="C3414" s="1" t="s">
        <v>3080</v>
      </c>
      <c r="D3414" s="1" t="s">
        <v>3081</v>
      </c>
      <c r="E3414" s="1">
        <v>2020</v>
      </c>
      <c r="F3414" s="1" t="s">
        <v>3082</v>
      </c>
      <c r="G3414" s="1" t="s">
        <v>3083</v>
      </c>
      <c r="H3414" s="8" t="str">
        <f>HYPERLINK("https://doi.org/"&amp;G3414)</f>
        <v>https://doi.org/10.3390/RS12091434</v>
      </c>
      <c r="I3414" s="1" t="s">
        <v>3084</v>
      </c>
      <c r="J3414" s="1" t="s">
        <v>2820</v>
      </c>
      <c r="K3414" s="2">
        <v>1</v>
      </c>
      <c r="L3414" s="2">
        <v>170</v>
      </c>
      <c r="M3414" s="1" t="s">
        <v>3085</v>
      </c>
      <c r="N3414" s="9">
        <v>0.72799999999999998</v>
      </c>
      <c r="O3414" s="15"/>
      <c r="R3414" s="4"/>
      <c r="U3414" s="2" t="s">
        <v>35</v>
      </c>
      <c r="W3414" s="1" t="s">
        <v>2986</v>
      </c>
      <c r="X3414" s="1" t="s">
        <v>1141</v>
      </c>
      <c r="Y3414" s="1" t="s">
        <v>3090</v>
      </c>
      <c r="Z3414" s="1" t="s">
        <v>1073</v>
      </c>
    </row>
    <row r="3415" spans="1:26" ht="14.25" customHeight="1">
      <c r="A3415" s="1">
        <v>2450</v>
      </c>
      <c r="B3415" s="2">
        <v>1</v>
      </c>
      <c r="C3415" s="1" t="s">
        <v>3080</v>
      </c>
      <c r="D3415" s="1" t="s">
        <v>3081</v>
      </c>
      <c r="E3415" s="1">
        <v>2020</v>
      </c>
      <c r="F3415" s="1" t="s">
        <v>3082</v>
      </c>
      <c r="G3415" s="1" t="s">
        <v>3083</v>
      </c>
      <c r="H3415" s="8" t="str">
        <f>HYPERLINK("https://doi.org/"&amp;G3415)</f>
        <v>https://doi.org/10.3390/RS12091434</v>
      </c>
      <c r="I3415" s="1" t="s">
        <v>3084</v>
      </c>
      <c r="J3415" s="1" t="s">
        <v>2820</v>
      </c>
      <c r="K3415" s="2">
        <v>1</v>
      </c>
      <c r="L3415" s="2">
        <v>170</v>
      </c>
      <c r="M3415" s="1" t="s">
        <v>3085</v>
      </c>
      <c r="N3415" s="9">
        <v>0.59899999999999998</v>
      </c>
      <c r="O3415" s="15"/>
      <c r="R3415" s="4"/>
      <c r="U3415" s="2" t="s">
        <v>35</v>
      </c>
      <c r="W3415" s="1" t="s">
        <v>2986</v>
      </c>
      <c r="X3415" s="1" t="s">
        <v>1141</v>
      </c>
      <c r="Y3415" s="1" t="s">
        <v>3091</v>
      </c>
      <c r="Z3415" s="1" t="s">
        <v>1073</v>
      </c>
    </row>
    <row r="3416" spans="1:26" ht="14.25" customHeight="1">
      <c r="A3416" s="1">
        <v>2450</v>
      </c>
      <c r="B3416" s="2">
        <v>1</v>
      </c>
      <c r="C3416" s="1" t="s">
        <v>3080</v>
      </c>
      <c r="D3416" s="1" t="s">
        <v>3081</v>
      </c>
      <c r="E3416" s="1">
        <v>2020</v>
      </c>
      <c r="F3416" s="1" t="s">
        <v>3082</v>
      </c>
      <c r="G3416" s="1" t="s">
        <v>3083</v>
      </c>
      <c r="H3416" s="8" t="str">
        <f>HYPERLINK("https://doi.org/"&amp;G3416)</f>
        <v>https://doi.org/10.3390/RS12091434</v>
      </c>
      <c r="I3416" s="1" t="s">
        <v>3084</v>
      </c>
      <c r="J3416" s="1" t="s">
        <v>2820</v>
      </c>
      <c r="K3416" s="2">
        <v>1</v>
      </c>
      <c r="L3416" s="2">
        <v>170</v>
      </c>
      <c r="M3416" s="1" t="s">
        <v>3085</v>
      </c>
      <c r="N3416" s="9">
        <v>0.73699999999999999</v>
      </c>
      <c r="O3416" s="15"/>
      <c r="R3416" s="4"/>
      <c r="U3416" s="2" t="s">
        <v>35</v>
      </c>
      <c r="W3416" s="1" t="s">
        <v>2986</v>
      </c>
      <c r="X3416" s="1" t="s">
        <v>1141</v>
      </c>
      <c r="Y3416" s="1" t="s">
        <v>3092</v>
      </c>
      <c r="Z3416" s="1" t="s">
        <v>1073</v>
      </c>
    </row>
    <row r="3417" spans="1:26" ht="14.25" customHeight="1">
      <c r="A3417" s="1">
        <v>2450</v>
      </c>
      <c r="B3417" s="2">
        <v>1</v>
      </c>
      <c r="C3417" s="1" t="s">
        <v>3080</v>
      </c>
      <c r="D3417" s="1" t="s">
        <v>3081</v>
      </c>
      <c r="E3417" s="1">
        <v>2020</v>
      </c>
      <c r="F3417" s="1" t="s">
        <v>3082</v>
      </c>
      <c r="G3417" s="1" t="s">
        <v>3083</v>
      </c>
      <c r="H3417" s="8" t="str">
        <f>HYPERLINK("https://doi.org/"&amp;G3417)</f>
        <v>https://doi.org/10.3390/RS12091434</v>
      </c>
      <c r="I3417" s="1" t="s">
        <v>3084</v>
      </c>
      <c r="J3417" s="1" t="s">
        <v>2820</v>
      </c>
      <c r="K3417" s="2">
        <v>1</v>
      </c>
      <c r="L3417" s="2">
        <v>170</v>
      </c>
      <c r="M3417" s="1" t="s">
        <v>3085</v>
      </c>
      <c r="N3417" s="9">
        <v>0.628</v>
      </c>
      <c r="O3417" s="15"/>
      <c r="R3417" s="4"/>
      <c r="U3417" s="2" t="s">
        <v>35</v>
      </c>
      <c r="W3417" s="1" t="s">
        <v>2986</v>
      </c>
      <c r="X3417" s="1" t="s">
        <v>1141</v>
      </c>
      <c r="Y3417" s="1" t="s">
        <v>3093</v>
      </c>
      <c r="Z3417" s="1" t="s">
        <v>1073</v>
      </c>
    </row>
    <row r="3418" spans="1:26" ht="14.25" customHeight="1">
      <c r="A3418" s="1">
        <v>2450</v>
      </c>
      <c r="B3418" s="2">
        <v>1</v>
      </c>
      <c r="C3418" s="1" t="s">
        <v>3080</v>
      </c>
      <c r="D3418" s="1" t="s">
        <v>3081</v>
      </c>
      <c r="E3418" s="1">
        <v>2020</v>
      </c>
      <c r="F3418" s="1" t="s">
        <v>3082</v>
      </c>
      <c r="G3418" s="1" t="s">
        <v>3083</v>
      </c>
      <c r="H3418" s="8" t="str">
        <f>HYPERLINK("https://doi.org/"&amp;G3418)</f>
        <v>https://doi.org/10.3390/RS12091434</v>
      </c>
      <c r="I3418" s="1" t="s">
        <v>3084</v>
      </c>
      <c r="J3418" s="1" t="s">
        <v>2820</v>
      </c>
      <c r="K3418" s="2">
        <v>1</v>
      </c>
      <c r="L3418" s="2">
        <v>150</v>
      </c>
      <c r="M3418" s="1" t="s">
        <v>3085</v>
      </c>
      <c r="N3418" s="9">
        <v>0.77600000000000002</v>
      </c>
      <c r="O3418" s="15"/>
      <c r="R3418" s="4"/>
      <c r="U3418" s="2" t="s">
        <v>35</v>
      </c>
      <c r="W3418" s="1" t="s">
        <v>3094</v>
      </c>
      <c r="X3418" s="1" t="s">
        <v>1141</v>
      </c>
      <c r="Y3418" s="1" t="s">
        <v>3086</v>
      </c>
      <c r="Z3418" s="1" t="s">
        <v>1073</v>
      </c>
    </row>
    <row r="3419" spans="1:26" ht="14.25" customHeight="1">
      <c r="A3419" s="1">
        <v>2450</v>
      </c>
      <c r="B3419" s="2">
        <v>1</v>
      </c>
      <c r="C3419" s="1" t="s">
        <v>3080</v>
      </c>
      <c r="D3419" s="1" t="s">
        <v>3081</v>
      </c>
      <c r="E3419" s="1">
        <v>2020</v>
      </c>
      <c r="F3419" s="1" t="s">
        <v>3082</v>
      </c>
      <c r="G3419" s="1" t="s">
        <v>3083</v>
      </c>
      <c r="H3419" s="8" t="str">
        <f>HYPERLINK("https://doi.org/"&amp;G3419)</f>
        <v>https://doi.org/10.3390/RS12091434</v>
      </c>
      <c r="I3419" s="1" t="s">
        <v>3084</v>
      </c>
      <c r="J3419" s="1" t="s">
        <v>2820</v>
      </c>
      <c r="K3419" s="2">
        <v>1</v>
      </c>
      <c r="L3419" s="2">
        <v>150</v>
      </c>
      <c r="M3419" s="1" t="s">
        <v>3085</v>
      </c>
      <c r="N3419" s="9">
        <v>0.73099999999999998</v>
      </c>
      <c r="O3419" s="15"/>
      <c r="R3419" s="4"/>
      <c r="U3419" s="2" t="s">
        <v>35</v>
      </c>
      <c r="W3419" s="1" t="s">
        <v>3094</v>
      </c>
      <c r="X3419" s="1" t="s">
        <v>1141</v>
      </c>
      <c r="Y3419" s="1" t="s">
        <v>3087</v>
      </c>
      <c r="Z3419" s="1" t="s">
        <v>1073</v>
      </c>
    </row>
    <row r="3420" spans="1:26" ht="14.25" customHeight="1">
      <c r="A3420" s="1">
        <v>2450</v>
      </c>
      <c r="B3420" s="2">
        <v>1</v>
      </c>
      <c r="C3420" s="1" t="s">
        <v>3080</v>
      </c>
      <c r="D3420" s="1" t="s">
        <v>3081</v>
      </c>
      <c r="E3420" s="1">
        <v>2020</v>
      </c>
      <c r="F3420" s="1" t="s">
        <v>3082</v>
      </c>
      <c r="G3420" s="1" t="s">
        <v>3083</v>
      </c>
      <c r="H3420" s="8" t="str">
        <f>HYPERLINK("https://doi.org/"&amp;G3420)</f>
        <v>https://doi.org/10.3390/RS12091434</v>
      </c>
      <c r="I3420" s="1" t="s">
        <v>3084</v>
      </c>
      <c r="J3420" s="1" t="s">
        <v>2820</v>
      </c>
      <c r="K3420" s="2">
        <v>1</v>
      </c>
      <c r="L3420" s="2">
        <v>150</v>
      </c>
      <c r="M3420" s="1" t="s">
        <v>3085</v>
      </c>
      <c r="N3420" s="9">
        <v>0.70899999999999996</v>
      </c>
      <c r="O3420" s="15"/>
      <c r="R3420" s="4"/>
      <c r="U3420" s="2" t="s">
        <v>35</v>
      </c>
      <c r="W3420" s="1" t="s">
        <v>3094</v>
      </c>
      <c r="X3420" s="1" t="s">
        <v>1141</v>
      </c>
      <c r="Y3420" s="1" t="s">
        <v>3088</v>
      </c>
      <c r="Z3420" s="1" t="s">
        <v>1073</v>
      </c>
    </row>
    <row r="3421" spans="1:26" ht="14.25" customHeight="1">
      <c r="A3421" s="1">
        <v>2450</v>
      </c>
      <c r="B3421" s="2">
        <v>1</v>
      </c>
      <c r="C3421" s="1" t="s">
        <v>3080</v>
      </c>
      <c r="D3421" s="1" t="s">
        <v>3081</v>
      </c>
      <c r="E3421" s="1">
        <v>2020</v>
      </c>
      <c r="F3421" s="1" t="s">
        <v>3082</v>
      </c>
      <c r="G3421" s="1" t="s">
        <v>3083</v>
      </c>
      <c r="H3421" s="8" t="str">
        <f>HYPERLINK("https://doi.org/"&amp;G3421)</f>
        <v>https://doi.org/10.3390/RS12091434</v>
      </c>
      <c r="I3421" s="1" t="s">
        <v>3084</v>
      </c>
      <c r="J3421" s="1" t="s">
        <v>2820</v>
      </c>
      <c r="K3421" s="2">
        <v>1</v>
      </c>
      <c r="L3421" s="2">
        <v>150</v>
      </c>
      <c r="M3421" s="1" t="s">
        <v>3085</v>
      </c>
      <c r="N3421" s="9">
        <v>0.75600000000000001</v>
      </c>
      <c r="O3421" s="15"/>
      <c r="R3421" s="4"/>
      <c r="U3421" s="2" t="s">
        <v>35</v>
      </c>
      <c r="W3421" s="1" t="s">
        <v>3094</v>
      </c>
      <c r="X3421" s="1" t="s">
        <v>1141</v>
      </c>
      <c r="Y3421" s="1" t="s">
        <v>3089</v>
      </c>
      <c r="Z3421" s="1" t="s">
        <v>1073</v>
      </c>
    </row>
    <row r="3422" spans="1:26" ht="14.25" customHeight="1">
      <c r="A3422" s="1">
        <v>2450</v>
      </c>
      <c r="B3422" s="2">
        <v>1</v>
      </c>
      <c r="C3422" s="1" t="s">
        <v>3080</v>
      </c>
      <c r="D3422" s="1" t="s">
        <v>3081</v>
      </c>
      <c r="E3422" s="1">
        <v>2020</v>
      </c>
      <c r="F3422" s="1" t="s">
        <v>3082</v>
      </c>
      <c r="G3422" s="1" t="s">
        <v>3083</v>
      </c>
      <c r="H3422" s="8" t="str">
        <f>HYPERLINK("https://doi.org/"&amp;G3422)</f>
        <v>https://doi.org/10.3390/RS12091434</v>
      </c>
      <c r="I3422" s="1" t="s">
        <v>3084</v>
      </c>
      <c r="J3422" s="1" t="s">
        <v>2820</v>
      </c>
      <c r="K3422" s="2">
        <v>1</v>
      </c>
      <c r="L3422" s="2">
        <v>150</v>
      </c>
      <c r="M3422" s="1" t="s">
        <v>3085</v>
      </c>
      <c r="N3422" s="9">
        <v>0.66500000000000004</v>
      </c>
      <c r="O3422" s="15"/>
      <c r="R3422" s="4"/>
      <c r="U3422" s="2" t="s">
        <v>35</v>
      </c>
      <c r="W3422" s="1" t="s">
        <v>3094</v>
      </c>
      <c r="X3422" s="1" t="s">
        <v>1141</v>
      </c>
      <c r="Y3422" s="1" t="s">
        <v>3090</v>
      </c>
      <c r="Z3422" s="1" t="s">
        <v>1073</v>
      </c>
    </row>
    <row r="3423" spans="1:26" ht="14.25" customHeight="1">
      <c r="A3423" s="1">
        <v>2450</v>
      </c>
      <c r="B3423" s="2">
        <v>1</v>
      </c>
      <c r="C3423" s="1" t="s">
        <v>3080</v>
      </c>
      <c r="D3423" s="1" t="s">
        <v>3081</v>
      </c>
      <c r="E3423" s="1">
        <v>2020</v>
      </c>
      <c r="F3423" s="1" t="s">
        <v>3082</v>
      </c>
      <c r="G3423" s="1" t="s">
        <v>3083</v>
      </c>
      <c r="H3423" s="8" t="str">
        <f>HYPERLINK("https://doi.org/"&amp;G3423)</f>
        <v>https://doi.org/10.3390/RS12091434</v>
      </c>
      <c r="I3423" s="1" t="s">
        <v>3084</v>
      </c>
      <c r="J3423" s="1" t="s">
        <v>2820</v>
      </c>
      <c r="K3423" s="2">
        <v>1</v>
      </c>
      <c r="L3423" s="2">
        <v>150</v>
      </c>
      <c r="M3423" s="1" t="s">
        <v>3085</v>
      </c>
      <c r="N3423" s="9">
        <v>0.64</v>
      </c>
      <c r="O3423" s="15"/>
      <c r="R3423" s="4"/>
      <c r="U3423" s="2" t="s">
        <v>35</v>
      </c>
      <c r="W3423" s="1" t="s">
        <v>3094</v>
      </c>
      <c r="X3423" s="1" t="s">
        <v>1141</v>
      </c>
      <c r="Y3423" s="1" t="s">
        <v>3091</v>
      </c>
      <c r="Z3423" s="1" t="s">
        <v>1073</v>
      </c>
    </row>
    <row r="3424" spans="1:26" ht="14.25" customHeight="1">
      <c r="A3424" s="1">
        <v>2450</v>
      </c>
      <c r="B3424" s="2">
        <v>1</v>
      </c>
      <c r="C3424" s="1" t="s">
        <v>3080</v>
      </c>
      <c r="D3424" s="1" t="s">
        <v>3081</v>
      </c>
      <c r="E3424" s="1">
        <v>2020</v>
      </c>
      <c r="F3424" s="1" t="s">
        <v>3082</v>
      </c>
      <c r="G3424" s="1" t="s">
        <v>3083</v>
      </c>
      <c r="H3424" s="8" t="str">
        <f>HYPERLINK("https://doi.org/"&amp;G3424)</f>
        <v>https://doi.org/10.3390/RS12091434</v>
      </c>
      <c r="I3424" s="1" t="s">
        <v>3084</v>
      </c>
      <c r="J3424" s="1" t="s">
        <v>2820</v>
      </c>
      <c r="K3424" s="2">
        <v>1</v>
      </c>
      <c r="L3424" s="2">
        <v>150</v>
      </c>
      <c r="M3424" s="1" t="s">
        <v>3085</v>
      </c>
      <c r="N3424" s="9">
        <v>0.64200000000000002</v>
      </c>
      <c r="O3424" s="15"/>
      <c r="R3424" s="4"/>
      <c r="U3424" s="2" t="s">
        <v>35</v>
      </c>
      <c r="W3424" s="1" t="s">
        <v>3094</v>
      </c>
      <c r="X3424" s="1" t="s">
        <v>1141</v>
      </c>
      <c r="Y3424" s="1" t="s">
        <v>3092</v>
      </c>
      <c r="Z3424" s="1" t="s">
        <v>1073</v>
      </c>
    </row>
    <row r="3425" spans="1:26" ht="14.25" customHeight="1">
      <c r="A3425" s="1">
        <v>2450</v>
      </c>
      <c r="B3425" s="2">
        <v>1</v>
      </c>
      <c r="C3425" s="1" t="s">
        <v>3080</v>
      </c>
      <c r="D3425" s="1" t="s">
        <v>3081</v>
      </c>
      <c r="E3425" s="1">
        <v>2020</v>
      </c>
      <c r="F3425" s="1" t="s">
        <v>3082</v>
      </c>
      <c r="G3425" s="1" t="s">
        <v>3083</v>
      </c>
      <c r="H3425" s="8" t="str">
        <f>HYPERLINK("https://doi.org/"&amp;G3425)</f>
        <v>https://doi.org/10.3390/RS12091434</v>
      </c>
      <c r="I3425" s="1" t="s">
        <v>3084</v>
      </c>
      <c r="J3425" s="1" t="s">
        <v>2820</v>
      </c>
      <c r="K3425" s="2">
        <v>1</v>
      </c>
      <c r="L3425" s="2">
        <v>150</v>
      </c>
      <c r="M3425" s="1" t="s">
        <v>3085</v>
      </c>
      <c r="N3425" s="9">
        <v>0.64</v>
      </c>
      <c r="O3425" s="15"/>
      <c r="R3425" s="4"/>
      <c r="U3425" s="2" t="s">
        <v>35</v>
      </c>
      <c r="W3425" s="1" t="s">
        <v>3094</v>
      </c>
      <c r="X3425" s="1" t="s">
        <v>1141</v>
      </c>
      <c r="Y3425" s="1" t="s">
        <v>3093</v>
      </c>
      <c r="Z3425" s="1" t="s">
        <v>1073</v>
      </c>
    </row>
    <row r="3426" spans="1:26" ht="14.25" customHeight="1">
      <c r="A3426" s="1">
        <v>2385</v>
      </c>
      <c r="B3426" s="2">
        <v>1</v>
      </c>
      <c r="C3426" s="1" t="s">
        <v>3095</v>
      </c>
      <c r="D3426" s="1" t="s">
        <v>3096</v>
      </c>
      <c r="E3426" s="1">
        <v>2020</v>
      </c>
      <c r="F3426" s="1" t="s">
        <v>3097</v>
      </c>
      <c r="G3426" s="1" t="s">
        <v>3098</v>
      </c>
      <c r="H3426" s="8" t="str">
        <f>HYPERLINK("https://doi.org/"&amp;G3426)</f>
        <v>https://doi.org/10.3390/rs12142218</v>
      </c>
      <c r="I3426" s="1" t="s">
        <v>3099</v>
      </c>
      <c r="J3426" s="1" t="s">
        <v>2820</v>
      </c>
      <c r="K3426" s="2">
        <v>1</v>
      </c>
      <c r="L3426" s="2">
        <v>2900</v>
      </c>
      <c r="M3426" s="2" t="s">
        <v>3100</v>
      </c>
      <c r="N3426" s="25">
        <v>0.72550000000000003</v>
      </c>
      <c r="O3426" s="21"/>
      <c r="Q3426" s="2"/>
      <c r="R3426" s="10"/>
      <c r="S3426" s="2"/>
      <c r="T3426" s="2"/>
      <c r="U3426" s="2" t="s">
        <v>35</v>
      </c>
      <c r="V3426" s="2" t="s">
        <v>29</v>
      </c>
      <c r="W3426" s="2" t="s">
        <v>1659</v>
      </c>
      <c r="X3426" s="2" t="s">
        <v>1141</v>
      </c>
      <c r="Y3426" s="2"/>
    </row>
    <row r="3427" spans="1:26" ht="14.25" customHeight="1">
      <c r="A3427" s="1">
        <v>2385</v>
      </c>
      <c r="B3427" s="2">
        <v>1</v>
      </c>
      <c r="C3427" s="1" t="s">
        <v>3095</v>
      </c>
      <c r="D3427" s="1" t="s">
        <v>3096</v>
      </c>
      <c r="E3427" s="1">
        <v>2020</v>
      </c>
      <c r="F3427" s="1" t="s">
        <v>3097</v>
      </c>
      <c r="G3427" s="1" t="s">
        <v>3098</v>
      </c>
      <c r="H3427" s="8" t="str">
        <f>HYPERLINK("https://doi.org/"&amp;G3427)</f>
        <v>https://doi.org/10.3390/rs12142218</v>
      </c>
      <c r="I3427" s="1" t="s">
        <v>3099</v>
      </c>
      <c r="J3427" s="1" t="s">
        <v>2820</v>
      </c>
      <c r="K3427" s="2">
        <v>1</v>
      </c>
      <c r="L3427" s="2">
        <v>2868</v>
      </c>
      <c r="M3427" s="2" t="s">
        <v>3100</v>
      </c>
      <c r="N3427" s="25">
        <v>0.70499999999999996</v>
      </c>
      <c r="O3427" s="21"/>
      <c r="Q3427" s="2"/>
      <c r="R3427" s="10"/>
      <c r="S3427" s="2"/>
      <c r="T3427" s="2"/>
      <c r="U3427" s="2" t="s">
        <v>35</v>
      </c>
      <c r="V3427" s="2" t="s">
        <v>29</v>
      </c>
      <c r="W3427" s="2" t="s">
        <v>1547</v>
      </c>
      <c r="X3427" s="2" t="s">
        <v>1141</v>
      </c>
      <c r="Y3427" s="2"/>
    </row>
    <row r="3428" spans="1:26" ht="14.25" customHeight="1">
      <c r="A3428" s="1">
        <v>2385</v>
      </c>
      <c r="B3428" s="2">
        <v>1</v>
      </c>
      <c r="C3428" s="1" t="s">
        <v>3095</v>
      </c>
      <c r="D3428" s="1" t="s">
        <v>3096</v>
      </c>
      <c r="E3428" s="1">
        <v>2020</v>
      </c>
      <c r="F3428" s="1" t="s">
        <v>3097</v>
      </c>
      <c r="G3428" s="1" t="s">
        <v>3098</v>
      </c>
      <c r="H3428" s="8" t="str">
        <f>HYPERLINK("https://doi.org/"&amp;G3428)</f>
        <v>https://doi.org/10.3390/rs12142218</v>
      </c>
      <c r="I3428" s="1" t="s">
        <v>3099</v>
      </c>
      <c r="J3428" s="1" t="s">
        <v>2820</v>
      </c>
      <c r="K3428" s="2">
        <v>1</v>
      </c>
      <c r="L3428" s="2">
        <v>598</v>
      </c>
      <c r="M3428" s="2" t="s">
        <v>3100</v>
      </c>
      <c r="N3428" s="25">
        <v>0.92449999999999999</v>
      </c>
      <c r="O3428" s="21"/>
      <c r="Q3428" s="2"/>
      <c r="R3428" s="10"/>
      <c r="S3428" s="2"/>
      <c r="T3428" s="2"/>
      <c r="U3428" s="2" t="s">
        <v>35</v>
      </c>
      <c r="V3428" s="2" t="s">
        <v>29</v>
      </c>
      <c r="W3428" s="2" t="s">
        <v>1661</v>
      </c>
      <c r="X3428" s="2" t="s">
        <v>1141</v>
      </c>
      <c r="Y3428" s="2"/>
    </row>
    <row r="3429" spans="1:26" ht="14.25" customHeight="1">
      <c r="A3429" s="1">
        <v>2385</v>
      </c>
      <c r="B3429" s="2">
        <v>1</v>
      </c>
      <c r="C3429" s="1" t="s">
        <v>3095</v>
      </c>
      <c r="D3429" s="1" t="s">
        <v>3096</v>
      </c>
      <c r="E3429" s="1">
        <v>2020</v>
      </c>
      <c r="F3429" s="1" t="s">
        <v>3097</v>
      </c>
      <c r="G3429" s="1" t="s">
        <v>3098</v>
      </c>
      <c r="H3429" s="8" t="str">
        <f>HYPERLINK("https://doi.org/"&amp;G3429)</f>
        <v>https://doi.org/10.3390/rs12142218</v>
      </c>
      <c r="I3429" s="1" t="s">
        <v>3099</v>
      </c>
      <c r="J3429" s="1" t="s">
        <v>2820</v>
      </c>
      <c r="K3429" s="2">
        <v>1</v>
      </c>
      <c r="L3429" s="2">
        <v>1062</v>
      </c>
      <c r="M3429" s="2" t="s">
        <v>3100</v>
      </c>
      <c r="N3429" s="25">
        <v>0.80579999999999996</v>
      </c>
      <c r="O3429" s="21"/>
      <c r="Q3429" s="2"/>
      <c r="R3429" s="10"/>
      <c r="S3429" s="2"/>
      <c r="T3429" s="2"/>
      <c r="U3429" s="2" t="s">
        <v>35</v>
      </c>
      <c r="V3429" s="2" t="s">
        <v>29</v>
      </c>
      <c r="W3429" s="2" t="s">
        <v>1662</v>
      </c>
      <c r="X3429" s="2" t="s">
        <v>1141</v>
      </c>
      <c r="Y3429" s="2"/>
    </row>
    <row r="3430" spans="1:26" ht="14.25" customHeight="1">
      <c r="A3430" s="1">
        <v>2385</v>
      </c>
      <c r="B3430" s="2">
        <v>1</v>
      </c>
      <c r="C3430" s="1" t="s">
        <v>3095</v>
      </c>
      <c r="D3430" s="1" t="s">
        <v>3096</v>
      </c>
      <c r="E3430" s="1">
        <v>2020</v>
      </c>
      <c r="F3430" s="1" t="s">
        <v>3097</v>
      </c>
      <c r="G3430" s="1" t="s">
        <v>3098</v>
      </c>
      <c r="H3430" s="8" t="str">
        <f>HYPERLINK("https://doi.org/"&amp;G3430)</f>
        <v>https://doi.org/10.3390/rs12142218</v>
      </c>
      <c r="I3430" s="1" t="s">
        <v>3099</v>
      </c>
      <c r="J3430" s="1" t="s">
        <v>2820</v>
      </c>
      <c r="K3430" s="2">
        <v>1</v>
      </c>
      <c r="L3430" s="2">
        <v>3222</v>
      </c>
      <c r="M3430" s="2" t="s">
        <v>3100</v>
      </c>
      <c r="N3430" s="25">
        <v>0.84619999999999995</v>
      </c>
      <c r="O3430" s="21"/>
      <c r="Q3430" s="2"/>
      <c r="R3430" s="10"/>
      <c r="S3430" s="2"/>
      <c r="T3430" s="2"/>
      <c r="U3430" s="2" t="s">
        <v>35</v>
      </c>
      <c r="V3430" s="2" t="s">
        <v>29</v>
      </c>
      <c r="W3430" s="2" t="s">
        <v>697</v>
      </c>
      <c r="X3430" s="2" t="s">
        <v>1141</v>
      </c>
      <c r="Y3430" s="2"/>
    </row>
    <row r="3431" spans="1:26" ht="14.25" customHeight="1">
      <c r="A3431" s="1">
        <v>2385</v>
      </c>
      <c r="B3431" s="2">
        <v>1</v>
      </c>
      <c r="C3431" s="1" t="s">
        <v>3095</v>
      </c>
      <c r="D3431" s="1" t="s">
        <v>3096</v>
      </c>
      <c r="E3431" s="1">
        <v>2020</v>
      </c>
      <c r="F3431" s="1" t="s">
        <v>3097</v>
      </c>
      <c r="G3431" s="1" t="s">
        <v>3098</v>
      </c>
      <c r="H3431" s="8" t="str">
        <f>HYPERLINK("https://doi.org/"&amp;G3431)</f>
        <v>https://doi.org/10.3390/rs12142218</v>
      </c>
      <c r="I3431" s="1" t="s">
        <v>3099</v>
      </c>
      <c r="J3431" s="1" t="s">
        <v>2820</v>
      </c>
      <c r="K3431" s="2">
        <v>1</v>
      </c>
      <c r="L3431" s="2">
        <v>3135</v>
      </c>
      <c r="M3431" s="2" t="s">
        <v>3100</v>
      </c>
      <c r="N3431" s="25">
        <v>0.97709999999999997</v>
      </c>
      <c r="O3431" s="21"/>
      <c r="Q3431" s="2"/>
      <c r="R3431" s="10"/>
      <c r="S3431" s="2"/>
      <c r="T3431" s="2"/>
      <c r="U3431" s="2" t="s">
        <v>35</v>
      </c>
      <c r="V3431" s="2" t="s">
        <v>30</v>
      </c>
      <c r="W3431" s="2" t="s">
        <v>3101</v>
      </c>
      <c r="X3431" s="2" t="s">
        <v>1141</v>
      </c>
      <c r="Y3431" s="2"/>
    </row>
    <row r="3432" spans="1:26" ht="14.25" customHeight="1">
      <c r="A3432" s="1">
        <v>2385</v>
      </c>
      <c r="B3432" s="2">
        <v>1</v>
      </c>
      <c r="C3432" s="1" t="s">
        <v>3095</v>
      </c>
      <c r="D3432" s="1" t="s">
        <v>3096</v>
      </c>
      <c r="E3432" s="1">
        <v>2020</v>
      </c>
      <c r="F3432" s="1" t="s">
        <v>3097</v>
      </c>
      <c r="G3432" s="1" t="s">
        <v>3098</v>
      </c>
      <c r="H3432" s="8" t="str">
        <f>HYPERLINK("https://doi.org/"&amp;G3432)</f>
        <v>https://doi.org/10.3390/rs12142218</v>
      </c>
      <c r="I3432" s="1" t="s">
        <v>3099</v>
      </c>
      <c r="J3432" s="1" t="s">
        <v>2820</v>
      </c>
      <c r="K3432" s="2">
        <v>1</v>
      </c>
      <c r="L3432" s="2">
        <v>654</v>
      </c>
      <c r="M3432" s="2" t="s">
        <v>3100</v>
      </c>
      <c r="N3432" s="25">
        <v>0.85919999999999996</v>
      </c>
      <c r="O3432" s="21"/>
      <c r="Q3432" s="2"/>
      <c r="R3432" s="10"/>
      <c r="S3432" s="2"/>
      <c r="T3432" s="2"/>
      <c r="U3432" s="2" t="s">
        <v>35</v>
      </c>
      <c r="V3432" s="2" t="s">
        <v>30</v>
      </c>
      <c r="W3432" s="2" t="s">
        <v>3102</v>
      </c>
      <c r="X3432" s="2" t="s">
        <v>1141</v>
      </c>
      <c r="Y3432" s="2"/>
    </row>
    <row r="3433" spans="1:26" ht="14.25" customHeight="1">
      <c r="A3433" s="1">
        <v>2385</v>
      </c>
      <c r="B3433" s="2">
        <v>1</v>
      </c>
      <c r="C3433" s="1" t="s">
        <v>3095</v>
      </c>
      <c r="D3433" s="1" t="s">
        <v>3096</v>
      </c>
      <c r="E3433" s="1">
        <v>2020</v>
      </c>
      <c r="F3433" s="1" t="s">
        <v>3097</v>
      </c>
      <c r="G3433" s="1" t="s">
        <v>3098</v>
      </c>
      <c r="H3433" s="8" t="str">
        <f>HYPERLINK("https://doi.org/"&amp;G3433)</f>
        <v>https://doi.org/10.3390/rs12142218</v>
      </c>
      <c r="I3433" s="1" t="s">
        <v>3099</v>
      </c>
      <c r="J3433" s="1" t="s">
        <v>2820</v>
      </c>
      <c r="K3433" s="2">
        <v>1</v>
      </c>
      <c r="L3433" s="2">
        <v>752</v>
      </c>
      <c r="M3433" s="2" t="s">
        <v>3100</v>
      </c>
      <c r="N3433" s="25">
        <v>1.1598999999999999</v>
      </c>
      <c r="O3433" s="21"/>
      <c r="Q3433" s="2"/>
      <c r="R3433" s="10"/>
      <c r="S3433" s="2"/>
      <c r="T3433" s="2"/>
      <c r="U3433" s="2" t="s">
        <v>35</v>
      </c>
      <c r="V3433" s="2" t="s">
        <v>30</v>
      </c>
      <c r="W3433" s="2" t="s">
        <v>3103</v>
      </c>
      <c r="X3433" s="2" t="s">
        <v>1141</v>
      </c>
      <c r="Y3433" s="2"/>
    </row>
    <row r="3434" spans="1:26" ht="14.25" customHeight="1">
      <c r="A3434" s="1">
        <v>2385</v>
      </c>
      <c r="B3434" s="2">
        <v>1</v>
      </c>
      <c r="C3434" s="1" t="s">
        <v>3095</v>
      </c>
      <c r="D3434" s="1" t="s">
        <v>3096</v>
      </c>
      <c r="E3434" s="1">
        <v>2020</v>
      </c>
      <c r="F3434" s="1" t="s">
        <v>3097</v>
      </c>
      <c r="G3434" s="1" t="s">
        <v>3098</v>
      </c>
      <c r="H3434" s="8" t="str">
        <f>HYPERLINK("https://doi.org/"&amp;G3434)</f>
        <v>https://doi.org/10.3390/rs12142218</v>
      </c>
      <c r="I3434" s="1" t="s">
        <v>3099</v>
      </c>
      <c r="J3434" s="1" t="s">
        <v>2820</v>
      </c>
      <c r="K3434" s="2">
        <v>1</v>
      </c>
      <c r="L3434" s="2">
        <v>889</v>
      </c>
      <c r="M3434" s="2" t="s">
        <v>3100</v>
      </c>
      <c r="N3434" s="25">
        <v>0.79039999999999999</v>
      </c>
      <c r="O3434" s="21"/>
      <c r="Q3434" s="2"/>
      <c r="R3434" s="10"/>
      <c r="S3434" s="2"/>
      <c r="T3434" s="2"/>
      <c r="U3434" s="2" t="s">
        <v>35</v>
      </c>
      <c r="V3434" s="2" t="s">
        <v>125</v>
      </c>
      <c r="W3434" s="2" t="s">
        <v>1226</v>
      </c>
      <c r="X3434" s="2" t="s">
        <v>1141</v>
      </c>
      <c r="Y3434" s="2"/>
    </row>
    <row r="3435" spans="1:26" ht="14.25" customHeight="1">
      <c r="A3435" s="1">
        <v>2385</v>
      </c>
      <c r="B3435" s="2">
        <v>1</v>
      </c>
      <c r="C3435" s="1" t="s">
        <v>3095</v>
      </c>
      <c r="D3435" s="1" t="s">
        <v>3096</v>
      </c>
      <c r="E3435" s="1">
        <v>2020</v>
      </c>
      <c r="F3435" s="1" t="s">
        <v>3097</v>
      </c>
      <c r="G3435" s="1" t="s">
        <v>3098</v>
      </c>
      <c r="H3435" s="8" t="str">
        <f>HYPERLINK("https://doi.org/"&amp;G3435)</f>
        <v>https://doi.org/10.3390/rs12142218</v>
      </c>
      <c r="I3435" s="1" t="s">
        <v>3099</v>
      </c>
      <c r="J3435" s="1" t="s">
        <v>2820</v>
      </c>
      <c r="K3435" s="2">
        <v>1</v>
      </c>
      <c r="L3435" s="2">
        <v>4384</v>
      </c>
      <c r="M3435" s="2" t="s">
        <v>3100</v>
      </c>
      <c r="N3435" s="25">
        <v>0.49919999999999998</v>
      </c>
      <c r="O3435" s="21"/>
      <c r="Q3435" s="2"/>
      <c r="R3435" s="10"/>
      <c r="S3435" s="2"/>
      <c r="T3435" s="2"/>
      <c r="U3435" s="2" t="s">
        <v>35</v>
      </c>
      <c r="V3435" s="2" t="s">
        <v>125</v>
      </c>
      <c r="W3435" s="2" t="s">
        <v>1563</v>
      </c>
      <c r="X3435" s="2" t="s">
        <v>1141</v>
      </c>
      <c r="Y3435" s="2"/>
    </row>
    <row r="3436" spans="1:26" ht="14.25" customHeight="1">
      <c r="A3436" s="1">
        <v>2385</v>
      </c>
      <c r="B3436" s="2">
        <v>1</v>
      </c>
      <c r="C3436" s="1" t="s">
        <v>3095</v>
      </c>
      <c r="D3436" s="1" t="s">
        <v>3096</v>
      </c>
      <c r="E3436" s="1">
        <v>2020</v>
      </c>
      <c r="F3436" s="1" t="s">
        <v>3097</v>
      </c>
      <c r="G3436" s="1" t="s">
        <v>3098</v>
      </c>
      <c r="H3436" s="8" t="str">
        <f>HYPERLINK("https://doi.org/"&amp;G3436)</f>
        <v>https://doi.org/10.3390/rs12142218</v>
      </c>
      <c r="I3436" s="1" t="s">
        <v>3099</v>
      </c>
      <c r="J3436" s="1" t="s">
        <v>2820</v>
      </c>
      <c r="K3436" s="2">
        <v>1</v>
      </c>
      <c r="L3436" s="2">
        <v>3361</v>
      </c>
      <c r="M3436" s="2" t="s">
        <v>3100</v>
      </c>
      <c r="N3436" s="25">
        <v>0.79869999999999997</v>
      </c>
      <c r="O3436" s="21"/>
      <c r="Q3436" s="2"/>
      <c r="R3436" s="10"/>
      <c r="S3436" s="2"/>
      <c r="T3436" s="2"/>
      <c r="U3436" s="2" t="s">
        <v>35</v>
      </c>
      <c r="V3436" s="2" t="s">
        <v>125</v>
      </c>
      <c r="W3436" s="2" t="s">
        <v>3104</v>
      </c>
      <c r="X3436" s="2" t="s">
        <v>1141</v>
      </c>
      <c r="Y3436" s="2"/>
    </row>
    <row r="3437" spans="1:26" ht="14.25" customHeight="1">
      <c r="A3437" s="1">
        <v>2385</v>
      </c>
      <c r="B3437" s="2">
        <v>1</v>
      </c>
      <c r="C3437" s="1" t="s">
        <v>3095</v>
      </c>
      <c r="D3437" s="1" t="s">
        <v>3096</v>
      </c>
      <c r="E3437" s="1">
        <v>2020</v>
      </c>
      <c r="F3437" s="1" t="s">
        <v>3097</v>
      </c>
      <c r="G3437" s="1" t="s">
        <v>3098</v>
      </c>
      <c r="H3437" s="8" t="str">
        <f>HYPERLINK("https://doi.org/"&amp;G3437)</f>
        <v>https://doi.org/10.3390/rs12142218</v>
      </c>
      <c r="I3437" s="1" t="s">
        <v>3099</v>
      </c>
      <c r="J3437" s="1" t="s">
        <v>2820</v>
      </c>
      <c r="K3437" s="2">
        <v>1</v>
      </c>
      <c r="L3437" s="2">
        <v>542</v>
      </c>
      <c r="M3437" s="2" t="s">
        <v>3100</v>
      </c>
      <c r="N3437" s="25">
        <v>1.1482000000000001</v>
      </c>
      <c r="O3437" s="21"/>
      <c r="Q3437" s="2"/>
      <c r="R3437" s="10"/>
      <c r="S3437" s="2"/>
      <c r="T3437" s="2"/>
      <c r="U3437" s="2" t="s">
        <v>35</v>
      </c>
      <c r="V3437" s="2" t="s">
        <v>125</v>
      </c>
      <c r="W3437" s="2" t="s">
        <v>3105</v>
      </c>
      <c r="X3437" s="2" t="s">
        <v>1141</v>
      </c>
      <c r="Y3437" s="2"/>
    </row>
    <row r="3438" spans="1:26" ht="14.25" customHeight="1">
      <c r="A3438" s="1">
        <v>2385</v>
      </c>
      <c r="B3438" s="2">
        <v>1</v>
      </c>
      <c r="C3438" s="1" t="s">
        <v>3095</v>
      </c>
      <c r="D3438" s="1" t="s">
        <v>3096</v>
      </c>
      <c r="E3438" s="1">
        <v>2020</v>
      </c>
      <c r="F3438" s="1" t="s">
        <v>3097</v>
      </c>
      <c r="G3438" s="1" t="s">
        <v>3098</v>
      </c>
      <c r="H3438" s="8" t="str">
        <f>HYPERLINK("https://doi.org/"&amp;G3438)</f>
        <v>https://doi.org/10.3390/rs12142218</v>
      </c>
      <c r="I3438" s="1" t="s">
        <v>3099</v>
      </c>
      <c r="J3438" s="1" t="s">
        <v>2820</v>
      </c>
      <c r="K3438" s="2">
        <v>1</v>
      </c>
      <c r="L3438" s="2">
        <v>2153</v>
      </c>
      <c r="M3438" s="2" t="s">
        <v>3100</v>
      </c>
      <c r="N3438" s="25">
        <v>0.50749999999999995</v>
      </c>
      <c r="O3438" s="21"/>
      <c r="Q3438" s="2"/>
      <c r="R3438" s="10"/>
      <c r="S3438" s="2"/>
      <c r="T3438" s="2"/>
      <c r="U3438" s="2" t="s">
        <v>35</v>
      </c>
      <c r="V3438" s="2" t="s">
        <v>125</v>
      </c>
      <c r="W3438" s="2" t="s">
        <v>3106</v>
      </c>
      <c r="X3438" s="2" t="s">
        <v>1141</v>
      </c>
      <c r="Y3438" s="2"/>
    </row>
    <row r="3439" spans="1:26" ht="14.25" customHeight="1">
      <c r="A3439" s="1">
        <v>2385</v>
      </c>
      <c r="B3439" s="2">
        <v>1</v>
      </c>
      <c r="C3439" s="1" t="s">
        <v>3095</v>
      </c>
      <c r="D3439" s="1" t="s">
        <v>3096</v>
      </c>
      <c r="E3439" s="1">
        <v>2020</v>
      </c>
      <c r="F3439" s="1" t="s">
        <v>3097</v>
      </c>
      <c r="G3439" s="1" t="s">
        <v>3098</v>
      </c>
      <c r="H3439" s="8" t="str">
        <f>HYPERLINK("https://doi.org/"&amp;G3439)</f>
        <v>https://doi.org/10.3390/rs12142218</v>
      </c>
      <c r="I3439" s="1" t="s">
        <v>3099</v>
      </c>
      <c r="J3439" s="1" t="s">
        <v>2820</v>
      </c>
      <c r="K3439" s="2">
        <v>1</v>
      </c>
      <c r="L3439" s="2">
        <v>496</v>
      </c>
      <c r="M3439" s="2" t="s">
        <v>3100</v>
      </c>
      <c r="N3439" s="25">
        <v>1.1600999999999999</v>
      </c>
      <c r="O3439" s="21"/>
      <c r="Q3439" s="2"/>
      <c r="R3439" s="10"/>
      <c r="S3439" s="2"/>
      <c r="T3439" s="2"/>
      <c r="U3439" s="2" t="s">
        <v>35</v>
      </c>
      <c r="V3439" s="2" t="s">
        <v>32</v>
      </c>
      <c r="W3439" s="2" t="s">
        <v>3107</v>
      </c>
      <c r="X3439" s="2" t="s">
        <v>1141</v>
      </c>
      <c r="Y3439" s="2"/>
    </row>
    <row r="3440" spans="1:26" ht="14.25" customHeight="1">
      <c r="A3440" s="1">
        <v>2385</v>
      </c>
      <c r="B3440" s="2">
        <v>1</v>
      </c>
      <c r="C3440" s="1" t="s">
        <v>3095</v>
      </c>
      <c r="D3440" s="1" t="s">
        <v>3096</v>
      </c>
      <c r="E3440" s="1">
        <v>2020</v>
      </c>
      <c r="F3440" s="1" t="s">
        <v>3097</v>
      </c>
      <c r="G3440" s="1" t="s">
        <v>3098</v>
      </c>
      <c r="H3440" s="8" t="str">
        <f>HYPERLINK("https://doi.org/"&amp;G3440)</f>
        <v>https://doi.org/10.3390/rs12142218</v>
      </c>
      <c r="I3440" s="1" t="s">
        <v>3099</v>
      </c>
      <c r="J3440" s="1" t="s">
        <v>2820</v>
      </c>
      <c r="K3440" s="2">
        <v>1</v>
      </c>
      <c r="L3440" s="2">
        <v>1296</v>
      </c>
      <c r="M3440" s="2" t="s">
        <v>3100</v>
      </c>
      <c r="N3440" s="25">
        <v>0.63149999999999995</v>
      </c>
      <c r="O3440" s="21"/>
      <c r="Q3440" s="2"/>
      <c r="R3440" s="10"/>
      <c r="S3440" s="2"/>
      <c r="T3440" s="2"/>
      <c r="U3440" s="2" t="s">
        <v>35</v>
      </c>
      <c r="V3440" s="2" t="s">
        <v>32</v>
      </c>
      <c r="W3440" s="2" t="s">
        <v>3108</v>
      </c>
      <c r="X3440" s="2" t="s">
        <v>1141</v>
      </c>
      <c r="Y3440" s="2"/>
    </row>
    <row r="3441" spans="1:25" ht="14.25" customHeight="1">
      <c r="A3441" s="1">
        <v>2385</v>
      </c>
      <c r="B3441" s="2">
        <v>1</v>
      </c>
      <c r="C3441" s="1" t="s">
        <v>3095</v>
      </c>
      <c r="D3441" s="1" t="s">
        <v>3096</v>
      </c>
      <c r="E3441" s="1">
        <v>2020</v>
      </c>
      <c r="F3441" s="1" t="s">
        <v>3097</v>
      </c>
      <c r="G3441" s="1" t="s">
        <v>3098</v>
      </c>
      <c r="H3441" s="8" t="str">
        <f>HYPERLINK("https://doi.org/"&amp;G3441)</f>
        <v>https://doi.org/10.3390/rs12142218</v>
      </c>
      <c r="I3441" s="1" t="s">
        <v>3099</v>
      </c>
      <c r="J3441" s="1" t="s">
        <v>2820</v>
      </c>
      <c r="K3441" s="2">
        <v>1</v>
      </c>
      <c r="L3441" s="2">
        <v>2005</v>
      </c>
      <c r="M3441" s="2" t="s">
        <v>3100</v>
      </c>
      <c r="N3441" s="25">
        <v>0.62229999999999996</v>
      </c>
      <c r="O3441" s="21"/>
      <c r="Q3441" s="2"/>
      <c r="R3441" s="10"/>
      <c r="S3441" s="2"/>
      <c r="T3441" s="2"/>
      <c r="U3441" s="2" t="s">
        <v>35</v>
      </c>
      <c r="V3441" s="2" t="s">
        <v>32</v>
      </c>
      <c r="W3441" s="2" t="s">
        <v>3109</v>
      </c>
      <c r="X3441" s="2" t="s">
        <v>1141</v>
      </c>
      <c r="Y3441" s="2"/>
    </row>
    <row r="3442" spans="1:25" ht="14.25" customHeight="1">
      <c r="A3442" s="1">
        <v>2385</v>
      </c>
      <c r="B3442" s="2">
        <v>1</v>
      </c>
      <c r="C3442" s="1" t="s">
        <v>3095</v>
      </c>
      <c r="D3442" s="1" t="s">
        <v>3096</v>
      </c>
      <c r="E3442" s="1">
        <v>2020</v>
      </c>
      <c r="F3442" s="1" t="s">
        <v>3097</v>
      </c>
      <c r="G3442" s="1" t="s">
        <v>3098</v>
      </c>
      <c r="H3442" s="8" t="str">
        <f>HYPERLINK("https://doi.org/"&amp;G3442)</f>
        <v>https://doi.org/10.3390/rs12142218</v>
      </c>
      <c r="I3442" s="1" t="s">
        <v>3099</v>
      </c>
      <c r="J3442" s="1" t="s">
        <v>2820</v>
      </c>
      <c r="K3442" s="2">
        <v>1</v>
      </c>
      <c r="L3442" s="2">
        <v>5265</v>
      </c>
      <c r="M3442" s="2" t="s">
        <v>3100</v>
      </c>
      <c r="N3442" s="25">
        <v>0.8196</v>
      </c>
      <c r="O3442" s="21"/>
      <c r="Q3442" s="2"/>
      <c r="R3442" s="10"/>
      <c r="S3442" s="2"/>
      <c r="T3442" s="2"/>
      <c r="U3442" s="2" t="s">
        <v>35</v>
      </c>
      <c r="V3442" s="2" t="s">
        <v>32</v>
      </c>
      <c r="W3442" s="2" t="s">
        <v>1567</v>
      </c>
      <c r="X3442" s="2" t="s">
        <v>1141</v>
      </c>
      <c r="Y3442" s="2"/>
    </row>
    <row r="3443" spans="1:25" ht="14.25" customHeight="1">
      <c r="A3443" s="1">
        <v>2385</v>
      </c>
      <c r="B3443" s="2">
        <v>1</v>
      </c>
      <c r="C3443" s="1" t="s">
        <v>3095</v>
      </c>
      <c r="D3443" s="1" t="s">
        <v>3096</v>
      </c>
      <c r="E3443" s="1">
        <v>2020</v>
      </c>
      <c r="F3443" s="1" t="s">
        <v>3097</v>
      </c>
      <c r="G3443" s="1" t="s">
        <v>3098</v>
      </c>
      <c r="H3443" s="8" t="str">
        <f>HYPERLINK("https://doi.org/"&amp;G3443)</f>
        <v>https://doi.org/10.3390/rs12142218</v>
      </c>
      <c r="I3443" s="1" t="s">
        <v>3099</v>
      </c>
      <c r="J3443" s="1" t="s">
        <v>2820</v>
      </c>
      <c r="K3443" s="2">
        <v>1</v>
      </c>
      <c r="L3443" s="2">
        <v>4913</v>
      </c>
      <c r="M3443" s="2" t="s">
        <v>3100</v>
      </c>
      <c r="N3443" s="25">
        <v>0.66959999999999997</v>
      </c>
      <c r="O3443" s="21"/>
      <c r="Q3443" s="2"/>
      <c r="R3443" s="10"/>
      <c r="S3443" s="2"/>
      <c r="T3443" s="2"/>
      <c r="U3443" s="2" t="s">
        <v>35</v>
      </c>
      <c r="V3443" s="2" t="s">
        <v>32</v>
      </c>
      <c r="W3443" s="2" t="s">
        <v>3110</v>
      </c>
      <c r="X3443" s="2" t="s">
        <v>1141</v>
      </c>
      <c r="Y3443" s="2"/>
    </row>
    <row r="3444" spans="1:25" ht="14.25" customHeight="1">
      <c r="A3444" s="1">
        <v>2385</v>
      </c>
      <c r="B3444" s="2">
        <v>1</v>
      </c>
      <c r="C3444" s="1" t="s">
        <v>3095</v>
      </c>
      <c r="D3444" s="1" t="s">
        <v>3096</v>
      </c>
      <c r="E3444" s="1">
        <v>2020</v>
      </c>
      <c r="F3444" s="1" t="s">
        <v>3097</v>
      </c>
      <c r="G3444" s="1" t="s">
        <v>3098</v>
      </c>
      <c r="H3444" s="8" t="str">
        <f>HYPERLINK("https://doi.org/"&amp;G3444)</f>
        <v>https://doi.org/10.3390/rs12142218</v>
      </c>
      <c r="I3444" s="1" t="s">
        <v>3099</v>
      </c>
      <c r="J3444" s="1" t="s">
        <v>2820</v>
      </c>
      <c r="K3444" s="2">
        <v>1</v>
      </c>
      <c r="L3444" s="2">
        <v>1023</v>
      </c>
      <c r="M3444" s="2" t="s">
        <v>3100</v>
      </c>
      <c r="N3444" s="25">
        <v>0.45100000000000001</v>
      </c>
      <c r="O3444" s="21"/>
      <c r="Q3444" s="2"/>
      <c r="R3444" s="10"/>
      <c r="S3444" s="2"/>
      <c r="T3444" s="2"/>
      <c r="U3444" s="2" t="s">
        <v>35</v>
      </c>
      <c r="V3444" s="2" t="s">
        <v>32</v>
      </c>
      <c r="W3444" s="2" t="s">
        <v>3111</v>
      </c>
      <c r="X3444" s="2" t="s">
        <v>1141</v>
      </c>
      <c r="Y3444" s="2"/>
    </row>
    <row r="3445" spans="1:25" ht="14.25" customHeight="1">
      <c r="A3445" s="1">
        <v>2385</v>
      </c>
      <c r="B3445" s="2">
        <v>1</v>
      </c>
      <c r="C3445" s="1" t="s">
        <v>3095</v>
      </c>
      <c r="D3445" s="1" t="s">
        <v>3096</v>
      </c>
      <c r="E3445" s="1">
        <v>2020</v>
      </c>
      <c r="F3445" s="1" t="s">
        <v>3097</v>
      </c>
      <c r="G3445" s="1" t="s">
        <v>3098</v>
      </c>
      <c r="H3445" s="8" t="str">
        <f>HYPERLINK("https://doi.org/"&amp;G3445)</f>
        <v>https://doi.org/10.3390/rs12142218</v>
      </c>
      <c r="I3445" s="1" t="s">
        <v>3099</v>
      </c>
      <c r="J3445" s="1" t="s">
        <v>2820</v>
      </c>
      <c r="K3445" s="2">
        <v>1</v>
      </c>
      <c r="L3445" s="2">
        <v>4890</v>
      </c>
      <c r="M3445" s="2" t="s">
        <v>3100</v>
      </c>
      <c r="N3445" s="25">
        <v>0.7278</v>
      </c>
      <c r="O3445" s="21"/>
      <c r="Q3445" s="2"/>
      <c r="R3445" s="10"/>
      <c r="S3445" s="2"/>
      <c r="T3445" s="2"/>
      <c r="U3445" s="2" t="s">
        <v>35</v>
      </c>
      <c r="V3445" s="2" t="s">
        <v>32</v>
      </c>
      <c r="W3445" s="2" t="s">
        <v>3112</v>
      </c>
      <c r="X3445" s="2" t="s">
        <v>1141</v>
      </c>
      <c r="Y3445" s="2"/>
    </row>
    <row r="3446" spans="1:25" ht="14.25" customHeight="1">
      <c r="A3446" s="1">
        <v>2385</v>
      </c>
      <c r="B3446" s="2">
        <v>1</v>
      </c>
      <c r="C3446" s="1" t="s">
        <v>3095</v>
      </c>
      <c r="D3446" s="1" t="s">
        <v>3096</v>
      </c>
      <c r="E3446" s="1">
        <v>2020</v>
      </c>
      <c r="F3446" s="1" t="s">
        <v>3097</v>
      </c>
      <c r="G3446" s="1" t="s">
        <v>3098</v>
      </c>
      <c r="H3446" s="8" t="str">
        <f>HYPERLINK("https://doi.org/"&amp;G3446)</f>
        <v>https://doi.org/10.3390/rs12142218</v>
      </c>
      <c r="I3446" s="1" t="s">
        <v>3099</v>
      </c>
      <c r="J3446" s="1" t="s">
        <v>2820</v>
      </c>
      <c r="K3446" s="2">
        <v>1</v>
      </c>
      <c r="L3446" s="2">
        <v>4714</v>
      </c>
      <c r="M3446" s="2" t="s">
        <v>3100</v>
      </c>
      <c r="N3446" s="25">
        <v>0.63539999999999996</v>
      </c>
      <c r="O3446" s="21"/>
      <c r="Q3446" s="2"/>
      <c r="R3446" s="10"/>
      <c r="S3446" s="2"/>
      <c r="T3446" s="2"/>
      <c r="U3446" s="2" t="s">
        <v>35</v>
      </c>
      <c r="V3446" s="2" t="s">
        <v>32</v>
      </c>
      <c r="W3446" s="2" t="s">
        <v>1570</v>
      </c>
      <c r="X3446" s="2" t="s">
        <v>1141</v>
      </c>
      <c r="Y3446" s="2"/>
    </row>
    <row r="3447" spans="1:25" ht="14.25" customHeight="1">
      <c r="A3447" s="1">
        <v>2385</v>
      </c>
      <c r="B3447" s="2">
        <v>1</v>
      </c>
      <c r="C3447" s="1" t="s">
        <v>3095</v>
      </c>
      <c r="D3447" s="1" t="s">
        <v>3096</v>
      </c>
      <c r="E3447" s="1">
        <v>2020</v>
      </c>
      <c r="F3447" s="1" t="s">
        <v>3097</v>
      </c>
      <c r="G3447" s="1" t="s">
        <v>3098</v>
      </c>
      <c r="H3447" s="8" t="str">
        <f>HYPERLINK("https://doi.org/"&amp;G3447)</f>
        <v>https://doi.org/10.3390/rs12142218</v>
      </c>
      <c r="I3447" s="1" t="s">
        <v>3099</v>
      </c>
      <c r="J3447" s="1" t="s">
        <v>2820</v>
      </c>
      <c r="K3447" s="2">
        <v>1</v>
      </c>
      <c r="L3447" s="2">
        <v>1075</v>
      </c>
      <c r="M3447" s="2" t="s">
        <v>3100</v>
      </c>
      <c r="N3447" s="25">
        <v>0.8095</v>
      </c>
      <c r="O3447" s="21"/>
      <c r="Q3447" s="2"/>
      <c r="R3447" s="10"/>
      <c r="S3447" s="2"/>
      <c r="T3447" s="2"/>
      <c r="U3447" s="2" t="s">
        <v>35</v>
      </c>
      <c r="V3447" s="2" t="s">
        <v>32</v>
      </c>
      <c r="W3447" s="2" t="s">
        <v>3113</v>
      </c>
      <c r="X3447" s="2" t="s">
        <v>1141</v>
      </c>
      <c r="Y3447" s="2"/>
    </row>
    <row r="3448" spans="1:25" ht="14.25" customHeight="1">
      <c r="A3448" s="1">
        <v>2385</v>
      </c>
      <c r="B3448" s="2">
        <v>1</v>
      </c>
      <c r="C3448" s="1" t="s">
        <v>3095</v>
      </c>
      <c r="D3448" s="1" t="s">
        <v>3096</v>
      </c>
      <c r="E3448" s="1">
        <v>2020</v>
      </c>
      <c r="F3448" s="1" t="s">
        <v>3097</v>
      </c>
      <c r="G3448" s="1" t="s">
        <v>3098</v>
      </c>
      <c r="H3448" s="8" t="str">
        <f>HYPERLINK("https://doi.org/"&amp;G3448)</f>
        <v>https://doi.org/10.3390/rs12142218</v>
      </c>
      <c r="I3448" s="1" t="s">
        <v>3099</v>
      </c>
      <c r="J3448" s="1" t="s">
        <v>2820</v>
      </c>
      <c r="K3448" s="2">
        <v>1</v>
      </c>
      <c r="L3448" s="2">
        <v>1528</v>
      </c>
      <c r="M3448" s="2" t="s">
        <v>3100</v>
      </c>
      <c r="N3448" s="25">
        <v>0.622</v>
      </c>
      <c r="O3448" s="21"/>
      <c r="Q3448" s="2"/>
      <c r="R3448" s="10"/>
      <c r="S3448" s="2"/>
      <c r="T3448" s="2"/>
      <c r="U3448" s="2" t="s">
        <v>35</v>
      </c>
      <c r="V3448" s="2" t="s">
        <v>36</v>
      </c>
      <c r="W3448" s="2" t="s">
        <v>3114</v>
      </c>
      <c r="X3448" s="2" t="s">
        <v>1141</v>
      </c>
      <c r="Y3448" s="2"/>
    </row>
    <row r="3449" spans="1:25" ht="14.25" customHeight="1">
      <c r="A3449" s="1">
        <v>2385</v>
      </c>
      <c r="B3449" s="2">
        <v>1</v>
      </c>
      <c r="C3449" s="1" t="s">
        <v>3095</v>
      </c>
      <c r="D3449" s="1" t="s">
        <v>3096</v>
      </c>
      <c r="E3449" s="1">
        <v>2020</v>
      </c>
      <c r="F3449" s="1" t="s">
        <v>3097</v>
      </c>
      <c r="G3449" s="1" t="s">
        <v>3098</v>
      </c>
      <c r="H3449" s="8" t="str">
        <f>HYPERLINK("https://doi.org/"&amp;G3449)</f>
        <v>https://doi.org/10.3390/rs12142218</v>
      </c>
      <c r="I3449" s="1" t="s">
        <v>3099</v>
      </c>
      <c r="J3449" s="1" t="s">
        <v>2820</v>
      </c>
      <c r="K3449" s="2">
        <v>1</v>
      </c>
      <c r="L3449" s="2">
        <v>1484</v>
      </c>
      <c r="M3449" s="2" t="s">
        <v>3100</v>
      </c>
      <c r="N3449" s="25">
        <v>0.85040000000000004</v>
      </c>
      <c r="O3449" s="21"/>
      <c r="Q3449" s="2"/>
      <c r="R3449" s="10"/>
      <c r="S3449" s="2"/>
      <c r="T3449" s="2"/>
      <c r="U3449" s="2" t="s">
        <v>35</v>
      </c>
      <c r="V3449" s="2" t="s">
        <v>36</v>
      </c>
      <c r="W3449" s="2" t="s">
        <v>423</v>
      </c>
      <c r="X3449" s="2" t="s">
        <v>1141</v>
      </c>
      <c r="Y3449" s="2"/>
    </row>
    <row r="3450" spans="1:25" ht="14.25" customHeight="1">
      <c r="A3450" s="1">
        <v>2385</v>
      </c>
      <c r="B3450" s="2">
        <v>1</v>
      </c>
      <c r="C3450" s="1" t="s">
        <v>3095</v>
      </c>
      <c r="D3450" s="1" t="s">
        <v>3096</v>
      </c>
      <c r="E3450" s="1">
        <v>2020</v>
      </c>
      <c r="F3450" s="1" t="s">
        <v>3097</v>
      </c>
      <c r="G3450" s="1" t="s">
        <v>3098</v>
      </c>
      <c r="H3450" s="8" t="str">
        <f>HYPERLINK("https://doi.org/"&amp;G3450)</f>
        <v>https://doi.org/10.3390/rs12142218</v>
      </c>
      <c r="I3450" s="1" t="s">
        <v>3099</v>
      </c>
      <c r="J3450" s="1" t="s">
        <v>2820</v>
      </c>
      <c r="K3450" s="2">
        <v>1</v>
      </c>
      <c r="L3450" s="2">
        <v>1931</v>
      </c>
      <c r="M3450" s="2" t="s">
        <v>3100</v>
      </c>
      <c r="N3450" s="25">
        <v>0.59260000000000002</v>
      </c>
      <c r="O3450" s="21"/>
      <c r="Q3450" s="2"/>
      <c r="R3450" s="10"/>
      <c r="S3450" s="2"/>
      <c r="T3450" s="2"/>
      <c r="U3450" s="2" t="s">
        <v>35</v>
      </c>
      <c r="V3450" s="2" t="s">
        <v>36</v>
      </c>
      <c r="W3450" s="2" t="s">
        <v>1280</v>
      </c>
      <c r="X3450" s="2" t="s">
        <v>1141</v>
      </c>
      <c r="Y3450" s="2"/>
    </row>
    <row r="3451" spans="1:25" ht="14.25" customHeight="1">
      <c r="A3451" s="1">
        <v>2385</v>
      </c>
      <c r="B3451" s="2">
        <v>1</v>
      </c>
      <c r="C3451" s="1" t="s">
        <v>3095</v>
      </c>
      <c r="D3451" s="1" t="s">
        <v>3096</v>
      </c>
      <c r="E3451" s="1">
        <v>2020</v>
      </c>
      <c r="F3451" s="1" t="s">
        <v>3097</v>
      </c>
      <c r="G3451" s="1" t="s">
        <v>3098</v>
      </c>
      <c r="H3451" s="8" t="str">
        <f>HYPERLINK("https://doi.org/"&amp;G3451)</f>
        <v>https://doi.org/10.3390/rs12142218</v>
      </c>
      <c r="I3451" s="1" t="s">
        <v>3099</v>
      </c>
      <c r="J3451" s="1" t="s">
        <v>2820</v>
      </c>
      <c r="K3451" s="2">
        <v>1</v>
      </c>
      <c r="L3451" s="2">
        <v>4372</v>
      </c>
      <c r="M3451" s="2" t="s">
        <v>3100</v>
      </c>
      <c r="N3451" s="25">
        <v>0.67800000000000005</v>
      </c>
      <c r="O3451" s="21"/>
      <c r="Q3451" s="2"/>
      <c r="R3451" s="10"/>
      <c r="S3451" s="2"/>
      <c r="T3451" s="2"/>
      <c r="U3451" s="2" t="s">
        <v>35</v>
      </c>
      <c r="V3451" s="2" t="s">
        <v>27</v>
      </c>
      <c r="W3451" s="2" t="s">
        <v>1559</v>
      </c>
      <c r="X3451" s="2" t="s">
        <v>1141</v>
      </c>
      <c r="Y3451" s="2"/>
    </row>
    <row r="3452" spans="1:25" ht="14.25" customHeight="1">
      <c r="A3452" s="1">
        <v>2385</v>
      </c>
      <c r="B3452" s="2">
        <v>1</v>
      </c>
      <c r="C3452" s="1" t="s">
        <v>3095</v>
      </c>
      <c r="D3452" s="1" t="s">
        <v>3096</v>
      </c>
      <c r="E3452" s="1">
        <v>2020</v>
      </c>
      <c r="F3452" s="1" t="s">
        <v>3097</v>
      </c>
      <c r="G3452" s="1" t="s">
        <v>3098</v>
      </c>
      <c r="H3452" s="8" t="str">
        <f>HYPERLINK("https://doi.org/"&amp;G3452)</f>
        <v>https://doi.org/10.3390/rs12142218</v>
      </c>
      <c r="I3452" s="1" t="s">
        <v>3099</v>
      </c>
      <c r="J3452" s="1" t="s">
        <v>2820</v>
      </c>
      <c r="K3452" s="2">
        <v>1</v>
      </c>
      <c r="L3452" s="2">
        <v>4011</v>
      </c>
      <c r="M3452" s="2" t="s">
        <v>3100</v>
      </c>
      <c r="N3452" s="25">
        <v>0.77429999999999999</v>
      </c>
      <c r="O3452" s="21"/>
      <c r="Q3452" s="2"/>
      <c r="R3452" s="10"/>
      <c r="S3452" s="2"/>
      <c r="T3452" s="2"/>
      <c r="U3452" s="2" t="s">
        <v>35</v>
      </c>
      <c r="V3452" s="2" t="s">
        <v>27</v>
      </c>
      <c r="W3452" s="2" t="s">
        <v>3115</v>
      </c>
      <c r="X3452" s="2" t="s">
        <v>1141</v>
      </c>
      <c r="Y3452" s="2"/>
    </row>
    <row r="3453" spans="1:25" ht="14.25" customHeight="1">
      <c r="A3453" s="1">
        <v>2385</v>
      </c>
      <c r="B3453" s="2">
        <v>1</v>
      </c>
      <c r="C3453" s="1" t="s">
        <v>3095</v>
      </c>
      <c r="D3453" s="1" t="s">
        <v>3096</v>
      </c>
      <c r="E3453" s="1">
        <v>2020</v>
      </c>
      <c r="F3453" s="1" t="s">
        <v>3097</v>
      </c>
      <c r="G3453" s="1" t="s">
        <v>3098</v>
      </c>
      <c r="H3453" s="8" t="str">
        <f>HYPERLINK("https://doi.org/"&amp;G3453)</f>
        <v>https://doi.org/10.3390/rs12142218</v>
      </c>
      <c r="I3453" s="1" t="s">
        <v>3099</v>
      </c>
      <c r="J3453" s="1" t="s">
        <v>2820</v>
      </c>
      <c r="K3453" s="2">
        <v>1</v>
      </c>
      <c r="L3453" s="2">
        <v>3401</v>
      </c>
      <c r="M3453" s="2" t="s">
        <v>3100</v>
      </c>
      <c r="N3453" s="25">
        <v>0.65559999999999996</v>
      </c>
      <c r="O3453" s="21"/>
      <c r="Q3453" s="2"/>
      <c r="R3453" s="10"/>
      <c r="S3453" s="2"/>
      <c r="T3453" s="2"/>
      <c r="U3453" s="2" t="s">
        <v>35</v>
      </c>
      <c r="V3453" s="2" t="s">
        <v>27</v>
      </c>
      <c r="W3453" s="2" t="s">
        <v>3116</v>
      </c>
      <c r="X3453" s="2" t="s">
        <v>1141</v>
      </c>
      <c r="Y3453" s="2"/>
    </row>
    <row r="3454" spans="1:25" ht="14.25" customHeight="1">
      <c r="A3454" s="1">
        <v>2385</v>
      </c>
      <c r="B3454" s="2">
        <v>1</v>
      </c>
      <c r="C3454" s="1" t="s">
        <v>3095</v>
      </c>
      <c r="D3454" s="1" t="s">
        <v>3096</v>
      </c>
      <c r="E3454" s="1">
        <v>2020</v>
      </c>
      <c r="F3454" s="1" t="s">
        <v>3097</v>
      </c>
      <c r="G3454" s="1" t="s">
        <v>3098</v>
      </c>
      <c r="H3454" s="8" t="str">
        <f>HYPERLINK("https://doi.org/"&amp;G3454)</f>
        <v>https://doi.org/10.3390/rs12142218</v>
      </c>
      <c r="I3454" s="1" t="s">
        <v>3099</v>
      </c>
      <c r="J3454" s="1" t="s">
        <v>2820</v>
      </c>
      <c r="K3454" s="2">
        <v>1</v>
      </c>
      <c r="L3454" s="2">
        <v>3088</v>
      </c>
      <c r="M3454" s="2" t="s">
        <v>3100</v>
      </c>
      <c r="N3454" s="25">
        <v>1.0609999999999999</v>
      </c>
      <c r="O3454" s="21"/>
      <c r="Q3454" s="2"/>
      <c r="R3454" s="10"/>
      <c r="S3454" s="2"/>
      <c r="T3454" s="2"/>
      <c r="U3454" s="2" t="s">
        <v>35</v>
      </c>
      <c r="V3454" s="2" t="s">
        <v>27</v>
      </c>
      <c r="W3454" s="2" t="s">
        <v>3117</v>
      </c>
      <c r="X3454" s="2" t="s">
        <v>1141</v>
      </c>
      <c r="Y3454" s="2"/>
    </row>
    <row r="3455" spans="1:25" ht="14.25" customHeight="1">
      <c r="A3455" s="1">
        <v>2385</v>
      </c>
      <c r="B3455" s="2">
        <v>1</v>
      </c>
      <c r="C3455" s="1" t="s">
        <v>3095</v>
      </c>
      <c r="D3455" s="1" t="s">
        <v>3096</v>
      </c>
      <c r="E3455" s="1">
        <v>2020</v>
      </c>
      <c r="F3455" s="1" t="s">
        <v>3097</v>
      </c>
      <c r="G3455" s="1" t="s">
        <v>3098</v>
      </c>
      <c r="H3455" s="8" t="str">
        <f>HYPERLINK("https://doi.org/"&amp;G3455)</f>
        <v>https://doi.org/10.3390/rs12142218</v>
      </c>
      <c r="I3455" s="1" t="s">
        <v>3099</v>
      </c>
      <c r="J3455" s="1" t="s">
        <v>2820</v>
      </c>
      <c r="K3455" s="2">
        <v>1</v>
      </c>
      <c r="L3455" s="2">
        <v>1338</v>
      </c>
      <c r="M3455" s="2" t="s">
        <v>3100</v>
      </c>
      <c r="N3455" s="25">
        <v>0.97689999999999999</v>
      </c>
      <c r="O3455" s="21"/>
      <c r="Q3455" s="2"/>
      <c r="R3455" s="10"/>
      <c r="S3455" s="2"/>
      <c r="T3455" s="2"/>
      <c r="U3455" s="2" t="s">
        <v>35</v>
      </c>
      <c r="V3455" s="2" t="s">
        <v>27</v>
      </c>
      <c r="W3455" s="2" t="s">
        <v>3118</v>
      </c>
      <c r="X3455" s="2" t="s">
        <v>1141</v>
      </c>
      <c r="Y3455" s="2"/>
    </row>
    <row r="3456" spans="1:25" ht="14.25" customHeight="1">
      <c r="A3456" s="1">
        <v>2385</v>
      </c>
      <c r="B3456" s="2">
        <v>1</v>
      </c>
      <c r="C3456" s="1" t="s">
        <v>3095</v>
      </c>
      <c r="D3456" s="1" t="s">
        <v>3096</v>
      </c>
      <c r="E3456" s="1">
        <v>2020</v>
      </c>
      <c r="F3456" s="1" t="s">
        <v>3097</v>
      </c>
      <c r="G3456" s="1" t="s">
        <v>3098</v>
      </c>
      <c r="H3456" s="8" t="str">
        <f>HYPERLINK("https://doi.org/"&amp;G3456)</f>
        <v>https://doi.org/10.3390/rs12142218</v>
      </c>
      <c r="I3456" s="1" t="s">
        <v>3099</v>
      </c>
      <c r="J3456" s="1" t="s">
        <v>2820</v>
      </c>
      <c r="K3456" s="2">
        <v>1</v>
      </c>
      <c r="L3456" s="2">
        <v>1599</v>
      </c>
      <c r="M3456" s="2" t="s">
        <v>3100</v>
      </c>
      <c r="N3456" s="25">
        <v>0.50939999999999996</v>
      </c>
      <c r="O3456" s="21"/>
      <c r="Q3456" s="2"/>
      <c r="R3456" s="10"/>
      <c r="S3456" s="2"/>
      <c r="T3456" s="2"/>
      <c r="U3456" s="2" t="s">
        <v>35</v>
      </c>
      <c r="V3456" s="2" t="s">
        <v>27</v>
      </c>
      <c r="W3456" s="2" t="s">
        <v>1279</v>
      </c>
      <c r="X3456" s="2" t="s">
        <v>1141</v>
      </c>
      <c r="Y3456" s="2"/>
    </row>
    <row r="3457" spans="1:27" ht="14.25" customHeight="1">
      <c r="A3457" s="1">
        <v>2385</v>
      </c>
      <c r="B3457" s="2">
        <v>1</v>
      </c>
      <c r="C3457" s="1" t="s">
        <v>3095</v>
      </c>
      <c r="D3457" s="1" t="s">
        <v>3096</v>
      </c>
      <c r="E3457" s="1">
        <v>2020</v>
      </c>
      <c r="F3457" s="1" t="s">
        <v>3097</v>
      </c>
      <c r="G3457" s="1" t="s">
        <v>3098</v>
      </c>
      <c r="H3457" s="8" t="str">
        <f>HYPERLINK("https://doi.org/"&amp;G3457)</f>
        <v>https://doi.org/10.3390/rs12142218</v>
      </c>
      <c r="I3457" s="1" t="s">
        <v>3099</v>
      </c>
      <c r="J3457" s="1" t="s">
        <v>2820</v>
      </c>
      <c r="K3457" s="2">
        <v>1</v>
      </c>
      <c r="L3457" s="2">
        <v>1329</v>
      </c>
      <c r="M3457" s="2" t="s">
        <v>3100</v>
      </c>
      <c r="N3457" s="25">
        <v>0.5131</v>
      </c>
      <c r="O3457" s="21"/>
      <c r="Q3457" s="2"/>
      <c r="R3457" s="10"/>
      <c r="S3457" s="2"/>
      <c r="T3457" s="2"/>
      <c r="U3457" s="2" t="s">
        <v>35</v>
      </c>
      <c r="V3457" s="2" t="s">
        <v>1144</v>
      </c>
      <c r="W3457" s="2" t="s">
        <v>3119</v>
      </c>
      <c r="X3457" s="2" t="s">
        <v>1141</v>
      </c>
      <c r="Y3457" s="2"/>
    </row>
    <row r="3458" spans="1:27" ht="14.25" customHeight="1">
      <c r="A3458" s="1">
        <v>2385</v>
      </c>
      <c r="B3458" s="2">
        <v>1</v>
      </c>
      <c r="C3458" s="1" t="s">
        <v>3095</v>
      </c>
      <c r="D3458" s="1" t="s">
        <v>3096</v>
      </c>
      <c r="E3458" s="1">
        <v>2020</v>
      </c>
      <c r="F3458" s="1" t="s">
        <v>3097</v>
      </c>
      <c r="G3458" s="1" t="s">
        <v>3098</v>
      </c>
      <c r="H3458" s="8" t="str">
        <f>HYPERLINK("https://doi.org/"&amp;G3458)</f>
        <v>https://doi.org/10.3390/rs12142218</v>
      </c>
      <c r="I3458" s="1" t="s">
        <v>3099</v>
      </c>
      <c r="J3458" s="1" t="s">
        <v>2820</v>
      </c>
      <c r="K3458" s="2">
        <v>1</v>
      </c>
      <c r="L3458" s="2">
        <v>1606</v>
      </c>
      <c r="M3458" s="2" t="s">
        <v>3100</v>
      </c>
      <c r="N3458" s="25">
        <v>0.49919999999999998</v>
      </c>
      <c r="O3458" s="21"/>
      <c r="Q3458" s="2"/>
      <c r="R3458" s="10"/>
      <c r="S3458" s="2"/>
      <c r="T3458" s="2"/>
      <c r="U3458" s="2" t="s">
        <v>35</v>
      </c>
      <c r="V3458" s="2" t="s">
        <v>1144</v>
      </c>
      <c r="W3458" s="2" t="s">
        <v>3120</v>
      </c>
      <c r="X3458" s="2" t="s">
        <v>1141</v>
      </c>
      <c r="Y3458" s="2"/>
    </row>
    <row r="3459" spans="1:27" ht="14.25" customHeight="1">
      <c r="A3459" s="1">
        <v>2385</v>
      </c>
      <c r="B3459" s="2">
        <v>1</v>
      </c>
      <c r="C3459" s="1" t="s">
        <v>3095</v>
      </c>
      <c r="D3459" s="1" t="s">
        <v>3096</v>
      </c>
      <c r="E3459" s="1">
        <v>2020</v>
      </c>
      <c r="F3459" s="1" t="s">
        <v>3097</v>
      </c>
      <c r="G3459" s="1" t="s">
        <v>3098</v>
      </c>
      <c r="H3459" s="8" t="str">
        <f>HYPERLINK("https://doi.org/"&amp;G3459)</f>
        <v>https://doi.org/10.3390/rs12142218</v>
      </c>
      <c r="I3459" s="1" t="s">
        <v>3099</v>
      </c>
      <c r="J3459" s="1" t="s">
        <v>2820</v>
      </c>
      <c r="K3459" s="2">
        <v>1</v>
      </c>
      <c r="L3459" s="2">
        <v>873</v>
      </c>
      <c r="M3459" s="2" t="s">
        <v>3100</v>
      </c>
      <c r="N3459" s="25">
        <v>1.1355999999999999</v>
      </c>
      <c r="O3459" s="21"/>
      <c r="Q3459" s="2"/>
      <c r="R3459" s="10"/>
      <c r="S3459" s="2"/>
      <c r="T3459" s="2"/>
      <c r="U3459" s="2" t="s">
        <v>35</v>
      </c>
      <c r="V3459" s="2" t="s">
        <v>1144</v>
      </c>
      <c r="W3459" s="2" t="s">
        <v>3121</v>
      </c>
      <c r="X3459" s="2" t="s">
        <v>1141</v>
      </c>
      <c r="Y3459" s="2"/>
    </row>
    <row r="3460" spans="1:27" ht="14.25" customHeight="1">
      <c r="A3460" s="1">
        <v>2385</v>
      </c>
      <c r="B3460" s="2">
        <v>1</v>
      </c>
      <c r="C3460" s="1" t="s">
        <v>3095</v>
      </c>
      <c r="D3460" s="1" t="s">
        <v>3096</v>
      </c>
      <c r="E3460" s="1">
        <v>2020</v>
      </c>
      <c r="F3460" s="1" t="s">
        <v>3097</v>
      </c>
      <c r="G3460" s="1" t="s">
        <v>3098</v>
      </c>
      <c r="H3460" s="8" t="str">
        <f>HYPERLINK("https://doi.org/"&amp;G3460)</f>
        <v>https://doi.org/10.3390/rs12142218</v>
      </c>
      <c r="I3460" s="1" t="s">
        <v>3099</v>
      </c>
      <c r="J3460" s="1" t="s">
        <v>2820</v>
      </c>
      <c r="K3460" s="2">
        <v>1</v>
      </c>
      <c r="L3460" s="2">
        <v>852</v>
      </c>
      <c r="M3460" s="2" t="s">
        <v>3100</v>
      </c>
      <c r="N3460" s="25">
        <v>0.72060000000000002</v>
      </c>
      <c r="O3460" s="21"/>
      <c r="Q3460" s="2"/>
      <c r="R3460" s="10"/>
      <c r="S3460" s="2"/>
      <c r="T3460" s="2"/>
      <c r="U3460" s="2" t="s">
        <v>35</v>
      </c>
      <c r="V3460" s="2" t="s">
        <v>123</v>
      </c>
      <c r="W3460" s="2" t="s">
        <v>425</v>
      </c>
      <c r="X3460" s="2" t="s">
        <v>1141</v>
      </c>
      <c r="Y3460" s="2"/>
    </row>
    <row r="3461" spans="1:27" ht="14.25" customHeight="1">
      <c r="A3461" s="1">
        <v>2385</v>
      </c>
      <c r="B3461" s="2">
        <v>1</v>
      </c>
      <c r="C3461" s="1" t="s">
        <v>3095</v>
      </c>
      <c r="D3461" s="1" t="s">
        <v>3096</v>
      </c>
      <c r="E3461" s="1">
        <v>2020</v>
      </c>
      <c r="F3461" s="1" t="s">
        <v>3097</v>
      </c>
      <c r="G3461" s="1" t="s">
        <v>3098</v>
      </c>
      <c r="H3461" s="8" t="str">
        <f>HYPERLINK("https://doi.org/"&amp;G3461)</f>
        <v>https://doi.org/10.3390/rs12142218</v>
      </c>
      <c r="I3461" s="1" t="s">
        <v>3099</v>
      </c>
      <c r="J3461" s="1" t="s">
        <v>2820</v>
      </c>
      <c r="K3461" s="2">
        <v>1</v>
      </c>
      <c r="L3461" s="2">
        <v>1814</v>
      </c>
      <c r="M3461" s="2" t="s">
        <v>3100</v>
      </c>
      <c r="N3461" s="25">
        <v>0.64490000000000003</v>
      </c>
      <c r="O3461" s="21"/>
      <c r="Q3461" s="2"/>
      <c r="R3461" s="10"/>
      <c r="S3461" s="2"/>
      <c r="T3461" s="2"/>
      <c r="U3461" s="2" t="s">
        <v>35</v>
      </c>
      <c r="V3461" s="2" t="s">
        <v>123</v>
      </c>
      <c r="W3461" s="2" t="s">
        <v>421</v>
      </c>
      <c r="X3461" s="2" t="s">
        <v>1141</v>
      </c>
      <c r="Y3461" s="2"/>
    </row>
    <row r="3462" spans="1:27" ht="14.25" customHeight="1">
      <c r="A3462" s="1">
        <v>2385</v>
      </c>
      <c r="B3462" s="2">
        <v>1</v>
      </c>
      <c r="C3462" s="1" t="s">
        <v>3095</v>
      </c>
      <c r="D3462" s="1" t="s">
        <v>3096</v>
      </c>
      <c r="E3462" s="1">
        <v>2020</v>
      </c>
      <c r="F3462" s="1" t="s">
        <v>3097</v>
      </c>
      <c r="G3462" s="1" t="s">
        <v>3098</v>
      </c>
      <c r="H3462" s="8" t="str">
        <f>HYPERLINK("https://doi.org/"&amp;G3462)</f>
        <v>https://doi.org/10.3390/rs12142218</v>
      </c>
      <c r="I3462" s="1" t="s">
        <v>3099</v>
      </c>
      <c r="J3462" s="1" t="s">
        <v>2820</v>
      </c>
      <c r="K3462" s="2">
        <v>1</v>
      </c>
      <c r="L3462" s="2">
        <v>1104</v>
      </c>
      <c r="M3462" s="2" t="s">
        <v>3100</v>
      </c>
      <c r="N3462" s="25">
        <v>0.73939999999999995</v>
      </c>
      <c r="O3462" s="21"/>
      <c r="Q3462" s="2"/>
      <c r="R3462" s="10"/>
      <c r="S3462" s="2"/>
      <c r="T3462" s="2"/>
      <c r="U3462" s="2" t="s">
        <v>35</v>
      </c>
      <c r="V3462" s="2" t="s">
        <v>123</v>
      </c>
      <c r="W3462" s="2" t="s">
        <v>422</v>
      </c>
      <c r="X3462" s="2" t="s">
        <v>1141</v>
      </c>
      <c r="Y3462" s="2"/>
    </row>
    <row r="3463" spans="1:27" ht="14.25" customHeight="1">
      <c r="A3463" s="1">
        <v>2385</v>
      </c>
      <c r="B3463" s="2">
        <v>1</v>
      </c>
      <c r="C3463" s="1" t="s">
        <v>3095</v>
      </c>
      <c r="D3463" s="1" t="s">
        <v>3096</v>
      </c>
      <c r="E3463" s="1">
        <v>2020</v>
      </c>
      <c r="F3463" s="1" t="s">
        <v>3097</v>
      </c>
      <c r="G3463" s="1" t="s">
        <v>3098</v>
      </c>
      <c r="H3463" s="8" t="str">
        <f>HYPERLINK("https://doi.org/"&amp;G3463)</f>
        <v>https://doi.org/10.3390/rs12142218</v>
      </c>
      <c r="I3463" s="1" t="s">
        <v>3099</v>
      </c>
      <c r="J3463" s="1" t="s">
        <v>2820</v>
      </c>
      <c r="K3463" s="2">
        <v>1</v>
      </c>
      <c r="L3463" s="2">
        <v>892</v>
      </c>
      <c r="M3463" s="2" t="s">
        <v>3100</v>
      </c>
      <c r="N3463" s="25">
        <v>0.56799999999999995</v>
      </c>
      <c r="O3463" s="21"/>
      <c r="Q3463" s="2"/>
      <c r="R3463" s="10"/>
      <c r="S3463" s="2"/>
      <c r="T3463" s="2"/>
      <c r="U3463" s="2" t="s">
        <v>35</v>
      </c>
      <c r="V3463" s="2" t="s">
        <v>123</v>
      </c>
      <c r="W3463" s="2" t="s">
        <v>3122</v>
      </c>
      <c r="X3463" s="2" t="s">
        <v>1141</v>
      </c>
      <c r="Y3463" s="2"/>
    </row>
    <row r="3464" spans="1:27" ht="14.25" customHeight="1">
      <c r="A3464" s="1">
        <v>2385</v>
      </c>
      <c r="B3464" s="2">
        <v>1</v>
      </c>
      <c r="C3464" s="1" t="s">
        <v>3095</v>
      </c>
      <c r="D3464" s="1" t="s">
        <v>3096</v>
      </c>
      <c r="E3464" s="1">
        <v>2020</v>
      </c>
      <c r="F3464" s="1" t="s">
        <v>3097</v>
      </c>
      <c r="G3464" s="1" t="s">
        <v>3098</v>
      </c>
      <c r="H3464" s="8" t="str">
        <f>HYPERLINK("https://doi.org/"&amp;G3464)</f>
        <v>https://doi.org/10.3390/rs12142218</v>
      </c>
      <c r="I3464" s="1" t="s">
        <v>3099</v>
      </c>
      <c r="J3464" s="1" t="s">
        <v>2820</v>
      </c>
      <c r="K3464" s="2">
        <v>1</v>
      </c>
      <c r="L3464" s="2">
        <v>686</v>
      </c>
      <c r="M3464" s="2" t="s">
        <v>3100</v>
      </c>
      <c r="N3464" s="25">
        <v>1.2284999999999999</v>
      </c>
      <c r="O3464" s="21"/>
      <c r="Q3464" s="2"/>
      <c r="R3464" s="10"/>
      <c r="S3464" s="2"/>
      <c r="T3464" s="2"/>
      <c r="U3464" s="2" t="s">
        <v>35</v>
      </c>
      <c r="V3464" s="2" t="s">
        <v>123</v>
      </c>
      <c r="W3464" s="2" t="s">
        <v>3123</v>
      </c>
      <c r="X3464" s="2" t="s">
        <v>1141</v>
      </c>
      <c r="Y3464" s="2"/>
    </row>
    <row r="3465" spans="1:27" ht="14.25" customHeight="1">
      <c r="A3465" s="1">
        <v>2385</v>
      </c>
      <c r="B3465" s="2">
        <v>1</v>
      </c>
      <c r="C3465" s="1" t="s">
        <v>3095</v>
      </c>
      <c r="D3465" s="1" t="s">
        <v>3096</v>
      </c>
      <c r="E3465" s="1">
        <v>2020</v>
      </c>
      <c r="F3465" s="1" t="s">
        <v>3097</v>
      </c>
      <c r="G3465" s="1" t="s">
        <v>3098</v>
      </c>
      <c r="H3465" s="8" t="str">
        <f>HYPERLINK("https://doi.org/"&amp;G3465)</f>
        <v>https://doi.org/10.3390/rs12142218</v>
      </c>
      <c r="I3465" s="1" t="s">
        <v>3099</v>
      </c>
      <c r="J3465" s="1" t="s">
        <v>2820</v>
      </c>
      <c r="K3465" s="2">
        <v>1</v>
      </c>
      <c r="L3465" s="2">
        <v>1119</v>
      </c>
      <c r="M3465" s="2" t="s">
        <v>3100</v>
      </c>
      <c r="N3465" s="25">
        <v>0.48820000000000002</v>
      </c>
      <c r="O3465" s="21"/>
      <c r="Q3465" s="2"/>
      <c r="R3465" s="10"/>
      <c r="S3465" s="2"/>
      <c r="T3465" s="2"/>
      <c r="U3465" s="2" t="s">
        <v>35</v>
      </c>
      <c r="V3465" s="2" t="s">
        <v>443</v>
      </c>
      <c r="W3465" s="2" t="s">
        <v>3124</v>
      </c>
      <c r="X3465" s="2" t="s">
        <v>1141</v>
      </c>
      <c r="Y3465" s="2"/>
    </row>
    <row r="3466" spans="1:27" ht="14.25" customHeight="1">
      <c r="A3466" s="1">
        <v>2385</v>
      </c>
      <c r="B3466" s="2">
        <v>1</v>
      </c>
      <c r="C3466" s="1" t="s">
        <v>3095</v>
      </c>
      <c r="D3466" s="1" t="s">
        <v>3096</v>
      </c>
      <c r="E3466" s="1">
        <v>2020</v>
      </c>
      <c r="F3466" s="1" t="s">
        <v>3097</v>
      </c>
      <c r="G3466" s="1" t="s">
        <v>3098</v>
      </c>
      <c r="H3466" s="8" t="str">
        <f>HYPERLINK("https://doi.org/"&amp;G3466)</f>
        <v>https://doi.org/10.3390/rs12142218</v>
      </c>
      <c r="I3466" s="1" t="s">
        <v>3099</v>
      </c>
      <c r="J3466" s="1" t="s">
        <v>2820</v>
      </c>
      <c r="K3466" s="2">
        <v>1</v>
      </c>
      <c r="L3466" s="2">
        <v>529</v>
      </c>
      <c r="M3466" s="2" t="s">
        <v>3100</v>
      </c>
      <c r="N3466" s="25">
        <v>0.68279999999999996</v>
      </c>
      <c r="O3466" s="21"/>
      <c r="Q3466" s="2"/>
      <c r="R3466" s="10"/>
      <c r="S3466" s="2"/>
      <c r="T3466" s="2"/>
      <c r="U3466" s="2" t="s">
        <v>35</v>
      </c>
      <c r="V3466" s="2" t="s">
        <v>443</v>
      </c>
      <c r="W3466" s="2" t="s">
        <v>3125</v>
      </c>
      <c r="X3466" s="2" t="s">
        <v>1141</v>
      </c>
      <c r="Y3466" s="2"/>
    </row>
    <row r="3467" spans="1:27" ht="14.25" customHeight="1">
      <c r="A3467" s="1">
        <v>2385</v>
      </c>
      <c r="B3467" s="2">
        <v>1</v>
      </c>
      <c r="C3467" s="1" t="s">
        <v>3095</v>
      </c>
      <c r="D3467" s="1" t="s">
        <v>3096</v>
      </c>
      <c r="E3467" s="1">
        <v>2020</v>
      </c>
      <c r="F3467" s="1" t="s">
        <v>3097</v>
      </c>
      <c r="G3467" s="1" t="s">
        <v>3098</v>
      </c>
      <c r="H3467" s="8" t="str">
        <f>HYPERLINK("https://doi.org/"&amp;G3467)</f>
        <v>https://doi.org/10.3390/rs12142218</v>
      </c>
      <c r="I3467" s="1" t="s">
        <v>3099</v>
      </c>
      <c r="J3467" s="1" t="s">
        <v>2820</v>
      </c>
      <c r="K3467" s="2">
        <v>1</v>
      </c>
      <c r="L3467" s="2">
        <v>529</v>
      </c>
      <c r="M3467" s="2" t="s">
        <v>3100</v>
      </c>
      <c r="N3467" s="25">
        <v>1.4166000000000001</v>
      </c>
      <c r="O3467" s="21"/>
      <c r="Q3467" s="2"/>
      <c r="R3467" s="10"/>
      <c r="S3467" s="2"/>
      <c r="T3467" s="2"/>
      <c r="U3467" s="2" t="s">
        <v>35</v>
      </c>
      <c r="V3467" s="2" t="s">
        <v>1146</v>
      </c>
      <c r="W3467" s="2" t="s">
        <v>420</v>
      </c>
      <c r="X3467" s="2" t="s">
        <v>1141</v>
      </c>
      <c r="Y3467" s="2"/>
    </row>
    <row r="3468" spans="1:27" ht="14.25" customHeight="1">
      <c r="A3468" s="1">
        <v>2385</v>
      </c>
      <c r="B3468" s="2">
        <v>1</v>
      </c>
      <c r="C3468" s="1" t="s">
        <v>3095</v>
      </c>
      <c r="D3468" s="1" t="s">
        <v>3096</v>
      </c>
      <c r="E3468" s="1">
        <v>2020</v>
      </c>
      <c r="F3468" s="1" t="s">
        <v>3097</v>
      </c>
      <c r="G3468" s="1" t="s">
        <v>3098</v>
      </c>
      <c r="H3468" s="8" t="str">
        <f>HYPERLINK("https://doi.org/"&amp;G3468)</f>
        <v>https://doi.org/10.3390/rs12142218</v>
      </c>
      <c r="I3468" s="1" t="s">
        <v>3099</v>
      </c>
      <c r="J3468" s="1" t="s">
        <v>2820</v>
      </c>
      <c r="K3468" s="2">
        <v>1</v>
      </c>
      <c r="L3468" s="2">
        <v>3392</v>
      </c>
      <c r="M3468" s="2" t="s">
        <v>3100</v>
      </c>
      <c r="N3468" s="25">
        <v>0.71450000000000002</v>
      </c>
      <c r="O3468" s="21"/>
      <c r="Q3468" s="2"/>
      <c r="R3468" s="10"/>
      <c r="S3468" s="2"/>
      <c r="T3468" s="2"/>
      <c r="U3468" s="2" t="s">
        <v>35</v>
      </c>
      <c r="V3468" s="2" t="s">
        <v>1146</v>
      </c>
      <c r="W3468" s="2" t="s">
        <v>419</v>
      </c>
      <c r="X3468" s="2" t="s">
        <v>1141</v>
      </c>
      <c r="Y3468" s="2"/>
    </row>
    <row r="3469" spans="1:27" ht="14.25" customHeight="1">
      <c r="A3469" s="1">
        <v>2385</v>
      </c>
      <c r="B3469" s="2">
        <v>1</v>
      </c>
      <c r="C3469" s="1" t="s">
        <v>3095</v>
      </c>
      <c r="D3469" s="1" t="s">
        <v>3096</v>
      </c>
      <c r="E3469" s="1">
        <v>2020</v>
      </c>
      <c r="F3469" s="1" t="s">
        <v>3097</v>
      </c>
      <c r="G3469" s="1" t="s">
        <v>3098</v>
      </c>
      <c r="H3469" s="8" t="str">
        <f>HYPERLINK("https://doi.org/"&amp;G3469)</f>
        <v>https://doi.org/10.3390/rs12142218</v>
      </c>
      <c r="I3469" s="1" t="s">
        <v>3099</v>
      </c>
      <c r="J3469" s="1" t="s">
        <v>2820</v>
      </c>
      <c r="K3469" s="2">
        <v>1</v>
      </c>
      <c r="L3469" s="2">
        <v>3374</v>
      </c>
      <c r="M3469" s="2" t="s">
        <v>3100</v>
      </c>
      <c r="N3469" s="25">
        <v>0.76559999999999995</v>
      </c>
      <c r="O3469" s="21"/>
      <c r="Q3469" s="2"/>
      <c r="R3469" s="10"/>
      <c r="S3469" s="2"/>
      <c r="T3469" s="2"/>
      <c r="U3469" s="2" t="s">
        <v>35</v>
      </c>
      <c r="V3469" s="2" t="s">
        <v>1146</v>
      </c>
      <c r="W3469" s="2" t="s">
        <v>1281</v>
      </c>
      <c r="X3469" s="2" t="s">
        <v>1141</v>
      </c>
      <c r="Y3469" s="2"/>
      <c r="Z3469" s="2"/>
      <c r="AA3469" s="2"/>
    </row>
    <row r="3470" spans="1:27" ht="14.25" customHeight="1">
      <c r="A3470" s="1">
        <v>2323</v>
      </c>
      <c r="B3470" s="2">
        <v>1</v>
      </c>
      <c r="C3470" s="1" t="s">
        <v>3126</v>
      </c>
      <c r="D3470" s="1" t="s">
        <v>3127</v>
      </c>
      <c r="E3470" s="1">
        <v>2020</v>
      </c>
      <c r="F3470" s="1" t="s">
        <v>3128</v>
      </c>
      <c r="G3470" s="1" t="s">
        <v>3129</v>
      </c>
      <c r="H3470" s="8" t="str">
        <f>HYPERLINK("https://doi.org/"&amp;G3470)</f>
        <v>https://doi.org/10.3390/RS12172763</v>
      </c>
      <c r="I3470" s="1" t="s">
        <v>3130</v>
      </c>
      <c r="J3470" s="1" t="s">
        <v>2820</v>
      </c>
      <c r="K3470" s="2">
        <v>240</v>
      </c>
      <c r="L3470" s="2"/>
      <c r="M3470" s="2" t="s">
        <v>3008</v>
      </c>
      <c r="N3470" s="9">
        <f>S3470*Unit_conversion!$C$5</f>
        <v>1.0140762415538478</v>
      </c>
      <c r="O3470" s="2"/>
      <c r="P3470" s="2"/>
      <c r="Q3470" s="2"/>
      <c r="R3470" s="10"/>
      <c r="S3470" s="2">
        <v>28.8</v>
      </c>
      <c r="T3470" s="2"/>
      <c r="U3470" s="1" t="s">
        <v>4</v>
      </c>
      <c r="V3470" s="2"/>
      <c r="W3470" s="2"/>
      <c r="X3470" s="2" t="s">
        <v>1141</v>
      </c>
      <c r="Y3470" s="2" t="s">
        <v>3131</v>
      </c>
      <c r="Z3470" s="2"/>
      <c r="AA3470" s="2"/>
    </row>
    <row r="3471" spans="1:27" ht="14.25" customHeight="1">
      <c r="A3471" s="1">
        <v>2323</v>
      </c>
      <c r="B3471" s="2">
        <v>1</v>
      </c>
      <c r="C3471" s="1" t="s">
        <v>3126</v>
      </c>
      <c r="D3471" s="1" t="s">
        <v>3127</v>
      </c>
      <c r="E3471" s="1">
        <v>2020</v>
      </c>
      <c r="F3471" s="1" t="s">
        <v>3128</v>
      </c>
      <c r="G3471" s="1" t="s">
        <v>3129</v>
      </c>
      <c r="H3471" s="8" t="str">
        <f>HYPERLINK("https://doi.org/"&amp;G3471)</f>
        <v>https://doi.org/10.3390/RS12172763</v>
      </c>
      <c r="I3471" s="1" t="s">
        <v>3130</v>
      </c>
      <c r="J3471" s="1" t="s">
        <v>2820</v>
      </c>
      <c r="K3471" s="2">
        <v>240</v>
      </c>
      <c r="L3471" s="2"/>
      <c r="M3471" s="2" t="s">
        <v>3009</v>
      </c>
      <c r="N3471" s="9">
        <f>S3471*Unit_conversion!$C$5</f>
        <v>1.1161880853214226</v>
      </c>
      <c r="O3471" s="2"/>
      <c r="P3471" s="2"/>
      <c r="Q3471" s="2"/>
      <c r="R3471" s="10"/>
      <c r="S3471" s="2">
        <v>31.7</v>
      </c>
      <c r="T3471" s="2"/>
      <c r="U3471" s="1" t="s">
        <v>4</v>
      </c>
      <c r="V3471" s="2"/>
      <c r="W3471" s="2"/>
      <c r="X3471" s="2" t="s">
        <v>1141</v>
      </c>
      <c r="Y3471" s="2" t="s">
        <v>3131</v>
      </c>
      <c r="Z3471" s="2"/>
      <c r="AA3471" s="2"/>
    </row>
    <row r="3472" spans="1:27" ht="14.25" customHeight="1">
      <c r="A3472" s="1">
        <v>2323</v>
      </c>
      <c r="B3472" s="2">
        <v>1</v>
      </c>
      <c r="C3472" s="1" t="s">
        <v>3126</v>
      </c>
      <c r="D3472" s="1" t="s">
        <v>3127</v>
      </c>
      <c r="E3472" s="1">
        <v>2020</v>
      </c>
      <c r="F3472" s="1" t="s">
        <v>3128</v>
      </c>
      <c r="G3472" s="1" t="s">
        <v>3129</v>
      </c>
      <c r="H3472" s="8" t="str">
        <f>HYPERLINK("https://doi.org/"&amp;G3472)</f>
        <v>https://doi.org/10.3390/RS12172763</v>
      </c>
      <c r="I3472" s="1" t="s">
        <v>3130</v>
      </c>
      <c r="J3472" s="1" t="s">
        <v>2820</v>
      </c>
      <c r="K3472" s="2">
        <v>240</v>
      </c>
      <c r="L3472" s="2"/>
      <c r="M3472" s="2" t="s">
        <v>47</v>
      </c>
      <c r="N3472" s="9">
        <f>S3472*Unit_conversion!$C$5</f>
        <v>0.96478086870053559</v>
      </c>
      <c r="O3472" s="2"/>
      <c r="P3472" s="2"/>
      <c r="Q3472" s="2"/>
      <c r="R3472" s="10"/>
      <c r="S3472" s="2">
        <v>27.4</v>
      </c>
      <c r="T3472" s="2"/>
      <c r="U3472" s="1" t="s">
        <v>4</v>
      </c>
      <c r="V3472" s="2"/>
      <c r="W3472" s="2"/>
      <c r="X3472" s="2" t="s">
        <v>1141</v>
      </c>
      <c r="Y3472" s="2" t="s">
        <v>3131</v>
      </c>
      <c r="Z3472" s="2"/>
      <c r="AA3472" s="2"/>
    </row>
    <row r="3473" spans="1:27" ht="14.25" customHeight="1">
      <c r="A3473" s="1">
        <v>2323</v>
      </c>
      <c r="B3473" s="2">
        <v>1</v>
      </c>
      <c r="C3473" s="1" t="s">
        <v>3126</v>
      </c>
      <c r="D3473" s="1" t="s">
        <v>3127</v>
      </c>
      <c r="E3473" s="1">
        <v>2020</v>
      </c>
      <c r="F3473" s="1" t="s">
        <v>3128</v>
      </c>
      <c r="G3473" s="1" t="s">
        <v>3129</v>
      </c>
      <c r="H3473" s="8" t="str">
        <f>HYPERLINK("https://doi.org/"&amp;G3473)</f>
        <v>https://doi.org/10.3390/RS12172763</v>
      </c>
      <c r="I3473" s="1" t="s">
        <v>3130</v>
      </c>
      <c r="J3473" s="1" t="s">
        <v>2820</v>
      </c>
      <c r="K3473" s="2">
        <v>240</v>
      </c>
      <c r="L3473" s="2"/>
      <c r="M3473" s="2" t="s">
        <v>48</v>
      </c>
      <c r="N3473" s="9">
        <f>S3473*Unit_conversion!$C$5</f>
        <v>0.97886526094433912</v>
      </c>
      <c r="O3473" s="2"/>
      <c r="P3473" s="2"/>
      <c r="Q3473" s="2"/>
      <c r="R3473" s="10"/>
      <c r="S3473" s="2">
        <v>27.8</v>
      </c>
      <c r="T3473" s="2"/>
      <c r="U3473" s="1" t="s">
        <v>4</v>
      </c>
      <c r="V3473" s="2"/>
      <c r="W3473" s="2"/>
      <c r="X3473" s="2" t="s">
        <v>1141</v>
      </c>
      <c r="Y3473" s="2" t="s">
        <v>3131</v>
      </c>
      <c r="Z3473" s="2"/>
      <c r="AA3473" s="2"/>
    </row>
    <row r="3474" spans="1:27" ht="14.25" customHeight="1">
      <c r="A3474" s="1">
        <v>2323</v>
      </c>
      <c r="B3474" s="2">
        <v>1</v>
      </c>
      <c r="C3474" s="1" t="s">
        <v>3126</v>
      </c>
      <c r="D3474" s="1" t="s">
        <v>3127</v>
      </c>
      <c r="E3474" s="1">
        <v>2020</v>
      </c>
      <c r="F3474" s="1" t="s">
        <v>3128</v>
      </c>
      <c r="G3474" s="1" t="s">
        <v>3129</v>
      </c>
      <c r="H3474" s="8" t="str">
        <f>HYPERLINK("https://doi.org/"&amp;G3474)</f>
        <v>https://doi.org/10.3390/RS12172763</v>
      </c>
      <c r="I3474" s="1" t="s">
        <v>3130</v>
      </c>
      <c r="J3474" s="1" t="s">
        <v>2820</v>
      </c>
      <c r="K3474" s="2">
        <v>240</v>
      </c>
      <c r="L3474" s="2"/>
      <c r="M3474" s="2" t="s">
        <v>3132</v>
      </c>
      <c r="N3474" s="9">
        <f>S3474*Unit_conversion!$C$5</f>
        <v>0.95773867257863388</v>
      </c>
      <c r="O3474" s="2"/>
      <c r="P3474" s="2"/>
      <c r="Q3474" s="2"/>
      <c r="R3474" s="10"/>
      <c r="S3474" s="2">
        <v>27.2</v>
      </c>
      <c r="T3474" s="2"/>
      <c r="U3474" s="1" t="s">
        <v>4</v>
      </c>
      <c r="V3474" s="2"/>
      <c r="W3474" s="2"/>
      <c r="X3474" s="2" t="s">
        <v>1141</v>
      </c>
      <c r="Y3474" s="2" t="s">
        <v>3131</v>
      </c>
      <c r="Z3474" s="2"/>
      <c r="AA3474" s="2"/>
    </row>
    <row r="3475" spans="1:27" ht="14.25" customHeight="1">
      <c r="A3475" s="1">
        <v>2323</v>
      </c>
      <c r="B3475" s="2">
        <v>1</v>
      </c>
      <c r="C3475" s="1" t="s">
        <v>3126</v>
      </c>
      <c r="D3475" s="1" t="s">
        <v>3127</v>
      </c>
      <c r="E3475" s="1">
        <v>2020</v>
      </c>
      <c r="F3475" s="1" t="s">
        <v>3128</v>
      </c>
      <c r="G3475" s="1" t="s">
        <v>3129</v>
      </c>
      <c r="H3475" s="8" t="str">
        <f>HYPERLINK("https://doi.org/"&amp;G3475)</f>
        <v>https://doi.org/10.3390/RS12172763</v>
      </c>
      <c r="I3475" s="1" t="s">
        <v>3130</v>
      </c>
      <c r="J3475" s="1" t="s">
        <v>2820</v>
      </c>
      <c r="K3475" s="2">
        <v>240</v>
      </c>
      <c r="L3475" s="2"/>
      <c r="M3475" s="2" t="s">
        <v>599</v>
      </c>
      <c r="N3475" s="9">
        <f>S3475*Unit_conversion!$C$5</f>
        <v>0.93661208421292874</v>
      </c>
      <c r="O3475" s="2"/>
      <c r="P3475" s="2"/>
      <c r="Q3475" s="2"/>
      <c r="R3475" s="10"/>
      <c r="S3475" s="2">
        <v>26.6</v>
      </c>
      <c r="T3475" s="2"/>
      <c r="U3475" s="1" t="s">
        <v>4</v>
      </c>
      <c r="V3475" s="2"/>
      <c r="W3475" s="2"/>
      <c r="X3475" s="2" t="s">
        <v>1141</v>
      </c>
      <c r="Y3475" s="2" t="s">
        <v>3131</v>
      </c>
      <c r="Z3475" s="2"/>
      <c r="AA3475" s="2"/>
    </row>
    <row r="3476" spans="1:27" ht="14.25" customHeight="1">
      <c r="A3476" s="1">
        <v>2323</v>
      </c>
      <c r="B3476" s="2">
        <v>1</v>
      </c>
      <c r="C3476" s="1" t="s">
        <v>3126</v>
      </c>
      <c r="D3476" s="1" t="s">
        <v>3127</v>
      </c>
      <c r="E3476" s="1">
        <v>2020</v>
      </c>
      <c r="F3476" s="1" t="s">
        <v>3128</v>
      </c>
      <c r="G3476" s="1" t="s">
        <v>3129</v>
      </c>
      <c r="H3476" s="8" t="str">
        <f>HYPERLINK("https://doi.org/"&amp;G3476)</f>
        <v>https://doi.org/10.3390/RS12172763</v>
      </c>
      <c r="I3476" s="1" t="s">
        <v>3130</v>
      </c>
      <c r="J3476" s="1" t="s">
        <v>2820</v>
      </c>
      <c r="K3476" s="2">
        <v>240</v>
      </c>
      <c r="L3476" s="2"/>
      <c r="M3476" s="2" t="s">
        <v>3008</v>
      </c>
      <c r="N3476" s="9">
        <f>S3476*Unit_conversion!$C$5</f>
        <v>1.1654834581747346</v>
      </c>
      <c r="O3476" s="2"/>
      <c r="P3476" s="2"/>
      <c r="Q3476" s="2"/>
      <c r="R3476" s="10"/>
      <c r="S3476" s="2">
        <v>33.1</v>
      </c>
      <c r="T3476" s="2"/>
      <c r="U3476" s="1" t="s">
        <v>4</v>
      </c>
      <c r="V3476" s="2"/>
      <c r="W3476" s="2"/>
      <c r="X3476" s="2" t="s">
        <v>1141</v>
      </c>
      <c r="Y3476" s="2" t="s">
        <v>3133</v>
      </c>
      <c r="Z3476" s="2"/>
      <c r="AA3476" s="2"/>
    </row>
    <row r="3477" spans="1:27" ht="14.25" customHeight="1">
      <c r="A3477" s="1">
        <v>2323</v>
      </c>
      <c r="B3477" s="2">
        <v>1</v>
      </c>
      <c r="C3477" s="1" t="s">
        <v>3126</v>
      </c>
      <c r="D3477" s="1" t="s">
        <v>3127</v>
      </c>
      <c r="E3477" s="1">
        <v>2020</v>
      </c>
      <c r="F3477" s="1" t="s">
        <v>3128</v>
      </c>
      <c r="G3477" s="1" t="s">
        <v>3129</v>
      </c>
      <c r="H3477" s="8" t="str">
        <f>HYPERLINK("https://doi.org/"&amp;G3477)</f>
        <v>https://doi.org/10.3390/RS12172763</v>
      </c>
      <c r="I3477" s="1" t="s">
        <v>3130</v>
      </c>
      <c r="J3477" s="1" t="s">
        <v>2820</v>
      </c>
      <c r="K3477" s="2">
        <v>240</v>
      </c>
      <c r="L3477" s="2"/>
      <c r="M3477" s="2" t="s">
        <v>3009</v>
      </c>
      <c r="N3477" s="9">
        <f>S3477*Unit_conversion!$C$5</f>
        <v>1.2218210271499486</v>
      </c>
      <c r="O3477" s="2"/>
      <c r="P3477" s="2"/>
      <c r="Q3477" s="2"/>
      <c r="R3477" s="10"/>
      <c r="S3477" s="2">
        <v>34.700000000000003</v>
      </c>
      <c r="T3477" s="2"/>
      <c r="U3477" s="1" t="s">
        <v>4</v>
      </c>
      <c r="V3477" s="2"/>
      <c r="W3477" s="2"/>
      <c r="X3477" s="2" t="s">
        <v>1141</v>
      </c>
      <c r="Y3477" s="2" t="s">
        <v>3133</v>
      </c>
      <c r="Z3477" s="2"/>
      <c r="AA3477" s="2"/>
    </row>
    <row r="3478" spans="1:27" ht="14.25" customHeight="1">
      <c r="A3478" s="1">
        <v>2323</v>
      </c>
      <c r="B3478" s="2">
        <v>1</v>
      </c>
      <c r="C3478" s="1" t="s">
        <v>3126</v>
      </c>
      <c r="D3478" s="1" t="s">
        <v>3127</v>
      </c>
      <c r="E3478" s="1">
        <v>2020</v>
      </c>
      <c r="F3478" s="1" t="s">
        <v>3128</v>
      </c>
      <c r="G3478" s="1" t="s">
        <v>3129</v>
      </c>
      <c r="H3478" s="8" t="str">
        <f>HYPERLINK("https://doi.org/"&amp;G3478)</f>
        <v>https://doi.org/10.3390/RS12172763</v>
      </c>
      <c r="I3478" s="1" t="s">
        <v>3130</v>
      </c>
      <c r="J3478" s="1" t="s">
        <v>2820</v>
      </c>
      <c r="K3478" s="2">
        <v>240</v>
      </c>
      <c r="L3478" s="2"/>
      <c r="M3478" s="2" t="s">
        <v>47</v>
      </c>
      <c r="N3478" s="9">
        <f>S3478*Unit_conversion!$C$5</f>
        <v>1.2042155368451941</v>
      </c>
      <c r="O3478" s="2"/>
      <c r="P3478" s="2"/>
      <c r="Q3478" s="2"/>
      <c r="R3478" s="10"/>
      <c r="S3478" s="2">
        <v>34.200000000000003</v>
      </c>
      <c r="T3478" s="2"/>
      <c r="U3478" s="1" t="s">
        <v>4</v>
      </c>
      <c r="V3478" s="2"/>
      <c r="W3478" s="2"/>
      <c r="X3478" s="2" t="s">
        <v>1141</v>
      </c>
      <c r="Y3478" s="2" t="s">
        <v>3133</v>
      </c>
      <c r="Z3478" s="2"/>
      <c r="AA3478" s="2"/>
    </row>
    <row r="3479" spans="1:27" ht="14.25" customHeight="1">
      <c r="A3479" s="1">
        <v>2323</v>
      </c>
      <c r="B3479" s="2">
        <v>1</v>
      </c>
      <c r="C3479" s="1" t="s">
        <v>3126</v>
      </c>
      <c r="D3479" s="1" t="s">
        <v>3127</v>
      </c>
      <c r="E3479" s="1">
        <v>2020</v>
      </c>
      <c r="F3479" s="1" t="s">
        <v>3128</v>
      </c>
      <c r="G3479" s="1" t="s">
        <v>3129</v>
      </c>
      <c r="H3479" s="8" t="str">
        <f>HYPERLINK("https://doi.org/"&amp;G3479)</f>
        <v>https://doi.org/10.3390/RS12172763</v>
      </c>
      <c r="I3479" s="1" t="s">
        <v>3130</v>
      </c>
      <c r="J3479" s="1" t="s">
        <v>2820</v>
      </c>
      <c r="K3479" s="2">
        <v>240</v>
      </c>
      <c r="L3479" s="2"/>
      <c r="M3479" s="2" t="s">
        <v>48</v>
      </c>
      <c r="N3479" s="9">
        <f>S3479*Unit_conversion!$C$5</f>
        <v>1.1654834581747346</v>
      </c>
      <c r="O3479" s="2"/>
      <c r="P3479" s="2"/>
      <c r="Q3479" s="2"/>
      <c r="R3479" s="10"/>
      <c r="S3479" s="2">
        <v>33.1</v>
      </c>
      <c r="T3479" s="2"/>
      <c r="U3479" s="1" t="s">
        <v>4</v>
      </c>
      <c r="V3479" s="2"/>
      <c r="W3479" s="2"/>
      <c r="X3479" s="2" t="s">
        <v>1141</v>
      </c>
      <c r="Y3479" s="2" t="s">
        <v>3133</v>
      </c>
      <c r="Z3479" s="2"/>
      <c r="AA3479" s="2"/>
    </row>
    <row r="3480" spans="1:27" ht="14.25" customHeight="1">
      <c r="A3480" s="1">
        <v>2323</v>
      </c>
      <c r="B3480" s="2">
        <v>1</v>
      </c>
      <c r="C3480" s="1" t="s">
        <v>3126</v>
      </c>
      <c r="D3480" s="1" t="s">
        <v>3127</v>
      </c>
      <c r="E3480" s="1">
        <v>2020</v>
      </c>
      <c r="F3480" s="1" t="s">
        <v>3128</v>
      </c>
      <c r="G3480" s="1" t="s">
        <v>3129</v>
      </c>
      <c r="H3480" s="8" t="str">
        <f>HYPERLINK("https://doi.org/"&amp;G3480)</f>
        <v>https://doi.org/10.3390/RS12172763</v>
      </c>
      <c r="I3480" s="1" t="s">
        <v>3130</v>
      </c>
      <c r="J3480" s="1" t="s">
        <v>2820</v>
      </c>
      <c r="K3480" s="2">
        <v>240</v>
      </c>
      <c r="L3480" s="2"/>
      <c r="M3480" s="2" t="s">
        <v>3132</v>
      </c>
      <c r="N3480" s="9">
        <f>S3480*Unit_conversion!$C$5</f>
        <v>1.1690045562356857</v>
      </c>
      <c r="O3480" s="2"/>
      <c r="P3480" s="2"/>
      <c r="Q3480" s="2"/>
      <c r="R3480" s="10"/>
      <c r="S3480" s="2">
        <v>33.200000000000003</v>
      </c>
      <c r="T3480" s="2"/>
      <c r="U3480" s="1" t="s">
        <v>4</v>
      </c>
      <c r="V3480" s="2"/>
      <c r="W3480" s="2"/>
      <c r="X3480" s="2" t="s">
        <v>1141</v>
      </c>
      <c r="Y3480" s="2" t="s">
        <v>3133</v>
      </c>
      <c r="Z3480" s="2"/>
      <c r="AA3480" s="2"/>
    </row>
    <row r="3481" spans="1:27" ht="14.25" customHeight="1">
      <c r="A3481" s="1">
        <v>2323</v>
      </c>
      <c r="B3481" s="2">
        <v>1</v>
      </c>
      <c r="C3481" s="1" t="s">
        <v>3126</v>
      </c>
      <c r="D3481" s="1" t="s">
        <v>3127</v>
      </c>
      <c r="E3481" s="1">
        <v>2020</v>
      </c>
      <c r="F3481" s="1" t="s">
        <v>3128</v>
      </c>
      <c r="G3481" s="1" t="s">
        <v>3129</v>
      </c>
      <c r="H3481" s="8" t="str">
        <f>HYPERLINK("https://doi.org/"&amp;G3481)</f>
        <v>https://doi.org/10.3390/RS12172763</v>
      </c>
      <c r="I3481" s="1" t="s">
        <v>3130</v>
      </c>
      <c r="J3481" s="1" t="s">
        <v>2820</v>
      </c>
      <c r="K3481" s="2">
        <v>240</v>
      </c>
      <c r="L3481" s="2"/>
      <c r="M3481" s="2" t="s">
        <v>599</v>
      </c>
      <c r="N3481" s="9">
        <f>S3481*Unit_conversion!$C$5</f>
        <v>1.1197091833823736</v>
      </c>
      <c r="O3481" s="2"/>
      <c r="P3481" s="2"/>
      <c r="Q3481" s="2"/>
      <c r="R3481" s="10"/>
      <c r="S3481" s="2">
        <v>31.8</v>
      </c>
      <c r="T3481" s="2"/>
      <c r="U3481" s="1" t="s">
        <v>4</v>
      </c>
      <c r="V3481" s="2"/>
      <c r="W3481" s="2"/>
      <c r="X3481" s="2" t="s">
        <v>1141</v>
      </c>
      <c r="Y3481" s="2" t="s">
        <v>3133</v>
      </c>
      <c r="Z3481" s="2"/>
      <c r="AA3481" s="2"/>
    </row>
    <row r="3482" spans="1:27" ht="14.25" customHeight="1">
      <c r="A3482" s="1">
        <v>2323</v>
      </c>
      <c r="B3482" s="2">
        <v>1</v>
      </c>
      <c r="C3482" s="1" t="s">
        <v>3126</v>
      </c>
      <c r="D3482" s="1" t="s">
        <v>3127</v>
      </c>
      <c r="E3482" s="1">
        <v>2020</v>
      </c>
      <c r="F3482" s="1" t="s">
        <v>3128</v>
      </c>
      <c r="G3482" s="1" t="s">
        <v>3129</v>
      </c>
      <c r="H3482" s="8" t="str">
        <f>HYPERLINK("https://doi.org/"&amp;G3482)</f>
        <v>https://doi.org/10.3390/RS12172763</v>
      </c>
      <c r="I3482" s="1" t="s">
        <v>3130</v>
      </c>
      <c r="J3482" s="1" t="s">
        <v>2820</v>
      </c>
      <c r="K3482" s="2">
        <v>34</v>
      </c>
      <c r="L3482" s="2"/>
      <c r="M3482" s="2" t="s">
        <v>3134</v>
      </c>
      <c r="N3482" s="9">
        <f>S3482*Unit_conversion!$C$5</f>
        <v>1.0915403988947665</v>
      </c>
      <c r="O3482" s="2"/>
      <c r="P3482" s="2"/>
      <c r="Q3482" s="2"/>
      <c r="R3482" s="10"/>
      <c r="S3482" s="2">
        <v>31</v>
      </c>
      <c r="T3482" s="2"/>
      <c r="U3482" s="1" t="s">
        <v>4</v>
      </c>
      <c r="V3482" s="2" t="s">
        <v>29</v>
      </c>
      <c r="W3482" s="2"/>
      <c r="X3482" s="2" t="s">
        <v>1141</v>
      </c>
      <c r="Y3482" s="2" t="s">
        <v>3135</v>
      </c>
      <c r="Z3482" s="2"/>
      <c r="AA3482" s="2"/>
    </row>
    <row r="3483" spans="1:27" ht="14.25" customHeight="1">
      <c r="A3483" s="1">
        <v>2323</v>
      </c>
      <c r="B3483" s="2">
        <v>1</v>
      </c>
      <c r="C3483" s="1" t="s">
        <v>3126</v>
      </c>
      <c r="D3483" s="1" t="s">
        <v>3127</v>
      </c>
      <c r="E3483" s="1">
        <v>2020</v>
      </c>
      <c r="F3483" s="1" t="s">
        <v>3128</v>
      </c>
      <c r="G3483" s="1" t="s">
        <v>3129</v>
      </c>
      <c r="H3483" s="8" t="str">
        <f>HYPERLINK("https://doi.org/"&amp;G3483)</f>
        <v>https://doi.org/10.3390/RS12172763</v>
      </c>
      <c r="I3483" s="1" t="s">
        <v>3130</v>
      </c>
      <c r="J3483" s="1" t="s">
        <v>2820</v>
      </c>
      <c r="K3483" s="2">
        <v>34</v>
      </c>
      <c r="L3483" s="2"/>
      <c r="M3483" s="2" t="s">
        <v>3136</v>
      </c>
      <c r="N3483" s="9">
        <f>S3483*Unit_conversion!$C$5</f>
        <v>1.235905419393752</v>
      </c>
      <c r="O3483" s="2"/>
      <c r="P3483" s="2"/>
      <c r="Q3483" s="2"/>
      <c r="R3483" s="10"/>
      <c r="S3483" s="2">
        <v>35.1</v>
      </c>
      <c r="T3483" s="2"/>
      <c r="U3483" s="1" t="s">
        <v>4</v>
      </c>
      <c r="V3483" s="2" t="s">
        <v>29</v>
      </c>
      <c r="W3483" s="2"/>
      <c r="X3483" s="2" t="s">
        <v>1141</v>
      </c>
      <c r="Y3483" s="2" t="s">
        <v>3135</v>
      </c>
      <c r="Z3483" s="2"/>
      <c r="AA3483" s="2"/>
    </row>
    <row r="3484" spans="1:27" ht="14.25" customHeight="1">
      <c r="A3484" s="1">
        <v>2323</v>
      </c>
      <c r="B3484" s="2">
        <v>1</v>
      </c>
      <c r="C3484" s="1" t="s">
        <v>3126</v>
      </c>
      <c r="D3484" s="1" t="s">
        <v>3127</v>
      </c>
      <c r="E3484" s="1">
        <v>2020</v>
      </c>
      <c r="F3484" s="1" t="s">
        <v>3128</v>
      </c>
      <c r="G3484" s="1" t="s">
        <v>3129</v>
      </c>
      <c r="H3484" s="8" t="str">
        <f>HYPERLINK("https://doi.org/"&amp;G3484)</f>
        <v>https://doi.org/10.3390/RS12172763</v>
      </c>
      <c r="I3484" s="1" t="s">
        <v>3130</v>
      </c>
      <c r="J3484" s="1" t="s">
        <v>2820</v>
      </c>
      <c r="K3484" s="2">
        <v>28</v>
      </c>
      <c r="L3484" s="2"/>
      <c r="M3484" s="2" t="s">
        <v>3134</v>
      </c>
      <c r="N3484" s="9">
        <f>S3484*Unit_conversion!$C$5</f>
        <v>0.9683019667614865</v>
      </c>
      <c r="O3484" s="2"/>
      <c r="P3484" s="2"/>
      <c r="Q3484" s="2"/>
      <c r="R3484" s="10"/>
      <c r="S3484" s="2">
        <v>27.5</v>
      </c>
      <c r="T3484" s="2"/>
      <c r="U3484" s="1" t="s">
        <v>4</v>
      </c>
      <c r="V3484" s="2" t="s">
        <v>30</v>
      </c>
      <c r="W3484" s="2"/>
      <c r="X3484" s="2" t="s">
        <v>1141</v>
      </c>
      <c r="Y3484" s="2" t="s">
        <v>3135</v>
      </c>
      <c r="Z3484" s="2"/>
      <c r="AA3484" s="2"/>
    </row>
    <row r="3485" spans="1:27" ht="14.25" customHeight="1">
      <c r="A3485" s="1">
        <v>2323</v>
      </c>
      <c r="B3485" s="2">
        <v>1</v>
      </c>
      <c r="C3485" s="1" t="s">
        <v>3126</v>
      </c>
      <c r="D3485" s="1" t="s">
        <v>3127</v>
      </c>
      <c r="E3485" s="1">
        <v>2020</v>
      </c>
      <c r="F3485" s="1" t="s">
        <v>3128</v>
      </c>
      <c r="G3485" s="1" t="s">
        <v>3129</v>
      </c>
      <c r="H3485" s="8" t="str">
        <f>HYPERLINK("https://doi.org/"&amp;G3485)</f>
        <v>https://doi.org/10.3390/RS12172763</v>
      </c>
      <c r="I3485" s="1" t="s">
        <v>3130</v>
      </c>
      <c r="J3485" s="1" t="s">
        <v>2820</v>
      </c>
      <c r="K3485" s="2">
        <v>28</v>
      </c>
      <c r="L3485" s="2"/>
      <c r="M3485" s="2" t="s">
        <v>3136</v>
      </c>
      <c r="N3485" s="9">
        <f>S3485*Unit_conversion!$C$5</f>
        <v>1.2042155368451941</v>
      </c>
      <c r="O3485" s="2"/>
      <c r="P3485" s="2"/>
      <c r="Q3485" s="2"/>
      <c r="R3485" s="10"/>
      <c r="S3485" s="2">
        <v>34.200000000000003</v>
      </c>
      <c r="T3485" s="2"/>
      <c r="U3485" s="1" t="s">
        <v>4</v>
      </c>
      <c r="V3485" s="2" t="s">
        <v>30</v>
      </c>
      <c r="W3485" s="2"/>
      <c r="X3485" s="2" t="s">
        <v>1141</v>
      </c>
      <c r="Y3485" s="2" t="s">
        <v>3135</v>
      </c>
      <c r="Z3485" s="2"/>
      <c r="AA3485" s="2"/>
    </row>
    <row r="3486" spans="1:27" ht="14.25" customHeight="1">
      <c r="A3486" s="1">
        <v>2323</v>
      </c>
      <c r="B3486" s="2">
        <v>1</v>
      </c>
      <c r="C3486" s="1" t="s">
        <v>3126</v>
      </c>
      <c r="D3486" s="1" t="s">
        <v>3127</v>
      </c>
      <c r="E3486" s="1">
        <v>2020</v>
      </c>
      <c r="F3486" s="1" t="s">
        <v>3128</v>
      </c>
      <c r="G3486" s="1" t="s">
        <v>3129</v>
      </c>
      <c r="H3486" s="8" t="str">
        <f>HYPERLINK("https://doi.org/"&amp;G3486)</f>
        <v>https://doi.org/10.3390/RS12172763</v>
      </c>
      <c r="I3486" s="1" t="s">
        <v>3130</v>
      </c>
      <c r="J3486" s="1" t="s">
        <v>2820</v>
      </c>
      <c r="K3486" s="2">
        <v>6</v>
      </c>
      <c r="L3486" s="2"/>
      <c r="M3486" s="2" t="s">
        <v>3134</v>
      </c>
      <c r="N3486" s="9">
        <f>S3486*Unit_conversion!$C$5</f>
        <v>0.73590949473872969</v>
      </c>
      <c r="O3486" s="2"/>
      <c r="P3486" s="2"/>
      <c r="Q3486" s="2"/>
      <c r="R3486" s="10"/>
      <c r="S3486" s="2">
        <v>20.9</v>
      </c>
      <c r="T3486" s="2"/>
      <c r="U3486" s="1" t="s">
        <v>4</v>
      </c>
      <c r="V3486" s="2" t="s">
        <v>34</v>
      </c>
      <c r="W3486" s="2"/>
      <c r="X3486" s="2" t="s">
        <v>1141</v>
      </c>
      <c r="Y3486" s="2" t="s">
        <v>3135</v>
      </c>
      <c r="Z3486" s="2"/>
      <c r="AA3486" s="2"/>
    </row>
    <row r="3487" spans="1:27" ht="14.25" customHeight="1">
      <c r="A3487" s="1">
        <v>2323</v>
      </c>
      <c r="B3487" s="2">
        <v>1</v>
      </c>
      <c r="C3487" s="1" t="s">
        <v>3126</v>
      </c>
      <c r="D3487" s="1" t="s">
        <v>3127</v>
      </c>
      <c r="E3487" s="1">
        <v>2020</v>
      </c>
      <c r="F3487" s="1" t="s">
        <v>3128</v>
      </c>
      <c r="G3487" s="1" t="s">
        <v>3129</v>
      </c>
      <c r="H3487" s="8" t="str">
        <f>HYPERLINK("https://doi.org/"&amp;G3487)</f>
        <v>https://doi.org/10.3390/RS12172763</v>
      </c>
      <c r="I3487" s="1" t="s">
        <v>3130</v>
      </c>
      <c r="J3487" s="1" t="s">
        <v>2820</v>
      </c>
      <c r="K3487" s="2">
        <v>6</v>
      </c>
      <c r="L3487" s="2"/>
      <c r="M3487" s="2" t="s">
        <v>3136</v>
      </c>
      <c r="N3487" s="9">
        <f>S3487*Unit_conversion!$C$5</f>
        <v>0.84154243656725547</v>
      </c>
      <c r="O3487" s="2"/>
      <c r="P3487" s="2"/>
      <c r="Q3487" s="2"/>
      <c r="R3487" s="10"/>
      <c r="S3487" s="2">
        <v>23.9</v>
      </c>
      <c r="T3487" s="2"/>
      <c r="U3487" s="1" t="s">
        <v>4</v>
      </c>
      <c r="V3487" s="2" t="s">
        <v>34</v>
      </c>
      <c r="W3487" s="2"/>
      <c r="X3487" s="2" t="s">
        <v>1141</v>
      </c>
      <c r="Y3487" s="2" t="s">
        <v>3135</v>
      </c>
      <c r="Z3487" s="2"/>
      <c r="AA3487" s="2"/>
    </row>
    <row r="3488" spans="1:27" ht="14.25" customHeight="1">
      <c r="A3488" s="1">
        <v>2323</v>
      </c>
      <c r="B3488" s="2">
        <v>1</v>
      </c>
      <c r="C3488" s="1" t="s">
        <v>3126</v>
      </c>
      <c r="D3488" s="1" t="s">
        <v>3127</v>
      </c>
      <c r="E3488" s="1">
        <v>2020</v>
      </c>
      <c r="F3488" s="1" t="s">
        <v>3128</v>
      </c>
      <c r="G3488" s="1" t="s">
        <v>3129</v>
      </c>
      <c r="H3488" s="8" t="str">
        <f>HYPERLINK("https://doi.org/"&amp;G3488)</f>
        <v>https://doi.org/10.3390/RS12172763</v>
      </c>
      <c r="I3488" s="1" t="s">
        <v>3130</v>
      </c>
      <c r="J3488" s="1" t="s">
        <v>2820</v>
      </c>
      <c r="K3488" s="2">
        <v>16</v>
      </c>
      <c r="L3488" s="2"/>
      <c r="M3488" s="2" t="s">
        <v>3134</v>
      </c>
      <c r="N3488" s="9">
        <f>S3488*Unit_conversion!$C$5</f>
        <v>1.1267513795042752</v>
      </c>
      <c r="O3488" s="2"/>
      <c r="P3488" s="2"/>
      <c r="Q3488" s="2"/>
      <c r="R3488" s="10"/>
      <c r="S3488" s="2">
        <v>32</v>
      </c>
      <c r="T3488" s="2"/>
      <c r="U3488" s="1" t="s">
        <v>4</v>
      </c>
      <c r="V3488" s="2" t="s">
        <v>125</v>
      </c>
      <c r="W3488" s="2"/>
      <c r="X3488" s="2" t="s">
        <v>1141</v>
      </c>
      <c r="Y3488" s="2" t="s">
        <v>3135</v>
      </c>
      <c r="Z3488" s="2"/>
      <c r="AA3488" s="2"/>
    </row>
    <row r="3489" spans="1:27" ht="14.25" customHeight="1">
      <c r="A3489" s="1">
        <v>2323</v>
      </c>
      <c r="B3489" s="2">
        <v>1</v>
      </c>
      <c r="C3489" s="1" t="s">
        <v>3126</v>
      </c>
      <c r="D3489" s="1" t="s">
        <v>3127</v>
      </c>
      <c r="E3489" s="1">
        <v>2020</v>
      </c>
      <c r="F3489" s="1" t="s">
        <v>3128</v>
      </c>
      <c r="G3489" s="1" t="s">
        <v>3129</v>
      </c>
      <c r="H3489" s="8" t="str">
        <f>HYPERLINK("https://doi.org/"&amp;G3489)</f>
        <v>https://doi.org/10.3390/RS12172763</v>
      </c>
      <c r="I3489" s="1" t="s">
        <v>3130</v>
      </c>
      <c r="J3489" s="1" t="s">
        <v>2820</v>
      </c>
      <c r="K3489" s="2">
        <v>16</v>
      </c>
      <c r="L3489" s="2"/>
      <c r="M3489" s="2" t="s">
        <v>3136</v>
      </c>
      <c r="N3489" s="9">
        <f>S3489*Unit_conversion!$C$5</f>
        <v>1.4225236166241473</v>
      </c>
      <c r="O3489" s="2"/>
      <c r="P3489" s="2"/>
      <c r="Q3489" s="2"/>
      <c r="R3489" s="10"/>
      <c r="S3489" s="2">
        <v>40.4</v>
      </c>
      <c r="T3489" s="2"/>
      <c r="U3489" s="1" t="s">
        <v>4</v>
      </c>
      <c r="V3489" s="2" t="s">
        <v>125</v>
      </c>
      <c r="W3489" s="2"/>
      <c r="X3489" s="2" t="s">
        <v>1141</v>
      </c>
      <c r="Y3489" s="2" t="s">
        <v>3135</v>
      </c>
      <c r="Z3489" s="2"/>
      <c r="AA3489" s="2"/>
    </row>
    <row r="3490" spans="1:27" ht="14.25" customHeight="1">
      <c r="A3490" s="1">
        <v>2323</v>
      </c>
      <c r="B3490" s="2">
        <v>1</v>
      </c>
      <c r="C3490" s="1" t="s">
        <v>3126</v>
      </c>
      <c r="D3490" s="1" t="s">
        <v>3127</v>
      </c>
      <c r="E3490" s="1">
        <v>2020</v>
      </c>
      <c r="F3490" s="1" t="s">
        <v>3128</v>
      </c>
      <c r="G3490" s="1" t="s">
        <v>3129</v>
      </c>
      <c r="H3490" s="8" t="str">
        <f>HYPERLINK("https://doi.org/"&amp;G3490)</f>
        <v>https://doi.org/10.3390/RS12172763</v>
      </c>
      <c r="I3490" s="1" t="s">
        <v>3130</v>
      </c>
      <c r="J3490" s="1" t="s">
        <v>2820</v>
      </c>
      <c r="K3490" s="2">
        <v>64</v>
      </c>
      <c r="L3490" s="2"/>
      <c r="M3490" s="2" t="s">
        <v>3134</v>
      </c>
      <c r="N3490" s="9">
        <f>S3490*Unit_conversion!$C$5</f>
        <v>0.93309098615197783</v>
      </c>
      <c r="O3490" s="2"/>
      <c r="P3490" s="2"/>
      <c r="Q3490" s="2"/>
      <c r="R3490" s="10"/>
      <c r="S3490" s="2">
        <v>26.5</v>
      </c>
      <c r="T3490" s="2"/>
      <c r="U3490" s="1" t="s">
        <v>4</v>
      </c>
      <c r="V3490" s="2" t="s">
        <v>32</v>
      </c>
      <c r="W3490" s="2"/>
      <c r="X3490" s="2" t="s">
        <v>1141</v>
      </c>
      <c r="Y3490" s="2" t="s">
        <v>3135</v>
      </c>
      <c r="Z3490" s="2"/>
      <c r="AA3490" s="2"/>
    </row>
    <row r="3491" spans="1:27" ht="14.25" customHeight="1">
      <c r="A3491" s="1">
        <v>2323</v>
      </c>
      <c r="B3491" s="2">
        <v>1</v>
      </c>
      <c r="C3491" s="1" t="s">
        <v>3126</v>
      </c>
      <c r="D3491" s="1" t="s">
        <v>3127</v>
      </c>
      <c r="E3491" s="1">
        <v>2020</v>
      </c>
      <c r="F3491" s="1" t="s">
        <v>3128</v>
      </c>
      <c r="G3491" s="1" t="s">
        <v>3129</v>
      </c>
      <c r="H3491" s="8" t="str">
        <f>HYPERLINK("https://doi.org/"&amp;G3491)</f>
        <v>https://doi.org/10.3390/RS12172763</v>
      </c>
      <c r="I3491" s="1" t="s">
        <v>3130</v>
      </c>
      <c r="J3491" s="1" t="s">
        <v>2820</v>
      </c>
      <c r="K3491" s="2">
        <v>64</v>
      </c>
      <c r="L3491" s="2"/>
      <c r="M3491" s="2" t="s">
        <v>3136</v>
      </c>
      <c r="N3491" s="9">
        <f>S3491*Unit_conversion!$C$5</f>
        <v>1.0950614969557175</v>
      </c>
      <c r="O3491" s="2"/>
      <c r="P3491" s="2"/>
      <c r="Q3491" s="2"/>
      <c r="R3491" s="10"/>
      <c r="S3491" s="2">
        <v>31.1</v>
      </c>
      <c r="T3491" s="2"/>
      <c r="U3491" s="1" t="s">
        <v>4</v>
      </c>
      <c r="V3491" s="2" t="s">
        <v>32</v>
      </c>
      <c r="W3491" s="2"/>
      <c r="X3491" s="2" t="s">
        <v>1141</v>
      </c>
      <c r="Y3491" s="2" t="s">
        <v>3135</v>
      </c>
      <c r="Z3491" s="2"/>
      <c r="AA3491" s="2"/>
    </row>
    <row r="3492" spans="1:27" ht="14.25" customHeight="1">
      <c r="A3492" s="1">
        <v>2323</v>
      </c>
      <c r="B3492" s="2">
        <v>1</v>
      </c>
      <c r="C3492" s="1" t="s">
        <v>3126</v>
      </c>
      <c r="D3492" s="1" t="s">
        <v>3127</v>
      </c>
      <c r="E3492" s="1">
        <v>2020</v>
      </c>
      <c r="F3492" s="1" t="s">
        <v>3128</v>
      </c>
      <c r="G3492" s="1" t="s">
        <v>3129</v>
      </c>
      <c r="H3492" s="8" t="str">
        <f>HYPERLINK("https://doi.org/"&amp;G3492)</f>
        <v>https://doi.org/10.3390/RS12172763</v>
      </c>
      <c r="I3492" s="1" t="s">
        <v>3130</v>
      </c>
      <c r="J3492" s="1" t="s">
        <v>2820</v>
      </c>
      <c r="K3492" s="2">
        <v>56</v>
      </c>
      <c r="L3492" s="2"/>
      <c r="M3492" s="2" t="s">
        <v>3134</v>
      </c>
      <c r="N3492" s="9">
        <f>S3492*Unit_conversion!$C$5</f>
        <v>0.8591479268720098</v>
      </c>
      <c r="O3492" s="2"/>
      <c r="P3492" s="2"/>
      <c r="Q3492" s="2"/>
      <c r="R3492" s="10"/>
      <c r="S3492" s="2">
        <v>24.4</v>
      </c>
      <c r="T3492" s="2"/>
      <c r="U3492" s="1" t="s">
        <v>4</v>
      </c>
      <c r="V3492" s="2" t="s">
        <v>36</v>
      </c>
      <c r="W3492" s="2"/>
      <c r="X3492" s="2" t="s">
        <v>1141</v>
      </c>
      <c r="Y3492" s="2" t="s">
        <v>3135</v>
      </c>
      <c r="Z3492" s="2"/>
      <c r="AA3492" s="2"/>
    </row>
    <row r="3493" spans="1:27" ht="14.25" customHeight="1">
      <c r="A3493" s="1">
        <v>2323</v>
      </c>
      <c r="B3493" s="2">
        <v>1</v>
      </c>
      <c r="C3493" s="1" t="s">
        <v>3126</v>
      </c>
      <c r="D3493" s="1" t="s">
        <v>3127</v>
      </c>
      <c r="E3493" s="1">
        <v>2020</v>
      </c>
      <c r="F3493" s="1" t="s">
        <v>3128</v>
      </c>
      <c r="G3493" s="1" t="s">
        <v>3129</v>
      </c>
      <c r="H3493" s="8" t="str">
        <f>HYPERLINK("https://doi.org/"&amp;G3493)</f>
        <v>https://doi.org/10.3390/RS12172763</v>
      </c>
      <c r="I3493" s="1" t="s">
        <v>3130</v>
      </c>
      <c r="J3493" s="1" t="s">
        <v>2820</v>
      </c>
      <c r="K3493" s="2">
        <v>56</v>
      </c>
      <c r="L3493" s="2"/>
      <c r="M3493" s="2" t="s">
        <v>3136</v>
      </c>
      <c r="N3493" s="9">
        <f>S3493*Unit_conversion!$C$5</f>
        <v>0.97534416288338821</v>
      </c>
      <c r="O3493" s="2"/>
      <c r="P3493" s="2"/>
      <c r="Q3493" s="2"/>
      <c r="R3493" s="10"/>
      <c r="S3493" s="2">
        <v>27.7</v>
      </c>
      <c r="T3493" s="2"/>
      <c r="U3493" s="1" t="s">
        <v>4</v>
      </c>
      <c r="V3493" s="2" t="s">
        <v>36</v>
      </c>
      <c r="W3493" s="2"/>
      <c r="X3493" s="2" t="s">
        <v>1141</v>
      </c>
      <c r="Y3493" s="2" t="s">
        <v>3135</v>
      </c>
      <c r="Z3493" s="2"/>
      <c r="AA3493" s="2"/>
    </row>
    <row r="3494" spans="1:27" ht="14.25" customHeight="1">
      <c r="A3494" s="1">
        <v>2323</v>
      </c>
      <c r="B3494" s="2">
        <v>1</v>
      </c>
      <c r="C3494" s="1" t="s">
        <v>3126</v>
      </c>
      <c r="D3494" s="1" t="s">
        <v>3127</v>
      </c>
      <c r="E3494" s="1">
        <v>2020</v>
      </c>
      <c r="F3494" s="1" t="s">
        <v>3128</v>
      </c>
      <c r="G3494" s="1" t="s">
        <v>3129</v>
      </c>
      <c r="H3494" s="8" t="str">
        <f>HYPERLINK("https://doi.org/"&amp;G3494)</f>
        <v>https://doi.org/10.3390/RS12172763</v>
      </c>
      <c r="I3494" s="1" t="s">
        <v>3130</v>
      </c>
      <c r="J3494" s="1" t="s">
        <v>2820</v>
      </c>
      <c r="K3494" s="2">
        <v>12</v>
      </c>
      <c r="L3494" s="2"/>
      <c r="M3494" s="2" t="s">
        <v>3134</v>
      </c>
      <c r="N3494" s="9">
        <f>S3494*Unit_conversion!$C$5</f>
        <v>0.83097914238440296</v>
      </c>
      <c r="O3494" s="2"/>
      <c r="P3494" s="2"/>
      <c r="Q3494" s="2"/>
      <c r="R3494" s="10"/>
      <c r="S3494" s="2">
        <v>23.6</v>
      </c>
      <c r="T3494" s="2"/>
      <c r="U3494" s="1" t="s">
        <v>4</v>
      </c>
      <c r="V3494" s="2" t="s">
        <v>27</v>
      </c>
      <c r="W3494" s="2"/>
      <c r="X3494" s="2" t="s">
        <v>1141</v>
      </c>
      <c r="Y3494" s="2" t="s">
        <v>3135</v>
      </c>
      <c r="Z3494" s="2"/>
      <c r="AA3494" s="2"/>
    </row>
    <row r="3495" spans="1:27" ht="14.25" customHeight="1">
      <c r="A3495" s="1">
        <v>2323</v>
      </c>
      <c r="B3495" s="2">
        <v>1</v>
      </c>
      <c r="C3495" s="1" t="s">
        <v>3126</v>
      </c>
      <c r="D3495" s="1" t="s">
        <v>3127</v>
      </c>
      <c r="E3495" s="1">
        <v>2020</v>
      </c>
      <c r="F3495" s="1" t="s">
        <v>3128</v>
      </c>
      <c r="G3495" s="1" t="s">
        <v>3129</v>
      </c>
      <c r="H3495" s="8" t="str">
        <f>HYPERLINK("https://doi.org/"&amp;G3495)</f>
        <v>https://doi.org/10.3390/RS12172763</v>
      </c>
      <c r="I3495" s="1" t="s">
        <v>3130</v>
      </c>
      <c r="J3495" s="1" t="s">
        <v>2820</v>
      </c>
      <c r="K3495" s="2">
        <v>12</v>
      </c>
      <c r="L3495" s="2"/>
      <c r="M3495" s="2" t="s">
        <v>3136</v>
      </c>
      <c r="N3495" s="9">
        <f>S3495*Unit_conversion!$C$5</f>
        <v>1.1056247911385699</v>
      </c>
      <c r="O3495" s="2"/>
      <c r="P3495" s="2"/>
      <c r="Q3495" s="2"/>
      <c r="R3495" s="10"/>
      <c r="S3495" s="2">
        <v>31.4</v>
      </c>
      <c r="T3495" s="2"/>
      <c r="U3495" s="1" t="s">
        <v>4</v>
      </c>
      <c r="V3495" s="2" t="s">
        <v>27</v>
      </c>
      <c r="W3495" s="2"/>
      <c r="X3495" s="2" t="s">
        <v>1141</v>
      </c>
      <c r="Y3495" s="2" t="s">
        <v>3135</v>
      </c>
      <c r="Z3495" s="2"/>
      <c r="AA3495" s="2"/>
    </row>
    <row r="3496" spans="1:27" ht="14.25" customHeight="1">
      <c r="A3496" s="1">
        <v>2323</v>
      </c>
      <c r="B3496" s="2">
        <v>1</v>
      </c>
      <c r="C3496" s="1" t="s">
        <v>3126</v>
      </c>
      <c r="D3496" s="1" t="s">
        <v>3127</v>
      </c>
      <c r="E3496" s="1">
        <v>2020</v>
      </c>
      <c r="F3496" s="1" t="s">
        <v>3128</v>
      </c>
      <c r="G3496" s="1" t="s">
        <v>3129</v>
      </c>
      <c r="H3496" s="8" t="str">
        <f>HYPERLINK("https://doi.org/"&amp;G3496)</f>
        <v>https://doi.org/10.3390/RS12172763</v>
      </c>
      <c r="I3496" s="1" t="s">
        <v>3130</v>
      </c>
      <c r="J3496" s="1" t="s">
        <v>2820</v>
      </c>
      <c r="K3496" s="2">
        <v>10</v>
      </c>
      <c r="L3496" s="2"/>
      <c r="M3496" s="2" t="s">
        <v>3134</v>
      </c>
      <c r="N3496" s="9">
        <f>S3496*Unit_conversion!$C$5</f>
        <v>0.76759937728728744</v>
      </c>
      <c r="O3496" s="2"/>
      <c r="P3496" s="2"/>
      <c r="Q3496" s="2"/>
      <c r="R3496" s="10"/>
      <c r="S3496" s="2">
        <v>21.8</v>
      </c>
      <c r="T3496" s="2"/>
      <c r="U3496" s="1" t="s">
        <v>4</v>
      </c>
      <c r="V3496" s="2" t="s">
        <v>1579</v>
      </c>
      <c r="W3496" s="2"/>
      <c r="X3496" s="2" t="s">
        <v>1141</v>
      </c>
      <c r="Y3496" s="2" t="s">
        <v>3135</v>
      </c>
      <c r="Z3496" s="2"/>
      <c r="AA3496" s="2"/>
    </row>
    <row r="3497" spans="1:27" ht="14.25" customHeight="1">
      <c r="A3497" s="1">
        <v>2323</v>
      </c>
      <c r="B3497" s="2">
        <v>1</v>
      </c>
      <c r="C3497" s="1" t="s">
        <v>3126</v>
      </c>
      <c r="D3497" s="1" t="s">
        <v>3127</v>
      </c>
      <c r="E3497" s="1">
        <v>2020</v>
      </c>
      <c r="F3497" s="1" t="s">
        <v>3128</v>
      </c>
      <c r="G3497" s="1" t="s">
        <v>3129</v>
      </c>
      <c r="H3497" s="8" t="str">
        <f>HYPERLINK("https://doi.org/"&amp;G3497)</f>
        <v>https://doi.org/10.3390/RS12172763</v>
      </c>
      <c r="I3497" s="1" t="s">
        <v>3130</v>
      </c>
      <c r="J3497" s="1" t="s">
        <v>2820</v>
      </c>
      <c r="K3497" s="2">
        <v>10</v>
      </c>
      <c r="L3497" s="2"/>
      <c r="M3497" s="2" t="s">
        <v>3136</v>
      </c>
      <c r="N3497" s="9">
        <f>S3497*Unit_conversion!$C$5</f>
        <v>0.97886526094433912</v>
      </c>
      <c r="O3497" s="2"/>
      <c r="P3497" s="2"/>
      <c r="Q3497" s="2"/>
      <c r="R3497" s="10"/>
      <c r="S3497" s="2">
        <v>27.8</v>
      </c>
      <c r="T3497" s="2"/>
      <c r="U3497" s="1" t="s">
        <v>4</v>
      </c>
      <c r="V3497" s="2" t="s">
        <v>1579</v>
      </c>
      <c r="W3497" s="2"/>
      <c r="X3497" s="2" t="s">
        <v>1141</v>
      </c>
      <c r="Y3497" s="2" t="s">
        <v>3135</v>
      </c>
      <c r="Z3497" s="2"/>
      <c r="AA3497" s="2"/>
    </row>
    <row r="3498" spans="1:27" ht="14.25" customHeight="1">
      <c r="A3498" s="1">
        <v>2323</v>
      </c>
      <c r="B3498" s="2">
        <v>1</v>
      </c>
      <c r="C3498" s="1" t="s">
        <v>3126</v>
      </c>
      <c r="D3498" s="1" t="s">
        <v>3127</v>
      </c>
      <c r="E3498" s="1">
        <v>2020</v>
      </c>
      <c r="F3498" s="1" t="s">
        <v>3128</v>
      </c>
      <c r="G3498" s="1" t="s">
        <v>3129</v>
      </c>
      <c r="H3498" s="8" t="str">
        <f>HYPERLINK("https://doi.org/"&amp;G3498)</f>
        <v>https://doi.org/10.3390/RS12172763</v>
      </c>
      <c r="I3498" s="1" t="s">
        <v>3130</v>
      </c>
      <c r="J3498" s="1" t="s">
        <v>2820</v>
      </c>
      <c r="K3498" s="2">
        <v>14</v>
      </c>
      <c r="L3498" s="2"/>
      <c r="M3498" s="2" t="s">
        <v>3134</v>
      </c>
      <c r="N3498" s="9">
        <f>S3498*Unit_conversion!$C$5</f>
        <v>0.75703608310443493</v>
      </c>
      <c r="O3498" s="2"/>
      <c r="P3498" s="2"/>
      <c r="Q3498" s="2"/>
      <c r="R3498" s="10"/>
      <c r="S3498" s="2">
        <v>21.5</v>
      </c>
      <c r="T3498" s="2"/>
      <c r="U3498" s="1" t="s">
        <v>4</v>
      </c>
      <c r="V3498" s="2" t="s">
        <v>1580</v>
      </c>
      <c r="W3498" s="2"/>
      <c r="X3498" s="2" t="s">
        <v>1141</v>
      </c>
      <c r="Y3498" s="2" t="s">
        <v>3135</v>
      </c>
      <c r="Z3498" s="2"/>
      <c r="AA3498" s="2"/>
    </row>
    <row r="3499" spans="1:27" ht="14.25" customHeight="1">
      <c r="A3499" s="1">
        <v>2323</v>
      </c>
      <c r="B3499" s="2">
        <v>1</v>
      </c>
      <c r="C3499" s="1" t="s">
        <v>3126</v>
      </c>
      <c r="D3499" s="1" t="s">
        <v>3127</v>
      </c>
      <c r="E3499" s="1">
        <v>2020</v>
      </c>
      <c r="F3499" s="1" t="s">
        <v>3128</v>
      </c>
      <c r="G3499" s="1" t="s">
        <v>3129</v>
      </c>
      <c r="H3499" s="8" t="str">
        <f>HYPERLINK("https://doi.org/"&amp;G3499)</f>
        <v>https://doi.org/10.3390/RS12172763</v>
      </c>
      <c r="I3499" s="1" t="s">
        <v>3130</v>
      </c>
      <c r="J3499" s="1" t="s">
        <v>2820</v>
      </c>
      <c r="K3499" s="2">
        <v>14</v>
      </c>
      <c r="L3499" s="2"/>
      <c r="M3499" s="2" t="s">
        <v>3136</v>
      </c>
      <c r="N3499" s="9">
        <f>S3499*Unit_conversion!$C$5</f>
        <v>1.031681731858602</v>
      </c>
      <c r="O3499" s="2"/>
      <c r="P3499" s="2"/>
      <c r="Q3499" s="2"/>
      <c r="R3499" s="10"/>
      <c r="S3499" s="2">
        <v>29.3</v>
      </c>
      <c r="T3499" s="2"/>
      <c r="U3499" s="1" t="s">
        <v>4</v>
      </c>
      <c r="V3499" s="2" t="s">
        <v>1580</v>
      </c>
      <c r="W3499" s="2"/>
      <c r="X3499" s="2" t="s">
        <v>1141</v>
      </c>
      <c r="Y3499" s="2" t="s">
        <v>3135</v>
      </c>
      <c r="Z3499" s="2"/>
      <c r="AA3499" s="2"/>
    </row>
    <row r="3500" spans="1:27" ht="14.25" customHeight="1">
      <c r="A3500" s="1">
        <v>2286</v>
      </c>
      <c r="B3500" s="2">
        <v>1</v>
      </c>
      <c r="C3500" s="1" t="s">
        <v>3137</v>
      </c>
      <c r="D3500" s="1" t="s">
        <v>3138</v>
      </c>
      <c r="E3500" s="1">
        <v>2020</v>
      </c>
      <c r="F3500" s="1" t="s">
        <v>3139</v>
      </c>
      <c r="G3500" s="1" t="s">
        <v>3140</v>
      </c>
      <c r="H3500" s="8" t="str">
        <f>HYPERLINK("https://doi.org/"&amp;G3500)</f>
        <v>https://doi.org/10.3390/rs12193223</v>
      </c>
      <c r="I3500" s="1" t="s">
        <v>3141</v>
      </c>
      <c r="J3500" s="1" t="s">
        <v>2820</v>
      </c>
      <c r="K3500" s="2">
        <v>1</v>
      </c>
      <c r="L3500" s="2">
        <v>391</v>
      </c>
      <c r="M3500" s="2" t="s">
        <v>57</v>
      </c>
      <c r="N3500" s="9">
        <f>S3500*Unit_conversion!$C$5</f>
        <v>2.1478698171800246</v>
      </c>
      <c r="O3500" s="2"/>
      <c r="P3500" s="2"/>
      <c r="Q3500" s="2"/>
      <c r="R3500" s="10"/>
      <c r="S3500" s="2">
        <v>61</v>
      </c>
      <c r="U3500" s="2" t="s">
        <v>26</v>
      </c>
      <c r="V3500" s="2" t="s">
        <v>29</v>
      </c>
      <c r="W3500" s="2" t="s">
        <v>3142</v>
      </c>
      <c r="X3500" s="2" t="s">
        <v>1141</v>
      </c>
      <c r="Z3500" s="2"/>
      <c r="AA3500" s="2"/>
    </row>
    <row r="3501" spans="1:27" ht="14.25" customHeight="1">
      <c r="A3501" s="1">
        <v>2286</v>
      </c>
      <c r="B3501" s="2">
        <v>1</v>
      </c>
      <c r="C3501" s="1" t="s">
        <v>3137</v>
      </c>
      <c r="D3501" s="1" t="s">
        <v>3138</v>
      </c>
      <c r="E3501" s="1">
        <v>2020</v>
      </c>
      <c r="F3501" s="1" t="s">
        <v>3139</v>
      </c>
      <c r="G3501" s="1" t="s">
        <v>3140</v>
      </c>
      <c r="H3501" s="8" t="str">
        <f>HYPERLINK("https://doi.org/"&amp;G3501)</f>
        <v>https://doi.org/10.3390/rs12193223</v>
      </c>
      <c r="I3501" s="1" t="s">
        <v>3141</v>
      </c>
      <c r="J3501" s="1" t="s">
        <v>2820</v>
      </c>
      <c r="K3501" s="2">
        <v>1</v>
      </c>
      <c r="L3501" s="2">
        <v>395</v>
      </c>
      <c r="M3501" s="2" t="s">
        <v>57</v>
      </c>
      <c r="N3501" s="9">
        <f>S3501*Unit_conversion!$C$5</f>
        <v>2.1478698171800246</v>
      </c>
      <c r="O3501" s="2"/>
      <c r="P3501" s="2"/>
      <c r="Q3501" s="2"/>
      <c r="R3501" s="10"/>
      <c r="S3501" s="2">
        <v>61</v>
      </c>
      <c r="U3501" s="2" t="s">
        <v>26</v>
      </c>
      <c r="V3501" s="2" t="s">
        <v>1580</v>
      </c>
      <c r="W3501" s="2" t="s">
        <v>2004</v>
      </c>
      <c r="X3501" s="2" t="s">
        <v>1141</v>
      </c>
      <c r="Y3501" s="2" t="s">
        <v>3143</v>
      </c>
    </row>
    <row r="3502" spans="1:27" ht="14.25" customHeight="1">
      <c r="A3502" s="1">
        <v>2286</v>
      </c>
      <c r="B3502" s="2">
        <v>1</v>
      </c>
      <c r="C3502" s="1" t="s">
        <v>3137</v>
      </c>
      <c r="D3502" s="1" t="s">
        <v>3138</v>
      </c>
      <c r="E3502" s="1">
        <v>2020</v>
      </c>
      <c r="F3502" s="1" t="s">
        <v>3139</v>
      </c>
      <c r="G3502" s="1" t="s">
        <v>3140</v>
      </c>
      <c r="H3502" s="8" t="str">
        <f>HYPERLINK("https://doi.org/"&amp;G3502)</f>
        <v>https://doi.org/10.3390/rs12193223</v>
      </c>
      <c r="I3502" s="1" t="s">
        <v>3141</v>
      </c>
      <c r="J3502" s="1" t="s">
        <v>2820</v>
      </c>
      <c r="K3502" s="2">
        <v>1</v>
      </c>
      <c r="L3502" s="2">
        <v>825</v>
      </c>
      <c r="M3502" s="2" t="s">
        <v>57</v>
      </c>
      <c r="N3502" s="2">
        <v>0.85</v>
      </c>
      <c r="O3502" s="2"/>
      <c r="Q3502" s="2"/>
      <c r="R3502" s="4"/>
      <c r="U3502" s="2" t="s">
        <v>35</v>
      </c>
      <c r="V3502" s="2" t="s">
        <v>29</v>
      </c>
      <c r="W3502" s="2" t="s">
        <v>3142</v>
      </c>
      <c r="X3502" s="2" t="s">
        <v>1141</v>
      </c>
      <c r="Y3502" s="2" t="s">
        <v>3144</v>
      </c>
    </row>
    <row r="3503" spans="1:27" ht="14.25" customHeight="1">
      <c r="A3503" s="1">
        <v>2286</v>
      </c>
      <c r="B3503" s="2">
        <v>1</v>
      </c>
      <c r="C3503" s="1" t="s">
        <v>3137</v>
      </c>
      <c r="D3503" s="1" t="s">
        <v>3138</v>
      </c>
      <c r="E3503" s="1">
        <v>2020</v>
      </c>
      <c r="F3503" s="1" t="s">
        <v>3139</v>
      </c>
      <c r="G3503" s="1" t="s">
        <v>3140</v>
      </c>
      <c r="H3503" s="8" t="str">
        <f>HYPERLINK("https://doi.org/"&amp;G3503)</f>
        <v>https://doi.org/10.3390/rs12193223</v>
      </c>
      <c r="I3503" s="1" t="s">
        <v>3141</v>
      </c>
      <c r="J3503" s="1" t="s">
        <v>2820</v>
      </c>
      <c r="K3503" s="2">
        <v>1</v>
      </c>
      <c r="L3503" s="2">
        <v>825</v>
      </c>
      <c r="M3503" s="2" t="s">
        <v>57</v>
      </c>
      <c r="N3503" s="2">
        <v>0.91</v>
      </c>
      <c r="O3503" s="2"/>
      <c r="Q3503" s="2"/>
      <c r="R3503" s="4"/>
      <c r="U3503" s="2" t="s">
        <v>35</v>
      </c>
      <c r="V3503" s="2" t="s">
        <v>29</v>
      </c>
      <c r="W3503" s="2" t="s">
        <v>3142</v>
      </c>
      <c r="X3503" s="2" t="s">
        <v>1141</v>
      </c>
      <c r="Y3503" s="2" t="s">
        <v>3145</v>
      </c>
    </row>
    <row r="3504" spans="1:27" ht="14.25" customHeight="1">
      <c r="A3504" s="1">
        <v>2286</v>
      </c>
      <c r="B3504" s="2">
        <v>1</v>
      </c>
      <c r="C3504" s="1" t="s">
        <v>3137</v>
      </c>
      <c r="D3504" s="1" t="s">
        <v>3138</v>
      </c>
      <c r="E3504" s="1">
        <v>2020</v>
      </c>
      <c r="F3504" s="1" t="s">
        <v>3139</v>
      </c>
      <c r="G3504" s="1" t="s">
        <v>3140</v>
      </c>
      <c r="H3504" s="8" t="str">
        <f>HYPERLINK("https://doi.org/"&amp;G3504)</f>
        <v>https://doi.org/10.3390/rs12193223</v>
      </c>
      <c r="I3504" s="1" t="s">
        <v>3141</v>
      </c>
      <c r="J3504" s="1" t="s">
        <v>2820</v>
      </c>
      <c r="K3504" s="2">
        <v>1</v>
      </c>
      <c r="L3504" s="2">
        <v>791</v>
      </c>
      <c r="M3504" s="2" t="s">
        <v>57</v>
      </c>
      <c r="N3504" s="2">
        <v>0.84</v>
      </c>
      <c r="O3504" s="2"/>
      <c r="Q3504" s="2"/>
      <c r="R3504" s="4"/>
      <c r="U3504" s="2" t="s">
        <v>35</v>
      </c>
      <c r="V3504" s="2" t="s">
        <v>1580</v>
      </c>
      <c r="W3504" s="2" t="s">
        <v>2004</v>
      </c>
      <c r="X3504" s="2" t="s">
        <v>1141</v>
      </c>
      <c r="Y3504" s="2" t="s">
        <v>3144</v>
      </c>
    </row>
    <row r="3505" spans="1:27" ht="14.25" customHeight="1">
      <c r="A3505" s="1">
        <v>2286</v>
      </c>
      <c r="B3505" s="2">
        <v>1</v>
      </c>
      <c r="C3505" s="1" t="s">
        <v>3137</v>
      </c>
      <c r="D3505" s="1" t="s">
        <v>3138</v>
      </c>
      <c r="E3505" s="1">
        <v>2020</v>
      </c>
      <c r="F3505" s="1" t="s">
        <v>3139</v>
      </c>
      <c r="G3505" s="1" t="s">
        <v>3140</v>
      </c>
      <c r="H3505" s="8" t="str">
        <f>HYPERLINK("https://doi.org/"&amp;G3505)</f>
        <v>https://doi.org/10.3390/rs12193223</v>
      </c>
      <c r="I3505" s="1" t="s">
        <v>3141</v>
      </c>
      <c r="J3505" s="1" t="s">
        <v>2820</v>
      </c>
      <c r="K3505" s="2">
        <v>1</v>
      </c>
      <c r="L3505" s="2">
        <v>791</v>
      </c>
      <c r="M3505" s="2" t="s">
        <v>57</v>
      </c>
      <c r="N3505" s="2">
        <v>1</v>
      </c>
      <c r="O3505" s="2"/>
      <c r="Q3505" s="2"/>
      <c r="R3505" s="4"/>
      <c r="U3505" s="2" t="s">
        <v>35</v>
      </c>
      <c r="V3505" s="2" t="s">
        <v>1580</v>
      </c>
      <c r="W3505" s="2" t="s">
        <v>2004</v>
      </c>
      <c r="X3505" s="2" t="s">
        <v>1141</v>
      </c>
      <c r="Y3505" s="2" t="s">
        <v>3145</v>
      </c>
    </row>
    <row r="3506" spans="1:27" ht="14.25" customHeight="1">
      <c r="A3506" s="1">
        <v>2205</v>
      </c>
      <c r="B3506" s="2">
        <v>1</v>
      </c>
      <c r="C3506" s="1" t="s">
        <v>3146</v>
      </c>
      <c r="D3506" s="1" t="s">
        <v>3147</v>
      </c>
      <c r="E3506" s="1">
        <v>2020</v>
      </c>
      <c r="F3506" s="1" t="s">
        <v>3148</v>
      </c>
      <c r="G3506" s="1" t="s">
        <v>3149</v>
      </c>
      <c r="H3506" s="8" t="str">
        <f>HYPERLINK("https://doi.org/"&amp;G3506)</f>
        <v>https://doi.org/10.3390/rs12244108</v>
      </c>
      <c r="I3506" s="1" t="s">
        <v>3150</v>
      </c>
      <c r="J3506" s="1" t="s">
        <v>2820</v>
      </c>
      <c r="K3506" s="2">
        <v>1</v>
      </c>
      <c r="L3506" s="2">
        <v>4067</v>
      </c>
      <c r="M3506" s="2" t="s">
        <v>3151</v>
      </c>
      <c r="N3506" s="9">
        <f>S3506*Unit_conversion!$C$5</f>
        <v>2.2535027590085503</v>
      </c>
      <c r="O3506" s="2"/>
      <c r="P3506" s="2"/>
      <c r="Q3506" s="2"/>
      <c r="R3506" s="4"/>
      <c r="S3506" s="1">
        <v>64</v>
      </c>
      <c r="U3506" s="16" t="s">
        <v>175</v>
      </c>
      <c r="W3506" s="1" t="s">
        <v>3152</v>
      </c>
      <c r="X3506" s="2" t="s">
        <v>1141</v>
      </c>
    </row>
    <row r="3507" spans="1:27" ht="14.25" customHeight="1">
      <c r="A3507" s="1">
        <v>2205</v>
      </c>
      <c r="B3507" s="2">
        <v>1</v>
      </c>
      <c r="C3507" s="1" t="s">
        <v>3146</v>
      </c>
      <c r="D3507" s="1" t="s">
        <v>3147</v>
      </c>
      <c r="E3507" s="1">
        <v>2020</v>
      </c>
      <c r="F3507" s="1" t="s">
        <v>3148</v>
      </c>
      <c r="G3507" s="1" t="s">
        <v>3149</v>
      </c>
      <c r="H3507" s="8" t="str">
        <f>HYPERLINK("https://doi.org/"&amp;G3507)</f>
        <v>https://doi.org/10.3390/rs12244108</v>
      </c>
      <c r="I3507" s="1" t="s">
        <v>3150</v>
      </c>
      <c r="J3507" s="1" t="s">
        <v>2820</v>
      </c>
      <c r="K3507" s="2">
        <v>1</v>
      </c>
      <c r="L3507" s="2">
        <v>4067</v>
      </c>
      <c r="M3507" s="2" t="s">
        <v>3151</v>
      </c>
      <c r="N3507" s="9">
        <f>S3507*Unit_conversion!$C$5</f>
        <v>1.4436502049898525</v>
      </c>
      <c r="O3507" s="2"/>
      <c r="P3507" s="2"/>
      <c r="Q3507" s="2"/>
      <c r="R3507" s="4"/>
      <c r="S3507" s="1">
        <v>41</v>
      </c>
      <c r="U3507" s="16" t="s">
        <v>175</v>
      </c>
      <c r="W3507" s="1" t="s">
        <v>3153</v>
      </c>
      <c r="X3507" s="2" t="s">
        <v>1141</v>
      </c>
    </row>
    <row r="3508" spans="1:27" ht="14.25" customHeight="1">
      <c r="A3508" s="1">
        <v>2205</v>
      </c>
      <c r="B3508" s="2">
        <v>1</v>
      </c>
      <c r="C3508" s="1" t="s">
        <v>3146</v>
      </c>
      <c r="D3508" s="1" t="s">
        <v>3147</v>
      </c>
      <c r="E3508" s="1">
        <v>2020</v>
      </c>
      <c r="F3508" s="1" t="s">
        <v>3148</v>
      </c>
      <c r="G3508" s="1" t="s">
        <v>3149</v>
      </c>
      <c r="H3508" s="8" t="str">
        <f>HYPERLINK("https://doi.org/"&amp;G3508)</f>
        <v>https://doi.org/10.3390/rs12244108</v>
      </c>
      <c r="I3508" s="1" t="s">
        <v>3150</v>
      </c>
      <c r="J3508" s="1" t="s">
        <v>2820</v>
      </c>
      <c r="K3508" s="2">
        <v>1</v>
      </c>
      <c r="L3508" s="2">
        <v>5528</v>
      </c>
      <c r="M3508" s="2" t="s">
        <v>3151</v>
      </c>
      <c r="N3508" s="9">
        <f>S3508*Unit_conversion!$C$5</f>
        <v>2.7112455069321619</v>
      </c>
      <c r="O3508" s="2"/>
      <c r="P3508" s="2"/>
      <c r="Q3508" s="2"/>
      <c r="R3508" s="4"/>
      <c r="S3508" s="1">
        <v>77</v>
      </c>
      <c r="U3508" s="16" t="s">
        <v>175</v>
      </c>
      <c r="W3508" s="1" t="s">
        <v>3154</v>
      </c>
      <c r="X3508" s="1" t="s">
        <v>1141</v>
      </c>
    </row>
    <row r="3509" spans="1:27" ht="14.25" customHeight="1">
      <c r="A3509" s="1">
        <v>2205</v>
      </c>
      <c r="B3509" s="2">
        <v>1</v>
      </c>
      <c r="C3509" s="1" t="s">
        <v>3146</v>
      </c>
      <c r="D3509" s="1" t="s">
        <v>3147</v>
      </c>
      <c r="E3509" s="1">
        <v>2020</v>
      </c>
      <c r="F3509" s="1" t="s">
        <v>3148</v>
      </c>
      <c r="G3509" s="1" t="s">
        <v>3149</v>
      </c>
      <c r="H3509" s="8" t="str">
        <f>HYPERLINK("https://doi.org/"&amp;G3509)</f>
        <v>https://doi.org/10.3390/rs12244108</v>
      </c>
      <c r="I3509" s="1" t="s">
        <v>3150</v>
      </c>
      <c r="J3509" s="1" t="s">
        <v>2820</v>
      </c>
      <c r="K3509" s="2">
        <v>1</v>
      </c>
      <c r="L3509" s="2">
        <v>5528</v>
      </c>
      <c r="M3509" s="2" t="s">
        <v>3151</v>
      </c>
      <c r="N3509" s="9">
        <f>S3509*Unit_conversion!$C$5</f>
        <v>1.7253380498659214</v>
      </c>
      <c r="O3509" s="2"/>
      <c r="P3509" s="2"/>
      <c r="Q3509" s="2"/>
      <c r="R3509" s="4"/>
      <c r="S3509" s="1">
        <v>49</v>
      </c>
      <c r="U3509" s="16" t="s">
        <v>175</v>
      </c>
      <c r="W3509" s="1" t="s">
        <v>3155</v>
      </c>
      <c r="X3509" s="1" t="s">
        <v>1141</v>
      </c>
    </row>
    <row r="3510" spans="1:27" ht="14.25" customHeight="1">
      <c r="A3510" s="1">
        <v>2205</v>
      </c>
      <c r="B3510" s="2">
        <v>1</v>
      </c>
      <c r="C3510" s="1" t="s">
        <v>3146</v>
      </c>
      <c r="D3510" s="1" t="s">
        <v>3147</v>
      </c>
      <c r="E3510" s="1">
        <v>2020</v>
      </c>
      <c r="F3510" s="1" t="s">
        <v>3148</v>
      </c>
      <c r="G3510" s="1" t="s">
        <v>3149</v>
      </c>
      <c r="H3510" s="8" t="str">
        <f>HYPERLINK("https://doi.org/"&amp;G3510)</f>
        <v>https://doi.org/10.3390/rs12244108</v>
      </c>
      <c r="I3510" s="1" t="s">
        <v>3150</v>
      </c>
      <c r="J3510" s="1" t="s">
        <v>2820</v>
      </c>
      <c r="K3510" s="2">
        <v>1</v>
      </c>
      <c r="L3510" s="2">
        <v>183</v>
      </c>
      <c r="M3510" s="2" t="s">
        <v>3151</v>
      </c>
      <c r="N3510" s="9">
        <f>S3510*Unit_conversion!$C$5</f>
        <v>2.3239247202275677</v>
      </c>
      <c r="O3510" s="2"/>
      <c r="P3510" s="2"/>
      <c r="Q3510" s="2"/>
      <c r="R3510" s="4"/>
      <c r="S3510" s="1">
        <v>66</v>
      </c>
      <c r="U3510" s="16" t="s">
        <v>175</v>
      </c>
      <c r="W3510" s="1" t="s">
        <v>3156</v>
      </c>
      <c r="X3510" s="1" t="s">
        <v>1141</v>
      </c>
      <c r="Y3510" s="1" t="s">
        <v>3157</v>
      </c>
    </row>
    <row r="3511" spans="1:27" ht="14.25" customHeight="1">
      <c r="A3511" s="1">
        <v>2205</v>
      </c>
      <c r="B3511" s="2">
        <v>1</v>
      </c>
      <c r="C3511" s="1" t="s">
        <v>3146</v>
      </c>
      <c r="D3511" s="1" t="s">
        <v>3147</v>
      </c>
      <c r="E3511" s="1">
        <v>2020</v>
      </c>
      <c r="F3511" s="1" t="s">
        <v>3148</v>
      </c>
      <c r="G3511" s="1" t="s">
        <v>3149</v>
      </c>
      <c r="H3511" s="8" t="str">
        <f>HYPERLINK("https://doi.org/"&amp;G3511)</f>
        <v>https://doi.org/10.3390/rs12244108</v>
      </c>
      <c r="I3511" s="1" t="s">
        <v>3150</v>
      </c>
      <c r="J3511" s="1" t="s">
        <v>2820</v>
      </c>
      <c r="K3511" s="2">
        <v>1</v>
      </c>
      <c r="L3511" s="2">
        <v>261</v>
      </c>
      <c r="M3511" s="2" t="s">
        <v>3151</v>
      </c>
      <c r="N3511" s="9">
        <f>S3511*Unit_conversion!$C$5</f>
        <v>2.1126588365705161</v>
      </c>
      <c r="O3511" s="2"/>
      <c r="P3511" s="2"/>
      <c r="Q3511" s="2"/>
      <c r="R3511" s="4"/>
      <c r="S3511" s="1">
        <v>60</v>
      </c>
      <c r="U3511" s="16" t="s">
        <v>175</v>
      </c>
      <c r="W3511" s="1" t="s">
        <v>3158</v>
      </c>
      <c r="X3511" s="1" t="s">
        <v>1141</v>
      </c>
      <c r="Y3511" s="1" t="s">
        <v>3157</v>
      </c>
    </row>
    <row r="3512" spans="1:27" ht="14.25" customHeight="1">
      <c r="A3512" s="1">
        <v>4310</v>
      </c>
      <c r="B3512" s="16">
        <v>1</v>
      </c>
      <c r="C3512" s="1" t="s">
        <v>3159</v>
      </c>
      <c r="D3512" s="1" t="s">
        <v>3160</v>
      </c>
      <c r="E3512" s="1">
        <v>2021</v>
      </c>
      <c r="F3512" s="1" t="s">
        <v>3161</v>
      </c>
      <c r="G3512" s="1" t="s">
        <v>3162</v>
      </c>
      <c r="H3512" s="8" t="str">
        <f>HYPERLINK("https://doi.org/"&amp;G3512)</f>
        <v>https://doi.org/10.3390/rs13020225</v>
      </c>
      <c r="I3512" s="1" t="s">
        <v>3163</v>
      </c>
      <c r="J3512" s="1" t="s">
        <v>2820</v>
      </c>
      <c r="K3512" s="2">
        <v>2</v>
      </c>
      <c r="L3512" s="2"/>
      <c r="M3512" s="2" t="s">
        <v>3164</v>
      </c>
      <c r="N3512" s="21">
        <f t="shared" ref="N3512:N3513" si="67">Y3512/8</f>
        <v>1.4212499999999999</v>
      </c>
      <c r="O3512" s="21"/>
      <c r="Q3512" s="2"/>
      <c r="R3512" s="4"/>
      <c r="U3512" s="2" t="s">
        <v>234</v>
      </c>
      <c r="X3512" s="1" t="s">
        <v>1141</v>
      </c>
      <c r="Y3512" s="1">
        <v>11.37</v>
      </c>
      <c r="Z3512" s="2" t="s">
        <v>236</v>
      </c>
      <c r="AA3512" s="2"/>
    </row>
    <row r="3513" spans="1:27" ht="14.25" customHeight="1">
      <c r="A3513" s="1">
        <v>4310</v>
      </c>
      <c r="B3513" s="16">
        <v>1</v>
      </c>
      <c r="C3513" s="1" t="s">
        <v>3159</v>
      </c>
      <c r="D3513" s="1" t="s">
        <v>3160</v>
      </c>
      <c r="E3513" s="1">
        <v>2021</v>
      </c>
      <c r="F3513" s="1" t="s">
        <v>3161</v>
      </c>
      <c r="G3513" s="1" t="s">
        <v>3162</v>
      </c>
      <c r="H3513" s="8" t="str">
        <f>HYPERLINK("https://doi.org/"&amp;G3513)</f>
        <v>https://doi.org/10.3390/rs13020225</v>
      </c>
      <c r="I3513" s="1" t="s">
        <v>3163</v>
      </c>
      <c r="J3513" s="1" t="s">
        <v>2820</v>
      </c>
      <c r="K3513" s="2">
        <v>2</v>
      </c>
      <c r="L3513" s="2"/>
      <c r="M3513" s="2" t="s">
        <v>58</v>
      </c>
      <c r="N3513" s="21">
        <f t="shared" si="67"/>
        <v>0.69750000000000001</v>
      </c>
      <c r="O3513" s="21"/>
      <c r="Q3513" s="2"/>
      <c r="R3513" s="4"/>
      <c r="U3513" s="2" t="s">
        <v>234</v>
      </c>
      <c r="X3513" s="1" t="s">
        <v>1141</v>
      </c>
      <c r="Y3513" s="1">
        <v>5.58</v>
      </c>
      <c r="Z3513" s="2" t="s">
        <v>236</v>
      </c>
      <c r="AA3513" s="2"/>
    </row>
    <row r="3514" spans="1:27" ht="14.25" customHeight="1">
      <c r="A3514" s="1">
        <v>4295</v>
      </c>
      <c r="B3514" s="2">
        <v>1</v>
      </c>
      <c r="C3514" s="1" t="s">
        <v>3165</v>
      </c>
      <c r="D3514" s="1" t="s">
        <v>3166</v>
      </c>
      <c r="E3514" s="1">
        <v>2021</v>
      </c>
      <c r="F3514" s="1" t="s">
        <v>3167</v>
      </c>
      <c r="G3514" s="1" t="s">
        <v>3168</v>
      </c>
      <c r="H3514" s="8" t="str">
        <f>HYPERLINK("https://doi.org/"&amp;G3514)</f>
        <v>https://doi.org/10.3390/rs13030343</v>
      </c>
      <c r="I3514" s="1" t="s">
        <v>3169</v>
      </c>
      <c r="J3514" s="1" t="s">
        <v>2820</v>
      </c>
      <c r="K3514" s="2">
        <v>1</v>
      </c>
      <c r="L3514" s="2">
        <v>141</v>
      </c>
      <c r="M3514" s="2" t="s">
        <v>3170</v>
      </c>
      <c r="N3514" s="21">
        <v>0.98099999999999998</v>
      </c>
      <c r="O3514" s="21"/>
      <c r="Q3514" s="2"/>
      <c r="R3514" s="4"/>
      <c r="U3514" s="2" t="s">
        <v>35</v>
      </c>
      <c r="W3514" s="1" t="s">
        <v>567</v>
      </c>
      <c r="X3514" s="1" t="s">
        <v>1141</v>
      </c>
      <c r="Y3514" s="60"/>
    </row>
    <row r="3515" spans="1:27" ht="14.25" customHeight="1">
      <c r="A3515" s="1">
        <v>4295</v>
      </c>
      <c r="B3515" s="2">
        <v>1</v>
      </c>
      <c r="C3515" s="1" t="s">
        <v>3165</v>
      </c>
      <c r="D3515" s="1" t="s">
        <v>3166</v>
      </c>
      <c r="E3515" s="1">
        <v>2021</v>
      </c>
      <c r="F3515" s="1" t="s">
        <v>3167</v>
      </c>
      <c r="G3515" s="1" t="s">
        <v>3168</v>
      </c>
      <c r="H3515" s="8" t="str">
        <f>HYPERLINK("https://doi.org/"&amp;G3515)</f>
        <v>https://doi.org/10.3390/rs13030343</v>
      </c>
      <c r="I3515" s="1" t="s">
        <v>3169</v>
      </c>
      <c r="J3515" s="1" t="s">
        <v>2820</v>
      </c>
      <c r="K3515" s="2">
        <v>1</v>
      </c>
      <c r="L3515" s="2">
        <v>150</v>
      </c>
      <c r="M3515" s="2" t="s">
        <v>3170</v>
      </c>
      <c r="N3515" s="21">
        <v>1.5</v>
      </c>
      <c r="O3515" s="21"/>
      <c r="Q3515" s="2"/>
      <c r="R3515" s="4"/>
      <c r="U3515" s="2" t="s">
        <v>35</v>
      </c>
      <c r="W3515" s="1" t="s">
        <v>562</v>
      </c>
      <c r="X3515" s="1" t="s">
        <v>1141</v>
      </c>
      <c r="Y3515" s="60"/>
    </row>
    <row r="3516" spans="1:27" ht="14.25" customHeight="1">
      <c r="A3516" s="1">
        <v>4295</v>
      </c>
      <c r="B3516" s="2">
        <v>1</v>
      </c>
      <c r="C3516" s="1" t="s">
        <v>3165</v>
      </c>
      <c r="D3516" s="1" t="s">
        <v>3166</v>
      </c>
      <c r="E3516" s="1">
        <v>2021</v>
      </c>
      <c r="F3516" s="1" t="s">
        <v>3167</v>
      </c>
      <c r="G3516" s="1" t="s">
        <v>3168</v>
      </c>
      <c r="H3516" s="8" t="str">
        <f>HYPERLINK("https://doi.org/"&amp;G3516)</f>
        <v>https://doi.org/10.3390/rs13030343</v>
      </c>
      <c r="I3516" s="1" t="s">
        <v>3169</v>
      </c>
      <c r="J3516" s="1" t="s">
        <v>2820</v>
      </c>
      <c r="K3516" s="2">
        <v>1</v>
      </c>
      <c r="L3516" s="2">
        <v>141</v>
      </c>
      <c r="M3516" s="2" t="s">
        <v>3171</v>
      </c>
      <c r="N3516" s="21">
        <v>0.94599999999999995</v>
      </c>
      <c r="O3516" s="21"/>
      <c r="Q3516" s="2"/>
      <c r="R3516" s="4"/>
      <c r="U3516" s="2" t="s">
        <v>35</v>
      </c>
      <c r="W3516" s="1" t="s">
        <v>567</v>
      </c>
      <c r="X3516" s="1" t="s">
        <v>1141</v>
      </c>
      <c r="Y3516" s="2"/>
    </row>
    <row r="3517" spans="1:27" ht="14.25" customHeight="1">
      <c r="A3517" s="1">
        <v>4295</v>
      </c>
      <c r="B3517" s="2">
        <v>1</v>
      </c>
      <c r="C3517" s="1" t="s">
        <v>3165</v>
      </c>
      <c r="D3517" s="1" t="s">
        <v>3166</v>
      </c>
      <c r="E3517" s="1">
        <v>2021</v>
      </c>
      <c r="F3517" s="1" t="s">
        <v>3167</v>
      </c>
      <c r="G3517" s="1" t="s">
        <v>3168</v>
      </c>
      <c r="H3517" s="8" t="str">
        <f>HYPERLINK("https://doi.org/"&amp;G3517)</f>
        <v>https://doi.org/10.3390/rs13030343</v>
      </c>
      <c r="I3517" s="1" t="s">
        <v>3169</v>
      </c>
      <c r="J3517" s="1" t="s">
        <v>2820</v>
      </c>
      <c r="K3517" s="2">
        <v>1</v>
      </c>
      <c r="L3517" s="2">
        <v>150</v>
      </c>
      <c r="M3517" s="2" t="s">
        <v>3171</v>
      </c>
      <c r="N3517" s="21">
        <v>1.67</v>
      </c>
      <c r="O3517" s="21"/>
      <c r="Q3517" s="2"/>
      <c r="R3517" s="4"/>
      <c r="U3517" s="2" t="s">
        <v>35</v>
      </c>
      <c r="W3517" s="1" t="s">
        <v>562</v>
      </c>
      <c r="X3517" s="1" t="s">
        <v>1141</v>
      </c>
      <c r="Y3517" s="2"/>
    </row>
    <row r="3518" spans="1:27" ht="14.25" customHeight="1">
      <c r="A3518" s="1">
        <v>4332</v>
      </c>
      <c r="B3518" s="2">
        <v>1</v>
      </c>
      <c r="C3518" s="1" t="s">
        <v>3172</v>
      </c>
      <c r="D3518" s="1" t="s">
        <v>3173</v>
      </c>
      <c r="E3518" s="1">
        <v>2021</v>
      </c>
      <c r="F3518" s="1" t="s">
        <v>3174</v>
      </c>
      <c r="G3518" s="1" t="s">
        <v>3175</v>
      </c>
      <c r="H3518" s="8" t="str">
        <f>HYPERLINK("https://doi.org/"&amp;G3518)</f>
        <v>https://doi.org/10.3390/rs13030478</v>
      </c>
      <c r="I3518" s="1" t="s">
        <v>3176</v>
      </c>
      <c r="J3518" s="1" t="s">
        <v>2820</v>
      </c>
      <c r="K3518" s="2">
        <v>1</v>
      </c>
      <c r="L3518" s="2"/>
      <c r="M3518" s="2" t="s">
        <v>65</v>
      </c>
      <c r="N3518" s="9">
        <f>S3518*Unit_conversion!$C$5</f>
        <v>1.9542094238277272</v>
      </c>
      <c r="O3518" s="9">
        <f>T3518*Unit_conversion!$C$5</f>
        <v>6.3448357916484648</v>
      </c>
      <c r="P3518" s="21"/>
      <c r="Q3518" s="21"/>
      <c r="R3518" s="61"/>
      <c r="S3518" s="15">
        <v>55.5</v>
      </c>
      <c r="T3518" s="15">
        <f t="shared" ref="T3518:T3521" si="68">S3518*100/Y3518</f>
        <v>180.19480519480518</v>
      </c>
      <c r="U3518" s="2" t="s">
        <v>26</v>
      </c>
      <c r="X3518" s="1" t="s">
        <v>1141</v>
      </c>
      <c r="Y3518" s="2">
        <v>30.8</v>
      </c>
      <c r="Z3518" s="2" t="s">
        <v>3177</v>
      </c>
      <c r="AA3518" s="2"/>
    </row>
    <row r="3519" spans="1:27" ht="14.25" customHeight="1">
      <c r="A3519" s="1">
        <v>4332</v>
      </c>
      <c r="B3519" s="2">
        <v>1</v>
      </c>
      <c r="C3519" s="1" t="s">
        <v>3172</v>
      </c>
      <c r="D3519" s="1" t="s">
        <v>3173</v>
      </c>
      <c r="E3519" s="1">
        <v>2021</v>
      </c>
      <c r="F3519" s="1" t="s">
        <v>3174</v>
      </c>
      <c r="G3519" s="1" t="s">
        <v>3175</v>
      </c>
      <c r="H3519" s="8" t="str">
        <f>HYPERLINK("https://doi.org/"&amp;G3519)</f>
        <v>https://doi.org/10.3390/rs13030478</v>
      </c>
      <c r="I3519" s="1" t="s">
        <v>3176</v>
      </c>
      <c r="J3519" s="1" t="s">
        <v>2820</v>
      </c>
      <c r="K3519" s="2">
        <v>1</v>
      </c>
      <c r="L3519" s="2"/>
      <c r="M3519" s="2" t="s">
        <v>2675</v>
      </c>
      <c r="N3519" s="9">
        <f>S3519*Unit_conversion!$C$5</f>
        <v>1.507029970086968</v>
      </c>
      <c r="O3519" s="9">
        <f>T3519*Unit_conversion!$C$5</f>
        <v>6.3587762450926926</v>
      </c>
      <c r="P3519" s="21"/>
      <c r="Q3519" s="21"/>
      <c r="R3519" s="61"/>
      <c r="S3519" s="15">
        <v>42.8</v>
      </c>
      <c r="T3519" s="15">
        <f t="shared" si="68"/>
        <v>180.59071729957807</v>
      </c>
      <c r="U3519" s="2" t="s">
        <v>26</v>
      </c>
      <c r="X3519" s="1" t="s">
        <v>1141</v>
      </c>
      <c r="Y3519" s="2">
        <v>23.7</v>
      </c>
      <c r="Z3519" s="2" t="s">
        <v>3177</v>
      </c>
      <c r="AA3519" s="2"/>
    </row>
    <row r="3520" spans="1:27" ht="14.25" customHeight="1">
      <c r="A3520" s="1">
        <v>4332</v>
      </c>
      <c r="B3520" s="2">
        <v>1</v>
      </c>
      <c r="C3520" s="1" t="s">
        <v>3172</v>
      </c>
      <c r="D3520" s="1" t="s">
        <v>3173</v>
      </c>
      <c r="E3520" s="1">
        <v>2021</v>
      </c>
      <c r="F3520" s="1" t="s">
        <v>3174</v>
      </c>
      <c r="G3520" s="1" t="s">
        <v>3175</v>
      </c>
      <c r="H3520" s="8" t="str">
        <f>HYPERLINK("https://doi.org/"&amp;G3520)</f>
        <v>https://doi.org/10.3390/rs13030478</v>
      </c>
      <c r="I3520" s="1" t="s">
        <v>3176</v>
      </c>
      <c r="J3520" s="1" t="s">
        <v>2820</v>
      </c>
      <c r="K3520" s="2">
        <v>1</v>
      </c>
      <c r="L3520" s="2"/>
      <c r="M3520" s="2" t="s">
        <v>3178</v>
      </c>
      <c r="N3520" s="9">
        <f>S3520*Unit_conversion!$C$5</f>
        <v>1.4260447146850983</v>
      </c>
      <c r="O3520" s="9">
        <f>T3520*Unit_conversion!$C$5</f>
        <v>6.6950456088502266</v>
      </c>
      <c r="P3520" s="21"/>
      <c r="Q3520" s="21"/>
      <c r="R3520" s="61"/>
      <c r="S3520" s="15">
        <v>40.5</v>
      </c>
      <c r="T3520" s="15">
        <f t="shared" si="68"/>
        <v>190.14084507042253</v>
      </c>
      <c r="U3520" s="2" t="s">
        <v>26</v>
      </c>
      <c r="X3520" s="1" t="s">
        <v>1141</v>
      </c>
      <c r="Y3520" s="2">
        <v>21.3</v>
      </c>
      <c r="Z3520" s="2" t="s">
        <v>3177</v>
      </c>
      <c r="AA3520" s="2"/>
    </row>
    <row r="3521" spans="1:27" ht="14.25" customHeight="1">
      <c r="A3521" s="1">
        <v>4332</v>
      </c>
      <c r="B3521" s="2">
        <v>1</v>
      </c>
      <c r="C3521" s="1" t="s">
        <v>3172</v>
      </c>
      <c r="D3521" s="1" t="s">
        <v>3173</v>
      </c>
      <c r="E3521" s="1">
        <v>2021</v>
      </c>
      <c r="F3521" s="1" t="s">
        <v>3174</v>
      </c>
      <c r="G3521" s="1" t="s">
        <v>3175</v>
      </c>
      <c r="H3521" s="8" t="str">
        <f>HYPERLINK("https://doi.org/"&amp;G3521)</f>
        <v>https://doi.org/10.3390/rs13030478</v>
      </c>
      <c r="I3521" s="1" t="s">
        <v>3176</v>
      </c>
      <c r="J3521" s="1" t="s">
        <v>2820</v>
      </c>
      <c r="K3521" s="2">
        <v>1</v>
      </c>
      <c r="L3521" s="2"/>
      <c r="M3521" s="2" t="s">
        <v>3179</v>
      </c>
      <c r="N3521" s="9">
        <f>S3521*Unit_conversion!$C$5</f>
        <v>1.0175973396147984</v>
      </c>
      <c r="O3521" s="9">
        <f>T3521*Unit_conversion!$C$5</f>
        <v>6.6947193395710434</v>
      </c>
      <c r="P3521" s="21"/>
      <c r="Q3521" s="21"/>
      <c r="R3521" s="61"/>
      <c r="S3521" s="15">
        <v>28.9</v>
      </c>
      <c r="T3521" s="15">
        <f t="shared" si="68"/>
        <v>190.13157894736844</v>
      </c>
      <c r="U3521" s="2" t="s">
        <v>26</v>
      </c>
      <c r="X3521" s="1" t="s">
        <v>1141</v>
      </c>
      <c r="Y3521" s="2">
        <v>15.2</v>
      </c>
      <c r="Z3521" s="2" t="s">
        <v>3177</v>
      </c>
      <c r="AA3521" s="2"/>
    </row>
    <row r="3522" spans="1:27" ht="14.25" customHeight="1">
      <c r="A3522" s="1">
        <v>4332</v>
      </c>
      <c r="B3522" s="2">
        <v>1</v>
      </c>
      <c r="C3522" s="1" t="s">
        <v>3172</v>
      </c>
      <c r="D3522" s="1" t="s">
        <v>3173</v>
      </c>
      <c r="E3522" s="1">
        <v>2021</v>
      </c>
      <c r="F3522" s="1" t="s">
        <v>3174</v>
      </c>
      <c r="G3522" s="1" t="s">
        <v>3175</v>
      </c>
      <c r="H3522" s="8" t="str">
        <f>HYPERLINK("https://doi.org/"&amp;G3522)</f>
        <v>https://doi.org/10.3390/rs13030478</v>
      </c>
      <c r="I3522" s="1" t="s">
        <v>3176</v>
      </c>
      <c r="J3522" s="1" t="s">
        <v>2820</v>
      </c>
      <c r="K3522" s="2">
        <v>1</v>
      </c>
      <c r="L3522" s="2"/>
      <c r="M3522" s="2" t="s">
        <v>65</v>
      </c>
      <c r="N3522" s="21">
        <v>0.9</v>
      </c>
      <c r="O3522" s="21">
        <f t="shared" ref="O3522:O3525" si="69">N3522*100/Y3522</f>
        <v>2.8301886792452828</v>
      </c>
      <c r="P3522" s="15"/>
      <c r="Q3522" s="15"/>
      <c r="R3522" s="61"/>
      <c r="S3522" s="15"/>
      <c r="T3522" s="15"/>
      <c r="U3522" s="1" t="s">
        <v>35</v>
      </c>
      <c r="X3522" s="1" t="s">
        <v>1141</v>
      </c>
      <c r="Y3522" s="2">
        <v>31.8</v>
      </c>
      <c r="Z3522" s="2" t="s">
        <v>3177</v>
      </c>
      <c r="AA3522" s="2"/>
    </row>
    <row r="3523" spans="1:27" ht="14.25" customHeight="1">
      <c r="A3523" s="1">
        <v>4332</v>
      </c>
      <c r="B3523" s="2">
        <v>1</v>
      </c>
      <c r="C3523" s="1" t="s">
        <v>3172</v>
      </c>
      <c r="D3523" s="1" t="s">
        <v>3173</v>
      </c>
      <c r="E3523" s="1">
        <v>2021</v>
      </c>
      <c r="F3523" s="1" t="s">
        <v>3174</v>
      </c>
      <c r="G3523" s="1" t="s">
        <v>3175</v>
      </c>
      <c r="H3523" s="8" t="str">
        <f>HYPERLINK("https://doi.org/"&amp;G3523)</f>
        <v>https://doi.org/10.3390/rs13030478</v>
      </c>
      <c r="I3523" s="1" t="s">
        <v>3176</v>
      </c>
      <c r="J3523" s="1" t="s">
        <v>2820</v>
      </c>
      <c r="K3523" s="2">
        <v>1</v>
      </c>
      <c r="L3523" s="2"/>
      <c r="M3523" s="2" t="s">
        <v>2675</v>
      </c>
      <c r="N3523" s="21">
        <v>0.85</v>
      </c>
      <c r="O3523" s="21">
        <f t="shared" si="69"/>
        <v>2.814569536423841</v>
      </c>
      <c r="P3523" s="15"/>
      <c r="Q3523" s="15"/>
      <c r="R3523" s="61"/>
      <c r="S3523" s="15"/>
      <c r="T3523" s="15"/>
      <c r="U3523" s="1" t="s">
        <v>35</v>
      </c>
      <c r="X3523" s="1" t="s">
        <v>1141</v>
      </c>
      <c r="Y3523" s="2">
        <v>30.2</v>
      </c>
      <c r="Z3523" s="2" t="s">
        <v>3177</v>
      </c>
      <c r="AA3523" s="2"/>
    </row>
    <row r="3524" spans="1:27" ht="14.25" customHeight="1">
      <c r="A3524" s="1">
        <v>4332</v>
      </c>
      <c r="B3524" s="2">
        <v>1</v>
      </c>
      <c r="C3524" s="1" t="s">
        <v>3172</v>
      </c>
      <c r="D3524" s="1" t="s">
        <v>3173</v>
      </c>
      <c r="E3524" s="1">
        <v>2021</v>
      </c>
      <c r="F3524" s="1" t="s">
        <v>3174</v>
      </c>
      <c r="G3524" s="1" t="s">
        <v>3175</v>
      </c>
      <c r="H3524" s="8" t="str">
        <f>HYPERLINK("https://doi.org/"&amp;G3524)</f>
        <v>https://doi.org/10.3390/rs13030478</v>
      </c>
      <c r="I3524" s="1" t="s">
        <v>3176</v>
      </c>
      <c r="J3524" s="1" t="s">
        <v>2820</v>
      </c>
      <c r="K3524" s="2">
        <v>1</v>
      </c>
      <c r="L3524" s="2"/>
      <c r="M3524" s="2" t="s">
        <v>3178</v>
      </c>
      <c r="N3524" s="21">
        <v>0.63</v>
      </c>
      <c r="O3524" s="21">
        <f t="shared" si="69"/>
        <v>2.6808510638297873</v>
      </c>
      <c r="P3524" s="15"/>
      <c r="Q3524" s="15"/>
      <c r="R3524" s="61"/>
      <c r="S3524" s="15"/>
      <c r="T3524" s="15"/>
      <c r="U3524" s="1" t="s">
        <v>35</v>
      </c>
      <c r="X3524" s="1" t="s">
        <v>1141</v>
      </c>
      <c r="Y3524" s="2">
        <v>23.5</v>
      </c>
      <c r="Z3524" s="2" t="s">
        <v>3177</v>
      </c>
      <c r="AA3524" s="2"/>
    </row>
    <row r="3525" spans="1:27" ht="14.25" customHeight="1">
      <c r="A3525" s="1">
        <v>4332</v>
      </c>
      <c r="B3525" s="2">
        <v>1</v>
      </c>
      <c r="C3525" s="1" t="s">
        <v>3172</v>
      </c>
      <c r="D3525" s="1" t="s">
        <v>3173</v>
      </c>
      <c r="E3525" s="1">
        <v>2021</v>
      </c>
      <c r="F3525" s="1" t="s">
        <v>3174</v>
      </c>
      <c r="G3525" s="1" t="s">
        <v>3175</v>
      </c>
      <c r="H3525" s="8" t="str">
        <f>HYPERLINK("https://doi.org/"&amp;G3525)</f>
        <v>https://doi.org/10.3390/rs13030478</v>
      </c>
      <c r="I3525" s="1" t="s">
        <v>3176</v>
      </c>
      <c r="J3525" s="1" t="s">
        <v>2820</v>
      </c>
      <c r="K3525" s="2">
        <v>1</v>
      </c>
      <c r="L3525" s="2"/>
      <c r="M3525" s="2" t="s">
        <v>3179</v>
      </c>
      <c r="N3525" s="21">
        <v>0.52</v>
      </c>
      <c r="O3525" s="21">
        <f t="shared" si="69"/>
        <v>2.6804123711340209</v>
      </c>
      <c r="P3525" s="15"/>
      <c r="Q3525" s="15"/>
      <c r="R3525" s="61"/>
      <c r="S3525" s="15"/>
      <c r="T3525" s="15"/>
      <c r="U3525" s="1" t="s">
        <v>35</v>
      </c>
      <c r="X3525" s="1" t="s">
        <v>1141</v>
      </c>
      <c r="Y3525" s="2">
        <v>19.399999999999999</v>
      </c>
      <c r="Z3525" s="2" t="s">
        <v>3177</v>
      </c>
      <c r="AA3525" s="2"/>
    </row>
    <row r="3526" spans="1:27" ht="14.25" customHeight="1">
      <c r="A3526" s="1">
        <v>4247</v>
      </c>
      <c r="B3526" s="2">
        <v>1</v>
      </c>
      <c r="C3526" s="1" t="s">
        <v>3180</v>
      </c>
      <c r="D3526" s="1" t="s">
        <v>3181</v>
      </c>
      <c r="E3526" s="1">
        <v>2021</v>
      </c>
      <c r="F3526" s="1" t="s">
        <v>3182</v>
      </c>
      <c r="G3526" s="1" t="s">
        <v>3183</v>
      </c>
      <c r="H3526" s="8" t="str">
        <f>HYPERLINK("https://doi.org/"&amp;G3526)</f>
        <v>https://doi.org/10.3390/rs13061076</v>
      </c>
      <c r="I3526" s="1" t="s">
        <v>3184</v>
      </c>
      <c r="J3526" s="1" t="s">
        <v>2820</v>
      </c>
      <c r="K3526" s="2">
        <v>18</v>
      </c>
      <c r="L3526" s="2">
        <v>782</v>
      </c>
      <c r="M3526" s="2" t="s">
        <v>3185</v>
      </c>
      <c r="N3526" s="25">
        <f t="shared" ref="N3526:N3548" si="70">P3526/R3526</f>
        <v>0.85633333333333339</v>
      </c>
      <c r="O3526" s="21"/>
      <c r="P3526" s="2">
        <v>25.69</v>
      </c>
      <c r="Q3526" s="2"/>
      <c r="R3526" s="10">
        <v>30</v>
      </c>
      <c r="U3526" s="2" t="s">
        <v>45</v>
      </c>
      <c r="X3526" s="1" t="s">
        <v>1141</v>
      </c>
      <c r="Y3526" s="2" t="s">
        <v>216</v>
      </c>
    </row>
    <row r="3527" spans="1:27" ht="14.25" customHeight="1">
      <c r="A3527" s="1">
        <v>4247</v>
      </c>
      <c r="B3527" s="2">
        <v>1</v>
      </c>
      <c r="C3527" s="1" t="s">
        <v>3180</v>
      </c>
      <c r="D3527" s="1" t="s">
        <v>3181</v>
      </c>
      <c r="E3527" s="1">
        <v>2021</v>
      </c>
      <c r="F3527" s="1" t="s">
        <v>3182</v>
      </c>
      <c r="G3527" s="1" t="s">
        <v>3183</v>
      </c>
      <c r="H3527" s="8" t="str">
        <f>HYPERLINK("https://doi.org/"&amp;G3527)</f>
        <v>https://doi.org/10.3390/rs13061076</v>
      </c>
      <c r="I3527" s="1" t="s">
        <v>3184</v>
      </c>
      <c r="J3527" s="1" t="s">
        <v>2820</v>
      </c>
      <c r="K3527" s="2">
        <v>18</v>
      </c>
      <c r="L3527" s="2">
        <v>782</v>
      </c>
      <c r="M3527" s="2" t="s">
        <v>3186</v>
      </c>
      <c r="N3527" s="25">
        <f t="shared" si="70"/>
        <v>0.86266666666666658</v>
      </c>
      <c r="O3527" s="21"/>
      <c r="P3527" s="2">
        <v>25.88</v>
      </c>
      <c r="Q3527" s="2"/>
      <c r="R3527" s="10">
        <v>30</v>
      </c>
      <c r="U3527" s="2" t="s">
        <v>45</v>
      </c>
      <c r="X3527" s="1" t="s">
        <v>1141</v>
      </c>
      <c r="Y3527" s="2" t="s">
        <v>216</v>
      </c>
    </row>
    <row r="3528" spans="1:27" ht="14.25" customHeight="1">
      <c r="A3528" s="1">
        <v>4247</v>
      </c>
      <c r="B3528" s="2">
        <v>1</v>
      </c>
      <c r="C3528" s="1" t="s">
        <v>3180</v>
      </c>
      <c r="D3528" s="1" t="s">
        <v>3181</v>
      </c>
      <c r="E3528" s="1">
        <v>2021</v>
      </c>
      <c r="F3528" s="1" t="s">
        <v>3182</v>
      </c>
      <c r="G3528" s="1" t="s">
        <v>3183</v>
      </c>
      <c r="H3528" s="8" t="str">
        <f>HYPERLINK("https://doi.org/"&amp;G3528)</f>
        <v>https://doi.org/10.3390/rs13061076</v>
      </c>
      <c r="I3528" s="1" t="s">
        <v>3184</v>
      </c>
      <c r="J3528" s="1" t="s">
        <v>2820</v>
      </c>
      <c r="K3528" s="2">
        <v>18</v>
      </c>
      <c r="L3528" s="2">
        <v>782</v>
      </c>
      <c r="M3528" s="2" t="s">
        <v>3187</v>
      </c>
      <c r="N3528" s="25">
        <f t="shared" si="70"/>
        <v>0.82000000000000006</v>
      </c>
      <c r="O3528" s="21"/>
      <c r="P3528" s="2">
        <v>24.6</v>
      </c>
      <c r="Q3528" s="2"/>
      <c r="R3528" s="10">
        <v>30</v>
      </c>
      <c r="U3528" s="2" t="s">
        <v>45</v>
      </c>
      <c r="X3528" s="1" t="s">
        <v>1141</v>
      </c>
      <c r="Y3528" s="2" t="s">
        <v>216</v>
      </c>
    </row>
    <row r="3529" spans="1:27" ht="14.25" customHeight="1">
      <c r="A3529" s="1">
        <v>4247</v>
      </c>
      <c r="B3529" s="2">
        <v>1</v>
      </c>
      <c r="C3529" s="1" t="s">
        <v>3180</v>
      </c>
      <c r="D3529" s="1" t="s">
        <v>3181</v>
      </c>
      <c r="E3529" s="1">
        <v>2021</v>
      </c>
      <c r="F3529" s="1" t="s">
        <v>3182</v>
      </c>
      <c r="G3529" s="1" t="s">
        <v>3183</v>
      </c>
      <c r="H3529" s="8" t="str">
        <f>HYPERLINK("https://doi.org/"&amp;G3529)</f>
        <v>https://doi.org/10.3390/rs13061076</v>
      </c>
      <c r="I3529" s="1" t="s">
        <v>3184</v>
      </c>
      <c r="J3529" s="1" t="s">
        <v>2820</v>
      </c>
      <c r="K3529" s="2">
        <v>18</v>
      </c>
      <c r="L3529" s="2">
        <v>782</v>
      </c>
      <c r="M3529" s="2" t="s">
        <v>3188</v>
      </c>
      <c r="N3529" s="25">
        <f t="shared" si="70"/>
        <v>0.60866666666666669</v>
      </c>
      <c r="O3529" s="21"/>
      <c r="P3529" s="2">
        <v>18.260000000000002</v>
      </c>
      <c r="Q3529" s="2"/>
      <c r="R3529" s="10">
        <v>30</v>
      </c>
      <c r="U3529" s="2" t="s">
        <v>45</v>
      </c>
      <c r="X3529" s="1" t="s">
        <v>1141</v>
      </c>
      <c r="Y3529" s="2" t="s">
        <v>216</v>
      </c>
    </row>
    <row r="3530" spans="1:27" ht="14.25" customHeight="1">
      <c r="A3530" s="1">
        <v>4247</v>
      </c>
      <c r="B3530" s="2">
        <v>1</v>
      </c>
      <c r="C3530" s="1" t="s">
        <v>3180</v>
      </c>
      <c r="D3530" s="1" t="s">
        <v>3181</v>
      </c>
      <c r="E3530" s="1">
        <v>2021</v>
      </c>
      <c r="F3530" s="1" t="s">
        <v>3182</v>
      </c>
      <c r="G3530" s="1" t="s">
        <v>3183</v>
      </c>
      <c r="H3530" s="8" t="str">
        <f>HYPERLINK("https://doi.org/"&amp;G3530)</f>
        <v>https://doi.org/10.3390/rs13061076</v>
      </c>
      <c r="I3530" s="1" t="s">
        <v>3184</v>
      </c>
      <c r="J3530" s="1" t="s">
        <v>2820</v>
      </c>
      <c r="K3530" s="2">
        <v>18</v>
      </c>
      <c r="L3530" s="2">
        <v>782</v>
      </c>
      <c r="M3530" s="2" t="s">
        <v>3189</v>
      </c>
      <c r="N3530" s="25">
        <f t="shared" si="70"/>
        <v>0.93666666666666676</v>
      </c>
      <c r="O3530" s="21"/>
      <c r="P3530" s="2">
        <v>28.1</v>
      </c>
      <c r="Q3530" s="2"/>
      <c r="R3530" s="10">
        <v>30</v>
      </c>
      <c r="U3530" s="2" t="s">
        <v>45</v>
      </c>
      <c r="X3530" s="1" t="s">
        <v>1141</v>
      </c>
      <c r="Y3530" s="2" t="s">
        <v>216</v>
      </c>
    </row>
    <row r="3531" spans="1:27" ht="14.25" customHeight="1">
      <c r="A3531" s="1">
        <v>4247</v>
      </c>
      <c r="B3531" s="2">
        <v>1</v>
      </c>
      <c r="C3531" s="1" t="s">
        <v>3180</v>
      </c>
      <c r="D3531" s="1" t="s">
        <v>3181</v>
      </c>
      <c r="E3531" s="1">
        <v>2021</v>
      </c>
      <c r="F3531" s="1" t="s">
        <v>3182</v>
      </c>
      <c r="G3531" s="1" t="s">
        <v>3183</v>
      </c>
      <c r="H3531" s="8" t="str">
        <f>HYPERLINK("https://doi.org/"&amp;G3531)</f>
        <v>https://doi.org/10.3390/rs13061076</v>
      </c>
      <c r="I3531" s="1" t="s">
        <v>3184</v>
      </c>
      <c r="J3531" s="1" t="s">
        <v>2820</v>
      </c>
      <c r="K3531" s="2">
        <v>18</v>
      </c>
      <c r="L3531" s="2">
        <v>782</v>
      </c>
      <c r="M3531" s="2" t="s">
        <v>3190</v>
      </c>
      <c r="N3531" s="25">
        <f t="shared" si="70"/>
        <v>0.60866666666666669</v>
      </c>
      <c r="O3531" s="21"/>
      <c r="P3531" s="2">
        <v>18.260000000000002</v>
      </c>
      <c r="Q3531" s="2"/>
      <c r="R3531" s="10">
        <v>30</v>
      </c>
      <c r="U3531" s="2" t="s">
        <v>45</v>
      </c>
      <c r="X3531" s="1" t="s">
        <v>1141</v>
      </c>
      <c r="Y3531" s="2" t="s">
        <v>216</v>
      </c>
    </row>
    <row r="3532" spans="1:27" ht="14.25" customHeight="1">
      <c r="A3532" s="1">
        <v>4247</v>
      </c>
      <c r="B3532" s="2">
        <v>1</v>
      </c>
      <c r="C3532" s="1" t="s">
        <v>3180</v>
      </c>
      <c r="D3532" s="1" t="s">
        <v>3181</v>
      </c>
      <c r="E3532" s="1">
        <v>2021</v>
      </c>
      <c r="F3532" s="1" t="s">
        <v>3182</v>
      </c>
      <c r="G3532" s="1" t="s">
        <v>3183</v>
      </c>
      <c r="H3532" s="8" t="str">
        <f>HYPERLINK("https://doi.org/"&amp;G3532)</f>
        <v>https://doi.org/10.3390/rs13061076</v>
      </c>
      <c r="I3532" s="1" t="s">
        <v>3184</v>
      </c>
      <c r="J3532" s="1" t="s">
        <v>2820</v>
      </c>
      <c r="K3532" s="2">
        <v>18</v>
      </c>
      <c r="L3532" s="2">
        <v>782</v>
      </c>
      <c r="M3532" s="2" t="s">
        <v>3191</v>
      </c>
      <c r="N3532" s="25">
        <f t="shared" si="70"/>
        <v>0.71266666666666667</v>
      </c>
      <c r="O3532" s="21"/>
      <c r="P3532" s="2">
        <v>21.38</v>
      </c>
      <c r="Q3532" s="2"/>
      <c r="R3532" s="10">
        <v>30</v>
      </c>
      <c r="U3532" s="2" t="s">
        <v>45</v>
      </c>
      <c r="X3532" s="1" t="s">
        <v>1141</v>
      </c>
      <c r="Y3532" s="2" t="s">
        <v>216</v>
      </c>
    </row>
    <row r="3533" spans="1:27" ht="14.25" customHeight="1">
      <c r="A3533" s="1">
        <v>4247</v>
      </c>
      <c r="B3533" s="2">
        <v>1</v>
      </c>
      <c r="C3533" s="1" t="s">
        <v>3180</v>
      </c>
      <c r="D3533" s="1" t="s">
        <v>3181</v>
      </c>
      <c r="E3533" s="1">
        <v>2021</v>
      </c>
      <c r="F3533" s="1" t="s">
        <v>3182</v>
      </c>
      <c r="G3533" s="1" t="s">
        <v>3183</v>
      </c>
      <c r="H3533" s="8" t="str">
        <f>HYPERLINK("https://doi.org/"&amp;G3533)</f>
        <v>https://doi.org/10.3390/rs13061076</v>
      </c>
      <c r="I3533" s="1" t="s">
        <v>3184</v>
      </c>
      <c r="J3533" s="1" t="s">
        <v>2820</v>
      </c>
      <c r="K3533" s="2">
        <v>18</v>
      </c>
      <c r="L3533" s="2">
        <v>782</v>
      </c>
      <c r="M3533" s="2" t="s">
        <v>3192</v>
      </c>
      <c r="N3533" s="25">
        <f t="shared" si="70"/>
        <v>0.65499999999999992</v>
      </c>
      <c r="O3533" s="21"/>
      <c r="P3533" s="2">
        <v>19.649999999999999</v>
      </c>
      <c r="Q3533" s="2"/>
      <c r="R3533" s="10">
        <v>30</v>
      </c>
      <c r="U3533" s="2" t="s">
        <v>45</v>
      </c>
      <c r="X3533" s="1" t="s">
        <v>1141</v>
      </c>
      <c r="Y3533" s="2" t="s">
        <v>216</v>
      </c>
    </row>
    <row r="3534" spans="1:27" ht="14.25" customHeight="1">
      <c r="A3534" s="1">
        <v>4247</v>
      </c>
      <c r="B3534" s="2">
        <v>1</v>
      </c>
      <c r="C3534" s="1" t="s">
        <v>3180</v>
      </c>
      <c r="D3534" s="1" t="s">
        <v>3181</v>
      </c>
      <c r="E3534" s="1">
        <v>2021</v>
      </c>
      <c r="F3534" s="1" t="s">
        <v>3182</v>
      </c>
      <c r="G3534" s="1" t="s">
        <v>3183</v>
      </c>
      <c r="H3534" s="8" t="str">
        <f>HYPERLINK("https://doi.org/"&amp;G3534)</f>
        <v>https://doi.org/10.3390/rs13061076</v>
      </c>
      <c r="I3534" s="1" t="s">
        <v>3184</v>
      </c>
      <c r="J3534" s="1" t="s">
        <v>2820</v>
      </c>
      <c r="K3534" s="2">
        <v>18</v>
      </c>
      <c r="L3534" s="2">
        <v>782</v>
      </c>
      <c r="M3534" s="2" t="s">
        <v>3193</v>
      </c>
      <c r="N3534" s="25">
        <f t="shared" si="70"/>
        <v>0.65266666666666662</v>
      </c>
      <c r="O3534" s="21"/>
      <c r="P3534" s="2">
        <v>19.579999999999998</v>
      </c>
      <c r="Q3534" s="2"/>
      <c r="R3534" s="10">
        <v>30</v>
      </c>
      <c r="U3534" s="2" t="s">
        <v>45</v>
      </c>
      <c r="X3534" s="1" t="s">
        <v>1141</v>
      </c>
      <c r="Y3534" s="2" t="s">
        <v>216</v>
      </c>
    </row>
    <row r="3535" spans="1:27" ht="14.25" customHeight="1">
      <c r="A3535" s="1">
        <v>4247</v>
      </c>
      <c r="B3535" s="2">
        <v>1</v>
      </c>
      <c r="C3535" s="1" t="s">
        <v>3180</v>
      </c>
      <c r="D3535" s="1" t="s">
        <v>3181</v>
      </c>
      <c r="E3535" s="1">
        <v>2021</v>
      </c>
      <c r="F3535" s="1" t="s">
        <v>3182</v>
      </c>
      <c r="G3535" s="1" t="s">
        <v>3183</v>
      </c>
      <c r="H3535" s="8" t="str">
        <f>HYPERLINK("https://doi.org/"&amp;G3535)</f>
        <v>https://doi.org/10.3390/rs13061076</v>
      </c>
      <c r="I3535" s="1" t="s">
        <v>3184</v>
      </c>
      <c r="J3535" s="1" t="s">
        <v>2820</v>
      </c>
      <c r="K3535" s="2">
        <v>18</v>
      </c>
      <c r="L3535" s="2">
        <v>782</v>
      </c>
      <c r="M3535" s="2" t="s">
        <v>3194</v>
      </c>
      <c r="N3535" s="25">
        <f t="shared" si="70"/>
        <v>0.7536666666666666</v>
      </c>
      <c r="O3535" s="21"/>
      <c r="P3535" s="2">
        <v>22.61</v>
      </c>
      <c r="Q3535" s="2"/>
      <c r="R3535" s="10">
        <v>30</v>
      </c>
      <c r="U3535" s="2" t="s">
        <v>45</v>
      </c>
      <c r="X3535" s="1" t="s">
        <v>1141</v>
      </c>
      <c r="Y3535" s="2" t="s">
        <v>216</v>
      </c>
    </row>
    <row r="3536" spans="1:27" ht="14.25" customHeight="1">
      <c r="A3536" s="1">
        <v>4247</v>
      </c>
      <c r="B3536" s="2">
        <v>1</v>
      </c>
      <c r="C3536" s="1" t="s">
        <v>3180</v>
      </c>
      <c r="D3536" s="1" t="s">
        <v>3181</v>
      </c>
      <c r="E3536" s="1">
        <v>2021</v>
      </c>
      <c r="F3536" s="1" t="s">
        <v>3182</v>
      </c>
      <c r="G3536" s="1" t="s">
        <v>3183</v>
      </c>
      <c r="H3536" s="8" t="str">
        <f>HYPERLINK("https://doi.org/"&amp;G3536)</f>
        <v>https://doi.org/10.3390/rs13061076</v>
      </c>
      <c r="I3536" s="1" t="s">
        <v>3184</v>
      </c>
      <c r="J3536" s="1" t="s">
        <v>2820</v>
      </c>
      <c r="K3536" s="2">
        <v>18</v>
      </c>
      <c r="L3536" s="2">
        <v>782</v>
      </c>
      <c r="M3536" s="2" t="s">
        <v>189</v>
      </c>
      <c r="N3536" s="25">
        <f t="shared" si="70"/>
        <v>1.0036666666666667</v>
      </c>
      <c r="O3536" s="21"/>
      <c r="P3536" s="2">
        <v>30.11</v>
      </c>
      <c r="Q3536" s="2"/>
      <c r="R3536" s="10">
        <v>30</v>
      </c>
      <c r="U3536" s="2" t="s">
        <v>45</v>
      </c>
      <c r="X3536" s="1" t="s">
        <v>1141</v>
      </c>
      <c r="Y3536" s="2" t="s">
        <v>216</v>
      </c>
    </row>
    <row r="3537" spans="1:26" ht="14.25" customHeight="1">
      <c r="A3537" s="1">
        <v>4247</v>
      </c>
      <c r="B3537" s="2">
        <v>1</v>
      </c>
      <c r="C3537" s="1" t="s">
        <v>3180</v>
      </c>
      <c r="D3537" s="1" t="s">
        <v>3181</v>
      </c>
      <c r="E3537" s="1">
        <v>2021</v>
      </c>
      <c r="F3537" s="1" t="s">
        <v>3182</v>
      </c>
      <c r="G3537" s="1" t="s">
        <v>3183</v>
      </c>
      <c r="H3537" s="8" t="str">
        <f>HYPERLINK("https://doi.org/"&amp;G3537)</f>
        <v>https://doi.org/10.3390/rs13061076</v>
      </c>
      <c r="I3537" s="1" t="s">
        <v>3184</v>
      </c>
      <c r="J3537" s="1" t="s">
        <v>2820</v>
      </c>
      <c r="K3537" s="2">
        <v>18</v>
      </c>
      <c r="L3537" s="2">
        <v>782</v>
      </c>
      <c r="M3537" s="2" t="s">
        <v>803</v>
      </c>
      <c r="N3537" s="25">
        <f t="shared" si="70"/>
        <v>1.1823333333333332</v>
      </c>
      <c r="O3537" s="21"/>
      <c r="P3537" s="2">
        <v>35.47</v>
      </c>
      <c r="Q3537" s="2"/>
      <c r="R3537" s="10">
        <v>30</v>
      </c>
      <c r="U3537" s="2" t="s">
        <v>45</v>
      </c>
      <c r="X3537" s="1" t="s">
        <v>1141</v>
      </c>
      <c r="Y3537" s="2" t="s">
        <v>216</v>
      </c>
    </row>
    <row r="3538" spans="1:26" ht="14.25" customHeight="1">
      <c r="A3538" s="1">
        <v>4247</v>
      </c>
      <c r="B3538" s="2">
        <v>1</v>
      </c>
      <c r="C3538" s="1" t="s">
        <v>3180</v>
      </c>
      <c r="D3538" s="1" t="s">
        <v>3181</v>
      </c>
      <c r="E3538" s="1">
        <v>2021</v>
      </c>
      <c r="F3538" s="1" t="s">
        <v>3182</v>
      </c>
      <c r="G3538" s="1" t="s">
        <v>3183</v>
      </c>
      <c r="H3538" s="8" t="str">
        <f>HYPERLINK("https://doi.org/"&amp;G3538)</f>
        <v>https://doi.org/10.3390/rs13061076</v>
      </c>
      <c r="I3538" s="1" t="s">
        <v>3184</v>
      </c>
      <c r="J3538" s="1" t="s">
        <v>2820</v>
      </c>
      <c r="K3538" s="2">
        <v>18</v>
      </c>
      <c r="L3538" s="2">
        <v>782</v>
      </c>
      <c r="M3538" s="2" t="s">
        <v>1964</v>
      </c>
      <c r="N3538" s="25">
        <f t="shared" si="70"/>
        <v>0.6213333333333334</v>
      </c>
      <c r="O3538" s="21"/>
      <c r="P3538" s="2">
        <v>18.64</v>
      </c>
      <c r="Q3538" s="2"/>
      <c r="R3538" s="10">
        <v>30</v>
      </c>
      <c r="U3538" s="2" t="s">
        <v>45</v>
      </c>
      <c r="V3538" s="2"/>
      <c r="W3538" s="2"/>
      <c r="X3538" s="2" t="s">
        <v>1141</v>
      </c>
      <c r="Y3538" s="2" t="s">
        <v>216</v>
      </c>
    </row>
    <row r="3539" spans="1:26" ht="14.25" customHeight="1">
      <c r="A3539" s="1">
        <v>4247</v>
      </c>
      <c r="B3539" s="2">
        <v>1</v>
      </c>
      <c r="C3539" s="1" t="s">
        <v>3180</v>
      </c>
      <c r="D3539" s="1" t="s">
        <v>3181</v>
      </c>
      <c r="E3539" s="1">
        <v>2021</v>
      </c>
      <c r="F3539" s="1" t="s">
        <v>3182</v>
      </c>
      <c r="G3539" s="1" t="s">
        <v>3183</v>
      </c>
      <c r="H3539" s="8" t="str">
        <f>HYPERLINK("https://doi.org/"&amp;G3539)</f>
        <v>https://doi.org/10.3390/rs13061076</v>
      </c>
      <c r="I3539" s="1" t="s">
        <v>3184</v>
      </c>
      <c r="J3539" s="1" t="s">
        <v>2820</v>
      </c>
      <c r="K3539" s="2">
        <v>18</v>
      </c>
      <c r="L3539" s="2">
        <v>359</v>
      </c>
      <c r="M3539" s="2" t="s">
        <v>3195</v>
      </c>
      <c r="N3539" s="25">
        <f t="shared" si="70"/>
        <v>0.49299999999999999</v>
      </c>
      <c r="O3539" s="21"/>
      <c r="P3539" s="2">
        <v>14.79</v>
      </c>
      <c r="Q3539" s="2"/>
      <c r="R3539" s="10">
        <v>30</v>
      </c>
      <c r="U3539" s="2" t="s">
        <v>45</v>
      </c>
      <c r="W3539" s="2" t="s">
        <v>3196</v>
      </c>
      <c r="X3539" s="2" t="s">
        <v>1141</v>
      </c>
      <c r="Y3539" s="2" t="s">
        <v>216</v>
      </c>
    </row>
    <row r="3540" spans="1:26" ht="14.25" customHeight="1">
      <c r="A3540" s="1">
        <v>4247</v>
      </c>
      <c r="B3540" s="2">
        <v>1</v>
      </c>
      <c r="C3540" s="1" t="s">
        <v>3180</v>
      </c>
      <c r="D3540" s="1" t="s">
        <v>3181</v>
      </c>
      <c r="E3540" s="1">
        <v>2021</v>
      </c>
      <c r="F3540" s="1" t="s">
        <v>3182</v>
      </c>
      <c r="G3540" s="1" t="s">
        <v>3183</v>
      </c>
      <c r="H3540" s="8" t="str">
        <f>HYPERLINK("https://doi.org/"&amp;G3540)</f>
        <v>https://doi.org/10.3390/rs13061076</v>
      </c>
      <c r="I3540" s="1" t="s">
        <v>3184</v>
      </c>
      <c r="J3540" s="1" t="s">
        <v>2820</v>
      </c>
      <c r="K3540" s="2" t="s">
        <v>2523</v>
      </c>
      <c r="L3540" s="2">
        <v>103</v>
      </c>
      <c r="M3540" s="2" t="s">
        <v>3195</v>
      </c>
      <c r="N3540" s="25">
        <f t="shared" si="70"/>
        <v>0.37433333333333335</v>
      </c>
      <c r="O3540" s="21"/>
      <c r="P3540" s="2">
        <v>11.23</v>
      </c>
      <c r="Q3540" s="2"/>
      <c r="R3540" s="10">
        <v>30</v>
      </c>
      <c r="U3540" s="2" t="s">
        <v>45</v>
      </c>
      <c r="V3540" s="2"/>
      <c r="W3540" s="2" t="s">
        <v>3197</v>
      </c>
      <c r="X3540" s="2" t="s">
        <v>1141</v>
      </c>
      <c r="Y3540" s="2" t="s">
        <v>216</v>
      </c>
    </row>
    <row r="3541" spans="1:26" ht="14.25" customHeight="1">
      <c r="A3541" s="1">
        <v>4247</v>
      </c>
      <c r="B3541" s="2">
        <v>1</v>
      </c>
      <c r="C3541" s="1" t="s">
        <v>3180</v>
      </c>
      <c r="D3541" s="1" t="s">
        <v>3181</v>
      </c>
      <c r="E3541" s="1">
        <v>2021</v>
      </c>
      <c r="F3541" s="1" t="s">
        <v>3182</v>
      </c>
      <c r="G3541" s="1" t="s">
        <v>3183</v>
      </c>
      <c r="H3541" s="8" t="str">
        <f>HYPERLINK("https://doi.org/"&amp;G3541)</f>
        <v>https://doi.org/10.3390/rs13061076</v>
      </c>
      <c r="I3541" s="1" t="s">
        <v>3184</v>
      </c>
      <c r="J3541" s="1" t="s">
        <v>2820</v>
      </c>
      <c r="K3541" s="2" t="s">
        <v>2523</v>
      </c>
      <c r="L3541" s="2">
        <v>180</v>
      </c>
      <c r="M3541" s="2" t="s">
        <v>3195</v>
      </c>
      <c r="N3541" s="25">
        <f t="shared" si="70"/>
        <v>0.54733333333333334</v>
      </c>
      <c r="O3541" s="21"/>
      <c r="P3541" s="2">
        <v>16.420000000000002</v>
      </c>
      <c r="Q3541" s="2"/>
      <c r="R3541" s="10">
        <v>30</v>
      </c>
      <c r="U3541" s="2" t="s">
        <v>45</v>
      </c>
      <c r="V3541" s="2" t="s">
        <v>36</v>
      </c>
      <c r="W3541" s="2" t="s">
        <v>3198</v>
      </c>
      <c r="X3541" s="2" t="s">
        <v>1141</v>
      </c>
      <c r="Y3541" s="2" t="s">
        <v>216</v>
      </c>
    </row>
    <row r="3542" spans="1:26" ht="14.25" customHeight="1">
      <c r="A3542" s="1">
        <v>4247</v>
      </c>
      <c r="B3542" s="2">
        <v>1</v>
      </c>
      <c r="C3542" s="1" t="s">
        <v>3180</v>
      </c>
      <c r="D3542" s="1" t="s">
        <v>3181</v>
      </c>
      <c r="E3542" s="1">
        <v>2021</v>
      </c>
      <c r="F3542" s="1" t="s">
        <v>3182</v>
      </c>
      <c r="G3542" s="1" t="s">
        <v>3183</v>
      </c>
      <c r="H3542" s="8" t="str">
        <f>HYPERLINK("https://doi.org/"&amp;G3542)</f>
        <v>https://doi.org/10.3390/rs13061076</v>
      </c>
      <c r="I3542" s="1" t="s">
        <v>3184</v>
      </c>
      <c r="J3542" s="1" t="s">
        <v>2820</v>
      </c>
      <c r="K3542" s="2" t="s">
        <v>2523</v>
      </c>
      <c r="L3542" s="2">
        <v>73</v>
      </c>
      <c r="M3542" s="2" t="s">
        <v>3195</v>
      </c>
      <c r="N3542" s="25">
        <f t="shared" si="70"/>
        <v>0.50900000000000001</v>
      </c>
      <c r="O3542" s="21"/>
      <c r="P3542" s="2">
        <v>15.27</v>
      </c>
      <c r="Q3542" s="2"/>
      <c r="R3542" s="10">
        <v>30</v>
      </c>
      <c r="U3542" s="2" t="s">
        <v>45</v>
      </c>
      <c r="V3542" s="2" t="s">
        <v>29</v>
      </c>
      <c r="W3542" s="2" t="s">
        <v>3199</v>
      </c>
      <c r="X3542" s="2" t="s">
        <v>1141</v>
      </c>
      <c r="Y3542" s="2" t="s">
        <v>216</v>
      </c>
    </row>
    <row r="3543" spans="1:26" ht="14.25" customHeight="1">
      <c r="A3543" s="1">
        <v>4247</v>
      </c>
      <c r="B3543" s="2">
        <v>1</v>
      </c>
      <c r="C3543" s="1" t="s">
        <v>3180</v>
      </c>
      <c r="D3543" s="1" t="s">
        <v>3181</v>
      </c>
      <c r="E3543" s="1">
        <v>2021</v>
      </c>
      <c r="F3543" s="1" t="s">
        <v>3182</v>
      </c>
      <c r="G3543" s="1" t="s">
        <v>3183</v>
      </c>
      <c r="H3543" s="8" t="str">
        <f>HYPERLINK("https://doi.org/"&amp;G3543)</f>
        <v>https://doi.org/10.3390/rs13061076</v>
      </c>
      <c r="I3543" s="1" t="s">
        <v>3184</v>
      </c>
      <c r="J3543" s="1" t="s">
        <v>2820</v>
      </c>
      <c r="K3543" s="2" t="s">
        <v>2523</v>
      </c>
      <c r="L3543" s="2">
        <v>157</v>
      </c>
      <c r="M3543" s="2" t="s">
        <v>3195</v>
      </c>
      <c r="N3543" s="25">
        <f t="shared" si="70"/>
        <v>0.50466666666666671</v>
      </c>
      <c r="O3543" s="21"/>
      <c r="P3543" s="2">
        <v>15.14</v>
      </c>
      <c r="Q3543" s="2"/>
      <c r="R3543" s="10">
        <v>30</v>
      </c>
      <c r="U3543" s="2" t="s">
        <v>45</v>
      </c>
      <c r="V3543" s="2"/>
      <c r="W3543" s="2" t="s">
        <v>3200</v>
      </c>
      <c r="X3543" s="2" t="s">
        <v>1141</v>
      </c>
      <c r="Y3543" s="2" t="s">
        <v>216</v>
      </c>
    </row>
    <row r="3544" spans="1:26" ht="14.25" customHeight="1">
      <c r="A3544" s="1">
        <v>4247</v>
      </c>
      <c r="B3544" s="2">
        <v>1</v>
      </c>
      <c r="C3544" s="1" t="s">
        <v>3180</v>
      </c>
      <c r="D3544" s="1" t="s">
        <v>3181</v>
      </c>
      <c r="E3544" s="1">
        <v>2021</v>
      </c>
      <c r="F3544" s="1" t="s">
        <v>3182</v>
      </c>
      <c r="G3544" s="1" t="s">
        <v>3183</v>
      </c>
      <c r="H3544" s="8" t="str">
        <f>HYPERLINK("https://doi.org/"&amp;G3544)</f>
        <v>https://doi.org/10.3390/rs13061076</v>
      </c>
      <c r="I3544" s="1" t="s">
        <v>3184</v>
      </c>
      <c r="J3544" s="1" t="s">
        <v>2820</v>
      </c>
      <c r="K3544" s="2" t="s">
        <v>2523</v>
      </c>
      <c r="L3544" s="2">
        <v>96</v>
      </c>
      <c r="M3544" s="2" t="s">
        <v>3195</v>
      </c>
      <c r="N3544" s="25">
        <f t="shared" si="70"/>
        <v>0.58533333333333326</v>
      </c>
      <c r="O3544" s="21"/>
      <c r="P3544" s="2">
        <v>17.559999999999999</v>
      </c>
      <c r="Q3544" s="2"/>
      <c r="R3544" s="10">
        <v>30</v>
      </c>
      <c r="U3544" s="2" t="s">
        <v>45</v>
      </c>
      <c r="V3544" s="2"/>
      <c r="W3544" s="2" t="s">
        <v>3201</v>
      </c>
      <c r="X3544" s="2" t="s">
        <v>1141</v>
      </c>
      <c r="Y3544" s="2" t="s">
        <v>216</v>
      </c>
    </row>
    <row r="3545" spans="1:26" ht="14.25" customHeight="1">
      <c r="A3545" s="1">
        <v>4247</v>
      </c>
      <c r="B3545" s="2">
        <v>1</v>
      </c>
      <c r="C3545" s="1" t="s">
        <v>3180</v>
      </c>
      <c r="D3545" s="1" t="s">
        <v>3181</v>
      </c>
      <c r="E3545" s="1">
        <v>2021</v>
      </c>
      <c r="F3545" s="1" t="s">
        <v>3182</v>
      </c>
      <c r="G3545" s="1" t="s">
        <v>3183</v>
      </c>
      <c r="H3545" s="8" t="str">
        <f>HYPERLINK("https://doi.org/"&amp;G3545)</f>
        <v>https://doi.org/10.3390/rs13061076</v>
      </c>
      <c r="I3545" s="1" t="s">
        <v>3184</v>
      </c>
      <c r="J3545" s="1" t="s">
        <v>2820</v>
      </c>
      <c r="K3545" s="2" t="s">
        <v>2523</v>
      </c>
      <c r="L3545" s="2">
        <v>103</v>
      </c>
      <c r="M3545" s="2" t="s">
        <v>3195</v>
      </c>
      <c r="N3545" s="25">
        <f t="shared" si="70"/>
        <v>0.37433333333333335</v>
      </c>
      <c r="O3545" s="21"/>
      <c r="P3545" s="2">
        <v>11.23</v>
      </c>
      <c r="Q3545" s="2"/>
      <c r="R3545" s="10">
        <v>30</v>
      </c>
      <c r="U3545" s="2" t="s">
        <v>45</v>
      </c>
      <c r="V3545" s="2"/>
      <c r="W3545" s="2" t="s">
        <v>3202</v>
      </c>
      <c r="X3545" s="2" t="s">
        <v>1141</v>
      </c>
      <c r="Y3545" s="2" t="s">
        <v>216</v>
      </c>
    </row>
    <row r="3546" spans="1:26" ht="14.25" customHeight="1">
      <c r="A3546" s="1">
        <v>4247</v>
      </c>
      <c r="B3546" s="2">
        <v>1</v>
      </c>
      <c r="C3546" s="1" t="s">
        <v>3180</v>
      </c>
      <c r="D3546" s="1" t="s">
        <v>3181</v>
      </c>
      <c r="E3546" s="1">
        <v>2021</v>
      </c>
      <c r="F3546" s="1" t="s">
        <v>3182</v>
      </c>
      <c r="G3546" s="1" t="s">
        <v>3183</v>
      </c>
      <c r="H3546" s="8" t="str">
        <f>HYPERLINK("https://doi.org/"&amp;G3546)</f>
        <v>https://doi.org/10.3390/rs13061076</v>
      </c>
      <c r="I3546" s="1" t="s">
        <v>3184</v>
      </c>
      <c r="J3546" s="1" t="s">
        <v>2820</v>
      </c>
      <c r="K3546" s="2" t="s">
        <v>2523</v>
      </c>
      <c r="L3546" s="2">
        <v>126</v>
      </c>
      <c r="M3546" s="2" t="s">
        <v>3195</v>
      </c>
      <c r="N3546" s="25">
        <f t="shared" si="70"/>
        <v>0.47633333333333333</v>
      </c>
      <c r="O3546" s="21"/>
      <c r="P3546" s="2">
        <v>14.29</v>
      </c>
      <c r="Q3546" s="2"/>
      <c r="R3546" s="10">
        <v>30</v>
      </c>
      <c r="U3546" s="2" t="s">
        <v>45</v>
      </c>
      <c r="V3546" s="2"/>
      <c r="W3546" s="2" t="s">
        <v>3203</v>
      </c>
      <c r="X3546" s="2" t="s">
        <v>1141</v>
      </c>
      <c r="Y3546" s="2" t="s">
        <v>216</v>
      </c>
    </row>
    <row r="3547" spans="1:26" ht="14.25" customHeight="1">
      <c r="A3547" s="1">
        <v>4247</v>
      </c>
      <c r="B3547" s="2">
        <v>1</v>
      </c>
      <c r="C3547" s="1" t="s">
        <v>3180</v>
      </c>
      <c r="D3547" s="1" t="s">
        <v>3181</v>
      </c>
      <c r="E3547" s="1">
        <v>2021</v>
      </c>
      <c r="F3547" s="1" t="s">
        <v>3182</v>
      </c>
      <c r="G3547" s="1" t="s">
        <v>3183</v>
      </c>
      <c r="H3547" s="8" t="str">
        <f>HYPERLINK("https://doi.org/"&amp;G3547)</f>
        <v>https://doi.org/10.3390/rs13061076</v>
      </c>
      <c r="I3547" s="1" t="s">
        <v>3184</v>
      </c>
      <c r="J3547" s="1" t="s">
        <v>2820</v>
      </c>
      <c r="K3547" s="2" t="s">
        <v>2523</v>
      </c>
      <c r="L3547" s="2">
        <v>116</v>
      </c>
      <c r="M3547" s="2" t="s">
        <v>3195</v>
      </c>
      <c r="N3547" s="25">
        <f t="shared" si="70"/>
        <v>0.44466666666666665</v>
      </c>
      <c r="O3547" s="21"/>
      <c r="P3547" s="2">
        <v>13.34</v>
      </c>
      <c r="Q3547" s="2"/>
      <c r="R3547" s="10">
        <v>30</v>
      </c>
      <c r="U3547" s="2" t="s">
        <v>45</v>
      </c>
      <c r="V3547" s="2"/>
      <c r="W3547" s="2" t="s">
        <v>3204</v>
      </c>
      <c r="X3547" s="2" t="s">
        <v>1141</v>
      </c>
      <c r="Y3547" s="2" t="s">
        <v>216</v>
      </c>
    </row>
    <row r="3548" spans="1:26" ht="14.25" customHeight="1">
      <c r="A3548" s="1">
        <v>4247</v>
      </c>
      <c r="B3548" s="2">
        <v>1</v>
      </c>
      <c r="C3548" s="1" t="s">
        <v>3180</v>
      </c>
      <c r="D3548" s="1" t="s">
        <v>3181</v>
      </c>
      <c r="E3548" s="1">
        <v>2021</v>
      </c>
      <c r="F3548" s="1" t="s">
        <v>3182</v>
      </c>
      <c r="G3548" s="1" t="s">
        <v>3183</v>
      </c>
      <c r="H3548" s="8" t="str">
        <f>HYPERLINK("https://doi.org/"&amp;G3548)</f>
        <v>https://doi.org/10.3390/rs13061076</v>
      </c>
      <c r="I3548" s="1" t="s">
        <v>3184</v>
      </c>
      <c r="J3548" s="1" t="s">
        <v>2820</v>
      </c>
      <c r="K3548" s="2" t="s">
        <v>2523</v>
      </c>
      <c r="L3548" s="2">
        <v>114</v>
      </c>
      <c r="M3548" s="2" t="s">
        <v>3195</v>
      </c>
      <c r="N3548" s="25">
        <f t="shared" si="70"/>
        <v>0.56000000000000005</v>
      </c>
      <c r="O3548" s="2"/>
      <c r="P3548" s="2">
        <v>16.8</v>
      </c>
      <c r="Q3548" s="2"/>
      <c r="R3548" s="10">
        <v>30</v>
      </c>
      <c r="T3548" s="2"/>
      <c r="U3548" s="2" t="s">
        <v>45</v>
      </c>
      <c r="V3548" s="2"/>
      <c r="W3548" s="2" t="s">
        <v>3205</v>
      </c>
      <c r="X3548" s="2" t="s">
        <v>1141</v>
      </c>
      <c r="Y3548" s="2" t="s">
        <v>216</v>
      </c>
    </row>
    <row r="3549" spans="1:26" ht="14.25" customHeight="1">
      <c r="A3549" s="1">
        <v>4246</v>
      </c>
      <c r="B3549" s="2">
        <v>1</v>
      </c>
      <c r="C3549" s="1" t="s">
        <v>3206</v>
      </c>
      <c r="D3549" s="1" t="s">
        <v>3207</v>
      </c>
      <c r="E3549" s="1">
        <v>2021</v>
      </c>
      <c r="F3549" s="1" t="s">
        <v>3208</v>
      </c>
      <c r="G3549" s="1" t="s">
        <v>3209</v>
      </c>
      <c r="H3549" s="8" t="str">
        <f>HYPERLINK("https://doi.org/"&amp;G3549)</f>
        <v>https://doi.org/10.3390/rs13061086</v>
      </c>
      <c r="I3549" s="1" t="s">
        <v>3210</v>
      </c>
      <c r="J3549" s="1" t="s">
        <v>2820</v>
      </c>
      <c r="K3549" s="2">
        <v>1</v>
      </c>
      <c r="L3549" s="2">
        <v>246</v>
      </c>
      <c r="M3549" s="2" t="s">
        <v>3211</v>
      </c>
      <c r="N3549" s="16">
        <v>0.94</v>
      </c>
      <c r="O3549" s="2"/>
      <c r="Q3549" s="2"/>
      <c r="R3549" s="4"/>
      <c r="T3549" s="2"/>
      <c r="U3549" s="2" t="s">
        <v>35</v>
      </c>
      <c r="V3549" s="2" t="s">
        <v>3212</v>
      </c>
      <c r="W3549" s="2" t="s">
        <v>3213</v>
      </c>
      <c r="X3549" s="2" t="s">
        <v>1141</v>
      </c>
      <c r="Y3549" s="2" t="s">
        <v>3214</v>
      </c>
      <c r="Z3549" s="2"/>
    </row>
    <row r="3550" spans="1:26" ht="14.25" customHeight="1">
      <c r="A3550" s="1">
        <v>4246</v>
      </c>
      <c r="B3550" s="2">
        <v>1</v>
      </c>
      <c r="C3550" s="1" t="s">
        <v>3206</v>
      </c>
      <c r="D3550" s="1" t="s">
        <v>3207</v>
      </c>
      <c r="E3550" s="1">
        <v>2021</v>
      </c>
      <c r="F3550" s="1" t="s">
        <v>3208</v>
      </c>
      <c r="G3550" s="1" t="s">
        <v>3209</v>
      </c>
      <c r="H3550" s="8" t="str">
        <f>HYPERLINK("https://doi.org/"&amp;G3550)</f>
        <v>https://doi.org/10.3390/rs13061086</v>
      </c>
      <c r="I3550" s="1" t="s">
        <v>3210</v>
      </c>
      <c r="J3550" s="1" t="s">
        <v>2820</v>
      </c>
      <c r="K3550" s="2">
        <v>1</v>
      </c>
      <c r="L3550" s="2">
        <v>164</v>
      </c>
      <c r="M3550" s="2" t="s">
        <v>3211</v>
      </c>
      <c r="N3550" s="16">
        <v>0.92</v>
      </c>
      <c r="O3550" s="2"/>
      <c r="Q3550" s="2"/>
      <c r="R3550" s="4"/>
      <c r="T3550" s="2"/>
      <c r="U3550" s="2" t="s">
        <v>35</v>
      </c>
      <c r="V3550" s="2" t="s">
        <v>3215</v>
      </c>
      <c r="W3550" s="2" t="s">
        <v>3216</v>
      </c>
      <c r="X3550" s="2" t="s">
        <v>1141</v>
      </c>
      <c r="Y3550" s="2" t="s">
        <v>3214</v>
      </c>
      <c r="Z3550" s="2"/>
    </row>
    <row r="3551" spans="1:26" ht="14.25" customHeight="1">
      <c r="A3551" s="1">
        <v>4246</v>
      </c>
      <c r="B3551" s="2">
        <v>1</v>
      </c>
      <c r="C3551" s="1" t="s">
        <v>3206</v>
      </c>
      <c r="D3551" s="1" t="s">
        <v>3207</v>
      </c>
      <c r="E3551" s="1">
        <v>2021</v>
      </c>
      <c r="F3551" s="1" t="s">
        <v>3208</v>
      </c>
      <c r="G3551" s="1" t="s">
        <v>3209</v>
      </c>
      <c r="H3551" s="8" t="str">
        <f>HYPERLINK("https://doi.org/"&amp;G3551)</f>
        <v>https://doi.org/10.3390/rs13061086</v>
      </c>
      <c r="I3551" s="1" t="s">
        <v>3210</v>
      </c>
      <c r="J3551" s="1" t="s">
        <v>2820</v>
      </c>
      <c r="K3551" s="2">
        <v>1</v>
      </c>
      <c r="L3551" s="2">
        <v>258</v>
      </c>
      <c r="M3551" s="2" t="s">
        <v>3211</v>
      </c>
      <c r="N3551" s="16">
        <v>0.76</v>
      </c>
      <c r="O3551" s="2"/>
      <c r="Q3551" s="2"/>
      <c r="R3551" s="4"/>
      <c r="T3551" s="2"/>
      <c r="U3551" s="2" t="s">
        <v>35</v>
      </c>
      <c r="V3551" s="2" t="s">
        <v>3212</v>
      </c>
      <c r="W3551" s="2" t="s">
        <v>3217</v>
      </c>
      <c r="X3551" s="2" t="s">
        <v>1141</v>
      </c>
      <c r="Y3551" s="2" t="s">
        <v>3214</v>
      </c>
      <c r="Z3551" s="2"/>
    </row>
    <row r="3552" spans="1:26" ht="14.25" customHeight="1">
      <c r="A3552" s="1">
        <v>4246</v>
      </c>
      <c r="B3552" s="2">
        <v>1</v>
      </c>
      <c r="C3552" s="1" t="s">
        <v>3206</v>
      </c>
      <c r="D3552" s="1" t="s">
        <v>3207</v>
      </c>
      <c r="E3552" s="1">
        <v>2021</v>
      </c>
      <c r="F3552" s="1" t="s">
        <v>3208</v>
      </c>
      <c r="G3552" s="1" t="s">
        <v>3209</v>
      </c>
      <c r="H3552" s="8" t="str">
        <f>HYPERLINK("https://doi.org/"&amp;G3552)</f>
        <v>https://doi.org/10.3390/rs13061086</v>
      </c>
      <c r="I3552" s="1" t="s">
        <v>3210</v>
      </c>
      <c r="J3552" s="1" t="s">
        <v>2820</v>
      </c>
      <c r="K3552" s="2">
        <v>1</v>
      </c>
      <c r="L3552" s="2">
        <v>269</v>
      </c>
      <c r="M3552" s="2" t="s">
        <v>3211</v>
      </c>
      <c r="N3552" s="16">
        <v>0.41</v>
      </c>
      <c r="O3552" s="2"/>
      <c r="Q3552" s="2"/>
      <c r="R3552" s="4"/>
      <c r="T3552" s="2"/>
      <c r="U3552" s="2" t="s">
        <v>35</v>
      </c>
      <c r="V3552" s="2" t="s">
        <v>3212</v>
      </c>
      <c r="W3552" s="2" t="s">
        <v>3218</v>
      </c>
      <c r="X3552" s="2" t="s">
        <v>1141</v>
      </c>
      <c r="Y3552" s="2" t="s">
        <v>3214</v>
      </c>
      <c r="Z3552" s="2"/>
    </row>
    <row r="3553" spans="1:26" ht="14.25" customHeight="1">
      <c r="A3553" s="1">
        <v>4246</v>
      </c>
      <c r="B3553" s="2">
        <v>1</v>
      </c>
      <c r="C3553" s="1" t="s">
        <v>3206</v>
      </c>
      <c r="D3553" s="1" t="s">
        <v>3207</v>
      </c>
      <c r="E3553" s="1">
        <v>2021</v>
      </c>
      <c r="F3553" s="1" t="s">
        <v>3208</v>
      </c>
      <c r="G3553" s="1" t="s">
        <v>3209</v>
      </c>
      <c r="H3553" s="8" t="str">
        <f>HYPERLINK("https://doi.org/"&amp;G3553)</f>
        <v>https://doi.org/10.3390/rs13061086</v>
      </c>
      <c r="I3553" s="1" t="s">
        <v>3210</v>
      </c>
      <c r="J3553" s="1" t="s">
        <v>2820</v>
      </c>
      <c r="K3553" s="2">
        <v>1</v>
      </c>
      <c r="L3553" s="2">
        <v>161</v>
      </c>
      <c r="M3553" s="2" t="s">
        <v>3211</v>
      </c>
      <c r="N3553" s="16">
        <v>0.19</v>
      </c>
      <c r="O3553" s="2"/>
      <c r="Q3553" s="2"/>
      <c r="R3553" s="4"/>
      <c r="T3553" s="2"/>
      <c r="U3553" s="2" t="s">
        <v>35</v>
      </c>
      <c r="V3553" s="2" t="s">
        <v>3219</v>
      </c>
      <c r="W3553" s="2" t="s">
        <v>3220</v>
      </c>
      <c r="X3553" s="2" t="s">
        <v>1141</v>
      </c>
      <c r="Y3553" s="2" t="s">
        <v>3214</v>
      </c>
      <c r="Z3553" s="2"/>
    </row>
    <row r="3554" spans="1:26" ht="14.25" customHeight="1">
      <c r="A3554" s="1">
        <v>4246</v>
      </c>
      <c r="B3554" s="2">
        <v>1</v>
      </c>
      <c r="C3554" s="1" t="s">
        <v>3206</v>
      </c>
      <c r="D3554" s="1" t="s">
        <v>3207</v>
      </c>
      <c r="E3554" s="1">
        <v>2021</v>
      </c>
      <c r="F3554" s="1" t="s">
        <v>3208</v>
      </c>
      <c r="G3554" s="1" t="s">
        <v>3209</v>
      </c>
      <c r="H3554" s="8" t="str">
        <f>HYPERLINK("https://doi.org/"&amp;G3554)</f>
        <v>https://doi.org/10.3390/rs13061086</v>
      </c>
      <c r="I3554" s="1" t="s">
        <v>3210</v>
      </c>
      <c r="J3554" s="1" t="s">
        <v>2820</v>
      </c>
      <c r="K3554" s="2">
        <v>1</v>
      </c>
      <c r="L3554" s="2">
        <v>237</v>
      </c>
      <c r="M3554" s="2" t="s">
        <v>3211</v>
      </c>
      <c r="N3554" s="16">
        <v>0.53</v>
      </c>
      <c r="O3554" s="2"/>
      <c r="Q3554" s="2"/>
      <c r="R3554" s="4"/>
      <c r="T3554" s="2"/>
      <c r="U3554" s="2" t="s">
        <v>35</v>
      </c>
      <c r="V3554" s="2" t="s">
        <v>3212</v>
      </c>
      <c r="W3554" s="2" t="s">
        <v>3221</v>
      </c>
      <c r="X3554" s="2" t="s">
        <v>1141</v>
      </c>
      <c r="Y3554" s="2" t="s">
        <v>3214</v>
      </c>
      <c r="Z3554" s="2"/>
    </row>
    <row r="3555" spans="1:26" ht="14.25" customHeight="1">
      <c r="A3555" s="1">
        <v>4246</v>
      </c>
      <c r="B3555" s="2">
        <v>1</v>
      </c>
      <c r="C3555" s="1" t="s">
        <v>3206</v>
      </c>
      <c r="D3555" s="1" t="s">
        <v>3207</v>
      </c>
      <c r="E3555" s="1">
        <v>2021</v>
      </c>
      <c r="F3555" s="1" t="s">
        <v>3208</v>
      </c>
      <c r="G3555" s="1" t="s">
        <v>3209</v>
      </c>
      <c r="H3555" s="8" t="str">
        <f>HYPERLINK("https://doi.org/"&amp;G3555)</f>
        <v>https://doi.org/10.3390/rs13061086</v>
      </c>
      <c r="I3555" s="1" t="s">
        <v>3210</v>
      </c>
      <c r="J3555" s="1" t="s">
        <v>2820</v>
      </c>
      <c r="K3555" s="2">
        <v>1</v>
      </c>
      <c r="L3555" s="2">
        <v>180</v>
      </c>
      <c r="M3555" s="2" t="s">
        <v>3211</v>
      </c>
      <c r="N3555" s="16">
        <v>0.92</v>
      </c>
      <c r="O3555" s="2"/>
      <c r="Q3555" s="2"/>
      <c r="R3555" s="4"/>
      <c r="T3555" s="2"/>
      <c r="U3555" s="2" t="s">
        <v>35</v>
      </c>
      <c r="V3555" s="2" t="s">
        <v>3219</v>
      </c>
      <c r="W3555" s="2" t="s">
        <v>3222</v>
      </c>
      <c r="X3555" s="2" t="s">
        <v>1141</v>
      </c>
      <c r="Y3555" s="2" t="s">
        <v>3214</v>
      </c>
      <c r="Z3555" s="2"/>
    </row>
    <row r="3556" spans="1:26" ht="14.25" customHeight="1">
      <c r="A3556" s="1">
        <v>4246</v>
      </c>
      <c r="B3556" s="2">
        <v>1</v>
      </c>
      <c r="C3556" s="1" t="s">
        <v>3206</v>
      </c>
      <c r="D3556" s="1" t="s">
        <v>3207</v>
      </c>
      <c r="E3556" s="1">
        <v>2021</v>
      </c>
      <c r="F3556" s="1" t="s">
        <v>3208</v>
      </c>
      <c r="G3556" s="1" t="s">
        <v>3209</v>
      </c>
      <c r="H3556" s="8" t="str">
        <f>HYPERLINK("https://doi.org/"&amp;G3556)</f>
        <v>https://doi.org/10.3390/rs13061086</v>
      </c>
      <c r="I3556" s="1" t="s">
        <v>3210</v>
      </c>
      <c r="J3556" s="1" t="s">
        <v>2820</v>
      </c>
      <c r="K3556" s="2">
        <v>1</v>
      </c>
      <c r="L3556" s="2">
        <v>119</v>
      </c>
      <c r="M3556" s="2" t="s">
        <v>3211</v>
      </c>
      <c r="N3556" s="16">
        <v>0.98</v>
      </c>
      <c r="O3556" s="2"/>
      <c r="Q3556" s="2"/>
      <c r="R3556" s="4"/>
      <c r="T3556" s="2"/>
      <c r="U3556" s="2" t="s">
        <v>35</v>
      </c>
      <c r="V3556" s="2" t="s">
        <v>3219</v>
      </c>
      <c r="W3556" s="2" t="s">
        <v>3223</v>
      </c>
      <c r="X3556" s="2" t="s">
        <v>1141</v>
      </c>
      <c r="Y3556" s="2" t="s">
        <v>3214</v>
      </c>
      <c r="Z3556" s="2"/>
    </row>
    <row r="3557" spans="1:26" ht="14.25" customHeight="1">
      <c r="A3557" s="1">
        <v>4246</v>
      </c>
      <c r="B3557" s="2">
        <v>1</v>
      </c>
      <c r="C3557" s="1" t="s">
        <v>3206</v>
      </c>
      <c r="D3557" s="1" t="s">
        <v>3207</v>
      </c>
      <c r="E3557" s="1">
        <v>2021</v>
      </c>
      <c r="F3557" s="1" t="s">
        <v>3208</v>
      </c>
      <c r="G3557" s="1" t="s">
        <v>3209</v>
      </c>
      <c r="H3557" s="8" t="str">
        <f>HYPERLINK("https://doi.org/"&amp;G3557)</f>
        <v>https://doi.org/10.3390/rs13061086</v>
      </c>
      <c r="I3557" s="1" t="s">
        <v>3210</v>
      </c>
      <c r="J3557" s="1" t="s">
        <v>2820</v>
      </c>
      <c r="K3557" s="2">
        <v>1</v>
      </c>
      <c r="L3557" s="2">
        <v>126</v>
      </c>
      <c r="M3557" s="2" t="s">
        <v>3211</v>
      </c>
      <c r="N3557" s="16">
        <v>0.88</v>
      </c>
      <c r="O3557" s="2"/>
      <c r="Q3557" s="2"/>
      <c r="R3557" s="4"/>
      <c r="T3557" s="2"/>
      <c r="U3557" s="2" t="s">
        <v>35</v>
      </c>
      <c r="V3557" s="2" t="s">
        <v>3219</v>
      </c>
      <c r="W3557" s="2" t="s">
        <v>3224</v>
      </c>
      <c r="X3557" s="2" t="s">
        <v>1141</v>
      </c>
      <c r="Y3557" s="2" t="s">
        <v>3214</v>
      </c>
      <c r="Z3557" s="2"/>
    </row>
    <row r="3558" spans="1:26" ht="14.25" customHeight="1">
      <c r="A3558" s="1">
        <v>4246</v>
      </c>
      <c r="B3558" s="2">
        <v>1</v>
      </c>
      <c r="C3558" s="1" t="s">
        <v>3206</v>
      </c>
      <c r="D3558" s="1" t="s">
        <v>3207</v>
      </c>
      <c r="E3558" s="1">
        <v>2021</v>
      </c>
      <c r="F3558" s="1" t="s">
        <v>3208</v>
      </c>
      <c r="G3558" s="1" t="s">
        <v>3209</v>
      </c>
      <c r="H3558" s="8" t="str">
        <f>HYPERLINK("https://doi.org/"&amp;G3558)</f>
        <v>https://doi.org/10.3390/rs13061086</v>
      </c>
      <c r="I3558" s="1" t="s">
        <v>3210</v>
      </c>
      <c r="J3558" s="1" t="s">
        <v>2820</v>
      </c>
      <c r="K3558" s="2">
        <v>1</v>
      </c>
      <c r="L3558" s="2">
        <v>127</v>
      </c>
      <c r="M3558" s="2" t="s">
        <v>3211</v>
      </c>
      <c r="N3558" s="16">
        <v>0.81</v>
      </c>
      <c r="O3558" s="2"/>
      <c r="Q3558" s="2"/>
      <c r="R3558" s="4"/>
      <c r="T3558" s="2"/>
      <c r="U3558" s="2" t="s">
        <v>35</v>
      </c>
      <c r="V3558" s="2" t="s">
        <v>3219</v>
      </c>
      <c r="W3558" s="2" t="s">
        <v>3225</v>
      </c>
      <c r="X3558" s="2" t="s">
        <v>1141</v>
      </c>
      <c r="Y3558" s="2" t="s">
        <v>3214</v>
      </c>
      <c r="Z3558" s="2"/>
    </row>
    <row r="3559" spans="1:26" ht="14.25" customHeight="1">
      <c r="A3559" s="1">
        <v>4246</v>
      </c>
      <c r="B3559" s="2">
        <v>1</v>
      </c>
      <c r="C3559" s="1" t="s">
        <v>3206</v>
      </c>
      <c r="D3559" s="1" t="s">
        <v>3207</v>
      </c>
      <c r="E3559" s="1">
        <v>2021</v>
      </c>
      <c r="F3559" s="1" t="s">
        <v>3208</v>
      </c>
      <c r="G3559" s="1" t="s">
        <v>3209</v>
      </c>
      <c r="H3559" s="8" t="str">
        <f>HYPERLINK("https://doi.org/"&amp;G3559)</f>
        <v>https://doi.org/10.3390/rs13061086</v>
      </c>
      <c r="I3559" s="1" t="s">
        <v>3210</v>
      </c>
      <c r="J3559" s="1" t="s">
        <v>2820</v>
      </c>
      <c r="K3559" s="2">
        <v>1</v>
      </c>
      <c r="L3559" s="2">
        <v>160</v>
      </c>
      <c r="M3559" s="2" t="s">
        <v>3211</v>
      </c>
      <c r="N3559" s="16">
        <v>0.49</v>
      </c>
      <c r="O3559" s="2"/>
      <c r="Q3559" s="2"/>
      <c r="R3559" s="4"/>
      <c r="T3559" s="2"/>
      <c r="U3559" s="2" t="s">
        <v>35</v>
      </c>
      <c r="V3559" s="2" t="s">
        <v>3226</v>
      </c>
      <c r="W3559" s="2" t="s">
        <v>3227</v>
      </c>
      <c r="X3559" s="2" t="s">
        <v>1141</v>
      </c>
      <c r="Y3559" s="2" t="s">
        <v>3214</v>
      </c>
      <c r="Z3559" s="2"/>
    </row>
    <row r="3560" spans="1:26" ht="14.25" customHeight="1">
      <c r="A3560" s="1">
        <v>4246</v>
      </c>
      <c r="B3560" s="2">
        <v>1</v>
      </c>
      <c r="C3560" s="1" t="s">
        <v>3206</v>
      </c>
      <c r="D3560" s="1" t="s">
        <v>3207</v>
      </c>
      <c r="E3560" s="1">
        <v>2021</v>
      </c>
      <c r="F3560" s="1" t="s">
        <v>3208</v>
      </c>
      <c r="G3560" s="1" t="s">
        <v>3209</v>
      </c>
      <c r="H3560" s="8" t="str">
        <f>HYPERLINK("https://doi.org/"&amp;G3560)</f>
        <v>https://doi.org/10.3390/rs13061086</v>
      </c>
      <c r="I3560" s="1" t="s">
        <v>3210</v>
      </c>
      <c r="J3560" s="1" t="s">
        <v>2820</v>
      </c>
      <c r="K3560" s="2">
        <v>1</v>
      </c>
      <c r="L3560" s="2">
        <v>246</v>
      </c>
      <c r="M3560" s="2" t="s">
        <v>3211</v>
      </c>
      <c r="N3560" s="16">
        <v>0.75</v>
      </c>
      <c r="O3560" s="2"/>
      <c r="Q3560" s="2"/>
      <c r="R3560" s="4"/>
      <c r="T3560" s="2"/>
      <c r="U3560" s="2" t="s">
        <v>35</v>
      </c>
      <c r="V3560" s="2" t="s">
        <v>3212</v>
      </c>
      <c r="W3560" s="2" t="s">
        <v>3228</v>
      </c>
      <c r="X3560" s="2" t="s">
        <v>1141</v>
      </c>
      <c r="Y3560" s="2" t="s">
        <v>3214</v>
      </c>
      <c r="Z3560" s="2"/>
    </row>
    <row r="3561" spans="1:26" ht="14.25" customHeight="1">
      <c r="A3561" s="1">
        <v>4246</v>
      </c>
      <c r="B3561" s="2">
        <v>1</v>
      </c>
      <c r="C3561" s="1" t="s">
        <v>3206</v>
      </c>
      <c r="D3561" s="1" t="s">
        <v>3207</v>
      </c>
      <c r="E3561" s="1">
        <v>2021</v>
      </c>
      <c r="F3561" s="1" t="s">
        <v>3208</v>
      </c>
      <c r="G3561" s="1" t="s">
        <v>3209</v>
      </c>
      <c r="H3561" s="8" t="str">
        <f>HYPERLINK("https://doi.org/"&amp;G3561)</f>
        <v>https://doi.org/10.3390/rs13061086</v>
      </c>
      <c r="I3561" s="1" t="s">
        <v>3210</v>
      </c>
      <c r="J3561" s="1" t="s">
        <v>2820</v>
      </c>
      <c r="K3561" s="2">
        <v>1</v>
      </c>
      <c r="L3561" s="2">
        <v>161</v>
      </c>
      <c r="M3561" s="2" t="s">
        <v>3211</v>
      </c>
      <c r="N3561" s="16">
        <v>0.74</v>
      </c>
      <c r="O3561" s="2"/>
      <c r="Q3561" s="2"/>
      <c r="R3561" s="4"/>
      <c r="T3561" s="2"/>
      <c r="U3561" s="2" t="s">
        <v>35</v>
      </c>
      <c r="V3561" s="2" t="s">
        <v>3229</v>
      </c>
      <c r="W3561" s="2" t="s">
        <v>3230</v>
      </c>
      <c r="X3561" s="2" t="s">
        <v>1141</v>
      </c>
      <c r="Y3561" s="2" t="s">
        <v>3214</v>
      </c>
      <c r="Z3561" s="2"/>
    </row>
    <row r="3562" spans="1:26" ht="14.25" customHeight="1">
      <c r="A3562" s="1">
        <v>4246</v>
      </c>
      <c r="B3562" s="2">
        <v>1</v>
      </c>
      <c r="C3562" s="1" t="s">
        <v>3206</v>
      </c>
      <c r="D3562" s="1" t="s">
        <v>3207</v>
      </c>
      <c r="E3562" s="1">
        <v>2021</v>
      </c>
      <c r="F3562" s="1" t="s">
        <v>3208</v>
      </c>
      <c r="G3562" s="1" t="s">
        <v>3209</v>
      </c>
      <c r="H3562" s="8" t="str">
        <f>HYPERLINK("https://doi.org/"&amp;G3562)</f>
        <v>https://doi.org/10.3390/rs13061086</v>
      </c>
      <c r="I3562" s="1" t="s">
        <v>3210</v>
      </c>
      <c r="J3562" s="1" t="s">
        <v>2820</v>
      </c>
      <c r="K3562" s="2">
        <v>1</v>
      </c>
      <c r="L3562" s="2">
        <v>231</v>
      </c>
      <c r="M3562" s="2" t="s">
        <v>3211</v>
      </c>
      <c r="N3562" s="16">
        <v>0.64</v>
      </c>
      <c r="O3562" s="2"/>
      <c r="Q3562" s="2"/>
      <c r="R3562" s="4"/>
      <c r="T3562" s="2"/>
      <c r="U3562" s="2" t="s">
        <v>35</v>
      </c>
      <c r="V3562" s="2" t="s">
        <v>3212</v>
      </c>
      <c r="W3562" s="2" t="s">
        <v>3231</v>
      </c>
      <c r="X3562" s="2" t="s">
        <v>1141</v>
      </c>
      <c r="Y3562" s="2" t="s">
        <v>3214</v>
      </c>
      <c r="Z3562" s="2"/>
    </row>
    <row r="3563" spans="1:26" ht="14.25" customHeight="1">
      <c r="A3563" s="1">
        <v>4246</v>
      </c>
      <c r="B3563" s="2">
        <v>1</v>
      </c>
      <c r="C3563" s="1" t="s">
        <v>3206</v>
      </c>
      <c r="D3563" s="1" t="s">
        <v>3207</v>
      </c>
      <c r="E3563" s="1">
        <v>2021</v>
      </c>
      <c r="F3563" s="1" t="s">
        <v>3208</v>
      </c>
      <c r="G3563" s="1" t="s">
        <v>3209</v>
      </c>
      <c r="H3563" s="8" t="str">
        <f>HYPERLINK("https://doi.org/"&amp;G3563)</f>
        <v>https://doi.org/10.3390/rs13061086</v>
      </c>
      <c r="I3563" s="1" t="s">
        <v>3210</v>
      </c>
      <c r="J3563" s="1" t="s">
        <v>2820</v>
      </c>
      <c r="K3563" s="2">
        <v>1</v>
      </c>
      <c r="L3563" s="2">
        <v>248</v>
      </c>
      <c r="M3563" s="2" t="s">
        <v>3211</v>
      </c>
      <c r="N3563" s="16">
        <v>0.4</v>
      </c>
      <c r="O3563" s="2"/>
      <c r="Q3563" s="2"/>
      <c r="R3563" s="4"/>
      <c r="T3563" s="2"/>
      <c r="U3563" s="2" t="s">
        <v>35</v>
      </c>
      <c r="V3563" s="2" t="s">
        <v>3212</v>
      </c>
      <c r="W3563" s="2" t="s">
        <v>3232</v>
      </c>
      <c r="X3563" s="2" t="s">
        <v>1141</v>
      </c>
      <c r="Y3563" s="2" t="s">
        <v>3214</v>
      </c>
      <c r="Z3563" s="2"/>
    </row>
    <row r="3564" spans="1:26" ht="14.25" customHeight="1">
      <c r="A3564" s="1">
        <v>4246</v>
      </c>
      <c r="B3564" s="2">
        <v>1</v>
      </c>
      <c r="C3564" s="1" t="s">
        <v>3206</v>
      </c>
      <c r="D3564" s="1" t="s">
        <v>3207</v>
      </c>
      <c r="E3564" s="1">
        <v>2021</v>
      </c>
      <c r="F3564" s="1" t="s">
        <v>3208</v>
      </c>
      <c r="G3564" s="1" t="s">
        <v>3209</v>
      </c>
      <c r="H3564" s="8" t="str">
        <f>HYPERLINK("https://doi.org/"&amp;G3564)</f>
        <v>https://doi.org/10.3390/rs13061086</v>
      </c>
      <c r="I3564" s="1" t="s">
        <v>3210</v>
      </c>
      <c r="J3564" s="1" t="s">
        <v>2820</v>
      </c>
      <c r="K3564" s="2">
        <v>1</v>
      </c>
      <c r="L3564" s="2">
        <v>275</v>
      </c>
      <c r="M3564" s="2" t="s">
        <v>3211</v>
      </c>
      <c r="N3564" s="16">
        <v>0.56000000000000005</v>
      </c>
      <c r="O3564" s="2"/>
      <c r="Q3564" s="2"/>
      <c r="R3564" s="4"/>
      <c r="T3564" s="2"/>
      <c r="U3564" s="2" t="s">
        <v>35</v>
      </c>
      <c r="V3564" s="2" t="s">
        <v>2858</v>
      </c>
      <c r="W3564" s="2" t="s">
        <v>3233</v>
      </c>
      <c r="X3564" s="2" t="s">
        <v>1141</v>
      </c>
      <c r="Y3564" s="2" t="s">
        <v>3214</v>
      </c>
      <c r="Z3564" s="2"/>
    </row>
    <row r="3565" spans="1:26" ht="14.25" customHeight="1">
      <c r="A3565" s="1">
        <v>4246</v>
      </c>
      <c r="B3565" s="2">
        <v>1</v>
      </c>
      <c r="C3565" s="1" t="s">
        <v>3206</v>
      </c>
      <c r="D3565" s="1" t="s">
        <v>3207</v>
      </c>
      <c r="E3565" s="1">
        <v>2021</v>
      </c>
      <c r="F3565" s="1" t="s">
        <v>3208</v>
      </c>
      <c r="G3565" s="1" t="s">
        <v>3209</v>
      </c>
      <c r="H3565" s="8" t="str">
        <f>HYPERLINK("https://doi.org/"&amp;G3565)</f>
        <v>https://doi.org/10.3390/rs13061086</v>
      </c>
      <c r="I3565" s="1" t="s">
        <v>3210</v>
      </c>
      <c r="J3565" s="1" t="s">
        <v>2820</v>
      </c>
      <c r="K3565" s="2">
        <v>1</v>
      </c>
      <c r="L3565" s="2">
        <v>262</v>
      </c>
      <c r="M3565" s="2" t="s">
        <v>3211</v>
      </c>
      <c r="N3565" s="16">
        <v>0.55000000000000004</v>
      </c>
      <c r="O3565" s="2"/>
      <c r="Q3565" s="2"/>
      <c r="R3565" s="4"/>
      <c r="T3565" s="2"/>
      <c r="U3565" s="2" t="s">
        <v>35</v>
      </c>
      <c r="V3565" s="2" t="s">
        <v>910</v>
      </c>
      <c r="W3565" s="2" t="s">
        <v>3234</v>
      </c>
      <c r="X3565" s="2" t="s">
        <v>1141</v>
      </c>
      <c r="Y3565" s="2" t="s">
        <v>3214</v>
      </c>
      <c r="Z3565" s="2"/>
    </row>
    <row r="3566" spans="1:26" ht="14.25" customHeight="1">
      <c r="A3566" s="1">
        <v>4246</v>
      </c>
      <c r="B3566" s="2">
        <v>1</v>
      </c>
      <c r="C3566" s="1" t="s">
        <v>3206</v>
      </c>
      <c r="D3566" s="1" t="s">
        <v>3207</v>
      </c>
      <c r="E3566" s="1">
        <v>2021</v>
      </c>
      <c r="F3566" s="1" t="s">
        <v>3208</v>
      </c>
      <c r="G3566" s="1" t="s">
        <v>3209</v>
      </c>
      <c r="H3566" s="8" t="str">
        <f>HYPERLINK("https://doi.org/"&amp;G3566)</f>
        <v>https://doi.org/10.3390/rs13061086</v>
      </c>
      <c r="I3566" s="1" t="s">
        <v>3210</v>
      </c>
      <c r="J3566" s="1" t="s">
        <v>2820</v>
      </c>
      <c r="K3566" s="2">
        <v>1</v>
      </c>
      <c r="L3566" s="2">
        <v>167</v>
      </c>
      <c r="M3566" s="2" t="s">
        <v>3211</v>
      </c>
      <c r="N3566" s="16">
        <v>0.64</v>
      </c>
      <c r="O3566" s="2"/>
      <c r="Q3566" s="2"/>
      <c r="R3566" s="4"/>
      <c r="T3566" s="2"/>
      <c r="U3566" s="2" t="s">
        <v>35</v>
      </c>
      <c r="V3566" s="2" t="s">
        <v>3212</v>
      </c>
      <c r="W3566" s="2" t="s">
        <v>3235</v>
      </c>
      <c r="X3566" s="2" t="s">
        <v>1141</v>
      </c>
      <c r="Y3566" s="2" t="s">
        <v>3214</v>
      </c>
      <c r="Z3566" s="2"/>
    </row>
    <row r="3567" spans="1:26" ht="14.25" customHeight="1">
      <c r="A3567" s="1">
        <v>4246</v>
      </c>
      <c r="B3567" s="2">
        <v>1</v>
      </c>
      <c r="C3567" s="1" t="s">
        <v>3206</v>
      </c>
      <c r="D3567" s="1" t="s">
        <v>3207</v>
      </c>
      <c r="E3567" s="1">
        <v>2021</v>
      </c>
      <c r="F3567" s="1" t="s">
        <v>3208</v>
      </c>
      <c r="G3567" s="1" t="s">
        <v>3209</v>
      </c>
      <c r="H3567" s="8" t="str">
        <f>HYPERLINK("https://doi.org/"&amp;G3567)</f>
        <v>https://doi.org/10.3390/rs13061086</v>
      </c>
      <c r="I3567" s="1" t="s">
        <v>3210</v>
      </c>
      <c r="J3567" s="1" t="s">
        <v>2820</v>
      </c>
      <c r="K3567" s="2">
        <v>1</v>
      </c>
      <c r="L3567" s="2">
        <v>241</v>
      </c>
      <c r="M3567" s="2" t="s">
        <v>3211</v>
      </c>
      <c r="N3567" s="16">
        <v>0.6</v>
      </c>
      <c r="O3567" s="2"/>
      <c r="Q3567" s="2"/>
      <c r="R3567" s="4"/>
      <c r="T3567" s="2"/>
      <c r="U3567" s="2" t="s">
        <v>35</v>
      </c>
      <c r="V3567" s="2" t="s">
        <v>3236</v>
      </c>
      <c r="W3567" s="2" t="s">
        <v>3237</v>
      </c>
      <c r="X3567" s="2" t="s">
        <v>1141</v>
      </c>
      <c r="Y3567" s="2" t="s">
        <v>3214</v>
      </c>
      <c r="Z3567" s="2"/>
    </row>
    <row r="3568" spans="1:26" ht="14.25" customHeight="1">
      <c r="A3568" s="1">
        <v>4246</v>
      </c>
      <c r="B3568" s="2">
        <v>1</v>
      </c>
      <c r="C3568" s="1" t="s">
        <v>3206</v>
      </c>
      <c r="D3568" s="1" t="s">
        <v>3207</v>
      </c>
      <c r="E3568" s="1">
        <v>2021</v>
      </c>
      <c r="F3568" s="1" t="s">
        <v>3208</v>
      </c>
      <c r="G3568" s="1" t="s">
        <v>3209</v>
      </c>
      <c r="H3568" s="8" t="str">
        <f>HYPERLINK("https://doi.org/"&amp;G3568)</f>
        <v>https://doi.org/10.3390/rs13061086</v>
      </c>
      <c r="I3568" s="1" t="s">
        <v>3210</v>
      </c>
      <c r="J3568" s="1" t="s">
        <v>2820</v>
      </c>
      <c r="K3568" s="2">
        <v>1</v>
      </c>
      <c r="L3568" s="2">
        <v>148</v>
      </c>
      <c r="M3568" s="2" t="s">
        <v>3211</v>
      </c>
      <c r="N3568" s="16">
        <v>0.41</v>
      </c>
      <c r="O3568" s="2"/>
      <c r="Q3568" s="2"/>
      <c r="R3568" s="4"/>
      <c r="T3568" s="2"/>
      <c r="U3568" s="2" t="s">
        <v>35</v>
      </c>
      <c r="V3568" s="2" t="s">
        <v>3212</v>
      </c>
      <c r="W3568" s="2" t="s">
        <v>3238</v>
      </c>
      <c r="X3568" s="2" t="s">
        <v>1141</v>
      </c>
      <c r="Y3568" s="2" t="s">
        <v>3214</v>
      </c>
      <c r="Z3568" s="2"/>
    </row>
    <row r="3569" spans="1:26" ht="14.25" customHeight="1">
      <c r="A3569" s="1">
        <v>4246</v>
      </c>
      <c r="B3569" s="2">
        <v>1</v>
      </c>
      <c r="C3569" s="1" t="s">
        <v>3206</v>
      </c>
      <c r="D3569" s="1" t="s">
        <v>3207</v>
      </c>
      <c r="E3569" s="1">
        <v>2021</v>
      </c>
      <c r="F3569" s="1" t="s">
        <v>3208</v>
      </c>
      <c r="G3569" s="1" t="s">
        <v>3209</v>
      </c>
      <c r="H3569" s="8" t="str">
        <f>HYPERLINK("https://doi.org/"&amp;G3569)</f>
        <v>https://doi.org/10.3390/rs13061086</v>
      </c>
      <c r="I3569" s="1" t="s">
        <v>3210</v>
      </c>
      <c r="J3569" s="1" t="s">
        <v>2820</v>
      </c>
      <c r="K3569" s="2">
        <v>1</v>
      </c>
      <c r="L3569" s="2">
        <v>246</v>
      </c>
      <c r="M3569" s="2" t="s">
        <v>3211</v>
      </c>
      <c r="N3569" s="16">
        <v>1.1399999999999999</v>
      </c>
      <c r="O3569" s="2"/>
      <c r="Q3569" s="2"/>
      <c r="R3569" s="4"/>
      <c r="T3569" s="2"/>
      <c r="U3569" s="2" t="s">
        <v>35</v>
      </c>
      <c r="V3569" s="2" t="s">
        <v>3212</v>
      </c>
      <c r="W3569" s="2" t="s">
        <v>3213</v>
      </c>
      <c r="X3569" s="2" t="s">
        <v>1141</v>
      </c>
      <c r="Y3569" s="2" t="s">
        <v>3239</v>
      </c>
      <c r="Z3569" s="2"/>
    </row>
    <row r="3570" spans="1:26" ht="14.25" customHeight="1">
      <c r="A3570" s="1">
        <v>4246</v>
      </c>
      <c r="B3570" s="2">
        <v>1</v>
      </c>
      <c r="C3570" s="1" t="s">
        <v>3206</v>
      </c>
      <c r="D3570" s="1" t="s">
        <v>3207</v>
      </c>
      <c r="E3570" s="1">
        <v>2021</v>
      </c>
      <c r="F3570" s="1" t="s">
        <v>3208</v>
      </c>
      <c r="G3570" s="1" t="s">
        <v>3209</v>
      </c>
      <c r="H3570" s="8" t="str">
        <f>HYPERLINK("https://doi.org/"&amp;G3570)</f>
        <v>https://doi.org/10.3390/rs13061086</v>
      </c>
      <c r="I3570" s="1" t="s">
        <v>3210</v>
      </c>
      <c r="J3570" s="1" t="s">
        <v>2820</v>
      </c>
      <c r="K3570" s="2">
        <v>1</v>
      </c>
      <c r="L3570" s="2">
        <v>164</v>
      </c>
      <c r="M3570" s="2" t="s">
        <v>3211</v>
      </c>
      <c r="N3570" s="16">
        <v>0.49</v>
      </c>
      <c r="O3570" s="2"/>
      <c r="Q3570" s="2"/>
      <c r="R3570" s="4"/>
      <c r="T3570" s="2"/>
      <c r="U3570" s="2" t="s">
        <v>35</v>
      </c>
      <c r="V3570" s="2" t="s">
        <v>3215</v>
      </c>
      <c r="W3570" s="2" t="s">
        <v>3216</v>
      </c>
      <c r="X3570" s="2" t="s">
        <v>1141</v>
      </c>
      <c r="Y3570" s="2" t="s">
        <v>3239</v>
      </c>
      <c r="Z3570" s="2"/>
    </row>
    <row r="3571" spans="1:26" ht="14.25" customHeight="1">
      <c r="A3571" s="1">
        <v>4246</v>
      </c>
      <c r="B3571" s="2">
        <v>1</v>
      </c>
      <c r="C3571" s="1" t="s">
        <v>3206</v>
      </c>
      <c r="D3571" s="1" t="s">
        <v>3207</v>
      </c>
      <c r="E3571" s="1">
        <v>2021</v>
      </c>
      <c r="F3571" s="1" t="s">
        <v>3208</v>
      </c>
      <c r="G3571" s="1" t="s">
        <v>3209</v>
      </c>
      <c r="H3571" s="8" t="str">
        <f>HYPERLINK("https://doi.org/"&amp;G3571)</f>
        <v>https://doi.org/10.3390/rs13061086</v>
      </c>
      <c r="I3571" s="1" t="s">
        <v>3210</v>
      </c>
      <c r="J3571" s="1" t="s">
        <v>2820</v>
      </c>
      <c r="K3571" s="2">
        <v>1</v>
      </c>
      <c r="L3571" s="2">
        <v>258</v>
      </c>
      <c r="M3571" s="2" t="s">
        <v>3211</v>
      </c>
      <c r="N3571" s="16">
        <v>0.43</v>
      </c>
      <c r="O3571" s="2"/>
      <c r="Q3571" s="2"/>
      <c r="R3571" s="4"/>
      <c r="T3571" s="2"/>
      <c r="U3571" s="2" t="s">
        <v>35</v>
      </c>
      <c r="V3571" s="2" t="s">
        <v>3212</v>
      </c>
      <c r="W3571" s="2" t="s">
        <v>3217</v>
      </c>
      <c r="X3571" s="2" t="s">
        <v>1141</v>
      </c>
      <c r="Y3571" s="2" t="s">
        <v>3239</v>
      </c>
      <c r="Z3571" s="2"/>
    </row>
    <row r="3572" spans="1:26" ht="14.25" customHeight="1">
      <c r="A3572" s="1">
        <v>4246</v>
      </c>
      <c r="B3572" s="2">
        <v>1</v>
      </c>
      <c r="C3572" s="1" t="s">
        <v>3206</v>
      </c>
      <c r="D3572" s="1" t="s">
        <v>3207</v>
      </c>
      <c r="E3572" s="1">
        <v>2021</v>
      </c>
      <c r="F3572" s="1" t="s">
        <v>3208</v>
      </c>
      <c r="G3572" s="1" t="s">
        <v>3209</v>
      </c>
      <c r="H3572" s="8" t="str">
        <f>HYPERLINK("https://doi.org/"&amp;G3572)</f>
        <v>https://doi.org/10.3390/rs13061086</v>
      </c>
      <c r="I3572" s="1" t="s">
        <v>3210</v>
      </c>
      <c r="J3572" s="1" t="s">
        <v>2820</v>
      </c>
      <c r="K3572" s="2">
        <v>1</v>
      </c>
      <c r="L3572" s="2">
        <v>269</v>
      </c>
      <c r="M3572" s="2" t="s">
        <v>3211</v>
      </c>
      <c r="N3572" s="16">
        <v>1.01</v>
      </c>
      <c r="O3572" s="2"/>
      <c r="Q3572" s="2"/>
      <c r="R3572" s="4"/>
      <c r="T3572" s="2"/>
      <c r="U3572" s="2" t="s">
        <v>35</v>
      </c>
      <c r="V3572" s="2" t="s">
        <v>3212</v>
      </c>
      <c r="W3572" s="2" t="s">
        <v>3218</v>
      </c>
      <c r="X3572" s="2" t="s">
        <v>1141</v>
      </c>
      <c r="Y3572" s="2" t="s">
        <v>3239</v>
      </c>
      <c r="Z3572" s="2"/>
    </row>
    <row r="3573" spans="1:26" ht="14.25" customHeight="1">
      <c r="A3573" s="1">
        <v>4246</v>
      </c>
      <c r="B3573" s="2">
        <v>1</v>
      </c>
      <c r="C3573" s="1" t="s">
        <v>3206</v>
      </c>
      <c r="D3573" s="1" t="s">
        <v>3207</v>
      </c>
      <c r="E3573" s="1">
        <v>2021</v>
      </c>
      <c r="F3573" s="1" t="s">
        <v>3208</v>
      </c>
      <c r="G3573" s="1" t="s">
        <v>3209</v>
      </c>
      <c r="H3573" s="8" t="str">
        <f>HYPERLINK("https://doi.org/"&amp;G3573)</f>
        <v>https://doi.org/10.3390/rs13061086</v>
      </c>
      <c r="I3573" s="1" t="s">
        <v>3210</v>
      </c>
      <c r="J3573" s="1" t="s">
        <v>2820</v>
      </c>
      <c r="K3573" s="2">
        <v>1</v>
      </c>
      <c r="L3573" s="2">
        <v>161</v>
      </c>
      <c r="M3573" s="2" t="s">
        <v>3211</v>
      </c>
      <c r="N3573" s="16">
        <v>1.08</v>
      </c>
      <c r="O3573" s="2"/>
      <c r="Q3573" s="2"/>
      <c r="R3573" s="4"/>
      <c r="T3573" s="2"/>
      <c r="U3573" s="2" t="s">
        <v>35</v>
      </c>
      <c r="V3573" s="2" t="s">
        <v>3219</v>
      </c>
      <c r="W3573" s="2" t="s">
        <v>3220</v>
      </c>
      <c r="X3573" s="2" t="s">
        <v>1141</v>
      </c>
      <c r="Y3573" s="2" t="s">
        <v>3239</v>
      </c>
      <c r="Z3573" s="2"/>
    </row>
    <row r="3574" spans="1:26" ht="14.25" customHeight="1">
      <c r="A3574" s="1">
        <v>4246</v>
      </c>
      <c r="B3574" s="2">
        <v>1</v>
      </c>
      <c r="C3574" s="1" t="s">
        <v>3206</v>
      </c>
      <c r="D3574" s="1" t="s">
        <v>3207</v>
      </c>
      <c r="E3574" s="1">
        <v>2021</v>
      </c>
      <c r="F3574" s="1" t="s">
        <v>3208</v>
      </c>
      <c r="G3574" s="1" t="s">
        <v>3209</v>
      </c>
      <c r="H3574" s="8" t="str">
        <f>HYPERLINK("https://doi.org/"&amp;G3574)</f>
        <v>https://doi.org/10.3390/rs13061086</v>
      </c>
      <c r="I3574" s="1" t="s">
        <v>3210</v>
      </c>
      <c r="J3574" s="1" t="s">
        <v>2820</v>
      </c>
      <c r="K3574" s="2">
        <v>1</v>
      </c>
      <c r="L3574" s="2">
        <v>237</v>
      </c>
      <c r="M3574" s="2" t="s">
        <v>3211</v>
      </c>
      <c r="N3574" s="16">
        <v>1.42</v>
      </c>
      <c r="O3574" s="2"/>
      <c r="Q3574" s="2"/>
      <c r="R3574" s="4"/>
      <c r="T3574" s="2"/>
      <c r="U3574" s="2" t="s">
        <v>35</v>
      </c>
      <c r="V3574" s="2" t="s">
        <v>3212</v>
      </c>
      <c r="W3574" s="2" t="s">
        <v>3221</v>
      </c>
      <c r="X3574" s="2" t="s">
        <v>1141</v>
      </c>
      <c r="Y3574" s="2" t="s">
        <v>3239</v>
      </c>
      <c r="Z3574" s="2"/>
    </row>
    <row r="3575" spans="1:26" ht="14.25" customHeight="1">
      <c r="A3575" s="1">
        <v>4246</v>
      </c>
      <c r="B3575" s="2">
        <v>1</v>
      </c>
      <c r="C3575" s="1" t="s">
        <v>3206</v>
      </c>
      <c r="D3575" s="1" t="s">
        <v>3207</v>
      </c>
      <c r="E3575" s="1">
        <v>2021</v>
      </c>
      <c r="F3575" s="1" t="s">
        <v>3208</v>
      </c>
      <c r="G3575" s="1" t="s">
        <v>3209</v>
      </c>
      <c r="H3575" s="8" t="str">
        <f>HYPERLINK("https://doi.org/"&amp;G3575)</f>
        <v>https://doi.org/10.3390/rs13061086</v>
      </c>
      <c r="I3575" s="1" t="s">
        <v>3210</v>
      </c>
      <c r="J3575" s="1" t="s">
        <v>2820</v>
      </c>
      <c r="K3575" s="2">
        <v>1</v>
      </c>
      <c r="L3575" s="2">
        <v>180</v>
      </c>
      <c r="M3575" s="2" t="s">
        <v>3211</v>
      </c>
      <c r="N3575" s="16">
        <v>0.5</v>
      </c>
      <c r="O3575" s="2"/>
      <c r="Q3575" s="2"/>
      <c r="R3575" s="4"/>
      <c r="T3575" s="2"/>
      <c r="U3575" s="2" t="s">
        <v>35</v>
      </c>
      <c r="V3575" s="2" t="s">
        <v>3219</v>
      </c>
      <c r="W3575" s="2" t="s">
        <v>3222</v>
      </c>
      <c r="X3575" s="2" t="s">
        <v>1141</v>
      </c>
      <c r="Y3575" s="2" t="s">
        <v>3239</v>
      </c>
      <c r="Z3575" s="2"/>
    </row>
    <row r="3576" spans="1:26" ht="14.25" customHeight="1">
      <c r="A3576" s="1">
        <v>4246</v>
      </c>
      <c r="B3576" s="2">
        <v>1</v>
      </c>
      <c r="C3576" s="1" t="s">
        <v>3206</v>
      </c>
      <c r="D3576" s="1" t="s">
        <v>3207</v>
      </c>
      <c r="E3576" s="1">
        <v>2021</v>
      </c>
      <c r="F3576" s="1" t="s">
        <v>3208</v>
      </c>
      <c r="G3576" s="1" t="s">
        <v>3209</v>
      </c>
      <c r="H3576" s="8" t="str">
        <f>HYPERLINK("https://doi.org/"&amp;G3576)</f>
        <v>https://doi.org/10.3390/rs13061086</v>
      </c>
      <c r="I3576" s="1" t="s">
        <v>3210</v>
      </c>
      <c r="J3576" s="1" t="s">
        <v>2820</v>
      </c>
      <c r="K3576" s="2">
        <v>1</v>
      </c>
      <c r="L3576" s="2">
        <v>119</v>
      </c>
      <c r="M3576" s="2" t="s">
        <v>3211</v>
      </c>
      <c r="N3576" s="16">
        <v>0.54</v>
      </c>
      <c r="O3576" s="2"/>
      <c r="Q3576" s="2"/>
      <c r="R3576" s="4"/>
      <c r="T3576" s="2"/>
      <c r="U3576" s="2" t="s">
        <v>35</v>
      </c>
      <c r="V3576" s="2" t="s">
        <v>3219</v>
      </c>
      <c r="W3576" s="2" t="s">
        <v>3223</v>
      </c>
      <c r="X3576" s="2" t="s">
        <v>1141</v>
      </c>
      <c r="Y3576" s="2" t="s">
        <v>3239</v>
      </c>
      <c r="Z3576" s="2"/>
    </row>
    <row r="3577" spans="1:26" ht="14.25" customHeight="1">
      <c r="A3577" s="1">
        <v>4246</v>
      </c>
      <c r="B3577" s="2">
        <v>1</v>
      </c>
      <c r="C3577" s="1" t="s">
        <v>3206</v>
      </c>
      <c r="D3577" s="1" t="s">
        <v>3207</v>
      </c>
      <c r="E3577" s="1">
        <v>2021</v>
      </c>
      <c r="F3577" s="1" t="s">
        <v>3208</v>
      </c>
      <c r="G3577" s="1" t="s">
        <v>3209</v>
      </c>
      <c r="H3577" s="8" t="str">
        <f>HYPERLINK("https://doi.org/"&amp;G3577)</f>
        <v>https://doi.org/10.3390/rs13061086</v>
      </c>
      <c r="I3577" s="1" t="s">
        <v>3210</v>
      </c>
      <c r="J3577" s="1" t="s">
        <v>2820</v>
      </c>
      <c r="K3577" s="2">
        <v>1</v>
      </c>
      <c r="L3577" s="2">
        <v>126</v>
      </c>
      <c r="M3577" s="2" t="s">
        <v>3211</v>
      </c>
      <c r="N3577" s="16">
        <v>0.64</v>
      </c>
      <c r="O3577" s="2"/>
      <c r="Q3577" s="2"/>
      <c r="R3577" s="4"/>
      <c r="T3577" s="2"/>
      <c r="U3577" s="2" t="s">
        <v>35</v>
      </c>
      <c r="V3577" s="2" t="s">
        <v>3219</v>
      </c>
      <c r="W3577" s="2" t="s">
        <v>3224</v>
      </c>
      <c r="X3577" s="2" t="s">
        <v>1141</v>
      </c>
      <c r="Y3577" s="2" t="s">
        <v>3239</v>
      </c>
      <c r="Z3577" s="2"/>
    </row>
    <row r="3578" spans="1:26" ht="14.25" customHeight="1">
      <c r="A3578" s="1">
        <v>4246</v>
      </c>
      <c r="B3578" s="2">
        <v>1</v>
      </c>
      <c r="C3578" s="1" t="s">
        <v>3206</v>
      </c>
      <c r="D3578" s="1" t="s">
        <v>3207</v>
      </c>
      <c r="E3578" s="1">
        <v>2021</v>
      </c>
      <c r="F3578" s="1" t="s">
        <v>3208</v>
      </c>
      <c r="G3578" s="1" t="s">
        <v>3209</v>
      </c>
      <c r="H3578" s="8" t="str">
        <f>HYPERLINK("https://doi.org/"&amp;G3578)</f>
        <v>https://doi.org/10.3390/rs13061086</v>
      </c>
      <c r="I3578" s="1" t="s">
        <v>3210</v>
      </c>
      <c r="J3578" s="1" t="s">
        <v>2820</v>
      </c>
      <c r="K3578" s="2">
        <v>1</v>
      </c>
      <c r="L3578" s="2">
        <v>127</v>
      </c>
      <c r="M3578" s="2" t="s">
        <v>3211</v>
      </c>
      <c r="N3578" s="16">
        <v>0.71</v>
      </c>
      <c r="O3578" s="2"/>
      <c r="Q3578" s="2"/>
      <c r="R3578" s="4"/>
      <c r="T3578" s="2"/>
      <c r="U3578" s="2" t="s">
        <v>35</v>
      </c>
      <c r="V3578" s="2" t="s">
        <v>3219</v>
      </c>
      <c r="W3578" s="2" t="s">
        <v>3225</v>
      </c>
      <c r="X3578" s="2" t="s">
        <v>1141</v>
      </c>
      <c r="Y3578" s="2" t="s">
        <v>3239</v>
      </c>
      <c r="Z3578" s="2"/>
    </row>
    <row r="3579" spans="1:26" ht="14.25" customHeight="1">
      <c r="A3579" s="1">
        <v>4246</v>
      </c>
      <c r="B3579" s="2">
        <v>1</v>
      </c>
      <c r="C3579" s="1" t="s">
        <v>3206</v>
      </c>
      <c r="D3579" s="1" t="s">
        <v>3207</v>
      </c>
      <c r="E3579" s="1">
        <v>2021</v>
      </c>
      <c r="F3579" s="1" t="s">
        <v>3208</v>
      </c>
      <c r="G3579" s="1" t="s">
        <v>3209</v>
      </c>
      <c r="H3579" s="8" t="str">
        <f>HYPERLINK("https://doi.org/"&amp;G3579)</f>
        <v>https://doi.org/10.3390/rs13061086</v>
      </c>
      <c r="I3579" s="1" t="s">
        <v>3210</v>
      </c>
      <c r="J3579" s="1" t="s">
        <v>2820</v>
      </c>
      <c r="K3579" s="2">
        <v>1</v>
      </c>
      <c r="L3579" s="2">
        <v>160</v>
      </c>
      <c r="M3579" s="2" t="s">
        <v>3211</v>
      </c>
      <c r="N3579" s="16">
        <v>1.1399999999999999</v>
      </c>
      <c r="O3579" s="2"/>
      <c r="Q3579" s="2"/>
      <c r="R3579" s="4"/>
      <c r="T3579" s="2"/>
      <c r="U3579" s="2" t="s">
        <v>35</v>
      </c>
      <c r="V3579" s="2" t="s">
        <v>3226</v>
      </c>
      <c r="W3579" s="2" t="s">
        <v>3227</v>
      </c>
      <c r="X3579" s="2" t="s">
        <v>1141</v>
      </c>
      <c r="Y3579" s="2" t="s">
        <v>3239</v>
      </c>
      <c r="Z3579" s="2"/>
    </row>
    <row r="3580" spans="1:26" ht="14.25" customHeight="1">
      <c r="A3580" s="1">
        <v>4246</v>
      </c>
      <c r="B3580" s="2">
        <v>1</v>
      </c>
      <c r="C3580" s="1" t="s">
        <v>3206</v>
      </c>
      <c r="D3580" s="1" t="s">
        <v>3207</v>
      </c>
      <c r="E3580" s="1">
        <v>2021</v>
      </c>
      <c r="F3580" s="1" t="s">
        <v>3208</v>
      </c>
      <c r="G3580" s="1" t="s">
        <v>3209</v>
      </c>
      <c r="H3580" s="8" t="str">
        <f>HYPERLINK("https://doi.org/"&amp;G3580)</f>
        <v>https://doi.org/10.3390/rs13061086</v>
      </c>
      <c r="I3580" s="1" t="s">
        <v>3210</v>
      </c>
      <c r="J3580" s="1" t="s">
        <v>2820</v>
      </c>
      <c r="K3580" s="2">
        <v>1</v>
      </c>
      <c r="L3580" s="2">
        <v>246</v>
      </c>
      <c r="M3580" s="2" t="s">
        <v>3211</v>
      </c>
      <c r="N3580" s="16">
        <v>0.67</v>
      </c>
      <c r="O3580" s="2"/>
      <c r="Q3580" s="2"/>
      <c r="R3580" s="4"/>
      <c r="T3580" s="2"/>
      <c r="U3580" s="2" t="s">
        <v>35</v>
      </c>
      <c r="V3580" s="2" t="s">
        <v>3212</v>
      </c>
      <c r="W3580" s="2" t="s">
        <v>3228</v>
      </c>
      <c r="X3580" s="2" t="s">
        <v>1141</v>
      </c>
      <c r="Y3580" s="2" t="s">
        <v>3239</v>
      </c>
      <c r="Z3580" s="2"/>
    </row>
    <row r="3581" spans="1:26" ht="14.25" customHeight="1">
      <c r="A3581" s="1">
        <v>4246</v>
      </c>
      <c r="B3581" s="2">
        <v>1</v>
      </c>
      <c r="C3581" s="1" t="s">
        <v>3206</v>
      </c>
      <c r="D3581" s="1" t="s">
        <v>3207</v>
      </c>
      <c r="E3581" s="1">
        <v>2021</v>
      </c>
      <c r="F3581" s="1" t="s">
        <v>3208</v>
      </c>
      <c r="G3581" s="1" t="s">
        <v>3209</v>
      </c>
      <c r="H3581" s="8" t="str">
        <f>HYPERLINK("https://doi.org/"&amp;G3581)</f>
        <v>https://doi.org/10.3390/rs13061086</v>
      </c>
      <c r="I3581" s="1" t="s">
        <v>3210</v>
      </c>
      <c r="J3581" s="1" t="s">
        <v>2820</v>
      </c>
      <c r="K3581" s="2">
        <v>1</v>
      </c>
      <c r="L3581" s="2">
        <v>161</v>
      </c>
      <c r="M3581" s="2" t="s">
        <v>3211</v>
      </c>
      <c r="N3581" s="16">
        <v>0.52</v>
      </c>
      <c r="O3581" s="2"/>
      <c r="Q3581" s="2"/>
      <c r="R3581" s="4"/>
      <c r="T3581" s="2"/>
      <c r="U3581" s="2" t="s">
        <v>35</v>
      </c>
      <c r="V3581" s="2" t="s">
        <v>3229</v>
      </c>
      <c r="W3581" s="2" t="s">
        <v>3230</v>
      </c>
      <c r="X3581" s="2" t="s">
        <v>1141</v>
      </c>
      <c r="Y3581" s="2" t="s">
        <v>3239</v>
      </c>
      <c r="Z3581" s="2"/>
    </row>
    <row r="3582" spans="1:26" ht="14.25" customHeight="1">
      <c r="A3582" s="1">
        <v>4246</v>
      </c>
      <c r="B3582" s="2">
        <v>1</v>
      </c>
      <c r="C3582" s="1" t="s">
        <v>3206</v>
      </c>
      <c r="D3582" s="1" t="s">
        <v>3207</v>
      </c>
      <c r="E3582" s="1">
        <v>2021</v>
      </c>
      <c r="F3582" s="1" t="s">
        <v>3208</v>
      </c>
      <c r="G3582" s="1" t="s">
        <v>3209</v>
      </c>
      <c r="H3582" s="8" t="str">
        <f>HYPERLINK("https://doi.org/"&amp;G3582)</f>
        <v>https://doi.org/10.3390/rs13061086</v>
      </c>
      <c r="I3582" s="1" t="s">
        <v>3210</v>
      </c>
      <c r="J3582" s="1" t="s">
        <v>2820</v>
      </c>
      <c r="K3582" s="2">
        <v>1</v>
      </c>
      <c r="L3582" s="2">
        <v>231</v>
      </c>
      <c r="M3582" s="2" t="s">
        <v>3211</v>
      </c>
      <c r="N3582" s="16">
        <v>0.88</v>
      </c>
      <c r="O3582" s="2"/>
      <c r="Q3582" s="2"/>
      <c r="R3582" s="4"/>
      <c r="T3582" s="2"/>
      <c r="U3582" s="2" t="s">
        <v>35</v>
      </c>
      <c r="V3582" s="2" t="s">
        <v>3212</v>
      </c>
      <c r="W3582" s="2" t="s">
        <v>3231</v>
      </c>
      <c r="X3582" s="2" t="s">
        <v>1141</v>
      </c>
      <c r="Y3582" s="2" t="s">
        <v>3239</v>
      </c>
      <c r="Z3582" s="2"/>
    </row>
    <row r="3583" spans="1:26" ht="14.25" customHeight="1">
      <c r="A3583" s="1">
        <v>4246</v>
      </c>
      <c r="B3583" s="2">
        <v>1</v>
      </c>
      <c r="C3583" s="1" t="s">
        <v>3206</v>
      </c>
      <c r="D3583" s="1" t="s">
        <v>3207</v>
      </c>
      <c r="E3583" s="1">
        <v>2021</v>
      </c>
      <c r="F3583" s="1" t="s">
        <v>3208</v>
      </c>
      <c r="G3583" s="1" t="s">
        <v>3209</v>
      </c>
      <c r="H3583" s="8" t="str">
        <f>HYPERLINK("https://doi.org/"&amp;G3583)</f>
        <v>https://doi.org/10.3390/rs13061086</v>
      </c>
      <c r="I3583" s="1" t="s">
        <v>3210</v>
      </c>
      <c r="J3583" s="1" t="s">
        <v>2820</v>
      </c>
      <c r="K3583" s="2">
        <v>1</v>
      </c>
      <c r="L3583" s="2">
        <v>248</v>
      </c>
      <c r="M3583" s="2" t="s">
        <v>3211</v>
      </c>
      <c r="N3583" s="16">
        <v>0.93</v>
      </c>
      <c r="O3583" s="2"/>
      <c r="Q3583" s="2"/>
      <c r="R3583" s="4"/>
      <c r="T3583" s="2"/>
      <c r="U3583" s="2" t="s">
        <v>35</v>
      </c>
      <c r="V3583" s="2" t="s">
        <v>3212</v>
      </c>
      <c r="W3583" s="2" t="s">
        <v>3232</v>
      </c>
      <c r="X3583" s="2" t="s">
        <v>1141</v>
      </c>
      <c r="Y3583" s="2" t="s">
        <v>3239</v>
      </c>
      <c r="Z3583" s="2"/>
    </row>
    <row r="3584" spans="1:26" ht="14.25" customHeight="1">
      <c r="A3584" s="1">
        <v>4246</v>
      </c>
      <c r="B3584" s="2">
        <v>1</v>
      </c>
      <c r="C3584" s="1" t="s">
        <v>3206</v>
      </c>
      <c r="D3584" s="1" t="s">
        <v>3207</v>
      </c>
      <c r="E3584" s="1">
        <v>2021</v>
      </c>
      <c r="F3584" s="1" t="s">
        <v>3208</v>
      </c>
      <c r="G3584" s="1" t="s">
        <v>3209</v>
      </c>
      <c r="H3584" s="8" t="str">
        <f>HYPERLINK("https://doi.org/"&amp;G3584)</f>
        <v>https://doi.org/10.3390/rs13061086</v>
      </c>
      <c r="I3584" s="1" t="s">
        <v>3210</v>
      </c>
      <c r="J3584" s="1" t="s">
        <v>2820</v>
      </c>
      <c r="K3584" s="2">
        <v>1</v>
      </c>
      <c r="L3584" s="2">
        <v>275</v>
      </c>
      <c r="M3584" s="2" t="s">
        <v>3211</v>
      </c>
      <c r="N3584" s="16">
        <v>0.9</v>
      </c>
      <c r="O3584" s="2"/>
      <c r="Q3584" s="2"/>
      <c r="R3584" s="4"/>
      <c r="T3584" s="2"/>
      <c r="U3584" s="2" t="s">
        <v>35</v>
      </c>
      <c r="V3584" s="2" t="s">
        <v>2858</v>
      </c>
      <c r="W3584" s="2" t="s">
        <v>3233</v>
      </c>
      <c r="X3584" s="2" t="s">
        <v>1141</v>
      </c>
      <c r="Y3584" s="2" t="s">
        <v>3239</v>
      </c>
      <c r="Z3584" s="2"/>
    </row>
    <row r="3585" spans="1:32" ht="14.25" customHeight="1">
      <c r="A3585" s="1">
        <v>4246</v>
      </c>
      <c r="B3585" s="2">
        <v>1</v>
      </c>
      <c r="C3585" s="1" t="s">
        <v>3206</v>
      </c>
      <c r="D3585" s="1" t="s">
        <v>3207</v>
      </c>
      <c r="E3585" s="1">
        <v>2021</v>
      </c>
      <c r="F3585" s="1" t="s">
        <v>3208</v>
      </c>
      <c r="G3585" s="1" t="s">
        <v>3209</v>
      </c>
      <c r="H3585" s="8" t="str">
        <f>HYPERLINK("https://doi.org/"&amp;G3585)</f>
        <v>https://doi.org/10.3390/rs13061086</v>
      </c>
      <c r="I3585" s="1" t="s">
        <v>3210</v>
      </c>
      <c r="J3585" s="1" t="s">
        <v>2820</v>
      </c>
      <c r="K3585" s="2">
        <v>1</v>
      </c>
      <c r="L3585" s="2">
        <v>262</v>
      </c>
      <c r="M3585" s="2" t="s">
        <v>3211</v>
      </c>
      <c r="N3585" s="16">
        <v>0.83</v>
      </c>
      <c r="O3585" s="2"/>
      <c r="Q3585" s="2"/>
      <c r="R3585" s="4"/>
      <c r="T3585" s="2"/>
      <c r="U3585" s="2" t="s">
        <v>35</v>
      </c>
      <c r="V3585" s="2" t="s">
        <v>910</v>
      </c>
      <c r="W3585" s="2" t="s">
        <v>3234</v>
      </c>
      <c r="X3585" s="2" t="s">
        <v>1141</v>
      </c>
      <c r="Y3585" s="2" t="s">
        <v>3239</v>
      </c>
      <c r="Z3585" s="2"/>
    </row>
    <row r="3586" spans="1:32" ht="14.25" customHeight="1">
      <c r="A3586" s="1">
        <v>4246</v>
      </c>
      <c r="B3586" s="2">
        <v>1</v>
      </c>
      <c r="C3586" s="1" t="s">
        <v>3206</v>
      </c>
      <c r="D3586" s="1" t="s">
        <v>3207</v>
      </c>
      <c r="E3586" s="1">
        <v>2021</v>
      </c>
      <c r="F3586" s="1" t="s">
        <v>3208</v>
      </c>
      <c r="G3586" s="1" t="s">
        <v>3209</v>
      </c>
      <c r="H3586" s="8" t="str">
        <f>HYPERLINK("https://doi.org/"&amp;G3586)</f>
        <v>https://doi.org/10.3390/rs13061086</v>
      </c>
      <c r="I3586" s="1" t="s">
        <v>3210</v>
      </c>
      <c r="J3586" s="1" t="s">
        <v>2820</v>
      </c>
      <c r="K3586" s="2">
        <v>1</v>
      </c>
      <c r="L3586" s="2">
        <v>167</v>
      </c>
      <c r="M3586" s="2" t="s">
        <v>3211</v>
      </c>
      <c r="N3586" s="16">
        <v>0.66</v>
      </c>
      <c r="O3586" s="2"/>
      <c r="Q3586" s="2"/>
      <c r="R3586" s="4"/>
      <c r="T3586" s="2"/>
      <c r="U3586" s="2" t="s">
        <v>35</v>
      </c>
      <c r="V3586" s="2" t="s">
        <v>3212</v>
      </c>
      <c r="W3586" s="2" t="s">
        <v>3235</v>
      </c>
      <c r="X3586" s="2" t="s">
        <v>1141</v>
      </c>
      <c r="Y3586" s="2" t="s">
        <v>3239</v>
      </c>
      <c r="Z3586" s="2"/>
    </row>
    <row r="3587" spans="1:32" ht="14.25" customHeight="1">
      <c r="A3587" s="1">
        <v>4246</v>
      </c>
      <c r="B3587" s="2">
        <v>1</v>
      </c>
      <c r="C3587" s="1" t="s">
        <v>3206</v>
      </c>
      <c r="D3587" s="1" t="s">
        <v>3207</v>
      </c>
      <c r="E3587" s="1">
        <v>2021</v>
      </c>
      <c r="F3587" s="1" t="s">
        <v>3208</v>
      </c>
      <c r="G3587" s="1" t="s">
        <v>3209</v>
      </c>
      <c r="H3587" s="8" t="str">
        <f>HYPERLINK("https://doi.org/"&amp;G3587)</f>
        <v>https://doi.org/10.3390/rs13061086</v>
      </c>
      <c r="I3587" s="1" t="s">
        <v>3210</v>
      </c>
      <c r="J3587" s="1" t="s">
        <v>2820</v>
      </c>
      <c r="K3587" s="2">
        <v>1</v>
      </c>
      <c r="L3587" s="2">
        <v>241</v>
      </c>
      <c r="M3587" s="2" t="s">
        <v>3211</v>
      </c>
      <c r="N3587" s="16">
        <v>0.91</v>
      </c>
      <c r="O3587" s="2"/>
      <c r="Q3587" s="2"/>
      <c r="R3587" s="4"/>
      <c r="T3587" s="2"/>
      <c r="U3587" s="2" t="s">
        <v>35</v>
      </c>
      <c r="V3587" s="2" t="s">
        <v>3236</v>
      </c>
      <c r="W3587" s="2" t="s">
        <v>3237</v>
      </c>
      <c r="X3587" s="2" t="s">
        <v>1141</v>
      </c>
      <c r="Y3587" s="2" t="s">
        <v>3239</v>
      </c>
      <c r="Z3587" s="2"/>
    </row>
    <row r="3588" spans="1:32" ht="14.25" customHeight="1">
      <c r="A3588" s="1">
        <v>4246</v>
      </c>
      <c r="B3588" s="2">
        <v>1</v>
      </c>
      <c r="C3588" s="1" t="s">
        <v>3206</v>
      </c>
      <c r="D3588" s="1" t="s">
        <v>3207</v>
      </c>
      <c r="E3588" s="1">
        <v>2021</v>
      </c>
      <c r="F3588" s="1" t="s">
        <v>3208</v>
      </c>
      <c r="G3588" s="1" t="s">
        <v>3209</v>
      </c>
      <c r="H3588" s="8" t="str">
        <f>HYPERLINK("https://doi.org/"&amp;G3588)</f>
        <v>https://doi.org/10.3390/rs13061086</v>
      </c>
      <c r="I3588" s="1" t="s">
        <v>3210</v>
      </c>
      <c r="J3588" s="1" t="s">
        <v>2820</v>
      </c>
      <c r="K3588" s="2">
        <v>1</v>
      </c>
      <c r="L3588" s="2">
        <v>148</v>
      </c>
      <c r="M3588" s="2" t="s">
        <v>3211</v>
      </c>
      <c r="N3588" s="16">
        <v>0.83</v>
      </c>
      <c r="O3588" s="2"/>
      <c r="Q3588" s="2"/>
      <c r="R3588" s="10"/>
      <c r="S3588" s="2"/>
      <c r="T3588" s="2"/>
      <c r="U3588" s="2" t="s">
        <v>35</v>
      </c>
      <c r="V3588" s="2" t="s">
        <v>3212</v>
      </c>
      <c r="W3588" s="2" t="s">
        <v>3238</v>
      </c>
      <c r="X3588" s="2" t="s">
        <v>1141</v>
      </c>
      <c r="Y3588" s="2" t="s">
        <v>3239</v>
      </c>
    </row>
    <row r="3589" spans="1:32" ht="14.25" customHeight="1">
      <c r="A3589" s="1">
        <v>4243</v>
      </c>
      <c r="B3589" s="2">
        <v>1</v>
      </c>
      <c r="C3589" s="1" t="s">
        <v>3240</v>
      </c>
      <c r="D3589" s="1" t="s">
        <v>3241</v>
      </c>
      <c r="E3589" s="1">
        <v>2021</v>
      </c>
      <c r="F3589" s="1" t="s">
        <v>3242</v>
      </c>
      <c r="G3589" s="1" t="s">
        <v>3243</v>
      </c>
      <c r="H3589" s="8" t="str">
        <f>HYPERLINK("https://doi.org/"&amp;G3589)</f>
        <v>https://doi.org/10.3390/rs13061133</v>
      </c>
      <c r="I3589" s="1" t="s">
        <v>3244</v>
      </c>
      <c r="J3589" s="1" t="s">
        <v>2820</v>
      </c>
      <c r="K3589" s="2">
        <v>1</v>
      </c>
      <c r="L3589" s="2"/>
      <c r="M3589" s="2" t="s">
        <v>3245</v>
      </c>
      <c r="N3589" s="16">
        <v>0.32</v>
      </c>
      <c r="O3589" s="2"/>
      <c r="R3589" s="10"/>
      <c r="S3589" s="2"/>
      <c r="T3589" s="2"/>
      <c r="U3589" s="2" t="s">
        <v>35</v>
      </c>
      <c r="V3589" s="2" t="s">
        <v>29</v>
      </c>
      <c r="W3589" s="2" t="s">
        <v>3246</v>
      </c>
      <c r="X3589" s="2" t="s">
        <v>1141</v>
      </c>
      <c r="Y3589" s="2" t="s">
        <v>1071</v>
      </c>
    </row>
    <row r="3590" spans="1:32" ht="14.25" customHeight="1">
      <c r="A3590" s="1">
        <v>4243</v>
      </c>
      <c r="B3590" s="2">
        <v>1</v>
      </c>
      <c r="C3590" s="1" t="s">
        <v>3240</v>
      </c>
      <c r="D3590" s="1" t="s">
        <v>3241</v>
      </c>
      <c r="E3590" s="1">
        <v>2021</v>
      </c>
      <c r="F3590" s="1" t="s">
        <v>3242</v>
      </c>
      <c r="G3590" s="1" t="s">
        <v>3243</v>
      </c>
      <c r="H3590" s="8" t="str">
        <f>HYPERLINK("https://doi.org/"&amp;G3590)</f>
        <v>https://doi.org/10.3390/rs13061133</v>
      </c>
      <c r="I3590" s="1" t="s">
        <v>3244</v>
      </c>
      <c r="J3590" s="1" t="s">
        <v>2820</v>
      </c>
      <c r="K3590" s="2">
        <v>1</v>
      </c>
      <c r="L3590" s="2"/>
      <c r="M3590" s="2" t="s">
        <v>3245</v>
      </c>
      <c r="N3590" s="16">
        <v>0.46</v>
      </c>
      <c r="O3590" s="2"/>
      <c r="Q3590" s="2"/>
      <c r="R3590" s="10"/>
      <c r="S3590" s="2"/>
      <c r="T3590" s="2"/>
      <c r="U3590" s="2" t="s">
        <v>35</v>
      </c>
      <c r="V3590" s="2" t="s">
        <v>29</v>
      </c>
      <c r="W3590" s="2" t="s">
        <v>3247</v>
      </c>
      <c r="X3590" s="2" t="s">
        <v>1141</v>
      </c>
      <c r="Y3590" s="2" t="s">
        <v>1071</v>
      </c>
    </row>
    <row r="3591" spans="1:32" ht="14.25" customHeight="1">
      <c r="A3591" s="1">
        <v>4243</v>
      </c>
      <c r="B3591" s="2">
        <v>1</v>
      </c>
      <c r="C3591" s="1" t="s">
        <v>3240</v>
      </c>
      <c r="D3591" s="1" t="s">
        <v>3241</v>
      </c>
      <c r="E3591" s="1">
        <v>2021</v>
      </c>
      <c r="F3591" s="1" t="s">
        <v>3242</v>
      </c>
      <c r="G3591" s="1" t="s">
        <v>3243</v>
      </c>
      <c r="H3591" s="8" t="str">
        <f>HYPERLINK("https://doi.org/"&amp;G3591)</f>
        <v>https://doi.org/10.3390/rs13061133</v>
      </c>
      <c r="I3591" s="1" t="s">
        <v>3244</v>
      </c>
      <c r="J3591" s="1" t="s">
        <v>2820</v>
      </c>
      <c r="K3591" s="2">
        <v>1</v>
      </c>
      <c r="L3591" s="2"/>
      <c r="M3591" s="2" t="s">
        <v>3245</v>
      </c>
      <c r="N3591" s="16">
        <v>0.56000000000000005</v>
      </c>
      <c r="O3591" s="2"/>
      <c r="Q3591" s="2"/>
      <c r="R3591" s="10"/>
      <c r="S3591" s="2"/>
      <c r="T3591" s="2"/>
      <c r="U3591" s="2" t="s">
        <v>35</v>
      </c>
      <c r="V3591" s="2" t="s">
        <v>29</v>
      </c>
      <c r="W3591" s="2" t="s">
        <v>3248</v>
      </c>
      <c r="X3591" s="2" t="s">
        <v>1141</v>
      </c>
      <c r="Y3591" s="2" t="s">
        <v>1071</v>
      </c>
    </row>
    <row r="3592" spans="1:32" ht="14.25" customHeight="1">
      <c r="A3592" s="1">
        <v>4243</v>
      </c>
      <c r="B3592" s="2">
        <v>1</v>
      </c>
      <c r="C3592" s="1" t="s">
        <v>3240</v>
      </c>
      <c r="D3592" s="1" t="s">
        <v>3241</v>
      </c>
      <c r="E3592" s="1">
        <v>2021</v>
      </c>
      <c r="F3592" s="1" t="s">
        <v>3242</v>
      </c>
      <c r="G3592" s="1" t="s">
        <v>3243</v>
      </c>
      <c r="H3592" s="8" t="str">
        <f>HYPERLINK("https://doi.org/"&amp;G3592)</f>
        <v>https://doi.org/10.3390/rs13061133</v>
      </c>
      <c r="I3592" s="1" t="s">
        <v>3244</v>
      </c>
      <c r="J3592" s="1" t="s">
        <v>2820</v>
      </c>
      <c r="K3592" s="2">
        <v>1</v>
      </c>
      <c r="L3592" s="2"/>
      <c r="M3592" s="2" t="s">
        <v>3245</v>
      </c>
      <c r="N3592" s="16">
        <v>0.37</v>
      </c>
      <c r="O3592" s="2"/>
      <c r="Q3592" s="2"/>
      <c r="R3592" s="10"/>
      <c r="S3592" s="2"/>
      <c r="T3592" s="2"/>
      <c r="U3592" s="2" t="s">
        <v>35</v>
      </c>
      <c r="V3592" s="2" t="s">
        <v>29</v>
      </c>
      <c r="W3592" s="2" t="s">
        <v>3249</v>
      </c>
      <c r="X3592" s="2" t="s">
        <v>1141</v>
      </c>
      <c r="Y3592" s="2" t="s">
        <v>1071</v>
      </c>
    </row>
    <row r="3593" spans="1:32" ht="14.25" customHeight="1">
      <c r="A3593" s="1">
        <v>4243</v>
      </c>
      <c r="B3593" s="2">
        <v>1</v>
      </c>
      <c r="C3593" s="1" t="s">
        <v>3240</v>
      </c>
      <c r="D3593" s="1" t="s">
        <v>3241</v>
      </c>
      <c r="E3593" s="1">
        <v>2021</v>
      </c>
      <c r="F3593" s="1" t="s">
        <v>3242</v>
      </c>
      <c r="G3593" s="1" t="s">
        <v>3243</v>
      </c>
      <c r="H3593" s="8" t="str">
        <f>HYPERLINK("https://doi.org/"&amp;G3593)</f>
        <v>https://doi.org/10.3390/rs13061133</v>
      </c>
      <c r="I3593" s="1" t="s">
        <v>3244</v>
      </c>
      <c r="J3593" s="1" t="s">
        <v>2820</v>
      </c>
      <c r="K3593" s="2">
        <v>1</v>
      </c>
      <c r="L3593" s="2"/>
      <c r="M3593" s="2" t="s">
        <v>3245</v>
      </c>
      <c r="N3593" s="16">
        <v>0.46</v>
      </c>
      <c r="O3593" s="2"/>
      <c r="Q3593" s="2"/>
      <c r="R3593" s="10"/>
      <c r="S3593" s="2"/>
      <c r="T3593" s="2"/>
      <c r="U3593" s="2" t="s">
        <v>35</v>
      </c>
      <c r="V3593" s="2" t="s">
        <v>29</v>
      </c>
      <c r="W3593" s="2" t="s">
        <v>3250</v>
      </c>
      <c r="X3593" s="2" t="s">
        <v>1141</v>
      </c>
      <c r="Y3593" s="2" t="s">
        <v>1073</v>
      </c>
    </row>
    <row r="3594" spans="1:32" ht="14.25" customHeight="1">
      <c r="A3594" s="1">
        <v>4243</v>
      </c>
      <c r="B3594" s="2">
        <v>1</v>
      </c>
      <c r="C3594" s="1" t="s">
        <v>3240</v>
      </c>
      <c r="D3594" s="1" t="s">
        <v>3241</v>
      </c>
      <c r="E3594" s="1">
        <v>2021</v>
      </c>
      <c r="F3594" s="1" t="s">
        <v>3242</v>
      </c>
      <c r="G3594" s="1" t="s">
        <v>3243</v>
      </c>
      <c r="H3594" s="8" t="str">
        <f>HYPERLINK("https://doi.org/"&amp;G3594)</f>
        <v>https://doi.org/10.3390/rs13061133</v>
      </c>
      <c r="I3594" s="1" t="s">
        <v>3244</v>
      </c>
      <c r="J3594" s="1" t="s">
        <v>2820</v>
      </c>
      <c r="K3594" s="2">
        <v>1</v>
      </c>
      <c r="L3594" s="62"/>
      <c r="M3594" s="2" t="s">
        <v>3245</v>
      </c>
      <c r="N3594" s="16">
        <v>0.54</v>
      </c>
      <c r="O3594" s="2"/>
      <c r="Q3594" s="2"/>
      <c r="R3594" s="10"/>
      <c r="S3594" s="2"/>
      <c r="T3594" s="2"/>
      <c r="U3594" s="2" t="s">
        <v>35</v>
      </c>
      <c r="V3594" s="2" t="s">
        <v>29</v>
      </c>
      <c r="W3594" s="2" t="s">
        <v>3251</v>
      </c>
      <c r="X3594" s="2" t="s">
        <v>1141</v>
      </c>
      <c r="Y3594" s="2" t="s">
        <v>1073</v>
      </c>
    </row>
    <row r="3595" spans="1:32" ht="14.25" customHeight="1">
      <c r="A3595" s="1">
        <v>4243</v>
      </c>
      <c r="B3595" s="2">
        <v>1</v>
      </c>
      <c r="C3595" s="1" t="s">
        <v>3240</v>
      </c>
      <c r="D3595" s="1" t="s">
        <v>3241</v>
      </c>
      <c r="E3595" s="1">
        <v>2021</v>
      </c>
      <c r="F3595" s="1" t="s">
        <v>3242</v>
      </c>
      <c r="G3595" s="1" t="s">
        <v>3243</v>
      </c>
      <c r="H3595" s="8" t="str">
        <f>HYPERLINK("https://doi.org/"&amp;G3595)</f>
        <v>https://doi.org/10.3390/rs13061133</v>
      </c>
      <c r="I3595" s="1" t="s">
        <v>3244</v>
      </c>
      <c r="J3595" s="1" t="s">
        <v>2820</v>
      </c>
      <c r="K3595" s="2">
        <v>1</v>
      </c>
      <c r="L3595" s="2"/>
      <c r="M3595" s="2" t="s">
        <v>3245</v>
      </c>
      <c r="N3595" s="16">
        <v>0.69</v>
      </c>
      <c r="O3595" s="2"/>
      <c r="Q3595" s="2"/>
      <c r="R3595" s="10"/>
      <c r="S3595" s="2"/>
      <c r="T3595" s="2"/>
      <c r="U3595" s="2" t="s">
        <v>35</v>
      </c>
      <c r="V3595" s="2" t="s">
        <v>29</v>
      </c>
      <c r="W3595" s="2" t="s">
        <v>3252</v>
      </c>
      <c r="X3595" s="2" t="s">
        <v>1141</v>
      </c>
      <c r="Y3595" s="2" t="s">
        <v>1073</v>
      </c>
    </row>
    <row r="3596" spans="1:32" ht="14.25" customHeight="1">
      <c r="A3596" s="1">
        <v>4243</v>
      </c>
      <c r="B3596" s="2">
        <v>1</v>
      </c>
      <c r="C3596" s="1" t="s">
        <v>3240</v>
      </c>
      <c r="D3596" s="1" t="s">
        <v>3241</v>
      </c>
      <c r="E3596" s="1">
        <v>2021</v>
      </c>
      <c r="F3596" s="1" t="s">
        <v>3242</v>
      </c>
      <c r="G3596" s="1" t="s">
        <v>3243</v>
      </c>
      <c r="H3596" s="8" t="str">
        <f>HYPERLINK("https://doi.org/"&amp;G3596)</f>
        <v>https://doi.org/10.3390/rs13061133</v>
      </c>
      <c r="I3596" s="1" t="s">
        <v>3244</v>
      </c>
      <c r="J3596" s="1" t="s">
        <v>2820</v>
      </c>
      <c r="K3596" s="2">
        <v>1</v>
      </c>
      <c r="L3596" s="2"/>
      <c r="M3596" s="2" t="s">
        <v>3245</v>
      </c>
      <c r="N3596" s="16">
        <v>0.54</v>
      </c>
      <c r="O3596" s="2"/>
      <c r="Q3596" s="2"/>
      <c r="R3596" s="10"/>
      <c r="S3596" s="2"/>
      <c r="T3596" s="2"/>
      <c r="U3596" s="2" t="s">
        <v>35</v>
      </c>
      <c r="V3596" s="2" t="s">
        <v>29</v>
      </c>
      <c r="W3596" s="2" t="s">
        <v>3253</v>
      </c>
      <c r="X3596" s="2" t="s">
        <v>1141</v>
      </c>
      <c r="Y3596" s="2" t="s">
        <v>1073</v>
      </c>
    </row>
    <row r="3597" spans="1:32" ht="14.25" customHeight="1">
      <c r="A3597" s="22">
        <v>4219</v>
      </c>
      <c r="B3597" s="23">
        <v>0</v>
      </c>
      <c r="C3597" s="22" t="s">
        <v>3254</v>
      </c>
      <c r="D3597" s="22" t="s">
        <v>3255</v>
      </c>
      <c r="E3597" s="22">
        <v>2021</v>
      </c>
      <c r="F3597" s="22" t="s">
        <v>3256</v>
      </c>
      <c r="G3597" s="22" t="s">
        <v>3257</v>
      </c>
      <c r="H3597" s="24" t="str">
        <f>HYPERLINK("https://doi.org/"&amp;G3597)</f>
        <v>https://doi.org/10.3390/rs13071247</v>
      </c>
      <c r="I3597" s="22" t="s">
        <v>3258</v>
      </c>
      <c r="J3597" s="22" t="s">
        <v>2820</v>
      </c>
      <c r="K3597" s="22"/>
      <c r="L3597" s="23"/>
      <c r="M3597" s="63" t="s">
        <v>3259</v>
      </c>
      <c r="N3597" s="64"/>
      <c r="O3597" s="63"/>
      <c r="P3597" s="63" t="s">
        <v>3260</v>
      </c>
      <c r="Q3597" s="23"/>
      <c r="R3597" s="4"/>
      <c r="S3597" s="22"/>
      <c r="T3597" s="22"/>
      <c r="U3597" s="22"/>
      <c r="V3597" s="22"/>
      <c r="W3597" s="22"/>
      <c r="X3597" s="23" t="s">
        <v>1141</v>
      </c>
      <c r="Y3597" s="23" t="s">
        <v>3261</v>
      </c>
      <c r="Z3597" s="22"/>
      <c r="AA3597" s="22"/>
      <c r="AB3597" s="22"/>
      <c r="AC3597" s="22"/>
      <c r="AD3597" s="22"/>
      <c r="AE3597" s="22"/>
      <c r="AF3597" s="22"/>
    </row>
    <row r="3598" spans="1:32" ht="14.25" customHeight="1">
      <c r="A3598" s="1">
        <v>4206</v>
      </c>
      <c r="B3598" s="2">
        <v>1</v>
      </c>
      <c r="C3598" s="1" t="s">
        <v>3262</v>
      </c>
      <c r="D3598" s="1" t="s">
        <v>3263</v>
      </c>
      <c r="E3598" s="1">
        <v>2021</v>
      </c>
      <c r="F3598" s="1" t="s">
        <v>3264</v>
      </c>
      <c r="G3598" s="1" t="s">
        <v>3265</v>
      </c>
      <c r="H3598" s="8" t="str">
        <f>HYPERLINK("https://doi.org/"&amp;G3598)</f>
        <v>https://doi.org/10.3390/rs13081516</v>
      </c>
      <c r="I3598" s="1" t="s">
        <v>3266</v>
      </c>
      <c r="J3598" s="1" t="s">
        <v>2820</v>
      </c>
      <c r="K3598" s="2">
        <v>1</v>
      </c>
      <c r="L3598" s="2">
        <f>3*365</f>
        <v>1095</v>
      </c>
      <c r="M3598" s="2" t="s">
        <v>3267</v>
      </c>
      <c r="N3598" s="2">
        <v>1.23</v>
      </c>
      <c r="O3598" s="2"/>
      <c r="Q3598" s="2"/>
      <c r="R3598" s="10"/>
      <c r="S3598" s="2"/>
      <c r="T3598" s="2"/>
      <c r="U3598" s="2" t="s">
        <v>35</v>
      </c>
      <c r="V3598" s="2"/>
      <c r="W3598" s="2" t="s">
        <v>3268</v>
      </c>
      <c r="X3598" s="2" t="s">
        <v>1141</v>
      </c>
      <c r="Y3598" s="2"/>
      <c r="Z3598" s="2"/>
    </row>
    <row r="3599" spans="1:32" ht="14.25" customHeight="1">
      <c r="A3599" s="1">
        <v>4076</v>
      </c>
      <c r="B3599" s="2">
        <v>1</v>
      </c>
      <c r="C3599" s="1" t="s">
        <v>3269</v>
      </c>
      <c r="D3599" s="1" t="s">
        <v>3270</v>
      </c>
      <c r="E3599" s="1">
        <v>2021</v>
      </c>
      <c r="F3599" s="1" t="s">
        <v>3271</v>
      </c>
      <c r="G3599" s="1" t="s">
        <v>3272</v>
      </c>
      <c r="H3599" s="8" t="str">
        <f>HYPERLINK("https://doi.org/"&amp;G3599)</f>
        <v>https://doi.org/10.3390/rs13163118</v>
      </c>
      <c r="I3599" s="1" t="s">
        <v>3273</v>
      </c>
      <c r="J3599" s="1" t="s">
        <v>2820</v>
      </c>
      <c r="K3599" s="2">
        <v>17</v>
      </c>
      <c r="L3599" s="2"/>
      <c r="M3599" s="2" t="s">
        <v>47</v>
      </c>
      <c r="N3599" s="25">
        <f t="shared" ref="N3599:N3666" si="71">P3599/R3599</f>
        <v>0.42266666666666663</v>
      </c>
      <c r="O3599" s="21"/>
      <c r="P3599" s="2">
        <v>12.68</v>
      </c>
      <c r="Q3599" s="2"/>
      <c r="R3599" s="10">
        <v>30</v>
      </c>
      <c r="S3599" s="2"/>
      <c r="T3599" s="2"/>
      <c r="U3599" s="2" t="s">
        <v>45</v>
      </c>
      <c r="V3599" s="2"/>
      <c r="W3599" s="2" t="s">
        <v>1226</v>
      </c>
      <c r="X3599" s="2" t="s">
        <v>1141</v>
      </c>
      <c r="Y3599" s="2" t="s">
        <v>216</v>
      </c>
    </row>
    <row r="3600" spans="1:32" ht="14.25" customHeight="1">
      <c r="A3600" s="1">
        <v>4076</v>
      </c>
      <c r="B3600" s="2">
        <v>1</v>
      </c>
      <c r="C3600" s="1" t="s">
        <v>3269</v>
      </c>
      <c r="D3600" s="1" t="s">
        <v>3270</v>
      </c>
      <c r="E3600" s="1">
        <v>2021</v>
      </c>
      <c r="F3600" s="1" t="s">
        <v>3271</v>
      </c>
      <c r="G3600" s="1" t="s">
        <v>3272</v>
      </c>
      <c r="H3600" s="8" t="str">
        <f>HYPERLINK("https://doi.org/"&amp;G3600)</f>
        <v>https://doi.org/10.3390/rs13163118</v>
      </c>
      <c r="I3600" s="1" t="s">
        <v>3273</v>
      </c>
      <c r="J3600" s="1" t="s">
        <v>2820</v>
      </c>
      <c r="K3600" s="2">
        <v>17</v>
      </c>
      <c r="L3600" s="2"/>
      <c r="M3600" s="2" t="s">
        <v>47</v>
      </c>
      <c r="N3600" s="25">
        <f t="shared" si="71"/>
        <v>0.21</v>
      </c>
      <c r="O3600" s="21"/>
      <c r="P3600" s="2">
        <v>6.3</v>
      </c>
      <c r="Q3600" s="2"/>
      <c r="R3600" s="10">
        <v>30</v>
      </c>
      <c r="S3600" s="2"/>
      <c r="T3600" s="2"/>
      <c r="U3600" s="2" t="s">
        <v>45</v>
      </c>
      <c r="V3600" s="2"/>
      <c r="W3600" s="2" t="s">
        <v>1228</v>
      </c>
      <c r="X3600" s="2" t="s">
        <v>1141</v>
      </c>
      <c r="Y3600" s="2" t="s">
        <v>216</v>
      </c>
    </row>
    <row r="3601" spans="1:26" ht="14.25" customHeight="1">
      <c r="A3601" s="1">
        <v>4076</v>
      </c>
      <c r="B3601" s="2">
        <v>1</v>
      </c>
      <c r="C3601" s="1" t="s">
        <v>3269</v>
      </c>
      <c r="D3601" s="1" t="s">
        <v>3270</v>
      </c>
      <c r="E3601" s="1">
        <v>2021</v>
      </c>
      <c r="F3601" s="1" t="s">
        <v>3271</v>
      </c>
      <c r="G3601" s="1" t="s">
        <v>3272</v>
      </c>
      <c r="H3601" s="8" t="str">
        <f>HYPERLINK("https://doi.org/"&amp;G3601)</f>
        <v>https://doi.org/10.3390/rs13163118</v>
      </c>
      <c r="I3601" s="1" t="s">
        <v>3273</v>
      </c>
      <c r="J3601" s="1" t="s">
        <v>2820</v>
      </c>
      <c r="K3601" s="2">
        <v>17</v>
      </c>
      <c r="L3601" s="2"/>
      <c r="M3601" s="2" t="s">
        <v>47</v>
      </c>
      <c r="N3601" s="25">
        <f t="shared" si="71"/>
        <v>0.26600000000000001</v>
      </c>
      <c r="O3601" s="21"/>
      <c r="P3601" s="2">
        <v>7.98</v>
      </c>
      <c r="Q3601" s="2"/>
      <c r="R3601" s="10">
        <v>30</v>
      </c>
      <c r="S3601" s="2"/>
      <c r="T3601" s="2"/>
      <c r="U3601" s="2" t="s">
        <v>45</v>
      </c>
      <c r="V3601" s="2"/>
      <c r="W3601" s="2" t="s">
        <v>733</v>
      </c>
      <c r="X3601" s="2" t="s">
        <v>1141</v>
      </c>
      <c r="Y3601" s="2" t="s">
        <v>216</v>
      </c>
    </row>
    <row r="3602" spans="1:26" ht="14.25" customHeight="1">
      <c r="A3602" s="1">
        <v>4076</v>
      </c>
      <c r="B3602" s="2">
        <v>1</v>
      </c>
      <c r="C3602" s="1" t="s">
        <v>3269</v>
      </c>
      <c r="D3602" s="1" t="s">
        <v>3270</v>
      </c>
      <c r="E3602" s="1">
        <v>2021</v>
      </c>
      <c r="F3602" s="1" t="s">
        <v>3271</v>
      </c>
      <c r="G3602" s="1" t="s">
        <v>3272</v>
      </c>
      <c r="H3602" s="8" t="str">
        <f>HYPERLINK("https://doi.org/"&amp;G3602)</f>
        <v>https://doi.org/10.3390/rs13163118</v>
      </c>
      <c r="I3602" s="1" t="s">
        <v>3273</v>
      </c>
      <c r="J3602" s="1" t="s">
        <v>2820</v>
      </c>
      <c r="K3602" s="2">
        <v>17</v>
      </c>
      <c r="L3602" s="2"/>
      <c r="M3602" s="2" t="s">
        <v>47</v>
      </c>
      <c r="N3602" s="25">
        <f t="shared" si="71"/>
        <v>0.28333333333333333</v>
      </c>
      <c r="O3602" s="21"/>
      <c r="P3602" s="2">
        <v>8.5</v>
      </c>
      <c r="Q3602" s="2"/>
      <c r="R3602" s="10">
        <v>30</v>
      </c>
      <c r="S3602" s="2"/>
      <c r="T3602" s="2"/>
      <c r="U3602" s="2" t="s">
        <v>45</v>
      </c>
      <c r="V3602" s="2"/>
      <c r="W3602" s="2" t="s">
        <v>1223</v>
      </c>
      <c r="X3602" s="2" t="s">
        <v>1141</v>
      </c>
      <c r="Y3602" s="2" t="s">
        <v>216</v>
      </c>
    </row>
    <row r="3603" spans="1:26" ht="14.25" customHeight="1">
      <c r="A3603" s="1">
        <v>4076</v>
      </c>
      <c r="B3603" s="2">
        <v>1</v>
      </c>
      <c r="C3603" s="1" t="s">
        <v>3269</v>
      </c>
      <c r="D3603" s="1" t="s">
        <v>3270</v>
      </c>
      <c r="E3603" s="1">
        <v>2021</v>
      </c>
      <c r="F3603" s="1" t="s">
        <v>3271</v>
      </c>
      <c r="G3603" s="1" t="s">
        <v>3272</v>
      </c>
      <c r="H3603" s="8" t="str">
        <f>HYPERLINK("https://doi.org/"&amp;G3603)</f>
        <v>https://doi.org/10.3390/rs13163118</v>
      </c>
      <c r="I3603" s="1" t="s">
        <v>3273</v>
      </c>
      <c r="J3603" s="1" t="s">
        <v>2820</v>
      </c>
      <c r="K3603" s="2">
        <v>17</v>
      </c>
      <c r="L3603" s="2"/>
      <c r="M3603" s="2" t="s">
        <v>47</v>
      </c>
      <c r="N3603" s="25">
        <f t="shared" si="71"/>
        <v>0.34433333333333332</v>
      </c>
      <c r="O3603" s="21"/>
      <c r="P3603" s="2">
        <v>10.33</v>
      </c>
      <c r="Q3603" s="2"/>
      <c r="R3603" s="10">
        <v>30</v>
      </c>
      <c r="S3603" s="2"/>
      <c r="T3603" s="2"/>
      <c r="U3603" s="2" t="s">
        <v>45</v>
      </c>
      <c r="V3603" s="2"/>
      <c r="W3603" s="2" t="s">
        <v>724</v>
      </c>
      <c r="X3603" s="2" t="s">
        <v>1141</v>
      </c>
      <c r="Y3603" s="2" t="s">
        <v>216</v>
      </c>
    </row>
    <row r="3604" spans="1:26" ht="14.25" customHeight="1">
      <c r="A3604" s="1">
        <v>4076</v>
      </c>
      <c r="B3604" s="2">
        <v>1</v>
      </c>
      <c r="C3604" s="1" t="s">
        <v>3269</v>
      </c>
      <c r="D3604" s="1" t="s">
        <v>3270</v>
      </c>
      <c r="E3604" s="1">
        <v>2021</v>
      </c>
      <c r="F3604" s="1" t="s">
        <v>3271</v>
      </c>
      <c r="G3604" s="1" t="s">
        <v>3272</v>
      </c>
      <c r="H3604" s="8" t="str">
        <f>HYPERLINK("https://doi.org/"&amp;G3604)</f>
        <v>https://doi.org/10.3390/rs13163118</v>
      </c>
      <c r="I3604" s="1" t="s">
        <v>3273</v>
      </c>
      <c r="J3604" s="1" t="s">
        <v>2820</v>
      </c>
      <c r="K3604" s="2">
        <v>17</v>
      </c>
      <c r="L3604" s="2"/>
      <c r="M3604" s="2" t="s">
        <v>47</v>
      </c>
      <c r="N3604" s="25">
        <f t="shared" si="71"/>
        <v>0.28033333333333332</v>
      </c>
      <c r="O3604" s="21"/>
      <c r="P3604" s="2">
        <v>8.41</v>
      </c>
      <c r="Q3604" s="2"/>
      <c r="R3604" s="10">
        <v>30</v>
      </c>
      <c r="S3604" s="2"/>
      <c r="T3604" s="2"/>
      <c r="U3604" s="2" t="s">
        <v>45</v>
      </c>
      <c r="V3604" s="2"/>
      <c r="W3604" s="2" t="s">
        <v>730</v>
      </c>
      <c r="X3604" s="2" t="s">
        <v>1141</v>
      </c>
      <c r="Y3604" s="2" t="s">
        <v>216</v>
      </c>
    </row>
    <row r="3605" spans="1:26" ht="14.25" customHeight="1">
      <c r="A3605" s="1">
        <v>4076</v>
      </c>
      <c r="B3605" s="2">
        <v>1</v>
      </c>
      <c r="C3605" s="1" t="s">
        <v>3269</v>
      </c>
      <c r="D3605" s="1" t="s">
        <v>3270</v>
      </c>
      <c r="E3605" s="1">
        <v>2021</v>
      </c>
      <c r="F3605" s="1" t="s">
        <v>3271</v>
      </c>
      <c r="G3605" s="1" t="s">
        <v>3272</v>
      </c>
      <c r="H3605" s="8" t="str">
        <f>HYPERLINK("https://doi.org/"&amp;G3605)</f>
        <v>https://doi.org/10.3390/rs13163118</v>
      </c>
      <c r="I3605" s="1" t="s">
        <v>3273</v>
      </c>
      <c r="J3605" s="1" t="s">
        <v>2820</v>
      </c>
      <c r="K3605" s="2">
        <v>17</v>
      </c>
      <c r="L3605" s="2"/>
      <c r="M3605" s="2" t="s">
        <v>47</v>
      </c>
      <c r="N3605" s="25">
        <f t="shared" si="71"/>
        <v>0.25900000000000001</v>
      </c>
      <c r="O3605" s="21"/>
      <c r="P3605" s="2">
        <v>7.77</v>
      </c>
      <c r="Q3605" s="2"/>
      <c r="R3605" s="10">
        <v>30</v>
      </c>
      <c r="S3605" s="2"/>
      <c r="T3605" s="2"/>
      <c r="U3605" s="2" t="s">
        <v>45</v>
      </c>
      <c r="V3605" s="2"/>
      <c r="W3605" s="2" t="s">
        <v>3274</v>
      </c>
      <c r="X3605" s="2" t="s">
        <v>1141</v>
      </c>
      <c r="Y3605" s="2" t="s">
        <v>216</v>
      </c>
    </row>
    <row r="3606" spans="1:26" ht="14.25" customHeight="1">
      <c r="A3606" s="1">
        <v>4076</v>
      </c>
      <c r="B3606" s="2">
        <v>1</v>
      </c>
      <c r="C3606" s="1" t="s">
        <v>3269</v>
      </c>
      <c r="D3606" s="1" t="s">
        <v>3270</v>
      </c>
      <c r="E3606" s="1">
        <v>2021</v>
      </c>
      <c r="F3606" s="1" t="s">
        <v>3271</v>
      </c>
      <c r="G3606" s="1" t="s">
        <v>3272</v>
      </c>
      <c r="H3606" s="8" t="str">
        <f>HYPERLINK("https://doi.org/"&amp;G3606)</f>
        <v>https://doi.org/10.3390/rs13163118</v>
      </c>
      <c r="I3606" s="1" t="s">
        <v>3273</v>
      </c>
      <c r="J3606" s="1" t="s">
        <v>2820</v>
      </c>
      <c r="K3606" s="2">
        <v>17</v>
      </c>
      <c r="L3606" s="2"/>
      <c r="M3606" s="2" t="s">
        <v>47</v>
      </c>
      <c r="N3606" s="25">
        <f t="shared" si="71"/>
        <v>0.33999999999999997</v>
      </c>
      <c r="O3606" s="21"/>
      <c r="P3606" s="2">
        <v>10.199999999999999</v>
      </c>
      <c r="Q3606" s="2"/>
      <c r="R3606" s="10">
        <v>30</v>
      </c>
      <c r="S3606" s="2"/>
      <c r="T3606" s="2"/>
      <c r="U3606" s="2" t="s">
        <v>45</v>
      </c>
      <c r="V3606" s="2"/>
      <c r="W3606" s="2" t="s">
        <v>1227</v>
      </c>
      <c r="X3606" s="2" t="s">
        <v>1141</v>
      </c>
      <c r="Y3606" s="2" t="s">
        <v>216</v>
      </c>
    </row>
    <row r="3607" spans="1:26" ht="14.25" customHeight="1">
      <c r="A3607" s="1">
        <v>4076</v>
      </c>
      <c r="B3607" s="2">
        <v>1</v>
      </c>
      <c r="C3607" s="1" t="s">
        <v>3269</v>
      </c>
      <c r="D3607" s="1" t="s">
        <v>3270</v>
      </c>
      <c r="E3607" s="1">
        <v>2021</v>
      </c>
      <c r="F3607" s="1" t="s">
        <v>3271</v>
      </c>
      <c r="G3607" s="1" t="s">
        <v>3272</v>
      </c>
      <c r="H3607" s="8" t="str">
        <f>HYPERLINK("https://doi.org/"&amp;G3607)</f>
        <v>https://doi.org/10.3390/rs13163118</v>
      </c>
      <c r="I3607" s="1" t="s">
        <v>3273</v>
      </c>
      <c r="J3607" s="1" t="s">
        <v>2820</v>
      </c>
      <c r="K3607" s="2">
        <v>17</v>
      </c>
      <c r="L3607" s="2"/>
      <c r="M3607" s="2" t="s">
        <v>47</v>
      </c>
      <c r="N3607" s="25">
        <f t="shared" si="71"/>
        <v>0.3763333333333333</v>
      </c>
      <c r="O3607" s="21"/>
      <c r="P3607" s="2">
        <v>11.29</v>
      </c>
      <c r="Q3607" s="2"/>
      <c r="R3607" s="10">
        <v>30</v>
      </c>
      <c r="S3607" s="2"/>
      <c r="T3607" s="2"/>
      <c r="U3607" s="2" t="s">
        <v>45</v>
      </c>
      <c r="V3607" s="2"/>
      <c r="W3607" s="2" t="s">
        <v>734</v>
      </c>
      <c r="X3607" s="2" t="s">
        <v>1141</v>
      </c>
      <c r="Y3607" s="2" t="s">
        <v>216</v>
      </c>
    </row>
    <row r="3608" spans="1:26" ht="14.25" customHeight="1">
      <c r="A3608" s="1">
        <v>4076</v>
      </c>
      <c r="B3608" s="2">
        <v>1</v>
      </c>
      <c r="C3608" s="1" t="s">
        <v>3269</v>
      </c>
      <c r="D3608" s="1" t="s">
        <v>3270</v>
      </c>
      <c r="E3608" s="1">
        <v>2021</v>
      </c>
      <c r="F3608" s="1" t="s">
        <v>3271</v>
      </c>
      <c r="G3608" s="1" t="s">
        <v>3272</v>
      </c>
      <c r="H3608" s="8" t="str">
        <f>HYPERLINK("https://doi.org/"&amp;G3608)</f>
        <v>https://doi.org/10.3390/rs13163118</v>
      </c>
      <c r="I3608" s="1" t="s">
        <v>3273</v>
      </c>
      <c r="J3608" s="1" t="s">
        <v>2820</v>
      </c>
      <c r="K3608" s="2">
        <v>17</v>
      </c>
      <c r="L3608" s="2"/>
      <c r="M3608" s="2" t="s">
        <v>47</v>
      </c>
      <c r="N3608" s="25">
        <f t="shared" si="71"/>
        <v>0.21133333333333332</v>
      </c>
      <c r="O3608" s="21"/>
      <c r="P3608" s="2">
        <v>6.34</v>
      </c>
      <c r="Q3608" s="2"/>
      <c r="R3608" s="10">
        <v>30</v>
      </c>
      <c r="S3608" s="2"/>
      <c r="T3608" s="2"/>
      <c r="U3608" s="2" t="s">
        <v>45</v>
      </c>
      <c r="V3608" s="2"/>
      <c r="W3608" s="2" t="s">
        <v>3275</v>
      </c>
      <c r="X3608" s="2" t="s">
        <v>1141</v>
      </c>
      <c r="Y3608" s="2" t="s">
        <v>216</v>
      </c>
    </row>
    <row r="3609" spans="1:26" ht="14.25" customHeight="1">
      <c r="A3609" s="1">
        <v>4076</v>
      </c>
      <c r="B3609" s="2">
        <v>1</v>
      </c>
      <c r="C3609" s="1" t="s">
        <v>3269</v>
      </c>
      <c r="D3609" s="1" t="s">
        <v>3270</v>
      </c>
      <c r="E3609" s="1">
        <v>2021</v>
      </c>
      <c r="F3609" s="1" t="s">
        <v>3271</v>
      </c>
      <c r="G3609" s="1" t="s">
        <v>3272</v>
      </c>
      <c r="H3609" s="8" t="str">
        <f>HYPERLINK("https://doi.org/"&amp;G3609)</f>
        <v>https://doi.org/10.3390/rs13163118</v>
      </c>
      <c r="I3609" s="1" t="s">
        <v>3273</v>
      </c>
      <c r="J3609" s="1" t="s">
        <v>2820</v>
      </c>
      <c r="K3609" s="2">
        <v>17</v>
      </c>
      <c r="L3609" s="2"/>
      <c r="M3609" s="2" t="s">
        <v>47</v>
      </c>
      <c r="N3609" s="25">
        <f t="shared" si="71"/>
        <v>0.43366666666666664</v>
      </c>
      <c r="O3609" s="21"/>
      <c r="P3609" s="2">
        <v>13.01</v>
      </c>
      <c r="Q3609" s="2"/>
      <c r="R3609" s="10">
        <v>30</v>
      </c>
      <c r="S3609" s="2"/>
      <c r="T3609" s="2"/>
      <c r="U3609" s="2" t="s">
        <v>45</v>
      </c>
      <c r="V3609" s="2"/>
      <c r="W3609" s="2" t="s">
        <v>1992</v>
      </c>
      <c r="X3609" s="2" t="s">
        <v>1141</v>
      </c>
      <c r="Y3609" s="2" t="s">
        <v>216</v>
      </c>
    </row>
    <row r="3610" spans="1:26" ht="14.25" customHeight="1">
      <c r="A3610" s="1">
        <v>4076</v>
      </c>
      <c r="B3610" s="2">
        <v>1</v>
      </c>
      <c r="C3610" s="1" t="s">
        <v>3269</v>
      </c>
      <c r="D3610" s="1" t="s">
        <v>3270</v>
      </c>
      <c r="E3610" s="1">
        <v>2021</v>
      </c>
      <c r="F3610" s="1" t="s">
        <v>3271</v>
      </c>
      <c r="G3610" s="1" t="s">
        <v>3272</v>
      </c>
      <c r="H3610" s="8" t="str">
        <f>HYPERLINK("https://doi.org/"&amp;G3610)</f>
        <v>https://doi.org/10.3390/rs13163118</v>
      </c>
      <c r="I3610" s="1" t="s">
        <v>3273</v>
      </c>
      <c r="J3610" s="1" t="s">
        <v>2820</v>
      </c>
      <c r="K3610" s="2">
        <v>17</v>
      </c>
      <c r="L3610" s="2"/>
      <c r="M3610" s="2" t="s">
        <v>47</v>
      </c>
      <c r="N3610" s="25">
        <f t="shared" si="71"/>
        <v>0.24299999999999999</v>
      </c>
      <c r="O3610" s="21"/>
      <c r="P3610" s="2">
        <v>7.29</v>
      </c>
      <c r="Q3610" s="2"/>
      <c r="R3610" s="10">
        <v>30</v>
      </c>
      <c r="S3610" s="2"/>
      <c r="T3610" s="2"/>
      <c r="U3610" s="2" t="s">
        <v>45</v>
      </c>
      <c r="V3610" s="2"/>
      <c r="W3610" s="2" t="s">
        <v>1230</v>
      </c>
      <c r="X3610" s="2" t="s">
        <v>1141</v>
      </c>
      <c r="Y3610" s="2" t="s">
        <v>216</v>
      </c>
    </row>
    <row r="3611" spans="1:26" ht="14.25" customHeight="1">
      <c r="A3611" s="1">
        <v>4076</v>
      </c>
      <c r="B3611" s="2">
        <v>1</v>
      </c>
      <c r="C3611" s="1" t="s">
        <v>3269</v>
      </c>
      <c r="D3611" s="1" t="s">
        <v>3270</v>
      </c>
      <c r="E3611" s="1">
        <v>2021</v>
      </c>
      <c r="F3611" s="1" t="s">
        <v>3271</v>
      </c>
      <c r="G3611" s="1" t="s">
        <v>3272</v>
      </c>
      <c r="H3611" s="8" t="str">
        <f>HYPERLINK("https://doi.org/"&amp;G3611)</f>
        <v>https://doi.org/10.3390/rs13163118</v>
      </c>
      <c r="I3611" s="1" t="s">
        <v>3273</v>
      </c>
      <c r="J3611" s="1" t="s">
        <v>2820</v>
      </c>
      <c r="K3611" s="2">
        <v>17</v>
      </c>
      <c r="L3611" s="2"/>
      <c r="M3611" s="2" t="s">
        <v>47</v>
      </c>
      <c r="N3611" s="25">
        <f t="shared" si="71"/>
        <v>0.40666666666666662</v>
      </c>
      <c r="O3611" s="21"/>
      <c r="P3611" s="2">
        <v>12.2</v>
      </c>
      <c r="Q3611" s="2"/>
      <c r="R3611" s="10">
        <v>30</v>
      </c>
      <c r="S3611" s="2"/>
      <c r="T3611" s="2"/>
      <c r="U3611" s="2" t="s">
        <v>45</v>
      </c>
      <c r="V3611" s="2"/>
      <c r="W3611" s="2" t="s">
        <v>1229</v>
      </c>
      <c r="X3611" s="2" t="s">
        <v>1141</v>
      </c>
      <c r="Y3611" s="2" t="s">
        <v>216</v>
      </c>
    </row>
    <row r="3612" spans="1:26" ht="14.25" customHeight="1">
      <c r="A3612" s="1">
        <v>4076</v>
      </c>
      <c r="B3612" s="2">
        <v>1</v>
      </c>
      <c r="C3612" s="1" t="s">
        <v>3269</v>
      </c>
      <c r="D3612" s="1" t="s">
        <v>3270</v>
      </c>
      <c r="E3612" s="1">
        <v>2021</v>
      </c>
      <c r="F3612" s="1" t="s">
        <v>3271</v>
      </c>
      <c r="G3612" s="1" t="s">
        <v>3272</v>
      </c>
      <c r="H3612" s="8" t="str">
        <f>HYPERLINK("https://doi.org/"&amp;G3612)</f>
        <v>https://doi.org/10.3390/rs13163118</v>
      </c>
      <c r="I3612" s="1" t="s">
        <v>3273</v>
      </c>
      <c r="J3612" s="1" t="s">
        <v>2820</v>
      </c>
      <c r="K3612" s="2">
        <v>17</v>
      </c>
      <c r="L3612" s="2"/>
      <c r="M3612" s="2" t="s">
        <v>47</v>
      </c>
      <c r="N3612" s="25">
        <f t="shared" si="71"/>
        <v>0.58266666666666667</v>
      </c>
      <c r="O3612" s="21"/>
      <c r="P3612" s="2">
        <v>17.48</v>
      </c>
      <c r="Q3612" s="2"/>
      <c r="R3612" s="10">
        <v>30</v>
      </c>
      <c r="S3612" s="2"/>
      <c r="T3612" s="2"/>
      <c r="U3612" s="2" t="s">
        <v>45</v>
      </c>
      <c r="V3612" s="2"/>
      <c r="W3612" s="2" t="s">
        <v>1225</v>
      </c>
      <c r="X3612" s="2" t="s">
        <v>1141</v>
      </c>
      <c r="Y3612" s="2" t="s">
        <v>216</v>
      </c>
    </row>
    <row r="3613" spans="1:26" ht="14.25" customHeight="1">
      <c r="A3613" s="1">
        <v>4076</v>
      </c>
      <c r="B3613" s="2">
        <v>1</v>
      </c>
      <c r="C3613" s="1" t="s">
        <v>3269</v>
      </c>
      <c r="D3613" s="1" t="s">
        <v>3270</v>
      </c>
      <c r="E3613" s="1">
        <v>2021</v>
      </c>
      <c r="F3613" s="1" t="s">
        <v>3271</v>
      </c>
      <c r="G3613" s="1" t="s">
        <v>3272</v>
      </c>
      <c r="H3613" s="8" t="str">
        <f>HYPERLINK("https://doi.org/"&amp;G3613)</f>
        <v>https://doi.org/10.3390/rs13163118</v>
      </c>
      <c r="I3613" s="1" t="s">
        <v>3273</v>
      </c>
      <c r="J3613" s="1" t="s">
        <v>2820</v>
      </c>
      <c r="K3613" s="2">
        <v>17</v>
      </c>
      <c r="L3613" s="2"/>
      <c r="M3613" s="2" t="s">
        <v>47</v>
      </c>
      <c r="N3613" s="25">
        <f t="shared" si="71"/>
        <v>0.23099999999999998</v>
      </c>
      <c r="O3613" s="21"/>
      <c r="P3613" s="2">
        <v>6.93</v>
      </c>
      <c r="Q3613" s="2"/>
      <c r="R3613" s="10">
        <v>30</v>
      </c>
      <c r="S3613" s="2"/>
      <c r="T3613" s="2"/>
      <c r="U3613" s="2" t="s">
        <v>45</v>
      </c>
      <c r="V3613" s="2"/>
      <c r="W3613" s="2" t="s">
        <v>1231</v>
      </c>
      <c r="X3613" s="2" t="s">
        <v>1141</v>
      </c>
      <c r="Y3613" s="2" t="s">
        <v>216</v>
      </c>
    </row>
    <row r="3614" spans="1:26" ht="14.25" customHeight="1">
      <c r="A3614" s="1">
        <v>4076</v>
      </c>
      <c r="B3614" s="2">
        <v>1</v>
      </c>
      <c r="C3614" s="1" t="s">
        <v>3269</v>
      </c>
      <c r="D3614" s="1" t="s">
        <v>3270</v>
      </c>
      <c r="E3614" s="1">
        <v>2021</v>
      </c>
      <c r="F3614" s="1" t="s">
        <v>3271</v>
      </c>
      <c r="G3614" s="1" t="s">
        <v>3272</v>
      </c>
      <c r="H3614" s="8" t="str">
        <f>HYPERLINK("https://doi.org/"&amp;G3614)</f>
        <v>https://doi.org/10.3390/rs13163118</v>
      </c>
      <c r="I3614" s="1" t="s">
        <v>3273</v>
      </c>
      <c r="J3614" s="1" t="s">
        <v>2820</v>
      </c>
      <c r="K3614" s="2">
        <v>17</v>
      </c>
      <c r="L3614" s="2"/>
      <c r="M3614" s="2" t="s">
        <v>47</v>
      </c>
      <c r="N3614" s="25">
        <f t="shared" si="71"/>
        <v>0.23733333333333334</v>
      </c>
      <c r="O3614" s="21"/>
      <c r="P3614" s="2">
        <v>7.12</v>
      </c>
      <c r="Q3614" s="2"/>
      <c r="R3614" s="10">
        <v>30</v>
      </c>
      <c r="S3614" s="2"/>
      <c r="T3614" s="2"/>
      <c r="U3614" s="2" t="s">
        <v>45</v>
      </c>
      <c r="V3614" s="2"/>
      <c r="W3614" s="2" t="s">
        <v>3276</v>
      </c>
      <c r="X3614" s="2" t="s">
        <v>1141</v>
      </c>
      <c r="Y3614" s="2" t="s">
        <v>216</v>
      </c>
    </row>
    <row r="3615" spans="1:26" ht="14.25" customHeight="1">
      <c r="A3615" s="1">
        <v>4076</v>
      </c>
      <c r="B3615" s="2">
        <v>1</v>
      </c>
      <c r="C3615" s="1" t="s">
        <v>3269</v>
      </c>
      <c r="D3615" s="1" t="s">
        <v>3270</v>
      </c>
      <c r="E3615" s="1">
        <v>2021</v>
      </c>
      <c r="F3615" s="1" t="s">
        <v>3271</v>
      </c>
      <c r="G3615" s="1" t="s">
        <v>3272</v>
      </c>
      <c r="H3615" s="8" t="str">
        <f>HYPERLINK("https://doi.org/"&amp;G3615)</f>
        <v>https://doi.org/10.3390/rs13163118</v>
      </c>
      <c r="I3615" s="1" t="s">
        <v>3273</v>
      </c>
      <c r="J3615" s="1" t="s">
        <v>2820</v>
      </c>
      <c r="K3615" s="2">
        <v>17</v>
      </c>
      <c r="L3615" s="2"/>
      <c r="M3615" s="2" t="s">
        <v>47</v>
      </c>
      <c r="N3615" s="25">
        <f t="shared" si="71"/>
        <v>0.247</v>
      </c>
      <c r="O3615" s="21"/>
      <c r="P3615" s="2">
        <v>7.41</v>
      </c>
      <c r="Q3615" s="2"/>
      <c r="R3615" s="10">
        <v>30</v>
      </c>
      <c r="S3615" s="2"/>
      <c r="T3615" s="2"/>
      <c r="U3615" s="2" t="s">
        <v>45</v>
      </c>
      <c r="V3615" s="2"/>
      <c r="W3615" s="2" t="s">
        <v>731</v>
      </c>
      <c r="X3615" s="2" t="s">
        <v>1141</v>
      </c>
      <c r="Y3615" s="2" t="s">
        <v>216</v>
      </c>
    </row>
    <row r="3616" spans="1:26" ht="14.25" customHeight="1">
      <c r="A3616" s="1">
        <v>4076</v>
      </c>
      <c r="B3616" s="2">
        <v>1</v>
      </c>
      <c r="C3616" s="1" t="s">
        <v>3269</v>
      </c>
      <c r="D3616" s="1" t="s">
        <v>3270</v>
      </c>
      <c r="E3616" s="1">
        <v>2021</v>
      </c>
      <c r="F3616" s="1" t="s">
        <v>3271</v>
      </c>
      <c r="G3616" s="1" t="s">
        <v>3272</v>
      </c>
      <c r="H3616" s="8" t="str">
        <f>HYPERLINK("https://doi.org/"&amp;G3616)</f>
        <v>https://doi.org/10.3390/rs13163118</v>
      </c>
      <c r="I3616" s="1" t="s">
        <v>3273</v>
      </c>
      <c r="J3616" s="1" t="s">
        <v>2820</v>
      </c>
      <c r="K3616" s="2">
        <v>17</v>
      </c>
      <c r="L3616" s="2"/>
      <c r="M3616" s="2" t="s">
        <v>3277</v>
      </c>
      <c r="N3616" s="25">
        <f t="shared" si="71"/>
        <v>0.32833333333333331</v>
      </c>
      <c r="O3616" s="21"/>
      <c r="P3616" s="2">
        <v>9.85</v>
      </c>
      <c r="Q3616" s="2"/>
      <c r="R3616" s="10">
        <v>30</v>
      </c>
      <c r="S3616" s="2"/>
      <c r="T3616" s="2"/>
      <c r="U3616" s="2" t="s">
        <v>45</v>
      </c>
      <c r="V3616" s="2"/>
      <c r="W3616" s="2" t="s">
        <v>1226</v>
      </c>
      <c r="X3616" s="2" t="s">
        <v>1141</v>
      </c>
      <c r="Y3616" s="2" t="s">
        <v>216</v>
      </c>
      <c r="Z3616" s="2" t="s">
        <v>3278</v>
      </c>
    </row>
    <row r="3617" spans="1:26" ht="14.25" customHeight="1">
      <c r="A3617" s="1">
        <v>4076</v>
      </c>
      <c r="B3617" s="2">
        <v>1</v>
      </c>
      <c r="C3617" s="1" t="s">
        <v>3269</v>
      </c>
      <c r="D3617" s="1" t="s">
        <v>3270</v>
      </c>
      <c r="E3617" s="1">
        <v>2021</v>
      </c>
      <c r="F3617" s="1" t="s">
        <v>3271</v>
      </c>
      <c r="G3617" s="1" t="s">
        <v>3272</v>
      </c>
      <c r="H3617" s="8" t="str">
        <f>HYPERLINK("https://doi.org/"&amp;G3617)</f>
        <v>https://doi.org/10.3390/rs13163118</v>
      </c>
      <c r="I3617" s="1" t="s">
        <v>3273</v>
      </c>
      <c r="J3617" s="1" t="s">
        <v>2820</v>
      </c>
      <c r="K3617" s="2">
        <v>17</v>
      </c>
      <c r="L3617" s="2"/>
      <c r="M3617" s="2" t="s">
        <v>3277</v>
      </c>
      <c r="N3617" s="25">
        <f t="shared" si="71"/>
        <v>0.19233333333333333</v>
      </c>
      <c r="O3617" s="21"/>
      <c r="P3617" s="2">
        <v>5.77</v>
      </c>
      <c r="Q3617" s="2"/>
      <c r="R3617" s="10">
        <v>30</v>
      </c>
      <c r="S3617" s="2"/>
      <c r="T3617" s="2"/>
      <c r="U3617" s="2" t="s">
        <v>45</v>
      </c>
      <c r="V3617" s="2"/>
      <c r="W3617" s="2" t="s">
        <v>1228</v>
      </c>
      <c r="X3617" s="2" t="s">
        <v>1141</v>
      </c>
      <c r="Y3617" s="2" t="s">
        <v>216</v>
      </c>
      <c r="Z3617" s="2" t="s">
        <v>3278</v>
      </c>
    </row>
    <row r="3618" spans="1:26" ht="14.25" customHeight="1">
      <c r="A3618" s="1">
        <v>4076</v>
      </c>
      <c r="B3618" s="2">
        <v>1</v>
      </c>
      <c r="C3618" s="1" t="s">
        <v>3269</v>
      </c>
      <c r="D3618" s="1" t="s">
        <v>3270</v>
      </c>
      <c r="E3618" s="1">
        <v>2021</v>
      </c>
      <c r="F3618" s="1" t="s">
        <v>3271</v>
      </c>
      <c r="G3618" s="1" t="s">
        <v>3272</v>
      </c>
      <c r="H3618" s="8" t="str">
        <f>HYPERLINK("https://doi.org/"&amp;G3618)</f>
        <v>https://doi.org/10.3390/rs13163118</v>
      </c>
      <c r="I3618" s="1" t="s">
        <v>3273</v>
      </c>
      <c r="J3618" s="1" t="s">
        <v>2820</v>
      </c>
      <c r="K3618" s="2">
        <v>17</v>
      </c>
      <c r="L3618" s="2"/>
      <c r="M3618" s="2" t="s">
        <v>3277</v>
      </c>
      <c r="N3618" s="25">
        <f t="shared" si="71"/>
        <v>0.22166666666666668</v>
      </c>
      <c r="O3618" s="21"/>
      <c r="P3618" s="2">
        <v>6.65</v>
      </c>
      <c r="Q3618" s="2"/>
      <c r="R3618" s="10">
        <v>30</v>
      </c>
      <c r="S3618" s="2"/>
      <c r="T3618" s="2"/>
      <c r="U3618" s="2" t="s">
        <v>45</v>
      </c>
      <c r="V3618" s="2"/>
      <c r="W3618" s="2" t="s">
        <v>733</v>
      </c>
      <c r="X3618" s="2" t="s">
        <v>1141</v>
      </c>
      <c r="Y3618" s="2" t="s">
        <v>216</v>
      </c>
      <c r="Z3618" s="2" t="s">
        <v>3278</v>
      </c>
    </row>
    <row r="3619" spans="1:26" ht="14.25" customHeight="1">
      <c r="A3619" s="1">
        <v>4076</v>
      </c>
      <c r="B3619" s="2">
        <v>1</v>
      </c>
      <c r="C3619" s="1" t="s">
        <v>3269</v>
      </c>
      <c r="D3619" s="1" t="s">
        <v>3270</v>
      </c>
      <c r="E3619" s="1">
        <v>2021</v>
      </c>
      <c r="F3619" s="1" t="s">
        <v>3271</v>
      </c>
      <c r="G3619" s="1" t="s">
        <v>3272</v>
      </c>
      <c r="H3619" s="8" t="str">
        <f>HYPERLINK("https://doi.org/"&amp;G3619)</f>
        <v>https://doi.org/10.3390/rs13163118</v>
      </c>
      <c r="I3619" s="1" t="s">
        <v>3273</v>
      </c>
      <c r="J3619" s="1" t="s">
        <v>2820</v>
      </c>
      <c r="K3619" s="2">
        <v>17</v>
      </c>
      <c r="L3619" s="2"/>
      <c r="M3619" s="2" t="s">
        <v>3277</v>
      </c>
      <c r="N3619" s="25">
        <f t="shared" si="71"/>
        <v>0.219</v>
      </c>
      <c r="O3619" s="21"/>
      <c r="P3619" s="2">
        <v>6.57</v>
      </c>
      <c r="Q3619" s="2"/>
      <c r="R3619" s="10">
        <v>30</v>
      </c>
      <c r="S3619" s="2"/>
      <c r="T3619" s="2"/>
      <c r="U3619" s="2" t="s">
        <v>45</v>
      </c>
      <c r="V3619" s="2"/>
      <c r="W3619" s="2" t="s">
        <v>1223</v>
      </c>
      <c r="X3619" s="2" t="s">
        <v>1141</v>
      </c>
      <c r="Y3619" s="2" t="s">
        <v>216</v>
      </c>
      <c r="Z3619" s="2" t="s">
        <v>3278</v>
      </c>
    </row>
    <row r="3620" spans="1:26" ht="14.25" customHeight="1">
      <c r="A3620" s="1">
        <v>4076</v>
      </c>
      <c r="B3620" s="2">
        <v>1</v>
      </c>
      <c r="C3620" s="1" t="s">
        <v>3269</v>
      </c>
      <c r="D3620" s="1" t="s">
        <v>3270</v>
      </c>
      <c r="E3620" s="1">
        <v>2021</v>
      </c>
      <c r="F3620" s="1" t="s">
        <v>3271</v>
      </c>
      <c r="G3620" s="1" t="s">
        <v>3272</v>
      </c>
      <c r="H3620" s="8" t="str">
        <f>HYPERLINK("https://doi.org/"&amp;G3620)</f>
        <v>https://doi.org/10.3390/rs13163118</v>
      </c>
      <c r="I3620" s="1" t="s">
        <v>3273</v>
      </c>
      <c r="J3620" s="1" t="s">
        <v>2820</v>
      </c>
      <c r="K3620" s="2">
        <v>17</v>
      </c>
      <c r="L3620" s="2"/>
      <c r="M3620" s="2" t="s">
        <v>3277</v>
      </c>
      <c r="N3620" s="25">
        <f t="shared" si="71"/>
        <v>0.32833333333333331</v>
      </c>
      <c r="O3620" s="21"/>
      <c r="P3620" s="2">
        <v>9.85</v>
      </c>
      <c r="Q3620" s="2"/>
      <c r="R3620" s="10">
        <v>30</v>
      </c>
      <c r="S3620" s="2"/>
      <c r="T3620" s="2"/>
      <c r="U3620" s="2" t="s">
        <v>45</v>
      </c>
      <c r="V3620" s="2"/>
      <c r="W3620" s="2" t="s">
        <v>724</v>
      </c>
      <c r="X3620" s="2" t="s">
        <v>1141</v>
      </c>
      <c r="Y3620" s="2" t="s">
        <v>216</v>
      </c>
      <c r="Z3620" s="2" t="s">
        <v>3278</v>
      </c>
    </row>
    <row r="3621" spans="1:26" ht="14.25" customHeight="1">
      <c r="A3621" s="1">
        <v>4076</v>
      </c>
      <c r="B3621" s="2">
        <v>1</v>
      </c>
      <c r="C3621" s="1" t="s">
        <v>3269</v>
      </c>
      <c r="D3621" s="1" t="s">
        <v>3270</v>
      </c>
      <c r="E3621" s="1">
        <v>2021</v>
      </c>
      <c r="F3621" s="1" t="s">
        <v>3271</v>
      </c>
      <c r="G3621" s="1" t="s">
        <v>3272</v>
      </c>
      <c r="H3621" s="8" t="str">
        <f>HYPERLINK("https://doi.org/"&amp;G3621)</f>
        <v>https://doi.org/10.3390/rs13163118</v>
      </c>
      <c r="I3621" s="1" t="s">
        <v>3273</v>
      </c>
      <c r="J3621" s="1" t="s">
        <v>2820</v>
      </c>
      <c r="K3621" s="2">
        <v>17</v>
      </c>
      <c r="L3621" s="2"/>
      <c r="M3621" s="2" t="s">
        <v>3277</v>
      </c>
      <c r="N3621" s="25">
        <f t="shared" si="71"/>
        <v>0.25233333333333335</v>
      </c>
      <c r="O3621" s="21"/>
      <c r="P3621" s="2">
        <v>7.57</v>
      </c>
      <c r="Q3621" s="2"/>
      <c r="R3621" s="10">
        <v>30</v>
      </c>
      <c r="S3621" s="2"/>
      <c r="T3621" s="2"/>
      <c r="U3621" s="2" t="s">
        <v>45</v>
      </c>
      <c r="V3621" s="2"/>
      <c r="W3621" s="2" t="s">
        <v>730</v>
      </c>
      <c r="X3621" s="2" t="s">
        <v>1141</v>
      </c>
      <c r="Y3621" s="2" t="s">
        <v>216</v>
      </c>
      <c r="Z3621" s="2" t="s">
        <v>3278</v>
      </c>
    </row>
    <row r="3622" spans="1:26" ht="14.25" customHeight="1">
      <c r="A3622" s="1">
        <v>4076</v>
      </c>
      <c r="B3622" s="2">
        <v>1</v>
      </c>
      <c r="C3622" s="1" t="s">
        <v>3269</v>
      </c>
      <c r="D3622" s="1" t="s">
        <v>3270</v>
      </c>
      <c r="E3622" s="1">
        <v>2021</v>
      </c>
      <c r="F3622" s="1" t="s">
        <v>3271</v>
      </c>
      <c r="G3622" s="1" t="s">
        <v>3272</v>
      </c>
      <c r="H3622" s="8" t="str">
        <f>HYPERLINK("https://doi.org/"&amp;G3622)</f>
        <v>https://doi.org/10.3390/rs13163118</v>
      </c>
      <c r="I3622" s="1" t="s">
        <v>3273</v>
      </c>
      <c r="J3622" s="1" t="s">
        <v>2820</v>
      </c>
      <c r="K3622" s="2">
        <v>17</v>
      </c>
      <c r="L3622" s="2"/>
      <c r="M3622" s="2" t="s">
        <v>3277</v>
      </c>
      <c r="N3622" s="25">
        <f t="shared" si="71"/>
        <v>0.219</v>
      </c>
      <c r="O3622" s="21"/>
      <c r="P3622" s="2">
        <v>6.57</v>
      </c>
      <c r="Q3622" s="2"/>
      <c r="R3622" s="10">
        <v>30</v>
      </c>
      <c r="S3622" s="2"/>
      <c r="T3622" s="2"/>
      <c r="U3622" s="2" t="s">
        <v>45</v>
      </c>
      <c r="V3622" s="2"/>
      <c r="W3622" s="2" t="s">
        <v>3274</v>
      </c>
      <c r="X3622" s="2" t="s">
        <v>1141</v>
      </c>
      <c r="Y3622" s="2" t="s">
        <v>216</v>
      </c>
      <c r="Z3622" s="2" t="s">
        <v>3278</v>
      </c>
    </row>
    <row r="3623" spans="1:26" ht="14.25" customHeight="1">
      <c r="A3623" s="1">
        <v>4076</v>
      </c>
      <c r="B3623" s="2">
        <v>1</v>
      </c>
      <c r="C3623" s="1" t="s">
        <v>3269</v>
      </c>
      <c r="D3623" s="1" t="s">
        <v>3270</v>
      </c>
      <c r="E3623" s="1">
        <v>2021</v>
      </c>
      <c r="F3623" s="1" t="s">
        <v>3271</v>
      </c>
      <c r="G3623" s="1" t="s">
        <v>3272</v>
      </c>
      <c r="H3623" s="8" t="str">
        <f>HYPERLINK("https://doi.org/"&amp;G3623)</f>
        <v>https://doi.org/10.3390/rs13163118</v>
      </c>
      <c r="I3623" s="1" t="s">
        <v>3273</v>
      </c>
      <c r="J3623" s="1" t="s">
        <v>2820</v>
      </c>
      <c r="K3623" s="2">
        <v>17</v>
      </c>
      <c r="L3623" s="2"/>
      <c r="M3623" s="2" t="s">
        <v>3277</v>
      </c>
      <c r="N3623" s="25">
        <f t="shared" si="71"/>
        <v>0.23833333333333334</v>
      </c>
      <c r="O3623" s="21"/>
      <c r="P3623" s="2">
        <v>7.15</v>
      </c>
      <c r="Q3623" s="2"/>
      <c r="R3623" s="10">
        <v>30</v>
      </c>
      <c r="S3623" s="2"/>
      <c r="T3623" s="2"/>
      <c r="U3623" s="2" t="s">
        <v>45</v>
      </c>
      <c r="V3623" s="2"/>
      <c r="W3623" s="2" t="s">
        <v>1227</v>
      </c>
      <c r="X3623" s="2" t="s">
        <v>1141</v>
      </c>
      <c r="Y3623" s="2" t="s">
        <v>216</v>
      </c>
      <c r="Z3623" s="2" t="s">
        <v>3278</v>
      </c>
    </row>
    <row r="3624" spans="1:26" ht="14.25" customHeight="1">
      <c r="A3624" s="1">
        <v>4076</v>
      </c>
      <c r="B3624" s="2">
        <v>1</v>
      </c>
      <c r="C3624" s="1" t="s">
        <v>3269</v>
      </c>
      <c r="D3624" s="1" t="s">
        <v>3270</v>
      </c>
      <c r="E3624" s="1">
        <v>2021</v>
      </c>
      <c r="F3624" s="1" t="s">
        <v>3271</v>
      </c>
      <c r="G3624" s="1" t="s">
        <v>3272</v>
      </c>
      <c r="H3624" s="8" t="str">
        <f>HYPERLINK("https://doi.org/"&amp;G3624)</f>
        <v>https://doi.org/10.3390/rs13163118</v>
      </c>
      <c r="I3624" s="1" t="s">
        <v>3273</v>
      </c>
      <c r="J3624" s="1" t="s">
        <v>2820</v>
      </c>
      <c r="K3624" s="2">
        <v>17</v>
      </c>
      <c r="L3624" s="2"/>
      <c r="M3624" s="2" t="s">
        <v>3277</v>
      </c>
      <c r="N3624" s="25">
        <f t="shared" si="71"/>
        <v>0.31666666666666665</v>
      </c>
      <c r="O3624" s="21"/>
      <c r="P3624" s="2">
        <v>9.5</v>
      </c>
      <c r="Q3624" s="2"/>
      <c r="R3624" s="10">
        <v>30</v>
      </c>
      <c r="S3624" s="2"/>
      <c r="T3624" s="2"/>
      <c r="U3624" s="2" t="s">
        <v>45</v>
      </c>
      <c r="V3624" s="2"/>
      <c r="W3624" s="2" t="s">
        <v>734</v>
      </c>
      <c r="X3624" s="2" t="s">
        <v>1141</v>
      </c>
      <c r="Y3624" s="2" t="s">
        <v>216</v>
      </c>
      <c r="Z3624" s="2" t="s">
        <v>3278</v>
      </c>
    </row>
    <row r="3625" spans="1:26" ht="14.25" customHeight="1">
      <c r="A3625" s="1">
        <v>4076</v>
      </c>
      <c r="B3625" s="2">
        <v>1</v>
      </c>
      <c r="C3625" s="1" t="s">
        <v>3269</v>
      </c>
      <c r="D3625" s="1" t="s">
        <v>3270</v>
      </c>
      <c r="E3625" s="1">
        <v>2021</v>
      </c>
      <c r="F3625" s="1" t="s">
        <v>3271</v>
      </c>
      <c r="G3625" s="1" t="s">
        <v>3272</v>
      </c>
      <c r="H3625" s="8" t="str">
        <f>HYPERLINK("https://doi.org/"&amp;G3625)</f>
        <v>https://doi.org/10.3390/rs13163118</v>
      </c>
      <c r="I3625" s="1" t="s">
        <v>3273</v>
      </c>
      <c r="J3625" s="1" t="s">
        <v>2820</v>
      </c>
      <c r="K3625" s="2">
        <v>17</v>
      </c>
      <c r="L3625" s="2"/>
      <c r="M3625" s="2" t="s">
        <v>3277</v>
      </c>
      <c r="N3625" s="25">
        <f t="shared" si="71"/>
        <v>0.15033333333333332</v>
      </c>
      <c r="O3625" s="21"/>
      <c r="P3625" s="2">
        <v>4.51</v>
      </c>
      <c r="Q3625" s="2"/>
      <c r="R3625" s="10">
        <v>30</v>
      </c>
      <c r="S3625" s="2"/>
      <c r="T3625" s="2"/>
      <c r="U3625" s="2" t="s">
        <v>45</v>
      </c>
      <c r="V3625" s="2"/>
      <c r="W3625" s="2" t="s">
        <v>3275</v>
      </c>
      <c r="X3625" s="2" t="s">
        <v>1141</v>
      </c>
      <c r="Y3625" s="2" t="s">
        <v>216</v>
      </c>
      <c r="Z3625" s="2" t="s">
        <v>3278</v>
      </c>
    </row>
    <row r="3626" spans="1:26" ht="14.25" customHeight="1">
      <c r="A3626" s="1">
        <v>4076</v>
      </c>
      <c r="B3626" s="2">
        <v>1</v>
      </c>
      <c r="C3626" s="1" t="s">
        <v>3269</v>
      </c>
      <c r="D3626" s="1" t="s">
        <v>3270</v>
      </c>
      <c r="E3626" s="1">
        <v>2021</v>
      </c>
      <c r="F3626" s="1" t="s">
        <v>3271</v>
      </c>
      <c r="G3626" s="1" t="s">
        <v>3272</v>
      </c>
      <c r="H3626" s="8" t="str">
        <f>HYPERLINK("https://doi.org/"&amp;G3626)</f>
        <v>https://doi.org/10.3390/rs13163118</v>
      </c>
      <c r="I3626" s="1" t="s">
        <v>3273</v>
      </c>
      <c r="J3626" s="1" t="s">
        <v>2820</v>
      </c>
      <c r="K3626" s="2">
        <v>17</v>
      </c>
      <c r="L3626" s="2"/>
      <c r="M3626" s="2" t="s">
        <v>3277</v>
      </c>
      <c r="N3626" s="25">
        <f t="shared" si="71"/>
        <v>0.27233333333333332</v>
      </c>
      <c r="O3626" s="21"/>
      <c r="P3626" s="2">
        <v>8.17</v>
      </c>
      <c r="Q3626" s="2"/>
      <c r="R3626" s="10">
        <v>30</v>
      </c>
      <c r="S3626" s="2"/>
      <c r="T3626" s="2"/>
      <c r="U3626" s="2" t="s">
        <v>45</v>
      </c>
      <c r="V3626" s="2"/>
      <c r="W3626" s="2" t="s">
        <v>1992</v>
      </c>
      <c r="X3626" s="2" t="s">
        <v>1141</v>
      </c>
      <c r="Y3626" s="2" t="s">
        <v>216</v>
      </c>
      <c r="Z3626" s="2" t="s">
        <v>3278</v>
      </c>
    </row>
    <row r="3627" spans="1:26" ht="14.25" customHeight="1">
      <c r="A3627" s="1">
        <v>4076</v>
      </c>
      <c r="B3627" s="2">
        <v>1</v>
      </c>
      <c r="C3627" s="1" t="s">
        <v>3269</v>
      </c>
      <c r="D3627" s="1" t="s">
        <v>3270</v>
      </c>
      <c r="E3627" s="1">
        <v>2021</v>
      </c>
      <c r="F3627" s="1" t="s">
        <v>3271</v>
      </c>
      <c r="G3627" s="1" t="s">
        <v>3272</v>
      </c>
      <c r="H3627" s="8" t="str">
        <f>HYPERLINK("https://doi.org/"&amp;G3627)</f>
        <v>https://doi.org/10.3390/rs13163118</v>
      </c>
      <c r="I3627" s="1" t="s">
        <v>3273</v>
      </c>
      <c r="J3627" s="1" t="s">
        <v>2820</v>
      </c>
      <c r="K3627" s="2">
        <v>17</v>
      </c>
      <c r="L3627" s="2"/>
      <c r="M3627" s="2" t="s">
        <v>3277</v>
      </c>
      <c r="N3627" s="25">
        <f t="shared" si="71"/>
        <v>0.17733333333333334</v>
      </c>
      <c r="O3627" s="21"/>
      <c r="P3627" s="2">
        <v>5.32</v>
      </c>
      <c r="Q3627" s="2"/>
      <c r="R3627" s="10">
        <v>30</v>
      </c>
      <c r="S3627" s="2"/>
      <c r="T3627" s="2"/>
      <c r="U3627" s="2" t="s">
        <v>45</v>
      </c>
      <c r="V3627" s="2"/>
      <c r="W3627" s="2" t="s">
        <v>1230</v>
      </c>
      <c r="X3627" s="2" t="s">
        <v>1141</v>
      </c>
      <c r="Y3627" s="2" t="s">
        <v>216</v>
      </c>
      <c r="Z3627" s="2" t="s">
        <v>3278</v>
      </c>
    </row>
    <row r="3628" spans="1:26" ht="14.25" customHeight="1">
      <c r="A3628" s="1">
        <v>4076</v>
      </c>
      <c r="B3628" s="2">
        <v>1</v>
      </c>
      <c r="C3628" s="1" t="s">
        <v>3269</v>
      </c>
      <c r="D3628" s="1" t="s">
        <v>3270</v>
      </c>
      <c r="E3628" s="1">
        <v>2021</v>
      </c>
      <c r="F3628" s="1" t="s">
        <v>3271</v>
      </c>
      <c r="G3628" s="1" t="s">
        <v>3272</v>
      </c>
      <c r="H3628" s="8" t="str">
        <f>HYPERLINK("https://doi.org/"&amp;G3628)</f>
        <v>https://doi.org/10.3390/rs13163118</v>
      </c>
      <c r="I3628" s="1" t="s">
        <v>3273</v>
      </c>
      <c r="J3628" s="1" t="s">
        <v>2820</v>
      </c>
      <c r="K3628" s="2">
        <v>17</v>
      </c>
      <c r="L3628" s="2"/>
      <c r="M3628" s="2" t="s">
        <v>3277</v>
      </c>
      <c r="N3628" s="25">
        <f t="shared" si="71"/>
        <v>0.38166666666666665</v>
      </c>
      <c r="O3628" s="21"/>
      <c r="P3628" s="2">
        <v>11.45</v>
      </c>
      <c r="Q3628" s="2"/>
      <c r="R3628" s="10">
        <v>30</v>
      </c>
      <c r="S3628" s="2"/>
      <c r="T3628" s="2"/>
      <c r="U3628" s="2" t="s">
        <v>45</v>
      </c>
      <c r="V3628" s="2"/>
      <c r="W3628" s="2" t="s">
        <v>1229</v>
      </c>
      <c r="X3628" s="2" t="s">
        <v>1141</v>
      </c>
      <c r="Y3628" s="2" t="s">
        <v>216</v>
      </c>
      <c r="Z3628" s="2" t="s">
        <v>3278</v>
      </c>
    </row>
    <row r="3629" spans="1:26" ht="14.25" customHeight="1">
      <c r="A3629" s="1">
        <v>4076</v>
      </c>
      <c r="B3629" s="2">
        <v>1</v>
      </c>
      <c r="C3629" s="1" t="s">
        <v>3269</v>
      </c>
      <c r="D3629" s="1" t="s">
        <v>3270</v>
      </c>
      <c r="E3629" s="1">
        <v>2021</v>
      </c>
      <c r="F3629" s="1" t="s">
        <v>3271</v>
      </c>
      <c r="G3629" s="1" t="s">
        <v>3272</v>
      </c>
      <c r="H3629" s="8" t="str">
        <f>HYPERLINK("https://doi.org/"&amp;G3629)</f>
        <v>https://doi.org/10.3390/rs13163118</v>
      </c>
      <c r="I3629" s="1" t="s">
        <v>3273</v>
      </c>
      <c r="J3629" s="1" t="s">
        <v>2820</v>
      </c>
      <c r="K3629" s="2">
        <v>17</v>
      </c>
      <c r="L3629" s="2"/>
      <c r="M3629" s="2" t="s">
        <v>3277</v>
      </c>
      <c r="N3629" s="25">
        <f t="shared" si="71"/>
        <v>0.36233333333333329</v>
      </c>
      <c r="O3629" s="21"/>
      <c r="P3629" s="2">
        <v>10.87</v>
      </c>
      <c r="Q3629" s="2"/>
      <c r="R3629" s="10">
        <v>30</v>
      </c>
      <c r="S3629" s="2"/>
      <c r="T3629" s="2"/>
      <c r="U3629" s="2" t="s">
        <v>45</v>
      </c>
      <c r="V3629" s="2"/>
      <c r="W3629" s="2" t="s">
        <v>1225</v>
      </c>
      <c r="X3629" s="2" t="s">
        <v>1141</v>
      </c>
      <c r="Y3629" s="2" t="s">
        <v>216</v>
      </c>
      <c r="Z3629" s="2" t="s">
        <v>3278</v>
      </c>
    </row>
    <row r="3630" spans="1:26" ht="14.25" customHeight="1">
      <c r="A3630" s="1">
        <v>4076</v>
      </c>
      <c r="B3630" s="2">
        <v>1</v>
      </c>
      <c r="C3630" s="1" t="s">
        <v>3269</v>
      </c>
      <c r="D3630" s="1" t="s">
        <v>3270</v>
      </c>
      <c r="E3630" s="1">
        <v>2021</v>
      </c>
      <c r="F3630" s="1" t="s">
        <v>3271</v>
      </c>
      <c r="G3630" s="1" t="s">
        <v>3272</v>
      </c>
      <c r="H3630" s="8" t="str">
        <f>HYPERLINK("https://doi.org/"&amp;G3630)</f>
        <v>https://doi.org/10.3390/rs13163118</v>
      </c>
      <c r="I3630" s="1" t="s">
        <v>3273</v>
      </c>
      <c r="J3630" s="1" t="s">
        <v>2820</v>
      </c>
      <c r="K3630" s="2">
        <v>17</v>
      </c>
      <c r="L3630" s="2"/>
      <c r="M3630" s="2" t="s">
        <v>3277</v>
      </c>
      <c r="N3630" s="25">
        <f t="shared" si="71"/>
        <v>0.18033333333333335</v>
      </c>
      <c r="O3630" s="21"/>
      <c r="P3630" s="2">
        <v>5.41</v>
      </c>
      <c r="Q3630" s="2"/>
      <c r="R3630" s="10">
        <v>30</v>
      </c>
      <c r="S3630" s="2"/>
      <c r="T3630" s="2"/>
      <c r="U3630" s="2" t="s">
        <v>45</v>
      </c>
      <c r="V3630" s="2"/>
      <c r="W3630" s="2" t="s">
        <v>1231</v>
      </c>
      <c r="X3630" s="2" t="s">
        <v>1141</v>
      </c>
      <c r="Y3630" s="2" t="s">
        <v>216</v>
      </c>
      <c r="Z3630" s="2" t="s">
        <v>3278</v>
      </c>
    </row>
    <row r="3631" spans="1:26" ht="14.25" customHeight="1">
      <c r="A3631" s="1">
        <v>4076</v>
      </c>
      <c r="B3631" s="2">
        <v>1</v>
      </c>
      <c r="C3631" s="1" t="s">
        <v>3269</v>
      </c>
      <c r="D3631" s="1" t="s">
        <v>3270</v>
      </c>
      <c r="E3631" s="1">
        <v>2021</v>
      </c>
      <c r="F3631" s="1" t="s">
        <v>3271</v>
      </c>
      <c r="G3631" s="1" t="s">
        <v>3272</v>
      </c>
      <c r="H3631" s="8" t="str">
        <f>HYPERLINK("https://doi.org/"&amp;G3631)</f>
        <v>https://doi.org/10.3390/rs13163118</v>
      </c>
      <c r="I3631" s="1" t="s">
        <v>3273</v>
      </c>
      <c r="J3631" s="1" t="s">
        <v>2820</v>
      </c>
      <c r="K3631" s="2">
        <v>17</v>
      </c>
      <c r="L3631" s="2"/>
      <c r="M3631" s="2" t="s">
        <v>3277</v>
      </c>
      <c r="N3631" s="25">
        <f t="shared" si="71"/>
        <v>0.219</v>
      </c>
      <c r="O3631" s="21"/>
      <c r="P3631" s="2">
        <v>6.57</v>
      </c>
      <c r="Q3631" s="2"/>
      <c r="R3631" s="10">
        <v>30</v>
      </c>
      <c r="S3631" s="2"/>
      <c r="T3631" s="2"/>
      <c r="U3631" s="2" t="s">
        <v>45</v>
      </c>
      <c r="V3631" s="2"/>
      <c r="W3631" s="2" t="s">
        <v>3276</v>
      </c>
      <c r="X3631" s="2" t="s">
        <v>1141</v>
      </c>
      <c r="Y3631" s="2" t="s">
        <v>216</v>
      </c>
      <c r="Z3631" s="2" t="s">
        <v>3278</v>
      </c>
    </row>
    <row r="3632" spans="1:26" ht="14.25" customHeight="1">
      <c r="A3632" s="1">
        <v>4076</v>
      </c>
      <c r="B3632" s="2">
        <v>1</v>
      </c>
      <c r="C3632" s="1" t="s">
        <v>3269</v>
      </c>
      <c r="D3632" s="1" t="s">
        <v>3270</v>
      </c>
      <c r="E3632" s="1">
        <v>2021</v>
      </c>
      <c r="F3632" s="1" t="s">
        <v>3271</v>
      </c>
      <c r="G3632" s="1" t="s">
        <v>3272</v>
      </c>
      <c r="H3632" s="8" t="str">
        <f>HYPERLINK("https://doi.org/"&amp;G3632)</f>
        <v>https://doi.org/10.3390/rs13163118</v>
      </c>
      <c r="I3632" s="1" t="s">
        <v>3273</v>
      </c>
      <c r="J3632" s="1" t="s">
        <v>2820</v>
      </c>
      <c r="K3632" s="2">
        <v>17</v>
      </c>
      <c r="L3632" s="2"/>
      <c r="M3632" s="2" t="s">
        <v>3279</v>
      </c>
      <c r="N3632" s="25">
        <f t="shared" si="71"/>
        <v>0.18133333333333335</v>
      </c>
      <c r="O3632" s="21"/>
      <c r="P3632" s="2">
        <v>5.44</v>
      </c>
      <c r="Q3632" s="2"/>
      <c r="R3632" s="10">
        <v>30</v>
      </c>
      <c r="S3632" s="2"/>
      <c r="T3632" s="2"/>
      <c r="U3632" s="2" t="s">
        <v>45</v>
      </c>
      <c r="V3632" s="2"/>
      <c r="W3632" s="2" t="s">
        <v>731</v>
      </c>
      <c r="X3632" s="2" t="s">
        <v>1141</v>
      </c>
      <c r="Y3632" s="2" t="s">
        <v>216</v>
      </c>
      <c r="Z3632" s="2" t="s">
        <v>3278</v>
      </c>
    </row>
    <row r="3633" spans="1:26" ht="14.25" customHeight="1">
      <c r="A3633" s="1">
        <v>4076</v>
      </c>
      <c r="B3633" s="2">
        <v>1</v>
      </c>
      <c r="C3633" s="1" t="s">
        <v>3269</v>
      </c>
      <c r="D3633" s="1" t="s">
        <v>3270</v>
      </c>
      <c r="E3633" s="1">
        <v>2021</v>
      </c>
      <c r="F3633" s="1" t="s">
        <v>3271</v>
      </c>
      <c r="G3633" s="1" t="s">
        <v>3272</v>
      </c>
      <c r="H3633" s="8" t="str">
        <f>HYPERLINK("https://doi.org/"&amp;G3633)</f>
        <v>https://doi.org/10.3390/rs13163118</v>
      </c>
      <c r="I3633" s="1" t="s">
        <v>3273</v>
      </c>
      <c r="J3633" s="1" t="s">
        <v>2820</v>
      </c>
      <c r="K3633" s="2">
        <v>17</v>
      </c>
      <c r="L3633" s="2"/>
      <c r="M3633" s="2" t="s">
        <v>3279</v>
      </c>
      <c r="N3633" s="25">
        <f t="shared" si="71"/>
        <v>0.21933333333333332</v>
      </c>
      <c r="O3633" s="21"/>
      <c r="P3633" s="2">
        <v>6.58</v>
      </c>
      <c r="Q3633" s="2"/>
      <c r="R3633" s="10">
        <v>30</v>
      </c>
      <c r="S3633" s="2"/>
      <c r="T3633" s="2"/>
      <c r="U3633" s="2" t="s">
        <v>45</v>
      </c>
      <c r="V3633" s="2"/>
      <c r="W3633" s="2" t="s">
        <v>1226</v>
      </c>
      <c r="X3633" s="2" t="s">
        <v>1141</v>
      </c>
      <c r="Y3633" s="2" t="s">
        <v>216</v>
      </c>
      <c r="Z3633" s="2" t="s">
        <v>3280</v>
      </c>
    </row>
    <row r="3634" spans="1:26" ht="14.25" customHeight="1">
      <c r="A3634" s="1">
        <v>4076</v>
      </c>
      <c r="B3634" s="2">
        <v>1</v>
      </c>
      <c r="C3634" s="1" t="s">
        <v>3269</v>
      </c>
      <c r="D3634" s="1" t="s">
        <v>3270</v>
      </c>
      <c r="E3634" s="1">
        <v>2021</v>
      </c>
      <c r="F3634" s="1" t="s">
        <v>3271</v>
      </c>
      <c r="G3634" s="1" t="s">
        <v>3272</v>
      </c>
      <c r="H3634" s="8" t="str">
        <f>HYPERLINK("https://doi.org/"&amp;G3634)</f>
        <v>https://doi.org/10.3390/rs13163118</v>
      </c>
      <c r="I3634" s="1" t="s">
        <v>3273</v>
      </c>
      <c r="J3634" s="1" t="s">
        <v>2820</v>
      </c>
      <c r="K3634" s="2">
        <v>17</v>
      </c>
      <c r="L3634" s="2"/>
      <c r="M3634" s="2" t="s">
        <v>3279</v>
      </c>
      <c r="N3634" s="25">
        <f t="shared" si="71"/>
        <v>0.246</v>
      </c>
      <c r="O3634" s="21"/>
      <c r="P3634" s="2">
        <v>7.38</v>
      </c>
      <c r="Q3634" s="2"/>
      <c r="R3634" s="10">
        <v>30</v>
      </c>
      <c r="S3634" s="2"/>
      <c r="T3634" s="2"/>
      <c r="U3634" s="2" t="s">
        <v>45</v>
      </c>
      <c r="V3634" s="2"/>
      <c r="W3634" s="2" t="s">
        <v>1228</v>
      </c>
      <c r="X3634" s="2" t="s">
        <v>1141</v>
      </c>
      <c r="Y3634" s="2" t="s">
        <v>216</v>
      </c>
      <c r="Z3634" s="2" t="s">
        <v>3280</v>
      </c>
    </row>
    <row r="3635" spans="1:26" ht="14.25" customHeight="1">
      <c r="A3635" s="1">
        <v>4076</v>
      </c>
      <c r="B3635" s="2">
        <v>1</v>
      </c>
      <c r="C3635" s="1" t="s">
        <v>3269</v>
      </c>
      <c r="D3635" s="1" t="s">
        <v>3270</v>
      </c>
      <c r="E3635" s="1">
        <v>2021</v>
      </c>
      <c r="F3635" s="1" t="s">
        <v>3271</v>
      </c>
      <c r="G3635" s="1" t="s">
        <v>3272</v>
      </c>
      <c r="H3635" s="8" t="str">
        <f>HYPERLINK("https://doi.org/"&amp;G3635)</f>
        <v>https://doi.org/10.3390/rs13163118</v>
      </c>
      <c r="I3635" s="1" t="s">
        <v>3273</v>
      </c>
      <c r="J3635" s="1" t="s">
        <v>2820</v>
      </c>
      <c r="K3635" s="2">
        <v>17</v>
      </c>
      <c r="L3635" s="2"/>
      <c r="M3635" s="2" t="s">
        <v>3279</v>
      </c>
      <c r="N3635" s="25">
        <f t="shared" si="71"/>
        <v>0.17099999999999999</v>
      </c>
      <c r="O3635" s="21"/>
      <c r="P3635" s="2">
        <v>5.13</v>
      </c>
      <c r="Q3635" s="2"/>
      <c r="R3635" s="10">
        <v>30</v>
      </c>
      <c r="S3635" s="2"/>
      <c r="T3635" s="2"/>
      <c r="U3635" s="2" t="s">
        <v>45</v>
      </c>
      <c r="V3635" s="2"/>
      <c r="W3635" s="2" t="s">
        <v>733</v>
      </c>
      <c r="X3635" s="2" t="s">
        <v>1141</v>
      </c>
      <c r="Y3635" s="2" t="s">
        <v>216</v>
      </c>
      <c r="Z3635" s="2" t="s">
        <v>3280</v>
      </c>
    </row>
    <row r="3636" spans="1:26" ht="14.25" customHeight="1">
      <c r="A3636" s="1">
        <v>4076</v>
      </c>
      <c r="B3636" s="2">
        <v>1</v>
      </c>
      <c r="C3636" s="1" t="s">
        <v>3269</v>
      </c>
      <c r="D3636" s="1" t="s">
        <v>3270</v>
      </c>
      <c r="E3636" s="1">
        <v>2021</v>
      </c>
      <c r="F3636" s="1" t="s">
        <v>3271</v>
      </c>
      <c r="G3636" s="1" t="s">
        <v>3272</v>
      </c>
      <c r="H3636" s="8" t="str">
        <f>HYPERLINK("https://doi.org/"&amp;G3636)</f>
        <v>https://doi.org/10.3390/rs13163118</v>
      </c>
      <c r="I3636" s="1" t="s">
        <v>3273</v>
      </c>
      <c r="J3636" s="1" t="s">
        <v>2820</v>
      </c>
      <c r="K3636" s="2">
        <v>17</v>
      </c>
      <c r="L3636" s="2"/>
      <c r="M3636" s="2" t="s">
        <v>3279</v>
      </c>
      <c r="N3636" s="25">
        <f t="shared" si="71"/>
        <v>0.17566666666666667</v>
      </c>
      <c r="O3636" s="21"/>
      <c r="P3636" s="2">
        <v>5.27</v>
      </c>
      <c r="Q3636" s="2"/>
      <c r="R3636" s="10">
        <v>30</v>
      </c>
      <c r="S3636" s="2"/>
      <c r="T3636" s="2"/>
      <c r="U3636" s="2" t="s">
        <v>45</v>
      </c>
      <c r="V3636" s="2"/>
      <c r="W3636" s="2" t="s">
        <v>1223</v>
      </c>
      <c r="X3636" s="2" t="s">
        <v>1141</v>
      </c>
      <c r="Y3636" s="2" t="s">
        <v>216</v>
      </c>
      <c r="Z3636" s="2" t="s">
        <v>3280</v>
      </c>
    </row>
    <row r="3637" spans="1:26" ht="14.25" customHeight="1">
      <c r="A3637" s="1">
        <v>4076</v>
      </c>
      <c r="B3637" s="2">
        <v>1</v>
      </c>
      <c r="C3637" s="1" t="s">
        <v>3269</v>
      </c>
      <c r="D3637" s="1" t="s">
        <v>3270</v>
      </c>
      <c r="E3637" s="1">
        <v>2021</v>
      </c>
      <c r="F3637" s="1" t="s">
        <v>3271</v>
      </c>
      <c r="G3637" s="1" t="s">
        <v>3272</v>
      </c>
      <c r="H3637" s="8" t="str">
        <f>HYPERLINK("https://doi.org/"&amp;G3637)</f>
        <v>https://doi.org/10.3390/rs13163118</v>
      </c>
      <c r="I3637" s="1" t="s">
        <v>3273</v>
      </c>
      <c r="J3637" s="1" t="s">
        <v>2820</v>
      </c>
      <c r="K3637" s="2">
        <v>17</v>
      </c>
      <c r="L3637" s="2"/>
      <c r="M3637" s="2" t="s">
        <v>3279</v>
      </c>
      <c r="N3637" s="25">
        <f t="shared" si="71"/>
        <v>0.28066666666666668</v>
      </c>
      <c r="O3637" s="21"/>
      <c r="P3637" s="2">
        <v>8.42</v>
      </c>
      <c r="Q3637" s="2"/>
      <c r="R3637" s="10">
        <v>30</v>
      </c>
      <c r="S3637" s="2"/>
      <c r="T3637" s="2"/>
      <c r="U3637" s="2" t="s">
        <v>45</v>
      </c>
      <c r="V3637" s="2"/>
      <c r="W3637" s="2" t="s">
        <v>724</v>
      </c>
      <c r="X3637" s="2" t="s">
        <v>1141</v>
      </c>
      <c r="Y3637" s="2" t="s">
        <v>216</v>
      </c>
      <c r="Z3637" s="2" t="s">
        <v>3280</v>
      </c>
    </row>
    <row r="3638" spans="1:26" ht="14.25" customHeight="1">
      <c r="A3638" s="1">
        <v>4076</v>
      </c>
      <c r="B3638" s="2">
        <v>1</v>
      </c>
      <c r="C3638" s="1" t="s">
        <v>3269</v>
      </c>
      <c r="D3638" s="1" t="s">
        <v>3270</v>
      </c>
      <c r="E3638" s="1">
        <v>2021</v>
      </c>
      <c r="F3638" s="1" t="s">
        <v>3271</v>
      </c>
      <c r="G3638" s="1" t="s">
        <v>3272</v>
      </c>
      <c r="H3638" s="8" t="str">
        <f>HYPERLINK("https://doi.org/"&amp;G3638)</f>
        <v>https://doi.org/10.3390/rs13163118</v>
      </c>
      <c r="I3638" s="1" t="s">
        <v>3273</v>
      </c>
      <c r="J3638" s="1" t="s">
        <v>2820</v>
      </c>
      <c r="K3638" s="2">
        <v>17</v>
      </c>
      <c r="L3638" s="2"/>
      <c r="M3638" s="2" t="s">
        <v>3279</v>
      </c>
      <c r="N3638" s="25">
        <f t="shared" si="71"/>
        <v>0.26</v>
      </c>
      <c r="O3638" s="21"/>
      <c r="P3638" s="2">
        <v>7.8</v>
      </c>
      <c r="Q3638" s="2"/>
      <c r="R3638" s="10">
        <v>30</v>
      </c>
      <c r="S3638" s="2"/>
      <c r="T3638" s="2"/>
      <c r="U3638" s="2" t="s">
        <v>45</v>
      </c>
      <c r="V3638" s="2"/>
      <c r="W3638" s="2" t="s">
        <v>730</v>
      </c>
      <c r="X3638" s="2" t="s">
        <v>1141</v>
      </c>
      <c r="Y3638" s="2" t="s">
        <v>216</v>
      </c>
      <c r="Z3638" s="2" t="s">
        <v>3280</v>
      </c>
    </row>
    <row r="3639" spans="1:26" ht="14.25" customHeight="1">
      <c r="A3639" s="1">
        <v>4076</v>
      </c>
      <c r="B3639" s="2">
        <v>1</v>
      </c>
      <c r="C3639" s="1" t="s">
        <v>3269</v>
      </c>
      <c r="D3639" s="1" t="s">
        <v>3270</v>
      </c>
      <c r="E3639" s="1">
        <v>2021</v>
      </c>
      <c r="F3639" s="1" t="s">
        <v>3271</v>
      </c>
      <c r="G3639" s="1" t="s">
        <v>3272</v>
      </c>
      <c r="H3639" s="8" t="str">
        <f>HYPERLINK("https://doi.org/"&amp;G3639)</f>
        <v>https://doi.org/10.3390/rs13163118</v>
      </c>
      <c r="I3639" s="1" t="s">
        <v>3273</v>
      </c>
      <c r="J3639" s="1" t="s">
        <v>2820</v>
      </c>
      <c r="K3639" s="2">
        <v>17</v>
      </c>
      <c r="L3639" s="2"/>
      <c r="M3639" s="2" t="s">
        <v>3279</v>
      </c>
      <c r="N3639" s="25">
        <f t="shared" si="71"/>
        <v>0.17633333333333334</v>
      </c>
      <c r="O3639" s="21"/>
      <c r="P3639" s="2">
        <v>5.29</v>
      </c>
      <c r="Q3639" s="2"/>
      <c r="R3639" s="10">
        <v>30</v>
      </c>
      <c r="S3639" s="2"/>
      <c r="T3639" s="2"/>
      <c r="U3639" s="2" t="s">
        <v>45</v>
      </c>
      <c r="V3639" s="2"/>
      <c r="W3639" s="2" t="s">
        <v>3274</v>
      </c>
      <c r="X3639" s="2" t="s">
        <v>1141</v>
      </c>
      <c r="Y3639" s="2" t="s">
        <v>216</v>
      </c>
      <c r="Z3639" s="2" t="s">
        <v>3280</v>
      </c>
    </row>
    <row r="3640" spans="1:26" ht="14.25" customHeight="1">
      <c r="A3640" s="1">
        <v>4076</v>
      </c>
      <c r="B3640" s="2">
        <v>1</v>
      </c>
      <c r="C3640" s="1" t="s">
        <v>3269</v>
      </c>
      <c r="D3640" s="1" t="s">
        <v>3270</v>
      </c>
      <c r="E3640" s="1">
        <v>2021</v>
      </c>
      <c r="F3640" s="1" t="s">
        <v>3271</v>
      </c>
      <c r="G3640" s="1" t="s">
        <v>3272</v>
      </c>
      <c r="H3640" s="8" t="str">
        <f>HYPERLINK("https://doi.org/"&amp;G3640)</f>
        <v>https://doi.org/10.3390/rs13163118</v>
      </c>
      <c r="I3640" s="1" t="s">
        <v>3273</v>
      </c>
      <c r="J3640" s="1" t="s">
        <v>2820</v>
      </c>
      <c r="K3640" s="2">
        <v>17</v>
      </c>
      <c r="L3640" s="2"/>
      <c r="M3640" s="2" t="s">
        <v>3279</v>
      </c>
      <c r="N3640" s="25">
        <f t="shared" si="71"/>
        <v>0.11600000000000001</v>
      </c>
      <c r="O3640" s="21"/>
      <c r="P3640" s="2">
        <v>3.48</v>
      </c>
      <c r="Q3640" s="2"/>
      <c r="R3640" s="10">
        <v>30</v>
      </c>
      <c r="S3640" s="2"/>
      <c r="T3640" s="2"/>
      <c r="U3640" s="2" t="s">
        <v>45</v>
      </c>
      <c r="V3640" s="2"/>
      <c r="W3640" s="2" t="s">
        <v>1227</v>
      </c>
      <c r="X3640" s="2" t="s">
        <v>1141</v>
      </c>
      <c r="Y3640" s="2" t="s">
        <v>216</v>
      </c>
      <c r="Z3640" s="2" t="s">
        <v>3280</v>
      </c>
    </row>
    <row r="3641" spans="1:26" ht="14.25" customHeight="1">
      <c r="A3641" s="1">
        <v>4076</v>
      </c>
      <c r="B3641" s="2">
        <v>1</v>
      </c>
      <c r="C3641" s="1" t="s">
        <v>3269</v>
      </c>
      <c r="D3641" s="1" t="s">
        <v>3270</v>
      </c>
      <c r="E3641" s="1">
        <v>2021</v>
      </c>
      <c r="F3641" s="1" t="s">
        <v>3271</v>
      </c>
      <c r="G3641" s="1" t="s">
        <v>3272</v>
      </c>
      <c r="H3641" s="8" t="str">
        <f>HYPERLINK("https://doi.org/"&amp;G3641)</f>
        <v>https://doi.org/10.3390/rs13163118</v>
      </c>
      <c r="I3641" s="1" t="s">
        <v>3273</v>
      </c>
      <c r="J3641" s="1" t="s">
        <v>2820</v>
      </c>
      <c r="K3641" s="2">
        <v>17</v>
      </c>
      <c r="L3641" s="2"/>
      <c r="M3641" s="2" t="s">
        <v>3279</v>
      </c>
      <c r="N3641" s="25">
        <f t="shared" si="71"/>
        <v>0.17333333333333334</v>
      </c>
      <c r="O3641" s="21"/>
      <c r="P3641" s="2">
        <v>5.2</v>
      </c>
      <c r="Q3641" s="2"/>
      <c r="R3641" s="10">
        <v>30</v>
      </c>
      <c r="S3641" s="2"/>
      <c r="T3641" s="2"/>
      <c r="U3641" s="2" t="s">
        <v>45</v>
      </c>
      <c r="V3641" s="2"/>
      <c r="W3641" s="2" t="s">
        <v>734</v>
      </c>
      <c r="X3641" s="2" t="s">
        <v>1141</v>
      </c>
      <c r="Y3641" s="2" t="s">
        <v>216</v>
      </c>
      <c r="Z3641" s="2" t="s">
        <v>3280</v>
      </c>
    </row>
    <row r="3642" spans="1:26" ht="14.25" customHeight="1">
      <c r="A3642" s="1">
        <v>4076</v>
      </c>
      <c r="B3642" s="2">
        <v>1</v>
      </c>
      <c r="C3642" s="1" t="s">
        <v>3269</v>
      </c>
      <c r="D3642" s="1" t="s">
        <v>3270</v>
      </c>
      <c r="E3642" s="1">
        <v>2021</v>
      </c>
      <c r="F3642" s="1" t="s">
        <v>3271</v>
      </c>
      <c r="G3642" s="1" t="s">
        <v>3272</v>
      </c>
      <c r="H3642" s="8" t="str">
        <f>HYPERLINK("https://doi.org/"&amp;G3642)</f>
        <v>https://doi.org/10.3390/rs13163118</v>
      </c>
      <c r="I3642" s="1" t="s">
        <v>3273</v>
      </c>
      <c r="J3642" s="1" t="s">
        <v>2820</v>
      </c>
      <c r="K3642" s="2">
        <v>17</v>
      </c>
      <c r="L3642" s="2"/>
      <c r="M3642" s="2" t="s">
        <v>3279</v>
      </c>
      <c r="N3642" s="25">
        <f t="shared" si="71"/>
        <v>0.14866666666666667</v>
      </c>
      <c r="O3642" s="21"/>
      <c r="P3642" s="2">
        <v>4.46</v>
      </c>
      <c r="Q3642" s="2"/>
      <c r="R3642" s="10">
        <v>30</v>
      </c>
      <c r="S3642" s="2"/>
      <c r="T3642" s="2"/>
      <c r="U3642" s="2" t="s">
        <v>45</v>
      </c>
      <c r="V3642" s="2"/>
      <c r="W3642" s="2" t="s">
        <v>3275</v>
      </c>
      <c r="X3642" s="2" t="s">
        <v>1141</v>
      </c>
      <c r="Y3642" s="2" t="s">
        <v>216</v>
      </c>
      <c r="Z3642" s="2" t="s">
        <v>3280</v>
      </c>
    </row>
    <row r="3643" spans="1:26" ht="14.25" customHeight="1">
      <c r="A3643" s="1">
        <v>4076</v>
      </c>
      <c r="B3643" s="2">
        <v>1</v>
      </c>
      <c r="C3643" s="1" t="s">
        <v>3269</v>
      </c>
      <c r="D3643" s="1" t="s">
        <v>3270</v>
      </c>
      <c r="E3643" s="1">
        <v>2021</v>
      </c>
      <c r="F3643" s="1" t="s">
        <v>3271</v>
      </c>
      <c r="G3643" s="1" t="s">
        <v>3272</v>
      </c>
      <c r="H3643" s="8" t="str">
        <f>HYPERLINK("https://doi.org/"&amp;G3643)</f>
        <v>https://doi.org/10.3390/rs13163118</v>
      </c>
      <c r="I3643" s="1" t="s">
        <v>3273</v>
      </c>
      <c r="J3643" s="1" t="s">
        <v>2820</v>
      </c>
      <c r="K3643" s="2">
        <v>17</v>
      </c>
      <c r="L3643" s="2"/>
      <c r="M3643" s="2" t="s">
        <v>3279</v>
      </c>
      <c r="N3643" s="25">
        <f t="shared" si="71"/>
        <v>0.26100000000000001</v>
      </c>
      <c r="O3643" s="21"/>
      <c r="P3643" s="2">
        <v>7.83</v>
      </c>
      <c r="Q3643" s="2"/>
      <c r="R3643" s="10">
        <v>30</v>
      </c>
      <c r="S3643" s="2"/>
      <c r="T3643" s="2"/>
      <c r="U3643" s="2" t="s">
        <v>45</v>
      </c>
      <c r="V3643" s="2"/>
      <c r="W3643" s="2" t="s">
        <v>1992</v>
      </c>
      <c r="X3643" s="2" t="s">
        <v>1141</v>
      </c>
      <c r="Y3643" s="2" t="s">
        <v>216</v>
      </c>
      <c r="Z3643" s="2" t="s">
        <v>3280</v>
      </c>
    </row>
    <row r="3644" spans="1:26" ht="14.25" customHeight="1">
      <c r="A3644" s="1">
        <v>4076</v>
      </c>
      <c r="B3644" s="2">
        <v>1</v>
      </c>
      <c r="C3644" s="1" t="s">
        <v>3269</v>
      </c>
      <c r="D3644" s="1" t="s">
        <v>3270</v>
      </c>
      <c r="E3644" s="1">
        <v>2021</v>
      </c>
      <c r="F3644" s="1" t="s">
        <v>3271</v>
      </c>
      <c r="G3644" s="1" t="s">
        <v>3272</v>
      </c>
      <c r="H3644" s="8" t="str">
        <f>HYPERLINK("https://doi.org/"&amp;G3644)</f>
        <v>https://doi.org/10.3390/rs13163118</v>
      </c>
      <c r="I3644" s="1" t="s">
        <v>3273</v>
      </c>
      <c r="J3644" s="1" t="s">
        <v>2820</v>
      </c>
      <c r="K3644" s="2">
        <v>17</v>
      </c>
      <c r="L3644" s="2"/>
      <c r="M3644" s="2" t="s">
        <v>3279</v>
      </c>
      <c r="N3644" s="25">
        <f t="shared" si="71"/>
        <v>0.10200000000000001</v>
      </c>
      <c r="O3644" s="21"/>
      <c r="P3644" s="2">
        <v>3.06</v>
      </c>
      <c r="Q3644" s="2"/>
      <c r="R3644" s="10">
        <v>30</v>
      </c>
      <c r="S3644" s="2"/>
      <c r="T3644" s="2"/>
      <c r="U3644" s="2" t="s">
        <v>45</v>
      </c>
      <c r="V3644" s="2"/>
      <c r="W3644" s="2" t="s">
        <v>1230</v>
      </c>
      <c r="X3644" s="2" t="s">
        <v>1141</v>
      </c>
      <c r="Y3644" s="2" t="s">
        <v>216</v>
      </c>
      <c r="Z3644" s="2" t="s">
        <v>3280</v>
      </c>
    </row>
    <row r="3645" spans="1:26" ht="14.25" customHeight="1">
      <c r="A3645" s="1">
        <v>4076</v>
      </c>
      <c r="B3645" s="2">
        <v>1</v>
      </c>
      <c r="C3645" s="1" t="s">
        <v>3269</v>
      </c>
      <c r="D3645" s="1" t="s">
        <v>3270</v>
      </c>
      <c r="E3645" s="1">
        <v>2021</v>
      </c>
      <c r="F3645" s="1" t="s">
        <v>3271</v>
      </c>
      <c r="G3645" s="1" t="s">
        <v>3272</v>
      </c>
      <c r="H3645" s="8" t="str">
        <f>HYPERLINK("https://doi.org/"&amp;G3645)</f>
        <v>https://doi.org/10.3390/rs13163118</v>
      </c>
      <c r="I3645" s="1" t="s">
        <v>3273</v>
      </c>
      <c r="J3645" s="1" t="s">
        <v>2820</v>
      </c>
      <c r="K3645" s="2">
        <v>17</v>
      </c>
      <c r="L3645" s="2"/>
      <c r="M3645" s="2" t="s">
        <v>3279</v>
      </c>
      <c r="N3645" s="25">
        <f t="shared" si="71"/>
        <v>0.31799999999999995</v>
      </c>
      <c r="O3645" s="21"/>
      <c r="P3645" s="2">
        <v>9.5399999999999991</v>
      </c>
      <c r="Q3645" s="2"/>
      <c r="R3645" s="10">
        <v>30</v>
      </c>
      <c r="S3645" s="2"/>
      <c r="T3645" s="2"/>
      <c r="U3645" s="2" t="s">
        <v>45</v>
      </c>
      <c r="V3645" s="2"/>
      <c r="W3645" s="2" t="s">
        <v>1229</v>
      </c>
      <c r="X3645" s="2" t="s">
        <v>1141</v>
      </c>
      <c r="Y3645" s="2" t="s">
        <v>216</v>
      </c>
      <c r="Z3645" s="2" t="s">
        <v>3280</v>
      </c>
    </row>
    <row r="3646" spans="1:26" ht="14.25" customHeight="1">
      <c r="A3646" s="1">
        <v>4076</v>
      </c>
      <c r="B3646" s="2">
        <v>1</v>
      </c>
      <c r="C3646" s="1" t="s">
        <v>3269</v>
      </c>
      <c r="D3646" s="1" t="s">
        <v>3270</v>
      </c>
      <c r="E3646" s="1">
        <v>2021</v>
      </c>
      <c r="F3646" s="1" t="s">
        <v>3271</v>
      </c>
      <c r="G3646" s="1" t="s">
        <v>3272</v>
      </c>
      <c r="H3646" s="8" t="str">
        <f>HYPERLINK("https://doi.org/"&amp;G3646)</f>
        <v>https://doi.org/10.3390/rs13163118</v>
      </c>
      <c r="I3646" s="1" t="s">
        <v>3273</v>
      </c>
      <c r="J3646" s="1" t="s">
        <v>2820</v>
      </c>
      <c r="K3646" s="2">
        <v>17</v>
      </c>
      <c r="L3646" s="2"/>
      <c r="M3646" s="2" t="s">
        <v>3279</v>
      </c>
      <c r="N3646" s="25">
        <f t="shared" si="71"/>
        <v>0.26033333333333331</v>
      </c>
      <c r="O3646" s="21"/>
      <c r="P3646" s="2">
        <v>7.81</v>
      </c>
      <c r="Q3646" s="2"/>
      <c r="R3646" s="10">
        <v>30</v>
      </c>
      <c r="S3646" s="2"/>
      <c r="T3646" s="2"/>
      <c r="U3646" s="2" t="s">
        <v>45</v>
      </c>
      <c r="V3646" s="2"/>
      <c r="W3646" s="2" t="s">
        <v>1225</v>
      </c>
      <c r="X3646" s="2" t="s">
        <v>1141</v>
      </c>
      <c r="Y3646" s="2" t="s">
        <v>216</v>
      </c>
      <c r="Z3646" s="2" t="s">
        <v>3280</v>
      </c>
    </row>
    <row r="3647" spans="1:26" ht="14.25" customHeight="1">
      <c r="A3647" s="1">
        <v>4076</v>
      </c>
      <c r="B3647" s="2">
        <v>1</v>
      </c>
      <c r="C3647" s="1" t="s">
        <v>3269</v>
      </c>
      <c r="D3647" s="1" t="s">
        <v>3270</v>
      </c>
      <c r="E3647" s="1">
        <v>2021</v>
      </c>
      <c r="F3647" s="1" t="s">
        <v>3271</v>
      </c>
      <c r="G3647" s="1" t="s">
        <v>3272</v>
      </c>
      <c r="H3647" s="8" t="str">
        <f>HYPERLINK("https://doi.org/"&amp;G3647)</f>
        <v>https://doi.org/10.3390/rs13163118</v>
      </c>
      <c r="I3647" s="1" t="s">
        <v>3273</v>
      </c>
      <c r="J3647" s="1" t="s">
        <v>2820</v>
      </c>
      <c r="K3647" s="2">
        <v>17</v>
      </c>
      <c r="L3647" s="2"/>
      <c r="M3647" s="2" t="s">
        <v>3279</v>
      </c>
      <c r="N3647" s="25">
        <f t="shared" si="71"/>
        <v>0.13433333333333333</v>
      </c>
      <c r="O3647" s="21"/>
      <c r="P3647" s="2">
        <v>4.03</v>
      </c>
      <c r="Q3647" s="2"/>
      <c r="R3647" s="10">
        <v>30</v>
      </c>
      <c r="S3647" s="2"/>
      <c r="T3647" s="2"/>
      <c r="U3647" s="2" t="s">
        <v>45</v>
      </c>
      <c r="V3647" s="2"/>
      <c r="W3647" s="2" t="s">
        <v>1231</v>
      </c>
      <c r="X3647" s="2" t="s">
        <v>1141</v>
      </c>
      <c r="Y3647" s="2" t="s">
        <v>216</v>
      </c>
      <c r="Z3647" s="2" t="s">
        <v>3280</v>
      </c>
    </row>
    <row r="3648" spans="1:26" ht="14.25" customHeight="1">
      <c r="A3648" s="1">
        <v>4076</v>
      </c>
      <c r="B3648" s="2">
        <v>1</v>
      </c>
      <c r="C3648" s="1" t="s">
        <v>3269</v>
      </c>
      <c r="D3648" s="1" t="s">
        <v>3270</v>
      </c>
      <c r="E3648" s="1">
        <v>2021</v>
      </c>
      <c r="F3648" s="1" t="s">
        <v>3271</v>
      </c>
      <c r="G3648" s="1" t="s">
        <v>3272</v>
      </c>
      <c r="H3648" s="8" t="str">
        <f>HYPERLINK("https://doi.org/"&amp;G3648)</f>
        <v>https://doi.org/10.3390/rs13163118</v>
      </c>
      <c r="I3648" s="1" t="s">
        <v>3273</v>
      </c>
      <c r="J3648" s="1" t="s">
        <v>2820</v>
      </c>
      <c r="K3648" s="2">
        <v>17</v>
      </c>
      <c r="L3648" s="2"/>
      <c r="M3648" s="2" t="s">
        <v>3279</v>
      </c>
      <c r="N3648" s="25">
        <f t="shared" si="71"/>
        <v>0.20599999999999999</v>
      </c>
      <c r="O3648" s="21"/>
      <c r="P3648" s="2">
        <v>6.18</v>
      </c>
      <c r="Q3648" s="2"/>
      <c r="R3648" s="10">
        <v>30</v>
      </c>
      <c r="S3648" s="2"/>
      <c r="T3648" s="2"/>
      <c r="U3648" s="2" t="s">
        <v>45</v>
      </c>
      <c r="V3648" s="2"/>
      <c r="W3648" s="2" t="s">
        <v>3276</v>
      </c>
      <c r="X3648" s="2" t="s">
        <v>1141</v>
      </c>
      <c r="Y3648" s="2" t="s">
        <v>216</v>
      </c>
      <c r="Z3648" s="2" t="s">
        <v>3280</v>
      </c>
    </row>
    <row r="3649" spans="1:26" ht="14.25" customHeight="1">
      <c r="A3649" s="1">
        <v>4076</v>
      </c>
      <c r="B3649" s="2">
        <v>1</v>
      </c>
      <c r="C3649" s="1" t="s">
        <v>3269</v>
      </c>
      <c r="D3649" s="1" t="s">
        <v>3270</v>
      </c>
      <c r="E3649" s="1">
        <v>2021</v>
      </c>
      <c r="F3649" s="1" t="s">
        <v>3271</v>
      </c>
      <c r="G3649" s="1" t="s">
        <v>3272</v>
      </c>
      <c r="H3649" s="8" t="str">
        <f>HYPERLINK("https://doi.org/"&amp;G3649)</f>
        <v>https://doi.org/10.3390/rs13163118</v>
      </c>
      <c r="I3649" s="1" t="s">
        <v>3273</v>
      </c>
      <c r="J3649" s="1" t="s">
        <v>2820</v>
      </c>
      <c r="K3649" s="2">
        <v>17</v>
      </c>
      <c r="L3649" s="2"/>
      <c r="M3649" s="2" t="s">
        <v>3281</v>
      </c>
      <c r="N3649" s="25">
        <f t="shared" si="71"/>
        <v>0.16566666666666666</v>
      </c>
      <c r="O3649" s="21"/>
      <c r="P3649" s="2">
        <v>4.97</v>
      </c>
      <c r="Q3649" s="2"/>
      <c r="R3649" s="10">
        <v>30</v>
      </c>
      <c r="S3649" s="2"/>
      <c r="T3649" s="2"/>
      <c r="U3649" s="2" t="s">
        <v>45</v>
      </c>
      <c r="V3649" s="2"/>
      <c r="W3649" s="2" t="s">
        <v>731</v>
      </c>
      <c r="X3649" s="2" t="s">
        <v>1141</v>
      </c>
      <c r="Y3649" s="2" t="s">
        <v>216</v>
      </c>
      <c r="Z3649" s="2" t="s">
        <v>3282</v>
      </c>
    </row>
    <row r="3650" spans="1:26" ht="14.25" customHeight="1">
      <c r="A3650" s="1">
        <v>4076</v>
      </c>
      <c r="B3650" s="2">
        <v>1</v>
      </c>
      <c r="C3650" s="1" t="s">
        <v>3269</v>
      </c>
      <c r="D3650" s="1" t="s">
        <v>3270</v>
      </c>
      <c r="E3650" s="1">
        <v>2021</v>
      </c>
      <c r="F3650" s="1" t="s">
        <v>3271</v>
      </c>
      <c r="G3650" s="1" t="s">
        <v>3272</v>
      </c>
      <c r="H3650" s="8" t="str">
        <f>HYPERLINK("https://doi.org/"&amp;G3650)</f>
        <v>https://doi.org/10.3390/rs13163118</v>
      </c>
      <c r="I3650" s="1" t="s">
        <v>3273</v>
      </c>
      <c r="J3650" s="1" t="s">
        <v>2820</v>
      </c>
      <c r="K3650" s="2">
        <v>17</v>
      </c>
      <c r="L3650" s="2"/>
      <c r="M3650" s="2" t="s">
        <v>3281</v>
      </c>
      <c r="N3650" s="25">
        <f t="shared" si="71"/>
        <v>0.15866666666666665</v>
      </c>
      <c r="O3650" s="21"/>
      <c r="P3650" s="2">
        <v>4.76</v>
      </c>
      <c r="Q3650" s="2"/>
      <c r="R3650" s="10">
        <v>30</v>
      </c>
      <c r="S3650" s="2"/>
      <c r="T3650" s="2"/>
      <c r="U3650" s="2" t="s">
        <v>45</v>
      </c>
      <c r="V3650" s="2"/>
      <c r="W3650" s="2" t="s">
        <v>1226</v>
      </c>
      <c r="X3650" s="2" t="s">
        <v>1141</v>
      </c>
      <c r="Y3650" s="2" t="s">
        <v>216</v>
      </c>
      <c r="Z3650" s="2" t="s">
        <v>3282</v>
      </c>
    </row>
    <row r="3651" spans="1:26" ht="14.25" customHeight="1">
      <c r="A3651" s="1">
        <v>4076</v>
      </c>
      <c r="B3651" s="2">
        <v>1</v>
      </c>
      <c r="C3651" s="1" t="s">
        <v>3269</v>
      </c>
      <c r="D3651" s="1" t="s">
        <v>3270</v>
      </c>
      <c r="E3651" s="1">
        <v>2021</v>
      </c>
      <c r="F3651" s="1" t="s">
        <v>3271</v>
      </c>
      <c r="G3651" s="1" t="s">
        <v>3272</v>
      </c>
      <c r="H3651" s="8" t="str">
        <f>HYPERLINK("https://doi.org/"&amp;G3651)</f>
        <v>https://doi.org/10.3390/rs13163118</v>
      </c>
      <c r="I3651" s="1" t="s">
        <v>3273</v>
      </c>
      <c r="J3651" s="1" t="s">
        <v>2820</v>
      </c>
      <c r="K3651" s="2">
        <v>17</v>
      </c>
      <c r="L3651" s="2"/>
      <c r="M3651" s="2" t="s">
        <v>3281</v>
      </c>
      <c r="N3651" s="25">
        <f t="shared" si="71"/>
        <v>0.29566666666666663</v>
      </c>
      <c r="O3651" s="21"/>
      <c r="P3651" s="2">
        <v>8.8699999999999992</v>
      </c>
      <c r="Q3651" s="2"/>
      <c r="R3651" s="10">
        <v>30</v>
      </c>
      <c r="S3651" s="2"/>
      <c r="T3651" s="2"/>
      <c r="U3651" s="2" t="s">
        <v>45</v>
      </c>
      <c r="V3651" s="2"/>
      <c r="W3651" s="2" t="s">
        <v>1228</v>
      </c>
      <c r="X3651" s="2" t="s">
        <v>1141</v>
      </c>
      <c r="Y3651" s="2" t="s">
        <v>216</v>
      </c>
      <c r="Z3651" s="2" t="s">
        <v>3282</v>
      </c>
    </row>
    <row r="3652" spans="1:26" ht="14.25" customHeight="1">
      <c r="A3652" s="1">
        <v>4076</v>
      </c>
      <c r="B3652" s="2">
        <v>1</v>
      </c>
      <c r="C3652" s="1" t="s">
        <v>3269</v>
      </c>
      <c r="D3652" s="1" t="s">
        <v>3270</v>
      </c>
      <c r="E3652" s="1">
        <v>2021</v>
      </c>
      <c r="F3652" s="1" t="s">
        <v>3271</v>
      </c>
      <c r="G3652" s="1" t="s">
        <v>3272</v>
      </c>
      <c r="H3652" s="8" t="str">
        <f>HYPERLINK("https://doi.org/"&amp;G3652)</f>
        <v>https://doi.org/10.3390/rs13163118</v>
      </c>
      <c r="I3652" s="1" t="s">
        <v>3273</v>
      </c>
      <c r="J3652" s="1" t="s">
        <v>2820</v>
      </c>
      <c r="K3652" s="2">
        <v>17</v>
      </c>
      <c r="L3652" s="2"/>
      <c r="M3652" s="2" t="s">
        <v>3281</v>
      </c>
      <c r="N3652" s="25">
        <f t="shared" si="71"/>
        <v>0.16066666666666668</v>
      </c>
      <c r="O3652" s="21"/>
      <c r="P3652" s="2">
        <v>4.82</v>
      </c>
      <c r="Q3652" s="2"/>
      <c r="R3652" s="10">
        <v>30</v>
      </c>
      <c r="S3652" s="2"/>
      <c r="T3652" s="2"/>
      <c r="U3652" s="2" t="s">
        <v>45</v>
      </c>
      <c r="V3652" s="2"/>
      <c r="W3652" s="2" t="s">
        <v>733</v>
      </c>
      <c r="X3652" s="2" t="s">
        <v>1141</v>
      </c>
      <c r="Y3652" s="2" t="s">
        <v>216</v>
      </c>
      <c r="Z3652" s="2" t="s">
        <v>3282</v>
      </c>
    </row>
    <row r="3653" spans="1:26" ht="14.25" customHeight="1">
      <c r="A3653" s="1">
        <v>4076</v>
      </c>
      <c r="B3653" s="2">
        <v>1</v>
      </c>
      <c r="C3653" s="1" t="s">
        <v>3269</v>
      </c>
      <c r="D3653" s="1" t="s">
        <v>3270</v>
      </c>
      <c r="E3653" s="1">
        <v>2021</v>
      </c>
      <c r="F3653" s="1" t="s">
        <v>3271</v>
      </c>
      <c r="G3653" s="1" t="s">
        <v>3272</v>
      </c>
      <c r="H3653" s="8" t="str">
        <f>HYPERLINK("https://doi.org/"&amp;G3653)</f>
        <v>https://doi.org/10.3390/rs13163118</v>
      </c>
      <c r="I3653" s="1" t="s">
        <v>3273</v>
      </c>
      <c r="J3653" s="1" t="s">
        <v>2820</v>
      </c>
      <c r="K3653" s="2">
        <v>17</v>
      </c>
      <c r="L3653" s="2"/>
      <c r="M3653" s="2" t="s">
        <v>3281</v>
      </c>
      <c r="N3653" s="25">
        <f t="shared" si="71"/>
        <v>0.16233333333333333</v>
      </c>
      <c r="O3653" s="21"/>
      <c r="P3653" s="2">
        <v>4.87</v>
      </c>
      <c r="Q3653" s="2"/>
      <c r="R3653" s="10">
        <v>30</v>
      </c>
      <c r="S3653" s="2"/>
      <c r="T3653" s="2"/>
      <c r="U3653" s="2" t="s">
        <v>45</v>
      </c>
      <c r="V3653" s="2"/>
      <c r="W3653" s="2" t="s">
        <v>1223</v>
      </c>
      <c r="X3653" s="2" t="s">
        <v>1141</v>
      </c>
      <c r="Y3653" s="2" t="s">
        <v>216</v>
      </c>
      <c r="Z3653" s="2" t="s">
        <v>3282</v>
      </c>
    </row>
    <row r="3654" spans="1:26" ht="14.25" customHeight="1">
      <c r="A3654" s="1">
        <v>4076</v>
      </c>
      <c r="B3654" s="2">
        <v>1</v>
      </c>
      <c r="C3654" s="1" t="s">
        <v>3269</v>
      </c>
      <c r="D3654" s="1" t="s">
        <v>3270</v>
      </c>
      <c r="E3654" s="1">
        <v>2021</v>
      </c>
      <c r="F3654" s="1" t="s">
        <v>3271</v>
      </c>
      <c r="G3654" s="1" t="s">
        <v>3272</v>
      </c>
      <c r="H3654" s="8" t="str">
        <f>HYPERLINK("https://doi.org/"&amp;G3654)</f>
        <v>https://doi.org/10.3390/rs13163118</v>
      </c>
      <c r="I3654" s="1" t="s">
        <v>3273</v>
      </c>
      <c r="J3654" s="1" t="s">
        <v>2820</v>
      </c>
      <c r="K3654" s="2">
        <v>17</v>
      </c>
      <c r="L3654" s="2"/>
      <c r="M3654" s="2" t="s">
        <v>3281</v>
      </c>
      <c r="N3654" s="25">
        <f t="shared" si="71"/>
        <v>0.23433333333333334</v>
      </c>
      <c r="O3654" s="21"/>
      <c r="P3654" s="2">
        <v>7.03</v>
      </c>
      <c r="Q3654" s="2"/>
      <c r="R3654" s="10">
        <v>30</v>
      </c>
      <c r="S3654" s="2"/>
      <c r="T3654" s="2"/>
      <c r="U3654" s="2" t="s">
        <v>45</v>
      </c>
      <c r="V3654" s="2"/>
      <c r="W3654" s="2" t="s">
        <v>724</v>
      </c>
      <c r="X3654" s="2" t="s">
        <v>1141</v>
      </c>
      <c r="Y3654" s="2" t="s">
        <v>216</v>
      </c>
      <c r="Z3654" s="2" t="s">
        <v>3282</v>
      </c>
    </row>
    <row r="3655" spans="1:26" ht="14.25" customHeight="1">
      <c r="A3655" s="1">
        <v>4076</v>
      </c>
      <c r="B3655" s="2">
        <v>1</v>
      </c>
      <c r="C3655" s="1" t="s">
        <v>3269</v>
      </c>
      <c r="D3655" s="1" t="s">
        <v>3270</v>
      </c>
      <c r="E3655" s="1">
        <v>2021</v>
      </c>
      <c r="F3655" s="1" t="s">
        <v>3271</v>
      </c>
      <c r="G3655" s="1" t="s">
        <v>3272</v>
      </c>
      <c r="H3655" s="8" t="str">
        <f>HYPERLINK("https://doi.org/"&amp;G3655)</f>
        <v>https://doi.org/10.3390/rs13163118</v>
      </c>
      <c r="I3655" s="1" t="s">
        <v>3273</v>
      </c>
      <c r="J3655" s="1" t="s">
        <v>2820</v>
      </c>
      <c r="K3655" s="2">
        <v>17</v>
      </c>
      <c r="L3655" s="2"/>
      <c r="M3655" s="2" t="s">
        <v>3281</v>
      </c>
      <c r="N3655" s="25">
        <f t="shared" si="71"/>
        <v>0.23333333333333334</v>
      </c>
      <c r="O3655" s="21"/>
      <c r="P3655" s="2">
        <v>7</v>
      </c>
      <c r="Q3655" s="2"/>
      <c r="R3655" s="10">
        <v>30</v>
      </c>
      <c r="S3655" s="2"/>
      <c r="T3655" s="2"/>
      <c r="U3655" s="2" t="s">
        <v>45</v>
      </c>
      <c r="V3655" s="2"/>
      <c r="W3655" s="2" t="s">
        <v>730</v>
      </c>
      <c r="X3655" s="2" t="s">
        <v>1141</v>
      </c>
      <c r="Y3655" s="2" t="s">
        <v>216</v>
      </c>
      <c r="Z3655" s="2" t="s">
        <v>3282</v>
      </c>
    </row>
    <row r="3656" spans="1:26" ht="14.25" customHeight="1">
      <c r="A3656" s="1">
        <v>4076</v>
      </c>
      <c r="B3656" s="2">
        <v>1</v>
      </c>
      <c r="C3656" s="1" t="s">
        <v>3269</v>
      </c>
      <c r="D3656" s="1" t="s">
        <v>3270</v>
      </c>
      <c r="E3656" s="1">
        <v>2021</v>
      </c>
      <c r="F3656" s="1" t="s">
        <v>3271</v>
      </c>
      <c r="G3656" s="1" t="s">
        <v>3272</v>
      </c>
      <c r="H3656" s="8" t="str">
        <f>HYPERLINK("https://doi.org/"&amp;G3656)</f>
        <v>https://doi.org/10.3390/rs13163118</v>
      </c>
      <c r="I3656" s="1" t="s">
        <v>3273</v>
      </c>
      <c r="J3656" s="1" t="s">
        <v>2820</v>
      </c>
      <c r="K3656" s="2">
        <v>17</v>
      </c>
      <c r="L3656" s="2"/>
      <c r="M3656" s="2" t="s">
        <v>3281</v>
      </c>
      <c r="N3656" s="25">
        <f t="shared" si="71"/>
        <v>0.16200000000000001</v>
      </c>
      <c r="O3656" s="21"/>
      <c r="P3656" s="2">
        <v>4.8600000000000003</v>
      </c>
      <c r="Q3656" s="2"/>
      <c r="R3656" s="10">
        <v>30</v>
      </c>
      <c r="S3656" s="2"/>
      <c r="T3656" s="2"/>
      <c r="U3656" s="2" t="s">
        <v>45</v>
      </c>
      <c r="V3656" s="2"/>
      <c r="W3656" s="2" t="s">
        <v>3274</v>
      </c>
      <c r="X3656" s="2" t="s">
        <v>1141</v>
      </c>
      <c r="Y3656" s="2" t="s">
        <v>216</v>
      </c>
      <c r="Z3656" s="2" t="s">
        <v>3282</v>
      </c>
    </row>
    <row r="3657" spans="1:26" ht="14.25" customHeight="1">
      <c r="A3657" s="1">
        <v>4076</v>
      </c>
      <c r="B3657" s="2">
        <v>1</v>
      </c>
      <c r="C3657" s="1" t="s">
        <v>3269</v>
      </c>
      <c r="D3657" s="1" t="s">
        <v>3270</v>
      </c>
      <c r="E3657" s="1">
        <v>2021</v>
      </c>
      <c r="F3657" s="1" t="s">
        <v>3271</v>
      </c>
      <c r="G3657" s="1" t="s">
        <v>3272</v>
      </c>
      <c r="H3657" s="8" t="str">
        <f>HYPERLINK("https://doi.org/"&amp;G3657)</f>
        <v>https://doi.org/10.3390/rs13163118</v>
      </c>
      <c r="I3657" s="1" t="s">
        <v>3273</v>
      </c>
      <c r="J3657" s="1" t="s">
        <v>2820</v>
      </c>
      <c r="K3657" s="2">
        <v>17</v>
      </c>
      <c r="L3657" s="2"/>
      <c r="M3657" s="2" t="s">
        <v>3281</v>
      </c>
      <c r="N3657" s="25">
        <f t="shared" si="71"/>
        <v>0.153</v>
      </c>
      <c r="O3657" s="21"/>
      <c r="P3657" s="2">
        <v>4.59</v>
      </c>
      <c r="Q3657" s="2"/>
      <c r="R3657" s="10">
        <v>30</v>
      </c>
      <c r="S3657" s="2"/>
      <c r="T3657" s="2"/>
      <c r="U3657" s="2" t="s">
        <v>45</v>
      </c>
      <c r="V3657" s="2"/>
      <c r="W3657" s="2" t="s">
        <v>1227</v>
      </c>
      <c r="X3657" s="2" t="s">
        <v>1141</v>
      </c>
      <c r="Y3657" s="2" t="s">
        <v>216</v>
      </c>
      <c r="Z3657" s="2" t="s">
        <v>3282</v>
      </c>
    </row>
    <row r="3658" spans="1:26" ht="14.25" customHeight="1">
      <c r="A3658" s="1">
        <v>4076</v>
      </c>
      <c r="B3658" s="2">
        <v>1</v>
      </c>
      <c r="C3658" s="1" t="s">
        <v>3269</v>
      </c>
      <c r="D3658" s="1" t="s">
        <v>3270</v>
      </c>
      <c r="E3658" s="1">
        <v>2021</v>
      </c>
      <c r="F3658" s="1" t="s">
        <v>3271</v>
      </c>
      <c r="G3658" s="1" t="s">
        <v>3272</v>
      </c>
      <c r="H3658" s="8" t="str">
        <f>HYPERLINK("https://doi.org/"&amp;G3658)</f>
        <v>https://doi.org/10.3390/rs13163118</v>
      </c>
      <c r="I3658" s="1" t="s">
        <v>3273</v>
      </c>
      <c r="J3658" s="1" t="s">
        <v>2820</v>
      </c>
      <c r="K3658" s="2">
        <v>17</v>
      </c>
      <c r="L3658" s="2"/>
      <c r="M3658" s="2" t="s">
        <v>3281</v>
      </c>
      <c r="N3658" s="25">
        <f t="shared" si="71"/>
        <v>0.16733333333333331</v>
      </c>
      <c r="O3658" s="21"/>
      <c r="P3658" s="2">
        <v>5.0199999999999996</v>
      </c>
      <c r="Q3658" s="2"/>
      <c r="R3658" s="10">
        <v>30</v>
      </c>
      <c r="S3658" s="2"/>
      <c r="T3658" s="2"/>
      <c r="U3658" s="2" t="s">
        <v>45</v>
      </c>
      <c r="V3658" s="2"/>
      <c r="W3658" s="2" t="s">
        <v>734</v>
      </c>
      <c r="X3658" s="2" t="s">
        <v>1141</v>
      </c>
      <c r="Y3658" s="2" t="s">
        <v>216</v>
      </c>
      <c r="Z3658" s="2" t="s">
        <v>3282</v>
      </c>
    </row>
    <row r="3659" spans="1:26" ht="14.25" customHeight="1">
      <c r="A3659" s="1">
        <v>4076</v>
      </c>
      <c r="B3659" s="2">
        <v>1</v>
      </c>
      <c r="C3659" s="1" t="s">
        <v>3269</v>
      </c>
      <c r="D3659" s="1" t="s">
        <v>3270</v>
      </c>
      <c r="E3659" s="1">
        <v>2021</v>
      </c>
      <c r="F3659" s="1" t="s">
        <v>3271</v>
      </c>
      <c r="G3659" s="1" t="s">
        <v>3272</v>
      </c>
      <c r="H3659" s="8" t="str">
        <f>HYPERLINK("https://doi.org/"&amp;G3659)</f>
        <v>https://doi.org/10.3390/rs13163118</v>
      </c>
      <c r="I3659" s="1" t="s">
        <v>3273</v>
      </c>
      <c r="J3659" s="1" t="s">
        <v>2820</v>
      </c>
      <c r="K3659" s="2">
        <v>17</v>
      </c>
      <c r="L3659" s="2"/>
      <c r="M3659" s="2" t="s">
        <v>3281</v>
      </c>
      <c r="N3659" s="25">
        <f t="shared" si="71"/>
        <v>0.14699999999999999</v>
      </c>
      <c r="O3659" s="21"/>
      <c r="P3659" s="2">
        <v>4.41</v>
      </c>
      <c r="Q3659" s="2"/>
      <c r="R3659" s="10">
        <v>30</v>
      </c>
      <c r="S3659" s="2"/>
      <c r="T3659" s="2"/>
      <c r="U3659" s="2" t="s">
        <v>45</v>
      </c>
      <c r="V3659" s="2"/>
      <c r="W3659" s="2" t="s">
        <v>3275</v>
      </c>
      <c r="X3659" s="2" t="s">
        <v>1141</v>
      </c>
      <c r="Y3659" s="2" t="s">
        <v>216</v>
      </c>
      <c r="Z3659" s="2" t="s">
        <v>3282</v>
      </c>
    </row>
    <row r="3660" spans="1:26" ht="14.25" customHeight="1">
      <c r="A3660" s="1">
        <v>4076</v>
      </c>
      <c r="B3660" s="2">
        <v>1</v>
      </c>
      <c r="C3660" s="1" t="s">
        <v>3269</v>
      </c>
      <c r="D3660" s="1" t="s">
        <v>3270</v>
      </c>
      <c r="E3660" s="1">
        <v>2021</v>
      </c>
      <c r="F3660" s="1" t="s">
        <v>3271</v>
      </c>
      <c r="G3660" s="1" t="s">
        <v>3272</v>
      </c>
      <c r="H3660" s="8" t="str">
        <f>HYPERLINK("https://doi.org/"&amp;G3660)</f>
        <v>https://doi.org/10.3390/rs13163118</v>
      </c>
      <c r="I3660" s="1" t="s">
        <v>3273</v>
      </c>
      <c r="J3660" s="1" t="s">
        <v>2820</v>
      </c>
      <c r="K3660" s="2">
        <v>17</v>
      </c>
      <c r="L3660" s="2"/>
      <c r="M3660" s="2" t="s">
        <v>3281</v>
      </c>
      <c r="N3660" s="25">
        <f t="shared" si="71"/>
        <v>0.23200000000000001</v>
      </c>
      <c r="O3660" s="21"/>
      <c r="P3660" s="2">
        <v>6.96</v>
      </c>
      <c r="Q3660" s="2"/>
      <c r="R3660" s="10">
        <v>30</v>
      </c>
      <c r="S3660" s="2"/>
      <c r="T3660" s="2"/>
      <c r="U3660" s="2" t="s">
        <v>45</v>
      </c>
      <c r="V3660" s="2"/>
      <c r="W3660" s="2" t="s">
        <v>1992</v>
      </c>
      <c r="X3660" s="2" t="s">
        <v>1141</v>
      </c>
      <c r="Y3660" s="2" t="s">
        <v>216</v>
      </c>
      <c r="Z3660" s="2" t="s">
        <v>3282</v>
      </c>
    </row>
    <row r="3661" spans="1:26" ht="14.25" customHeight="1">
      <c r="A3661" s="1">
        <v>4076</v>
      </c>
      <c r="B3661" s="2">
        <v>1</v>
      </c>
      <c r="C3661" s="1" t="s">
        <v>3269</v>
      </c>
      <c r="D3661" s="1" t="s">
        <v>3270</v>
      </c>
      <c r="E3661" s="1">
        <v>2021</v>
      </c>
      <c r="F3661" s="1" t="s">
        <v>3271</v>
      </c>
      <c r="G3661" s="1" t="s">
        <v>3272</v>
      </c>
      <c r="H3661" s="8" t="str">
        <f>HYPERLINK("https://doi.org/"&amp;G3661)</f>
        <v>https://doi.org/10.3390/rs13163118</v>
      </c>
      <c r="I3661" s="1" t="s">
        <v>3273</v>
      </c>
      <c r="J3661" s="1" t="s">
        <v>2820</v>
      </c>
      <c r="K3661" s="2">
        <v>17</v>
      </c>
      <c r="L3661" s="2"/>
      <c r="M3661" s="2" t="s">
        <v>3281</v>
      </c>
      <c r="N3661" s="25">
        <f t="shared" si="71"/>
        <v>0.18066666666666667</v>
      </c>
      <c r="O3661" s="21"/>
      <c r="P3661" s="2">
        <v>5.42</v>
      </c>
      <c r="Q3661" s="2"/>
      <c r="R3661" s="10">
        <v>30</v>
      </c>
      <c r="S3661" s="2"/>
      <c r="T3661" s="2"/>
      <c r="U3661" s="2" t="s">
        <v>45</v>
      </c>
      <c r="V3661" s="2"/>
      <c r="W3661" s="2" t="s">
        <v>1230</v>
      </c>
      <c r="X3661" s="2" t="s">
        <v>1141</v>
      </c>
      <c r="Y3661" s="2" t="s">
        <v>216</v>
      </c>
      <c r="Z3661" s="2" t="s">
        <v>3282</v>
      </c>
    </row>
    <row r="3662" spans="1:26" ht="14.25" customHeight="1">
      <c r="A3662" s="1">
        <v>4076</v>
      </c>
      <c r="B3662" s="2">
        <v>1</v>
      </c>
      <c r="C3662" s="1" t="s">
        <v>3269</v>
      </c>
      <c r="D3662" s="1" t="s">
        <v>3270</v>
      </c>
      <c r="E3662" s="1">
        <v>2021</v>
      </c>
      <c r="F3662" s="1" t="s">
        <v>3271</v>
      </c>
      <c r="G3662" s="1" t="s">
        <v>3272</v>
      </c>
      <c r="H3662" s="8" t="str">
        <f>HYPERLINK("https://doi.org/"&amp;G3662)</f>
        <v>https://doi.org/10.3390/rs13163118</v>
      </c>
      <c r="I3662" s="1" t="s">
        <v>3273</v>
      </c>
      <c r="J3662" s="1" t="s">
        <v>2820</v>
      </c>
      <c r="K3662" s="2">
        <v>17</v>
      </c>
      <c r="L3662" s="2"/>
      <c r="M3662" s="2" t="s">
        <v>3281</v>
      </c>
      <c r="N3662" s="25">
        <f t="shared" si="71"/>
        <v>0.26433333333333331</v>
      </c>
      <c r="O3662" s="21"/>
      <c r="P3662" s="2">
        <v>7.93</v>
      </c>
      <c r="Q3662" s="2"/>
      <c r="R3662" s="10">
        <v>30</v>
      </c>
      <c r="S3662" s="2"/>
      <c r="T3662" s="2"/>
      <c r="U3662" s="2" t="s">
        <v>45</v>
      </c>
      <c r="V3662" s="2"/>
      <c r="W3662" s="2" t="s">
        <v>1229</v>
      </c>
      <c r="X3662" s="2" t="s">
        <v>1141</v>
      </c>
      <c r="Y3662" s="2" t="s">
        <v>216</v>
      </c>
      <c r="Z3662" s="2" t="s">
        <v>3282</v>
      </c>
    </row>
    <row r="3663" spans="1:26" ht="14.25" customHeight="1">
      <c r="A3663" s="1">
        <v>4076</v>
      </c>
      <c r="B3663" s="2">
        <v>1</v>
      </c>
      <c r="C3663" s="1" t="s">
        <v>3269</v>
      </c>
      <c r="D3663" s="1" t="s">
        <v>3270</v>
      </c>
      <c r="E3663" s="1">
        <v>2021</v>
      </c>
      <c r="F3663" s="1" t="s">
        <v>3271</v>
      </c>
      <c r="G3663" s="1" t="s">
        <v>3272</v>
      </c>
      <c r="H3663" s="8" t="str">
        <f>HYPERLINK("https://doi.org/"&amp;G3663)</f>
        <v>https://doi.org/10.3390/rs13163118</v>
      </c>
      <c r="I3663" s="1" t="s">
        <v>3273</v>
      </c>
      <c r="J3663" s="1" t="s">
        <v>2820</v>
      </c>
      <c r="K3663" s="2">
        <v>17</v>
      </c>
      <c r="L3663" s="2"/>
      <c r="M3663" s="2" t="s">
        <v>3281</v>
      </c>
      <c r="N3663" s="25">
        <f t="shared" si="71"/>
        <v>0.23066666666666666</v>
      </c>
      <c r="O3663" s="21"/>
      <c r="P3663" s="2">
        <v>6.92</v>
      </c>
      <c r="Q3663" s="2"/>
      <c r="R3663" s="10">
        <v>30</v>
      </c>
      <c r="S3663" s="2"/>
      <c r="T3663" s="2"/>
      <c r="U3663" s="2" t="s">
        <v>45</v>
      </c>
      <c r="V3663" s="2"/>
      <c r="W3663" s="2" t="s">
        <v>1225</v>
      </c>
      <c r="X3663" s="2" t="s">
        <v>1141</v>
      </c>
      <c r="Y3663" s="2" t="s">
        <v>216</v>
      </c>
      <c r="Z3663" s="2" t="s">
        <v>3282</v>
      </c>
    </row>
    <row r="3664" spans="1:26" ht="14.25" customHeight="1">
      <c r="A3664" s="1">
        <v>4076</v>
      </c>
      <c r="B3664" s="2">
        <v>1</v>
      </c>
      <c r="C3664" s="1" t="s">
        <v>3269</v>
      </c>
      <c r="D3664" s="1" t="s">
        <v>3270</v>
      </c>
      <c r="E3664" s="1">
        <v>2021</v>
      </c>
      <c r="F3664" s="1" t="s">
        <v>3271</v>
      </c>
      <c r="G3664" s="1" t="s">
        <v>3272</v>
      </c>
      <c r="H3664" s="8" t="str">
        <f>HYPERLINK("https://doi.org/"&amp;G3664)</f>
        <v>https://doi.org/10.3390/rs13163118</v>
      </c>
      <c r="I3664" s="1" t="s">
        <v>3273</v>
      </c>
      <c r="J3664" s="1" t="s">
        <v>2820</v>
      </c>
      <c r="K3664" s="2">
        <v>17</v>
      </c>
      <c r="L3664" s="2"/>
      <c r="M3664" s="2" t="s">
        <v>3281</v>
      </c>
      <c r="N3664" s="25">
        <f t="shared" si="71"/>
        <v>0.11333333333333333</v>
      </c>
      <c r="O3664" s="21"/>
      <c r="P3664" s="2">
        <v>3.4</v>
      </c>
      <c r="Q3664" s="2"/>
      <c r="R3664" s="10">
        <v>30</v>
      </c>
      <c r="S3664" s="2"/>
      <c r="T3664" s="2"/>
      <c r="U3664" s="2" t="s">
        <v>45</v>
      </c>
      <c r="V3664" s="2"/>
      <c r="W3664" s="2" t="s">
        <v>1231</v>
      </c>
      <c r="X3664" s="2" t="s">
        <v>1141</v>
      </c>
      <c r="Y3664" s="2" t="s">
        <v>216</v>
      </c>
      <c r="Z3664" s="2" t="s">
        <v>3282</v>
      </c>
    </row>
    <row r="3665" spans="1:26" ht="14.25" customHeight="1">
      <c r="A3665" s="1">
        <v>4076</v>
      </c>
      <c r="B3665" s="2">
        <v>1</v>
      </c>
      <c r="C3665" s="1" t="s">
        <v>3269</v>
      </c>
      <c r="D3665" s="1" t="s">
        <v>3270</v>
      </c>
      <c r="E3665" s="1">
        <v>2021</v>
      </c>
      <c r="F3665" s="1" t="s">
        <v>3271</v>
      </c>
      <c r="G3665" s="1" t="s">
        <v>3272</v>
      </c>
      <c r="H3665" s="8" t="str">
        <f>HYPERLINK("https://doi.org/"&amp;G3665)</f>
        <v>https://doi.org/10.3390/rs13163118</v>
      </c>
      <c r="I3665" s="1" t="s">
        <v>3273</v>
      </c>
      <c r="J3665" s="1" t="s">
        <v>2820</v>
      </c>
      <c r="K3665" s="2">
        <v>17</v>
      </c>
      <c r="L3665" s="2"/>
      <c r="M3665" s="2" t="s">
        <v>3281</v>
      </c>
      <c r="N3665" s="25">
        <f t="shared" si="71"/>
        <v>0.19366666666666665</v>
      </c>
      <c r="O3665" s="21"/>
      <c r="P3665" s="2">
        <v>5.81</v>
      </c>
      <c r="Q3665" s="2"/>
      <c r="R3665" s="10">
        <v>30</v>
      </c>
      <c r="S3665" s="2"/>
      <c r="T3665" s="2"/>
      <c r="U3665" s="2" t="s">
        <v>45</v>
      </c>
      <c r="V3665" s="2"/>
      <c r="W3665" s="2" t="s">
        <v>3276</v>
      </c>
      <c r="X3665" s="2" t="s">
        <v>1141</v>
      </c>
      <c r="Y3665" s="2" t="s">
        <v>216</v>
      </c>
      <c r="Z3665" s="2" t="s">
        <v>3282</v>
      </c>
    </row>
    <row r="3666" spans="1:26" ht="14.25" customHeight="1">
      <c r="A3666" s="1">
        <v>4076</v>
      </c>
      <c r="B3666" s="2">
        <v>1</v>
      </c>
      <c r="C3666" s="1" t="s">
        <v>3269</v>
      </c>
      <c r="D3666" s="1" t="s">
        <v>3270</v>
      </c>
      <c r="E3666" s="1">
        <v>2021</v>
      </c>
      <c r="F3666" s="1" t="s">
        <v>3271</v>
      </c>
      <c r="G3666" s="1" t="s">
        <v>3272</v>
      </c>
      <c r="H3666" s="8" t="str">
        <f>HYPERLINK("https://doi.org/"&amp;G3666)</f>
        <v>https://doi.org/10.3390/rs13163118</v>
      </c>
      <c r="I3666" s="1" t="s">
        <v>3273</v>
      </c>
      <c r="J3666" s="1" t="s">
        <v>2820</v>
      </c>
      <c r="K3666" s="2">
        <v>17</v>
      </c>
      <c r="L3666" s="2"/>
      <c r="M3666" s="2" t="s">
        <v>3281</v>
      </c>
      <c r="N3666" s="25">
        <f t="shared" si="71"/>
        <v>0.15266666666666667</v>
      </c>
      <c r="O3666" s="21"/>
      <c r="P3666" s="2">
        <v>4.58</v>
      </c>
      <c r="Q3666" s="2"/>
      <c r="R3666" s="10">
        <v>30</v>
      </c>
      <c r="S3666" s="2"/>
      <c r="T3666" s="2"/>
      <c r="U3666" s="2" t="s">
        <v>45</v>
      </c>
      <c r="V3666" s="2"/>
      <c r="W3666" s="2" t="s">
        <v>731</v>
      </c>
      <c r="X3666" s="2" t="s">
        <v>1141</v>
      </c>
      <c r="Y3666" s="2" t="s">
        <v>216</v>
      </c>
      <c r="Z3666" s="2" t="s">
        <v>3282</v>
      </c>
    </row>
    <row r="3667" spans="1:26" ht="14.25" customHeight="1">
      <c r="A3667" s="1">
        <v>4058</v>
      </c>
      <c r="B3667" s="2">
        <v>1</v>
      </c>
      <c r="C3667" s="1" t="s">
        <v>3283</v>
      </c>
      <c r="D3667" s="1" t="s">
        <v>3284</v>
      </c>
      <c r="E3667" s="1">
        <v>2021</v>
      </c>
      <c r="F3667" s="1" t="s">
        <v>3285</v>
      </c>
      <c r="G3667" s="1" t="s">
        <v>3286</v>
      </c>
      <c r="H3667" s="8" t="str">
        <f>HYPERLINK("https://doi.org/"&amp;G3667)</f>
        <v>https://doi.org/10.3390/rs13173420</v>
      </c>
      <c r="I3667" s="1" t="s">
        <v>3287</v>
      </c>
      <c r="J3667" s="1" t="s">
        <v>2820</v>
      </c>
      <c r="K3667" s="2">
        <v>1</v>
      </c>
      <c r="L3667" s="2"/>
      <c r="M3667" s="2" t="s">
        <v>3288</v>
      </c>
      <c r="N3667" s="2">
        <v>0.85</v>
      </c>
      <c r="O3667" s="2"/>
      <c r="Q3667" s="2"/>
      <c r="R3667" s="10"/>
      <c r="S3667" s="2"/>
      <c r="T3667" s="2"/>
      <c r="U3667" s="2" t="s">
        <v>35</v>
      </c>
      <c r="V3667" s="2"/>
      <c r="W3667" s="2" t="s">
        <v>680</v>
      </c>
      <c r="X3667" s="2" t="s">
        <v>1141</v>
      </c>
      <c r="Y3667" s="2" t="s">
        <v>3289</v>
      </c>
      <c r="Z3667" s="2" t="s">
        <v>3290</v>
      </c>
    </row>
    <row r="3668" spans="1:26" ht="14.25" customHeight="1">
      <c r="A3668" s="1">
        <v>4058</v>
      </c>
      <c r="B3668" s="2">
        <v>1</v>
      </c>
      <c r="C3668" s="1" t="s">
        <v>3283</v>
      </c>
      <c r="D3668" s="1" t="s">
        <v>3284</v>
      </c>
      <c r="E3668" s="1">
        <v>2021</v>
      </c>
      <c r="F3668" s="1" t="s">
        <v>3285</v>
      </c>
      <c r="G3668" s="1" t="s">
        <v>3286</v>
      </c>
      <c r="H3668" s="8" t="str">
        <f>HYPERLINK("https://doi.org/"&amp;G3668)</f>
        <v>https://doi.org/10.3390/rs13173420</v>
      </c>
      <c r="I3668" s="1" t="s">
        <v>3287</v>
      </c>
      <c r="J3668" s="1" t="s">
        <v>2820</v>
      </c>
      <c r="K3668" s="2">
        <v>1</v>
      </c>
      <c r="L3668" s="2"/>
      <c r="M3668" s="2" t="s">
        <v>3288</v>
      </c>
      <c r="N3668" s="2">
        <v>1.31</v>
      </c>
      <c r="O3668" s="2"/>
      <c r="Q3668" s="2"/>
      <c r="R3668" s="10"/>
      <c r="S3668" s="2"/>
      <c r="T3668" s="2"/>
      <c r="U3668" s="2" t="s">
        <v>35</v>
      </c>
      <c r="V3668" s="2"/>
      <c r="W3668" s="2" t="s">
        <v>3291</v>
      </c>
      <c r="X3668" s="2" t="s">
        <v>1141</v>
      </c>
      <c r="Y3668" s="2" t="s">
        <v>3289</v>
      </c>
      <c r="Z3668" s="2"/>
    </row>
    <row r="3669" spans="1:26" ht="14.25" customHeight="1">
      <c r="A3669" s="1">
        <v>4058</v>
      </c>
      <c r="B3669" s="2">
        <v>1</v>
      </c>
      <c r="C3669" s="1" t="s">
        <v>3283</v>
      </c>
      <c r="D3669" s="1" t="s">
        <v>3284</v>
      </c>
      <c r="E3669" s="1">
        <v>2021</v>
      </c>
      <c r="F3669" s="1" t="s">
        <v>3285</v>
      </c>
      <c r="G3669" s="1" t="s">
        <v>3286</v>
      </c>
      <c r="H3669" s="8" t="str">
        <f>HYPERLINK("https://doi.org/"&amp;G3669)</f>
        <v>https://doi.org/10.3390/rs13173420</v>
      </c>
      <c r="I3669" s="1" t="s">
        <v>3287</v>
      </c>
      <c r="J3669" s="1" t="s">
        <v>2820</v>
      </c>
      <c r="K3669" s="2">
        <v>1</v>
      </c>
      <c r="L3669" s="2"/>
      <c r="M3669" s="2" t="s">
        <v>3288</v>
      </c>
      <c r="N3669" s="2">
        <v>0.92</v>
      </c>
      <c r="O3669" s="2"/>
      <c r="Q3669" s="2"/>
      <c r="R3669" s="10"/>
      <c r="S3669" s="2"/>
      <c r="T3669" s="2"/>
      <c r="U3669" s="2" t="s">
        <v>35</v>
      </c>
      <c r="V3669" s="2"/>
      <c r="W3669" s="2" t="s">
        <v>3292</v>
      </c>
      <c r="X3669" s="2" t="s">
        <v>1141</v>
      </c>
      <c r="Y3669" s="2" t="s">
        <v>3289</v>
      </c>
      <c r="Z3669" s="2"/>
    </row>
    <row r="3670" spans="1:26" ht="14.25" customHeight="1">
      <c r="A3670" s="1">
        <v>4058</v>
      </c>
      <c r="B3670" s="2">
        <v>1</v>
      </c>
      <c r="C3670" s="1" t="s">
        <v>3283</v>
      </c>
      <c r="D3670" s="1" t="s">
        <v>3284</v>
      </c>
      <c r="E3670" s="1">
        <v>2021</v>
      </c>
      <c r="F3670" s="1" t="s">
        <v>3285</v>
      </c>
      <c r="G3670" s="1" t="s">
        <v>3286</v>
      </c>
      <c r="H3670" s="8" t="str">
        <f>HYPERLINK("https://doi.org/"&amp;G3670)</f>
        <v>https://doi.org/10.3390/rs13173420</v>
      </c>
      <c r="I3670" s="1" t="s">
        <v>3287</v>
      </c>
      <c r="J3670" s="1" t="s">
        <v>2820</v>
      </c>
      <c r="K3670" s="2">
        <v>1</v>
      </c>
      <c r="L3670" s="2"/>
      <c r="M3670" s="2" t="s">
        <v>3288</v>
      </c>
      <c r="N3670" s="2">
        <v>0.83</v>
      </c>
      <c r="O3670" s="2"/>
      <c r="Q3670" s="2"/>
      <c r="R3670" s="10"/>
      <c r="S3670" s="2"/>
      <c r="T3670" s="2"/>
      <c r="U3670" s="2" t="s">
        <v>35</v>
      </c>
      <c r="V3670" s="2"/>
      <c r="W3670" s="2" t="s">
        <v>3293</v>
      </c>
      <c r="X3670" s="2" t="s">
        <v>1141</v>
      </c>
      <c r="Y3670" s="2" t="s">
        <v>3289</v>
      </c>
      <c r="Z3670" s="2"/>
    </row>
    <row r="3671" spans="1:26" ht="14.25" customHeight="1">
      <c r="A3671" s="1">
        <v>4058</v>
      </c>
      <c r="B3671" s="2">
        <v>1</v>
      </c>
      <c r="C3671" s="1" t="s">
        <v>3283</v>
      </c>
      <c r="D3671" s="1" t="s">
        <v>3284</v>
      </c>
      <c r="E3671" s="1">
        <v>2021</v>
      </c>
      <c r="F3671" s="1" t="s">
        <v>3285</v>
      </c>
      <c r="G3671" s="1" t="s">
        <v>3286</v>
      </c>
      <c r="H3671" s="8" t="str">
        <f>HYPERLINK("https://doi.org/"&amp;G3671)</f>
        <v>https://doi.org/10.3390/rs13173420</v>
      </c>
      <c r="I3671" s="1" t="s">
        <v>3287</v>
      </c>
      <c r="J3671" s="1" t="s">
        <v>2820</v>
      </c>
      <c r="K3671" s="2">
        <v>1</v>
      </c>
      <c r="L3671" s="2"/>
      <c r="M3671" s="2" t="s">
        <v>3288</v>
      </c>
      <c r="N3671" s="2">
        <v>0.82</v>
      </c>
      <c r="O3671" s="2"/>
      <c r="Q3671" s="2"/>
      <c r="R3671" s="10"/>
      <c r="S3671" s="2"/>
      <c r="T3671" s="2"/>
      <c r="U3671" s="2" t="s">
        <v>35</v>
      </c>
      <c r="V3671" s="2"/>
      <c r="W3671" s="2" t="s">
        <v>3294</v>
      </c>
      <c r="X3671" s="2" t="s">
        <v>1141</v>
      </c>
      <c r="Y3671" s="2" t="s">
        <v>3289</v>
      </c>
      <c r="Z3671" s="2"/>
    </row>
    <row r="3672" spans="1:26" ht="14.25" customHeight="1">
      <c r="A3672" s="1">
        <v>4058</v>
      </c>
      <c r="B3672" s="2">
        <v>1</v>
      </c>
      <c r="C3672" s="1" t="s">
        <v>3283</v>
      </c>
      <c r="D3672" s="1" t="s">
        <v>3284</v>
      </c>
      <c r="E3672" s="1">
        <v>2021</v>
      </c>
      <c r="F3672" s="1" t="s">
        <v>3285</v>
      </c>
      <c r="G3672" s="1" t="s">
        <v>3286</v>
      </c>
      <c r="H3672" s="8" t="str">
        <f>HYPERLINK("https://doi.org/"&amp;G3672)</f>
        <v>https://doi.org/10.3390/rs13173420</v>
      </c>
      <c r="I3672" s="1" t="s">
        <v>3287</v>
      </c>
      <c r="J3672" s="1" t="s">
        <v>2820</v>
      </c>
      <c r="K3672" s="2">
        <v>1</v>
      </c>
      <c r="L3672" s="2"/>
      <c r="M3672" s="2" t="s">
        <v>3288</v>
      </c>
      <c r="N3672" s="2">
        <v>1.1399999999999999</v>
      </c>
      <c r="O3672" s="2"/>
      <c r="Q3672" s="2"/>
      <c r="R3672" s="10"/>
      <c r="S3672" s="2"/>
      <c r="T3672" s="2"/>
      <c r="U3672" s="2" t="s">
        <v>35</v>
      </c>
      <c r="V3672" s="2"/>
      <c r="W3672" s="2" t="s">
        <v>3295</v>
      </c>
      <c r="X3672" s="2" t="s">
        <v>1141</v>
      </c>
      <c r="Y3672" s="2" t="s">
        <v>3289</v>
      </c>
      <c r="Z3672" s="2"/>
    </row>
    <row r="3673" spans="1:26" ht="14.25" customHeight="1">
      <c r="A3673" s="1">
        <v>4058</v>
      </c>
      <c r="B3673" s="2">
        <v>1</v>
      </c>
      <c r="C3673" s="1" t="s">
        <v>3283</v>
      </c>
      <c r="D3673" s="1" t="s">
        <v>3284</v>
      </c>
      <c r="E3673" s="1">
        <v>2021</v>
      </c>
      <c r="F3673" s="1" t="s">
        <v>3285</v>
      </c>
      <c r="G3673" s="1" t="s">
        <v>3286</v>
      </c>
      <c r="H3673" s="8" t="str">
        <f>HYPERLINK("https://doi.org/"&amp;G3673)</f>
        <v>https://doi.org/10.3390/rs13173420</v>
      </c>
      <c r="I3673" s="1" t="s">
        <v>3287</v>
      </c>
      <c r="J3673" s="1" t="s">
        <v>2820</v>
      </c>
      <c r="K3673" s="2">
        <v>1</v>
      </c>
      <c r="L3673" s="2"/>
      <c r="M3673" s="2" t="s">
        <v>3288</v>
      </c>
      <c r="N3673" s="2">
        <v>0.91</v>
      </c>
      <c r="O3673" s="2"/>
      <c r="Q3673" s="2"/>
      <c r="R3673" s="10"/>
      <c r="S3673" s="2"/>
      <c r="T3673" s="2"/>
      <c r="U3673" s="2" t="s">
        <v>35</v>
      </c>
      <c r="V3673" s="2"/>
      <c r="W3673" s="2" t="s">
        <v>3296</v>
      </c>
      <c r="X3673" s="2" t="s">
        <v>1141</v>
      </c>
      <c r="Y3673" s="2" t="s">
        <v>3289</v>
      </c>
      <c r="Z3673" s="2"/>
    </row>
    <row r="3674" spans="1:26" ht="14.25" customHeight="1">
      <c r="A3674" s="1">
        <v>4058</v>
      </c>
      <c r="B3674" s="2">
        <v>1</v>
      </c>
      <c r="C3674" s="1" t="s">
        <v>3283</v>
      </c>
      <c r="D3674" s="1" t="s">
        <v>3284</v>
      </c>
      <c r="E3674" s="1">
        <v>2021</v>
      </c>
      <c r="F3674" s="1" t="s">
        <v>3285</v>
      </c>
      <c r="G3674" s="1" t="s">
        <v>3286</v>
      </c>
      <c r="H3674" s="8" t="str">
        <f>HYPERLINK("https://doi.org/"&amp;G3674)</f>
        <v>https://doi.org/10.3390/rs13173420</v>
      </c>
      <c r="I3674" s="1" t="s">
        <v>3287</v>
      </c>
      <c r="J3674" s="1" t="s">
        <v>2820</v>
      </c>
      <c r="K3674" s="2">
        <v>1</v>
      </c>
      <c r="L3674" s="2"/>
      <c r="M3674" s="2" t="s">
        <v>3288</v>
      </c>
      <c r="N3674" s="2">
        <v>1.05</v>
      </c>
      <c r="O3674" s="2"/>
      <c r="Q3674" s="2"/>
      <c r="R3674" s="10"/>
      <c r="S3674" s="2"/>
      <c r="T3674" s="2"/>
      <c r="U3674" s="2" t="s">
        <v>35</v>
      </c>
      <c r="V3674" s="2"/>
      <c r="W3674" s="2" t="s">
        <v>3297</v>
      </c>
      <c r="X3674" s="2" t="s">
        <v>1141</v>
      </c>
      <c r="Y3674" s="2" t="s">
        <v>3289</v>
      </c>
      <c r="Z3674" s="2"/>
    </row>
    <row r="3675" spans="1:26" ht="14.25" customHeight="1">
      <c r="A3675" s="1">
        <v>4058</v>
      </c>
      <c r="B3675" s="2">
        <v>1</v>
      </c>
      <c r="C3675" s="1" t="s">
        <v>3283</v>
      </c>
      <c r="D3675" s="1" t="s">
        <v>3284</v>
      </c>
      <c r="E3675" s="1">
        <v>2021</v>
      </c>
      <c r="F3675" s="1" t="s">
        <v>3285</v>
      </c>
      <c r="G3675" s="1" t="s">
        <v>3286</v>
      </c>
      <c r="H3675" s="8" t="str">
        <f>HYPERLINK("https://doi.org/"&amp;G3675)</f>
        <v>https://doi.org/10.3390/rs13173420</v>
      </c>
      <c r="I3675" s="1" t="s">
        <v>3287</v>
      </c>
      <c r="J3675" s="1" t="s">
        <v>2820</v>
      </c>
      <c r="K3675" s="2">
        <v>1</v>
      </c>
      <c r="L3675" s="2"/>
      <c r="M3675" s="2" t="s">
        <v>3288</v>
      </c>
      <c r="N3675" s="2">
        <v>1.1599999999999999</v>
      </c>
      <c r="O3675" s="2"/>
      <c r="Q3675" s="2"/>
      <c r="R3675" s="10"/>
      <c r="S3675" s="2"/>
      <c r="T3675" s="2"/>
      <c r="U3675" s="2" t="s">
        <v>35</v>
      </c>
      <c r="V3675" s="2"/>
      <c r="W3675" s="2" t="s">
        <v>3298</v>
      </c>
      <c r="X3675" s="2" t="s">
        <v>1141</v>
      </c>
      <c r="Y3675" s="2" t="s">
        <v>3289</v>
      </c>
      <c r="Z3675" s="2"/>
    </row>
    <row r="3676" spans="1:26" ht="14.25" customHeight="1">
      <c r="A3676" s="1">
        <v>4058</v>
      </c>
      <c r="B3676" s="2">
        <v>1</v>
      </c>
      <c r="C3676" s="1" t="s">
        <v>3283</v>
      </c>
      <c r="D3676" s="1" t="s">
        <v>3284</v>
      </c>
      <c r="E3676" s="1">
        <v>2021</v>
      </c>
      <c r="F3676" s="1" t="s">
        <v>3285</v>
      </c>
      <c r="G3676" s="1" t="s">
        <v>3286</v>
      </c>
      <c r="H3676" s="8" t="str">
        <f>HYPERLINK("https://doi.org/"&amp;G3676)</f>
        <v>https://doi.org/10.3390/rs13173420</v>
      </c>
      <c r="I3676" s="1" t="s">
        <v>3287</v>
      </c>
      <c r="J3676" s="1" t="s">
        <v>2820</v>
      </c>
      <c r="K3676" s="2">
        <v>1</v>
      </c>
      <c r="L3676" s="2"/>
      <c r="M3676" s="2" t="s">
        <v>3288</v>
      </c>
      <c r="N3676" s="2">
        <v>1.29</v>
      </c>
      <c r="O3676" s="2"/>
      <c r="Q3676" s="2"/>
      <c r="R3676" s="10"/>
      <c r="S3676" s="2"/>
      <c r="T3676" s="2"/>
      <c r="U3676" s="2" t="s">
        <v>35</v>
      </c>
      <c r="V3676" s="2"/>
      <c r="W3676" s="2" t="s">
        <v>3299</v>
      </c>
      <c r="X3676" s="2" t="s">
        <v>1141</v>
      </c>
      <c r="Y3676" s="2" t="s">
        <v>3289</v>
      </c>
      <c r="Z3676" s="2"/>
    </row>
    <row r="3677" spans="1:26" ht="14.25" customHeight="1">
      <c r="A3677" s="1">
        <v>4058</v>
      </c>
      <c r="B3677" s="2">
        <v>1</v>
      </c>
      <c r="C3677" s="1" t="s">
        <v>3283</v>
      </c>
      <c r="D3677" s="1" t="s">
        <v>3284</v>
      </c>
      <c r="E3677" s="1">
        <v>2021</v>
      </c>
      <c r="F3677" s="1" t="s">
        <v>3285</v>
      </c>
      <c r="G3677" s="1" t="s">
        <v>3286</v>
      </c>
      <c r="H3677" s="8" t="str">
        <f>HYPERLINK("https://doi.org/"&amp;G3677)</f>
        <v>https://doi.org/10.3390/rs13173420</v>
      </c>
      <c r="I3677" s="1" t="s">
        <v>3287</v>
      </c>
      <c r="J3677" s="1" t="s">
        <v>2820</v>
      </c>
      <c r="K3677" s="2">
        <v>1</v>
      </c>
      <c r="L3677" s="2"/>
      <c r="M3677" s="2" t="s">
        <v>3288</v>
      </c>
      <c r="N3677" s="2">
        <v>0.95</v>
      </c>
      <c r="O3677" s="2"/>
      <c r="Q3677" s="2"/>
      <c r="R3677" s="10"/>
      <c r="S3677" s="2"/>
      <c r="T3677" s="2"/>
      <c r="U3677" s="2" t="s">
        <v>35</v>
      </c>
      <c r="V3677" s="2"/>
      <c r="W3677" s="2" t="s">
        <v>3300</v>
      </c>
      <c r="X3677" s="2" t="s">
        <v>1141</v>
      </c>
      <c r="Y3677" s="2" t="s">
        <v>3289</v>
      </c>
      <c r="Z3677" s="2"/>
    </row>
    <row r="3678" spans="1:26" ht="14.25" customHeight="1">
      <c r="A3678" s="1">
        <v>4058</v>
      </c>
      <c r="B3678" s="2">
        <v>1</v>
      </c>
      <c r="C3678" s="1" t="s">
        <v>3283</v>
      </c>
      <c r="D3678" s="1" t="s">
        <v>3284</v>
      </c>
      <c r="E3678" s="1">
        <v>2021</v>
      </c>
      <c r="F3678" s="1" t="s">
        <v>3285</v>
      </c>
      <c r="G3678" s="1" t="s">
        <v>3286</v>
      </c>
      <c r="H3678" s="8" t="str">
        <f>HYPERLINK("https://doi.org/"&amp;G3678)</f>
        <v>https://doi.org/10.3390/rs13173420</v>
      </c>
      <c r="I3678" s="1" t="s">
        <v>3287</v>
      </c>
      <c r="J3678" s="1" t="s">
        <v>2820</v>
      </c>
      <c r="K3678" s="2">
        <v>1</v>
      </c>
      <c r="L3678" s="2"/>
      <c r="M3678" s="2" t="s">
        <v>3301</v>
      </c>
      <c r="N3678" s="2">
        <v>0.91</v>
      </c>
      <c r="O3678" s="2"/>
      <c r="Q3678" s="2"/>
      <c r="R3678" s="10"/>
      <c r="S3678" s="2"/>
      <c r="T3678" s="2"/>
      <c r="U3678" s="2" t="s">
        <v>35</v>
      </c>
      <c r="V3678" s="2"/>
      <c r="W3678" s="2" t="s">
        <v>680</v>
      </c>
      <c r="X3678" s="2" t="s">
        <v>1141</v>
      </c>
      <c r="Y3678" s="2" t="s">
        <v>3302</v>
      </c>
      <c r="Z3678" s="2"/>
    </row>
    <row r="3679" spans="1:26" ht="14.25" customHeight="1">
      <c r="A3679" s="1">
        <v>4058</v>
      </c>
      <c r="B3679" s="2">
        <v>1</v>
      </c>
      <c r="C3679" s="1" t="s">
        <v>3283</v>
      </c>
      <c r="D3679" s="1" t="s">
        <v>3284</v>
      </c>
      <c r="E3679" s="1">
        <v>2021</v>
      </c>
      <c r="F3679" s="1" t="s">
        <v>3285</v>
      </c>
      <c r="G3679" s="1" t="s">
        <v>3286</v>
      </c>
      <c r="H3679" s="8" t="str">
        <f>HYPERLINK("https://doi.org/"&amp;G3679)</f>
        <v>https://doi.org/10.3390/rs13173420</v>
      </c>
      <c r="I3679" s="1" t="s">
        <v>3287</v>
      </c>
      <c r="J3679" s="1" t="s">
        <v>2820</v>
      </c>
      <c r="K3679" s="2">
        <v>1</v>
      </c>
      <c r="L3679" s="2"/>
      <c r="M3679" s="2" t="s">
        <v>3301</v>
      </c>
      <c r="N3679" s="2">
        <v>1.07</v>
      </c>
      <c r="O3679" s="2"/>
      <c r="Q3679" s="2"/>
      <c r="R3679" s="10"/>
      <c r="S3679" s="2"/>
      <c r="T3679" s="2"/>
      <c r="U3679" s="2" t="s">
        <v>35</v>
      </c>
      <c r="V3679" s="2"/>
      <c r="W3679" s="2" t="s">
        <v>3291</v>
      </c>
      <c r="X3679" s="2" t="s">
        <v>1141</v>
      </c>
      <c r="Y3679" s="2" t="s">
        <v>3302</v>
      </c>
      <c r="Z3679" s="2"/>
    </row>
    <row r="3680" spans="1:26" ht="14.25" customHeight="1">
      <c r="A3680" s="1">
        <v>4058</v>
      </c>
      <c r="B3680" s="2">
        <v>1</v>
      </c>
      <c r="C3680" s="1" t="s">
        <v>3283</v>
      </c>
      <c r="D3680" s="1" t="s">
        <v>3284</v>
      </c>
      <c r="E3680" s="1">
        <v>2021</v>
      </c>
      <c r="F3680" s="1" t="s">
        <v>3285</v>
      </c>
      <c r="G3680" s="1" t="s">
        <v>3286</v>
      </c>
      <c r="H3680" s="8" t="str">
        <f>HYPERLINK("https://doi.org/"&amp;G3680)</f>
        <v>https://doi.org/10.3390/rs13173420</v>
      </c>
      <c r="I3680" s="1" t="s">
        <v>3287</v>
      </c>
      <c r="J3680" s="1" t="s">
        <v>2820</v>
      </c>
      <c r="K3680" s="2">
        <v>1</v>
      </c>
      <c r="L3680" s="2"/>
      <c r="M3680" s="2" t="s">
        <v>3301</v>
      </c>
      <c r="N3680" s="2">
        <v>0.94</v>
      </c>
      <c r="O3680" s="2"/>
      <c r="Q3680" s="2"/>
      <c r="R3680" s="10"/>
      <c r="S3680" s="2"/>
      <c r="T3680" s="2"/>
      <c r="U3680" s="2" t="s">
        <v>35</v>
      </c>
      <c r="V3680" s="2"/>
      <c r="W3680" s="2" t="s">
        <v>3292</v>
      </c>
      <c r="X3680" s="2" t="s">
        <v>1141</v>
      </c>
      <c r="Y3680" s="2" t="s">
        <v>3302</v>
      </c>
      <c r="Z3680" s="2"/>
    </row>
    <row r="3681" spans="1:26" ht="14.25" customHeight="1">
      <c r="A3681" s="1">
        <v>4058</v>
      </c>
      <c r="B3681" s="2">
        <v>1</v>
      </c>
      <c r="C3681" s="1" t="s">
        <v>3283</v>
      </c>
      <c r="D3681" s="1" t="s">
        <v>3284</v>
      </c>
      <c r="E3681" s="1">
        <v>2021</v>
      </c>
      <c r="F3681" s="1" t="s">
        <v>3285</v>
      </c>
      <c r="G3681" s="1" t="s">
        <v>3286</v>
      </c>
      <c r="H3681" s="8" t="str">
        <f>HYPERLINK("https://doi.org/"&amp;G3681)</f>
        <v>https://doi.org/10.3390/rs13173420</v>
      </c>
      <c r="I3681" s="1" t="s">
        <v>3287</v>
      </c>
      <c r="J3681" s="1" t="s">
        <v>2820</v>
      </c>
      <c r="K3681" s="2">
        <v>1</v>
      </c>
      <c r="L3681" s="2"/>
      <c r="M3681" s="2" t="s">
        <v>3301</v>
      </c>
      <c r="N3681" s="2">
        <v>0.76</v>
      </c>
      <c r="O3681" s="2"/>
      <c r="Q3681" s="2"/>
      <c r="R3681" s="10"/>
      <c r="S3681" s="2"/>
      <c r="T3681" s="2"/>
      <c r="U3681" s="2" t="s">
        <v>35</v>
      </c>
      <c r="V3681" s="2"/>
      <c r="W3681" s="2" t="s">
        <v>3293</v>
      </c>
      <c r="X3681" s="2" t="s">
        <v>1141</v>
      </c>
      <c r="Y3681" s="2" t="s">
        <v>3302</v>
      </c>
      <c r="Z3681" s="2"/>
    </row>
    <row r="3682" spans="1:26" ht="14.25" customHeight="1">
      <c r="A3682" s="1">
        <v>4058</v>
      </c>
      <c r="B3682" s="2">
        <v>1</v>
      </c>
      <c r="C3682" s="1" t="s">
        <v>3283</v>
      </c>
      <c r="D3682" s="1" t="s">
        <v>3284</v>
      </c>
      <c r="E3682" s="1">
        <v>2021</v>
      </c>
      <c r="F3682" s="1" t="s">
        <v>3285</v>
      </c>
      <c r="G3682" s="1" t="s">
        <v>3286</v>
      </c>
      <c r="H3682" s="8" t="str">
        <f>HYPERLINK("https://doi.org/"&amp;G3682)</f>
        <v>https://doi.org/10.3390/rs13173420</v>
      </c>
      <c r="I3682" s="1" t="s">
        <v>3287</v>
      </c>
      <c r="J3682" s="1" t="s">
        <v>2820</v>
      </c>
      <c r="K3682" s="2">
        <v>1</v>
      </c>
      <c r="L3682" s="2"/>
      <c r="M3682" s="2" t="s">
        <v>3301</v>
      </c>
      <c r="N3682" s="2">
        <v>0.81</v>
      </c>
      <c r="O3682" s="2"/>
      <c r="Q3682" s="2"/>
      <c r="R3682" s="10"/>
      <c r="S3682" s="2"/>
      <c r="T3682" s="2"/>
      <c r="U3682" s="2" t="s">
        <v>35</v>
      </c>
      <c r="V3682" s="2"/>
      <c r="W3682" s="2" t="s">
        <v>3294</v>
      </c>
      <c r="X3682" s="2" t="s">
        <v>1141</v>
      </c>
      <c r="Y3682" s="2" t="s">
        <v>3302</v>
      </c>
      <c r="Z3682" s="2"/>
    </row>
    <row r="3683" spans="1:26" ht="14.25" customHeight="1">
      <c r="A3683" s="1">
        <v>4058</v>
      </c>
      <c r="B3683" s="2">
        <v>1</v>
      </c>
      <c r="C3683" s="1" t="s">
        <v>3283</v>
      </c>
      <c r="D3683" s="1" t="s">
        <v>3284</v>
      </c>
      <c r="E3683" s="1">
        <v>2021</v>
      </c>
      <c r="F3683" s="1" t="s">
        <v>3285</v>
      </c>
      <c r="G3683" s="1" t="s">
        <v>3286</v>
      </c>
      <c r="H3683" s="8" t="str">
        <f>HYPERLINK("https://doi.org/"&amp;G3683)</f>
        <v>https://doi.org/10.3390/rs13173420</v>
      </c>
      <c r="I3683" s="1" t="s">
        <v>3287</v>
      </c>
      <c r="J3683" s="1" t="s">
        <v>2820</v>
      </c>
      <c r="K3683" s="2">
        <v>1</v>
      </c>
      <c r="L3683" s="2"/>
      <c r="M3683" s="2" t="s">
        <v>3301</v>
      </c>
      <c r="N3683" s="2">
        <v>1.1200000000000001</v>
      </c>
      <c r="O3683" s="2"/>
      <c r="Q3683" s="2"/>
      <c r="R3683" s="10"/>
      <c r="S3683" s="2"/>
      <c r="T3683" s="2"/>
      <c r="U3683" s="2" t="s">
        <v>35</v>
      </c>
      <c r="V3683" s="2"/>
      <c r="W3683" s="2" t="s">
        <v>3295</v>
      </c>
      <c r="X3683" s="2" t="s">
        <v>1141</v>
      </c>
      <c r="Y3683" s="2" t="s">
        <v>3302</v>
      </c>
      <c r="Z3683" s="2"/>
    </row>
    <row r="3684" spans="1:26" ht="14.25" customHeight="1">
      <c r="A3684" s="1">
        <v>4058</v>
      </c>
      <c r="B3684" s="2">
        <v>1</v>
      </c>
      <c r="C3684" s="1" t="s">
        <v>3283</v>
      </c>
      <c r="D3684" s="1" t="s">
        <v>3284</v>
      </c>
      <c r="E3684" s="1">
        <v>2021</v>
      </c>
      <c r="F3684" s="1" t="s">
        <v>3285</v>
      </c>
      <c r="G3684" s="1" t="s">
        <v>3286</v>
      </c>
      <c r="H3684" s="8" t="str">
        <f>HYPERLINK("https://doi.org/"&amp;G3684)</f>
        <v>https://doi.org/10.3390/rs13173420</v>
      </c>
      <c r="I3684" s="1" t="s">
        <v>3287</v>
      </c>
      <c r="J3684" s="1" t="s">
        <v>2820</v>
      </c>
      <c r="K3684" s="2">
        <v>1</v>
      </c>
      <c r="L3684" s="2"/>
      <c r="M3684" s="2" t="s">
        <v>3301</v>
      </c>
      <c r="N3684" s="2">
        <v>0.9</v>
      </c>
      <c r="O3684" s="2"/>
      <c r="Q3684" s="2"/>
      <c r="R3684" s="10"/>
      <c r="S3684" s="2"/>
      <c r="T3684" s="2"/>
      <c r="U3684" s="2" t="s">
        <v>35</v>
      </c>
      <c r="V3684" s="2"/>
      <c r="W3684" s="2" t="s">
        <v>3296</v>
      </c>
      <c r="X3684" s="2" t="s">
        <v>1141</v>
      </c>
      <c r="Y3684" s="2" t="s">
        <v>3302</v>
      </c>
      <c r="Z3684" s="2"/>
    </row>
    <row r="3685" spans="1:26" ht="14.25" customHeight="1">
      <c r="A3685" s="1">
        <v>4058</v>
      </c>
      <c r="B3685" s="2">
        <v>1</v>
      </c>
      <c r="C3685" s="1" t="s">
        <v>3283</v>
      </c>
      <c r="D3685" s="1" t="s">
        <v>3284</v>
      </c>
      <c r="E3685" s="1">
        <v>2021</v>
      </c>
      <c r="F3685" s="1" t="s">
        <v>3285</v>
      </c>
      <c r="G3685" s="1" t="s">
        <v>3286</v>
      </c>
      <c r="H3685" s="8" t="str">
        <f>HYPERLINK("https://doi.org/"&amp;G3685)</f>
        <v>https://doi.org/10.3390/rs13173420</v>
      </c>
      <c r="I3685" s="1" t="s">
        <v>3287</v>
      </c>
      <c r="J3685" s="1" t="s">
        <v>2820</v>
      </c>
      <c r="K3685" s="2">
        <v>1</v>
      </c>
      <c r="L3685" s="2"/>
      <c r="M3685" s="2" t="s">
        <v>3301</v>
      </c>
      <c r="N3685" s="2">
        <v>1.0900000000000001</v>
      </c>
      <c r="O3685" s="2"/>
      <c r="Q3685" s="2"/>
      <c r="R3685" s="10"/>
      <c r="S3685" s="2"/>
      <c r="T3685" s="2"/>
      <c r="U3685" s="2" t="s">
        <v>35</v>
      </c>
      <c r="V3685" s="2"/>
      <c r="W3685" s="2" t="s">
        <v>3297</v>
      </c>
      <c r="X3685" s="2" t="s">
        <v>1141</v>
      </c>
      <c r="Y3685" s="2" t="s">
        <v>3302</v>
      </c>
      <c r="Z3685" s="2"/>
    </row>
    <row r="3686" spans="1:26" ht="14.25" customHeight="1">
      <c r="A3686" s="1">
        <v>4058</v>
      </c>
      <c r="B3686" s="2">
        <v>1</v>
      </c>
      <c r="C3686" s="1" t="s">
        <v>3283</v>
      </c>
      <c r="D3686" s="1" t="s">
        <v>3284</v>
      </c>
      <c r="E3686" s="1">
        <v>2021</v>
      </c>
      <c r="F3686" s="1" t="s">
        <v>3285</v>
      </c>
      <c r="G3686" s="1" t="s">
        <v>3286</v>
      </c>
      <c r="H3686" s="8" t="str">
        <f>HYPERLINK("https://doi.org/"&amp;G3686)</f>
        <v>https://doi.org/10.3390/rs13173420</v>
      </c>
      <c r="I3686" s="1" t="s">
        <v>3287</v>
      </c>
      <c r="J3686" s="1" t="s">
        <v>2820</v>
      </c>
      <c r="K3686" s="2">
        <v>1</v>
      </c>
      <c r="L3686" s="2"/>
      <c r="M3686" s="2" t="s">
        <v>3301</v>
      </c>
      <c r="N3686" s="2">
        <v>1.28</v>
      </c>
      <c r="O3686" s="2"/>
      <c r="Q3686" s="2"/>
      <c r="R3686" s="10"/>
      <c r="S3686" s="2"/>
      <c r="T3686" s="2"/>
      <c r="U3686" s="2" t="s">
        <v>35</v>
      </c>
      <c r="V3686" s="2"/>
      <c r="W3686" s="2" t="s">
        <v>3298</v>
      </c>
      <c r="X3686" s="2" t="s">
        <v>1141</v>
      </c>
      <c r="Y3686" s="2" t="s">
        <v>3302</v>
      </c>
      <c r="Z3686" s="2"/>
    </row>
    <row r="3687" spans="1:26" ht="14.25" customHeight="1">
      <c r="A3687" s="1">
        <v>4058</v>
      </c>
      <c r="B3687" s="2">
        <v>1</v>
      </c>
      <c r="C3687" s="1" t="s">
        <v>3283</v>
      </c>
      <c r="D3687" s="1" t="s">
        <v>3284</v>
      </c>
      <c r="E3687" s="1">
        <v>2021</v>
      </c>
      <c r="F3687" s="1" t="s">
        <v>3285</v>
      </c>
      <c r="G3687" s="1" t="s">
        <v>3286</v>
      </c>
      <c r="H3687" s="8" t="str">
        <f>HYPERLINK("https://doi.org/"&amp;G3687)</f>
        <v>https://doi.org/10.3390/rs13173420</v>
      </c>
      <c r="I3687" s="1" t="s">
        <v>3287</v>
      </c>
      <c r="J3687" s="1" t="s">
        <v>2820</v>
      </c>
      <c r="K3687" s="2">
        <v>1</v>
      </c>
      <c r="L3687" s="2"/>
      <c r="M3687" s="2" t="s">
        <v>3301</v>
      </c>
      <c r="N3687" s="2">
        <v>1.08</v>
      </c>
      <c r="O3687" s="2"/>
      <c r="Q3687" s="2"/>
      <c r="R3687" s="10"/>
      <c r="S3687" s="2"/>
      <c r="T3687" s="2"/>
      <c r="U3687" s="2" t="s">
        <v>35</v>
      </c>
      <c r="V3687" s="2"/>
      <c r="W3687" s="2" t="s">
        <v>3299</v>
      </c>
      <c r="X3687" s="2" t="s">
        <v>1141</v>
      </c>
      <c r="Y3687" s="2" t="s">
        <v>3302</v>
      </c>
      <c r="Z3687" s="2"/>
    </row>
    <row r="3688" spans="1:26" ht="14.25" customHeight="1">
      <c r="A3688" s="1">
        <v>4058</v>
      </c>
      <c r="B3688" s="2">
        <v>1</v>
      </c>
      <c r="C3688" s="1" t="s">
        <v>3283</v>
      </c>
      <c r="D3688" s="1" t="s">
        <v>3284</v>
      </c>
      <c r="E3688" s="1">
        <v>2021</v>
      </c>
      <c r="F3688" s="1" t="s">
        <v>3285</v>
      </c>
      <c r="G3688" s="1" t="s">
        <v>3286</v>
      </c>
      <c r="H3688" s="8" t="str">
        <f>HYPERLINK("https://doi.org/"&amp;G3688)</f>
        <v>https://doi.org/10.3390/rs13173420</v>
      </c>
      <c r="I3688" s="1" t="s">
        <v>3287</v>
      </c>
      <c r="J3688" s="1" t="s">
        <v>2820</v>
      </c>
      <c r="K3688" s="2">
        <v>1</v>
      </c>
      <c r="L3688" s="2"/>
      <c r="M3688" s="2" t="s">
        <v>3301</v>
      </c>
      <c r="N3688" s="2">
        <v>0.95</v>
      </c>
      <c r="O3688" s="2"/>
      <c r="Q3688" s="2"/>
      <c r="R3688" s="10"/>
      <c r="S3688" s="2"/>
      <c r="T3688" s="2"/>
      <c r="U3688" s="2" t="s">
        <v>35</v>
      </c>
      <c r="V3688" s="2"/>
      <c r="W3688" s="2" t="s">
        <v>3300</v>
      </c>
      <c r="X3688" s="2" t="s">
        <v>1141</v>
      </c>
      <c r="Y3688" s="2" t="s">
        <v>3302</v>
      </c>
      <c r="Z3688" s="2"/>
    </row>
    <row r="3689" spans="1:26" ht="14.25" customHeight="1">
      <c r="A3689" s="1">
        <v>1917</v>
      </c>
      <c r="B3689" s="2">
        <v>1</v>
      </c>
      <c r="C3689" s="1" t="s">
        <v>3303</v>
      </c>
      <c r="D3689" s="1" t="s">
        <v>3304</v>
      </c>
      <c r="E3689" s="1">
        <v>2012</v>
      </c>
      <c r="F3689" s="1" t="s">
        <v>3305</v>
      </c>
      <c r="G3689" s="1" t="s">
        <v>3306</v>
      </c>
      <c r="H3689" s="8" t="str">
        <f>HYPERLINK("https://doi.org/"&amp;G3689)</f>
        <v>https://doi.org/10.3390/rs4030703</v>
      </c>
      <c r="I3689" s="1" t="s">
        <v>3307</v>
      </c>
      <c r="J3689" s="1" t="s">
        <v>2820</v>
      </c>
      <c r="K3689" s="2">
        <v>1</v>
      </c>
      <c r="M3689" s="2" t="s">
        <v>207</v>
      </c>
      <c r="N3689" s="9">
        <f>S3689*Unit_conversion!$C$5</f>
        <v>2.8520894293701966</v>
      </c>
      <c r="R3689" s="10"/>
      <c r="S3689" s="2">
        <v>81</v>
      </c>
      <c r="U3689" s="2" t="s">
        <v>26</v>
      </c>
      <c r="V3689" s="2" t="s">
        <v>1081</v>
      </c>
      <c r="W3689" s="2" t="s">
        <v>2309</v>
      </c>
      <c r="X3689" s="2" t="s">
        <v>1141</v>
      </c>
    </row>
    <row r="3690" spans="1:26" ht="14.25" customHeight="1">
      <c r="A3690" s="1">
        <v>1917</v>
      </c>
      <c r="B3690" s="2">
        <v>1</v>
      </c>
      <c r="C3690" s="1" t="s">
        <v>3303</v>
      </c>
      <c r="D3690" s="1" t="s">
        <v>3304</v>
      </c>
      <c r="E3690" s="1">
        <v>2012</v>
      </c>
      <c r="F3690" s="1" t="s">
        <v>3305</v>
      </c>
      <c r="G3690" s="1" t="s">
        <v>3306</v>
      </c>
      <c r="H3690" s="8" t="str">
        <f>HYPERLINK("https://doi.org/"&amp;G3690)</f>
        <v>https://doi.org/10.3390/rs4030703</v>
      </c>
      <c r="I3690" s="1" t="s">
        <v>3307</v>
      </c>
      <c r="J3690" s="1" t="s">
        <v>2820</v>
      </c>
      <c r="K3690" s="2">
        <v>1</v>
      </c>
      <c r="L3690" s="2"/>
      <c r="M3690" s="2" t="s">
        <v>207</v>
      </c>
      <c r="N3690" s="9">
        <f>S3690*Unit_conversion!$C$5</f>
        <v>1.1971733407232923</v>
      </c>
      <c r="O3690" s="2"/>
      <c r="P3690" s="2"/>
      <c r="Q3690" s="2"/>
      <c r="R3690" s="10"/>
      <c r="S3690" s="2">
        <v>34</v>
      </c>
      <c r="T3690" s="2"/>
      <c r="U3690" s="2" t="s">
        <v>26</v>
      </c>
      <c r="V3690" s="2" t="s">
        <v>29</v>
      </c>
      <c r="W3690" s="2" t="s">
        <v>2311</v>
      </c>
      <c r="X3690" s="2" t="s">
        <v>1141</v>
      </c>
      <c r="Y3690" s="2"/>
    </row>
    <row r="3691" spans="1:26" ht="14.25" customHeight="1">
      <c r="A3691" s="1">
        <v>1586</v>
      </c>
      <c r="B3691" s="2">
        <v>1</v>
      </c>
      <c r="C3691" s="1" t="s">
        <v>3308</v>
      </c>
      <c r="D3691" s="1" t="s">
        <v>3309</v>
      </c>
      <c r="E3691" s="1">
        <v>2013</v>
      </c>
      <c r="F3691" s="1" t="s">
        <v>3310</v>
      </c>
      <c r="G3691" s="1" t="s">
        <v>3311</v>
      </c>
      <c r="H3691" s="8" t="str">
        <f>HYPERLINK("https://doi.org/"&amp;G3691)</f>
        <v>https://doi.org/10.3390/rs6010233</v>
      </c>
      <c r="I3691" s="1" t="s">
        <v>3312</v>
      </c>
      <c r="J3691" s="1" t="s">
        <v>2820</v>
      </c>
      <c r="K3691" s="2">
        <v>7</v>
      </c>
      <c r="L3691" s="2"/>
      <c r="M3691" s="2" t="s">
        <v>803</v>
      </c>
      <c r="N3691" s="25">
        <f>P3691/R3691</f>
        <v>0.29041095890410956</v>
      </c>
      <c r="O3691" s="21"/>
      <c r="P3691" s="2">
        <v>106</v>
      </c>
      <c r="Q3691" s="2"/>
      <c r="R3691" s="10">
        <v>365</v>
      </c>
      <c r="T3691" s="2"/>
      <c r="U3691" s="2" t="s">
        <v>4</v>
      </c>
      <c r="V3691" s="2"/>
      <c r="W3691" s="2" t="s">
        <v>3313</v>
      </c>
      <c r="X3691" s="2" t="s">
        <v>1141</v>
      </c>
      <c r="Y3691" s="2" t="s">
        <v>223</v>
      </c>
    </row>
    <row r="3692" spans="1:26" ht="14.25" customHeight="1">
      <c r="A3692" s="1">
        <v>1588</v>
      </c>
      <c r="B3692" s="2">
        <v>1</v>
      </c>
      <c r="C3692" s="1" t="s">
        <v>3314</v>
      </c>
      <c r="D3692" s="1" t="s">
        <v>3315</v>
      </c>
      <c r="E3692" s="1">
        <v>2013</v>
      </c>
      <c r="F3692" s="1" t="s">
        <v>3316</v>
      </c>
      <c r="G3692" s="1" t="s">
        <v>3317</v>
      </c>
      <c r="H3692" s="8" t="str">
        <f>HYPERLINK("https://doi.org/"&amp;G3692)</f>
        <v>https://doi.org/10.3390/rs6010880</v>
      </c>
      <c r="I3692" s="1" t="s">
        <v>3318</v>
      </c>
      <c r="J3692" s="1" t="s">
        <v>2820</v>
      </c>
      <c r="K3692" s="2">
        <v>1</v>
      </c>
      <c r="L3692" s="2"/>
      <c r="M3692" s="2" t="s">
        <v>48</v>
      </c>
      <c r="N3692" s="9">
        <f>S3692*Unit_conversion!$C$5</f>
        <v>0.94365428033483045</v>
      </c>
      <c r="O3692" s="2"/>
      <c r="P3692" s="2"/>
      <c r="Q3692" s="2"/>
      <c r="R3692" s="10"/>
      <c r="S3692" s="2">
        <v>26.8</v>
      </c>
      <c r="T3692" s="2"/>
      <c r="U3692" s="2" t="s">
        <v>35</v>
      </c>
      <c r="V3692" s="2"/>
      <c r="W3692" s="2" t="s">
        <v>3319</v>
      </c>
      <c r="X3692" s="2" t="s">
        <v>1141</v>
      </c>
    </row>
    <row r="3693" spans="1:26" ht="14.25" customHeight="1">
      <c r="A3693" s="1">
        <v>1588</v>
      </c>
      <c r="B3693" s="2">
        <v>1</v>
      </c>
      <c r="C3693" s="1" t="s">
        <v>3314</v>
      </c>
      <c r="D3693" s="1" t="s">
        <v>3315</v>
      </c>
      <c r="E3693" s="1">
        <v>2013</v>
      </c>
      <c r="F3693" s="1" t="s">
        <v>3316</v>
      </c>
      <c r="G3693" s="1" t="s">
        <v>3317</v>
      </c>
      <c r="H3693" s="8" t="str">
        <f>HYPERLINK("https://doi.org/"&amp;G3693)</f>
        <v>https://doi.org/10.3390/rs6010880</v>
      </c>
      <c r="I3693" s="1" t="s">
        <v>3318</v>
      </c>
      <c r="J3693" s="1" t="s">
        <v>2820</v>
      </c>
      <c r="K3693" s="2">
        <v>1</v>
      </c>
      <c r="L3693" s="2"/>
      <c r="M3693" s="2" t="s">
        <v>48</v>
      </c>
      <c r="N3693" s="9">
        <f>S3693*Unit_conversion!$C$5</f>
        <v>1.7711123246582825</v>
      </c>
      <c r="O3693" s="2"/>
      <c r="P3693" s="2"/>
      <c r="Q3693" s="2"/>
      <c r="R3693" s="10"/>
      <c r="S3693" s="2">
        <v>50.3</v>
      </c>
      <c r="T3693" s="2"/>
      <c r="U3693" s="2" t="s">
        <v>35</v>
      </c>
      <c r="V3693" s="2"/>
      <c r="W3693" s="2" t="s">
        <v>3320</v>
      </c>
      <c r="X3693" s="2" t="s">
        <v>1141</v>
      </c>
      <c r="Y3693" s="2"/>
    </row>
    <row r="3694" spans="1:26" ht="14.25" customHeight="1">
      <c r="A3694" s="1">
        <v>1588</v>
      </c>
      <c r="B3694" s="2">
        <v>1</v>
      </c>
      <c r="C3694" s="1" t="s">
        <v>3314</v>
      </c>
      <c r="D3694" s="1" t="s">
        <v>3315</v>
      </c>
      <c r="E3694" s="1">
        <v>2013</v>
      </c>
      <c r="F3694" s="1" t="s">
        <v>3316</v>
      </c>
      <c r="G3694" s="1" t="s">
        <v>3317</v>
      </c>
      <c r="H3694" s="8" t="str">
        <f>HYPERLINK("https://doi.org/"&amp;G3694)</f>
        <v>https://doi.org/10.3390/rs6010880</v>
      </c>
      <c r="I3694" s="1" t="s">
        <v>3318</v>
      </c>
      <c r="J3694" s="1" t="s">
        <v>2820</v>
      </c>
      <c r="K3694" s="2">
        <v>1</v>
      </c>
      <c r="L3694" s="2"/>
      <c r="M3694" s="2" t="s">
        <v>48</v>
      </c>
      <c r="N3694" s="9">
        <f>S3694*Unit_conversion!$C$5</f>
        <v>1.2711164000032604</v>
      </c>
      <c r="O3694" s="2"/>
      <c r="P3694" s="2"/>
      <c r="Q3694" s="2"/>
      <c r="R3694" s="10"/>
      <c r="S3694" s="2">
        <v>36.1</v>
      </c>
      <c r="T3694" s="2"/>
      <c r="U3694" s="2" t="s">
        <v>35</v>
      </c>
      <c r="V3694" s="2"/>
      <c r="W3694" s="2" t="s">
        <v>3321</v>
      </c>
      <c r="X3694" s="2" t="s">
        <v>1141</v>
      </c>
      <c r="Y3694" s="2"/>
    </row>
    <row r="3695" spans="1:26" ht="14.25" customHeight="1">
      <c r="A3695" s="1">
        <v>1588</v>
      </c>
      <c r="B3695" s="2">
        <v>1</v>
      </c>
      <c r="C3695" s="1" t="s">
        <v>3314</v>
      </c>
      <c r="D3695" s="1" t="s">
        <v>3315</v>
      </c>
      <c r="E3695" s="1">
        <v>2013</v>
      </c>
      <c r="F3695" s="1" t="s">
        <v>3316</v>
      </c>
      <c r="G3695" s="1" t="s">
        <v>3317</v>
      </c>
      <c r="H3695" s="8" t="str">
        <f>HYPERLINK("https://doi.org/"&amp;G3695)</f>
        <v>https://doi.org/10.3390/rs6010880</v>
      </c>
      <c r="I3695" s="1" t="s">
        <v>3318</v>
      </c>
      <c r="J3695" s="1" t="s">
        <v>2820</v>
      </c>
      <c r="K3695" s="2">
        <v>1</v>
      </c>
      <c r="L3695" s="2"/>
      <c r="M3695" s="2" t="s">
        <v>48</v>
      </c>
      <c r="N3695" s="9">
        <f>S3695*Unit_conversion!$C$5</f>
        <v>1.031681731858602</v>
      </c>
      <c r="O3695" s="2"/>
      <c r="P3695" s="2"/>
      <c r="Q3695" s="2"/>
      <c r="R3695" s="10"/>
      <c r="S3695" s="2">
        <v>29.3</v>
      </c>
      <c r="T3695" s="2"/>
      <c r="U3695" s="2" t="s">
        <v>35</v>
      </c>
      <c r="V3695" s="2"/>
      <c r="W3695" s="2" t="s">
        <v>3322</v>
      </c>
      <c r="X3695" s="2" t="s">
        <v>1141</v>
      </c>
      <c r="Y3695" s="2"/>
    </row>
    <row r="3696" spans="1:26" ht="14.25" customHeight="1">
      <c r="A3696" s="1">
        <v>1588</v>
      </c>
      <c r="B3696" s="2">
        <v>1</v>
      </c>
      <c r="C3696" s="1" t="s">
        <v>3314</v>
      </c>
      <c r="D3696" s="1" t="s">
        <v>3315</v>
      </c>
      <c r="E3696" s="1">
        <v>2013</v>
      </c>
      <c r="F3696" s="1" t="s">
        <v>3316</v>
      </c>
      <c r="G3696" s="1" t="s">
        <v>3317</v>
      </c>
      <c r="H3696" s="8" t="str">
        <f>HYPERLINK("https://doi.org/"&amp;G3696)</f>
        <v>https://doi.org/10.3390/rs6010880</v>
      </c>
      <c r="I3696" s="1" t="s">
        <v>3318</v>
      </c>
      <c r="J3696" s="1" t="s">
        <v>2820</v>
      </c>
      <c r="K3696" s="2">
        <v>1</v>
      </c>
      <c r="L3696" s="2"/>
      <c r="M3696" s="2" t="s">
        <v>48</v>
      </c>
      <c r="N3696" s="9">
        <f>S3696*Unit_conversion!$C$5</f>
        <v>1.4471713030508035</v>
      </c>
      <c r="O3696" s="2"/>
      <c r="P3696" s="2"/>
      <c r="Q3696" s="2"/>
      <c r="R3696" s="10"/>
      <c r="S3696" s="2">
        <v>41.1</v>
      </c>
      <c r="T3696" s="2"/>
      <c r="U3696" s="2" t="s">
        <v>35</v>
      </c>
      <c r="V3696" s="2"/>
      <c r="W3696" s="2" t="s">
        <v>3323</v>
      </c>
      <c r="X3696" s="2" t="s">
        <v>1141</v>
      </c>
      <c r="Y3696" s="2"/>
    </row>
    <row r="3697" spans="1:25" ht="14.25" customHeight="1">
      <c r="A3697" s="1">
        <v>1588</v>
      </c>
      <c r="B3697" s="2">
        <v>1</v>
      </c>
      <c r="C3697" s="1" t="s">
        <v>3314</v>
      </c>
      <c r="D3697" s="1" t="s">
        <v>3315</v>
      </c>
      <c r="E3697" s="1">
        <v>2013</v>
      </c>
      <c r="F3697" s="1" t="s">
        <v>3316</v>
      </c>
      <c r="G3697" s="1" t="s">
        <v>3317</v>
      </c>
      <c r="H3697" s="8" t="str">
        <f>HYPERLINK("https://doi.org/"&amp;G3697)</f>
        <v>https://doi.org/10.3390/rs6010880</v>
      </c>
      <c r="I3697" s="1" t="s">
        <v>3318</v>
      </c>
      <c r="J3697" s="1" t="s">
        <v>2820</v>
      </c>
      <c r="K3697" s="2">
        <v>1</v>
      </c>
      <c r="L3697" s="2"/>
      <c r="M3697" s="2" t="s">
        <v>48</v>
      </c>
      <c r="N3697" s="9">
        <f>S3697*Unit_conversion!$C$5</f>
        <v>1.5175932642698207</v>
      </c>
      <c r="O3697" s="2"/>
      <c r="P3697" s="2"/>
      <c r="Q3697" s="2"/>
      <c r="R3697" s="10"/>
      <c r="S3697" s="2">
        <v>43.1</v>
      </c>
      <c r="T3697" s="2"/>
      <c r="U3697" s="2" t="s">
        <v>35</v>
      </c>
      <c r="V3697" s="2"/>
      <c r="W3697" s="2" t="s">
        <v>697</v>
      </c>
      <c r="X3697" s="2" t="s">
        <v>1141</v>
      </c>
      <c r="Y3697" s="2"/>
    </row>
    <row r="3698" spans="1:25" ht="14.25" customHeight="1">
      <c r="A3698" s="1">
        <v>1588</v>
      </c>
      <c r="B3698" s="2">
        <v>1</v>
      </c>
      <c r="C3698" s="1" t="s">
        <v>3314</v>
      </c>
      <c r="D3698" s="1" t="s">
        <v>3315</v>
      </c>
      <c r="E3698" s="1">
        <v>2013</v>
      </c>
      <c r="F3698" s="1" t="s">
        <v>3316</v>
      </c>
      <c r="G3698" s="1" t="s">
        <v>3317</v>
      </c>
      <c r="H3698" s="8" t="str">
        <f>HYPERLINK("https://doi.org/"&amp;G3698)</f>
        <v>https://doi.org/10.3390/rs6010880</v>
      </c>
      <c r="I3698" s="1" t="s">
        <v>3318</v>
      </c>
      <c r="J3698" s="1" t="s">
        <v>2820</v>
      </c>
      <c r="K3698" s="2">
        <v>1</v>
      </c>
      <c r="L3698" s="2"/>
      <c r="M3698" s="2" t="s">
        <v>48</v>
      </c>
      <c r="N3698" s="9">
        <f>S3698*Unit_conversion!$C$5</f>
        <v>1.2006944387842433</v>
      </c>
      <c r="O3698" s="2"/>
      <c r="P3698" s="2"/>
      <c r="Q3698" s="2"/>
      <c r="R3698" s="10"/>
      <c r="S3698" s="2">
        <v>34.1</v>
      </c>
      <c r="T3698" s="2"/>
      <c r="U3698" s="2" t="s">
        <v>35</v>
      </c>
      <c r="V3698" s="2"/>
      <c r="W3698" s="2" t="s">
        <v>3324</v>
      </c>
      <c r="X3698" s="2" t="s">
        <v>1141</v>
      </c>
      <c r="Y3698" s="2"/>
    </row>
    <row r="3699" spans="1:25" ht="14.25" customHeight="1">
      <c r="A3699" s="1">
        <v>1588</v>
      </c>
      <c r="B3699" s="2">
        <v>1</v>
      </c>
      <c r="C3699" s="1" t="s">
        <v>3314</v>
      </c>
      <c r="D3699" s="1" t="s">
        <v>3315</v>
      </c>
      <c r="E3699" s="1">
        <v>2013</v>
      </c>
      <c r="F3699" s="1" t="s">
        <v>3316</v>
      </c>
      <c r="G3699" s="1" t="s">
        <v>3317</v>
      </c>
      <c r="H3699" s="8" t="str">
        <f>HYPERLINK("https://doi.org/"&amp;G3699)</f>
        <v>https://doi.org/10.3390/rs6010880</v>
      </c>
      <c r="I3699" s="1" t="s">
        <v>3318</v>
      </c>
      <c r="J3699" s="1" t="s">
        <v>2820</v>
      </c>
      <c r="K3699" s="2">
        <v>1</v>
      </c>
      <c r="L3699" s="2"/>
      <c r="M3699" s="2" t="s">
        <v>48</v>
      </c>
      <c r="N3699" s="9">
        <f>S3699*Unit_conversion!$C$5</f>
        <v>1.6056207157935922</v>
      </c>
      <c r="O3699" s="2"/>
      <c r="P3699" s="2"/>
      <c r="Q3699" s="2"/>
      <c r="R3699" s="10"/>
      <c r="S3699" s="2">
        <v>45.6</v>
      </c>
      <c r="T3699" s="2"/>
      <c r="U3699" s="2" t="s">
        <v>35</v>
      </c>
      <c r="V3699" s="2"/>
      <c r="W3699" s="2" t="s">
        <v>1655</v>
      </c>
      <c r="X3699" s="2" t="s">
        <v>1141</v>
      </c>
      <c r="Y3699" s="2"/>
    </row>
    <row r="3700" spans="1:25" ht="14.25" customHeight="1">
      <c r="A3700" s="1">
        <v>1588</v>
      </c>
      <c r="B3700" s="2">
        <v>1</v>
      </c>
      <c r="C3700" s="1" t="s">
        <v>3314</v>
      </c>
      <c r="D3700" s="1" t="s">
        <v>3315</v>
      </c>
      <c r="E3700" s="1">
        <v>2013</v>
      </c>
      <c r="F3700" s="1" t="s">
        <v>3316</v>
      </c>
      <c r="G3700" s="1" t="s">
        <v>3317</v>
      </c>
      <c r="H3700" s="8" t="str">
        <f>HYPERLINK("https://doi.org/"&amp;G3700)</f>
        <v>https://doi.org/10.3390/rs6010880</v>
      </c>
      <c r="I3700" s="1" t="s">
        <v>3318</v>
      </c>
      <c r="J3700" s="1" t="s">
        <v>2820</v>
      </c>
      <c r="K3700" s="2">
        <v>1</v>
      </c>
      <c r="L3700" s="2"/>
      <c r="M3700" s="2" t="s">
        <v>48</v>
      </c>
      <c r="N3700" s="9">
        <f>S3700*Unit_conversion!$C$5</f>
        <v>1.4929455778431646</v>
      </c>
      <c r="O3700" s="2"/>
      <c r="P3700" s="2"/>
      <c r="Q3700" s="2"/>
      <c r="R3700" s="10"/>
      <c r="S3700" s="2">
        <v>42.4</v>
      </c>
      <c r="T3700" s="2"/>
      <c r="U3700" s="2" t="s">
        <v>35</v>
      </c>
      <c r="V3700" s="2"/>
      <c r="W3700" s="2" t="s">
        <v>1276</v>
      </c>
      <c r="X3700" s="2" t="s">
        <v>1141</v>
      </c>
      <c r="Y3700" s="2"/>
    </row>
    <row r="3701" spans="1:25" ht="14.25" customHeight="1">
      <c r="A3701" s="1">
        <v>1588</v>
      </c>
      <c r="B3701" s="2">
        <v>1</v>
      </c>
      <c r="C3701" s="1" t="s">
        <v>3314</v>
      </c>
      <c r="D3701" s="1" t="s">
        <v>3315</v>
      </c>
      <c r="E3701" s="1">
        <v>2013</v>
      </c>
      <c r="F3701" s="1" t="s">
        <v>3316</v>
      </c>
      <c r="G3701" s="1" t="s">
        <v>3317</v>
      </c>
      <c r="H3701" s="8" t="str">
        <f>HYPERLINK("https://doi.org/"&amp;G3701)</f>
        <v>https://doi.org/10.3390/rs6010880</v>
      </c>
      <c r="I3701" s="1" t="s">
        <v>3318</v>
      </c>
      <c r="J3701" s="1" t="s">
        <v>2820</v>
      </c>
      <c r="K3701" s="2">
        <v>1</v>
      </c>
      <c r="L3701" s="2"/>
      <c r="M3701" s="2" t="s">
        <v>48</v>
      </c>
      <c r="N3701" s="9">
        <f>S3701*Unit_conversion!$C$5</f>
        <v>2.1197010326924177</v>
      </c>
      <c r="O3701" s="2"/>
      <c r="P3701" s="2"/>
      <c r="Q3701" s="2"/>
      <c r="R3701" s="10"/>
      <c r="S3701" s="2">
        <v>60.2</v>
      </c>
      <c r="T3701" s="2"/>
      <c r="U3701" s="2" t="s">
        <v>35</v>
      </c>
      <c r="V3701" s="2"/>
      <c r="W3701" s="2" t="s">
        <v>3325</v>
      </c>
      <c r="X3701" s="2" t="s">
        <v>1141</v>
      </c>
      <c r="Y3701" s="2"/>
    </row>
    <row r="3702" spans="1:25" ht="14.25" customHeight="1">
      <c r="A3702" s="1">
        <v>1588</v>
      </c>
      <c r="B3702" s="2">
        <v>1</v>
      </c>
      <c r="C3702" s="1" t="s">
        <v>3314</v>
      </c>
      <c r="D3702" s="1" t="s">
        <v>3315</v>
      </c>
      <c r="E3702" s="1">
        <v>2013</v>
      </c>
      <c r="F3702" s="1" t="s">
        <v>3316</v>
      </c>
      <c r="G3702" s="1" t="s">
        <v>3317</v>
      </c>
      <c r="H3702" s="8" t="str">
        <f>HYPERLINK("https://doi.org/"&amp;G3702)</f>
        <v>https://doi.org/10.3390/rs6010880</v>
      </c>
      <c r="I3702" s="1" t="s">
        <v>3318</v>
      </c>
      <c r="J3702" s="1" t="s">
        <v>2820</v>
      </c>
      <c r="K3702" s="2">
        <v>1</v>
      </c>
      <c r="L3702" s="2"/>
      <c r="M3702" s="2" t="s">
        <v>48</v>
      </c>
      <c r="N3702" s="9">
        <f>S3702*Unit_conversion!$C$5</f>
        <v>1.9823782083153341</v>
      </c>
      <c r="O3702" s="2"/>
      <c r="P3702" s="2"/>
      <c r="Q3702" s="2"/>
      <c r="R3702" s="10"/>
      <c r="S3702" s="2">
        <v>56.3</v>
      </c>
      <c r="T3702" s="2"/>
      <c r="U3702" s="2" t="s">
        <v>35</v>
      </c>
      <c r="V3702" s="2"/>
      <c r="W3702" s="2" t="s">
        <v>1695</v>
      </c>
      <c r="X3702" s="2" t="s">
        <v>1141</v>
      </c>
      <c r="Y3702" s="2"/>
    </row>
    <row r="3703" spans="1:25" ht="14.25" customHeight="1">
      <c r="A3703" s="1">
        <v>1588</v>
      </c>
      <c r="B3703" s="2">
        <v>1</v>
      </c>
      <c r="C3703" s="1" t="s">
        <v>3314</v>
      </c>
      <c r="D3703" s="1" t="s">
        <v>3315</v>
      </c>
      <c r="E3703" s="1">
        <v>2013</v>
      </c>
      <c r="F3703" s="1" t="s">
        <v>3316</v>
      </c>
      <c r="G3703" s="1" t="s">
        <v>3317</v>
      </c>
      <c r="H3703" s="8" t="str">
        <f>HYPERLINK("https://doi.org/"&amp;G3703)</f>
        <v>https://doi.org/10.3390/rs6010880</v>
      </c>
      <c r="I3703" s="1" t="s">
        <v>3318</v>
      </c>
      <c r="J3703" s="1" t="s">
        <v>2820</v>
      </c>
      <c r="K3703" s="2">
        <v>1</v>
      </c>
      <c r="L3703" s="2"/>
      <c r="M3703" s="2" t="s">
        <v>48</v>
      </c>
      <c r="N3703" s="9">
        <f>S3703*Unit_conversion!$C$5</f>
        <v>1.0422450260414546</v>
      </c>
      <c r="O3703" s="2"/>
      <c r="P3703" s="2"/>
      <c r="Q3703" s="2"/>
      <c r="R3703" s="10"/>
      <c r="S3703" s="2">
        <v>29.6</v>
      </c>
      <c r="T3703" s="2"/>
      <c r="U3703" s="2" t="s">
        <v>35</v>
      </c>
      <c r="V3703" s="2"/>
      <c r="W3703" s="2" t="s">
        <v>3326</v>
      </c>
      <c r="X3703" s="2" t="s">
        <v>1141</v>
      </c>
      <c r="Y3703" s="2"/>
    </row>
    <row r="3704" spans="1:25" ht="14.25" customHeight="1">
      <c r="A3704" s="1">
        <v>1588</v>
      </c>
      <c r="B3704" s="2">
        <v>1</v>
      </c>
      <c r="C3704" s="1" t="s">
        <v>3314</v>
      </c>
      <c r="D3704" s="1" t="s">
        <v>3315</v>
      </c>
      <c r="E3704" s="1">
        <v>2013</v>
      </c>
      <c r="F3704" s="1" t="s">
        <v>3316</v>
      </c>
      <c r="G3704" s="1" t="s">
        <v>3317</v>
      </c>
      <c r="H3704" s="8" t="str">
        <f>HYPERLINK("https://doi.org/"&amp;G3704)</f>
        <v>https://doi.org/10.3390/rs6010880</v>
      </c>
      <c r="I3704" s="1" t="s">
        <v>3318</v>
      </c>
      <c r="J3704" s="1" t="s">
        <v>2820</v>
      </c>
      <c r="K3704" s="2">
        <v>1</v>
      </c>
      <c r="L3704" s="2"/>
      <c r="M3704" s="2" t="s">
        <v>48</v>
      </c>
      <c r="N3704" s="9">
        <f>S3704*Unit_conversion!$C$5</f>
        <v>1.3344961651003759</v>
      </c>
      <c r="O3704" s="2"/>
      <c r="P3704" s="2"/>
      <c r="Q3704" s="2"/>
      <c r="R3704" s="10"/>
      <c r="S3704" s="2">
        <v>37.9</v>
      </c>
      <c r="T3704" s="2"/>
      <c r="U3704" s="2" t="s">
        <v>35</v>
      </c>
      <c r="V3704" s="2"/>
      <c r="W3704" s="2" t="s">
        <v>3327</v>
      </c>
      <c r="X3704" s="2" t="s">
        <v>1141</v>
      </c>
      <c r="Y3704" s="2"/>
    </row>
    <row r="3705" spans="1:25" ht="14.25" customHeight="1">
      <c r="A3705" s="1">
        <v>1588</v>
      </c>
      <c r="B3705" s="2">
        <v>1</v>
      </c>
      <c r="C3705" s="1" t="s">
        <v>3314</v>
      </c>
      <c r="D3705" s="1" t="s">
        <v>3315</v>
      </c>
      <c r="E3705" s="1">
        <v>2013</v>
      </c>
      <c r="F3705" s="1" t="s">
        <v>3316</v>
      </c>
      <c r="G3705" s="1" t="s">
        <v>3317</v>
      </c>
      <c r="H3705" s="8" t="str">
        <f>HYPERLINK("https://doi.org/"&amp;G3705)</f>
        <v>https://doi.org/10.3390/rs6010880</v>
      </c>
      <c r="I3705" s="1" t="s">
        <v>3318</v>
      </c>
      <c r="J3705" s="1" t="s">
        <v>2820</v>
      </c>
      <c r="K3705" s="2">
        <v>1</v>
      </c>
      <c r="L3705" s="2"/>
      <c r="M3705" s="2" t="s">
        <v>48</v>
      </c>
      <c r="N3705" s="9">
        <f>S3705*Unit_conversion!$C$5</f>
        <v>1.3626649495879828</v>
      </c>
      <c r="O3705" s="2"/>
      <c r="P3705" s="2"/>
      <c r="Q3705" s="2"/>
      <c r="R3705" s="10"/>
      <c r="S3705" s="2">
        <v>38.700000000000003</v>
      </c>
      <c r="T3705" s="2"/>
      <c r="U3705" s="2" t="s">
        <v>35</v>
      </c>
      <c r="V3705" s="2"/>
      <c r="W3705" s="2" t="s">
        <v>3328</v>
      </c>
      <c r="X3705" s="2" t="s">
        <v>1141</v>
      </c>
      <c r="Y3705" s="2"/>
    </row>
    <row r="3706" spans="1:25" ht="14.25" customHeight="1">
      <c r="A3706" s="1">
        <v>1588</v>
      </c>
      <c r="B3706" s="2">
        <v>1</v>
      </c>
      <c r="C3706" s="1" t="s">
        <v>3314</v>
      </c>
      <c r="D3706" s="1" t="s">
        <v>3315</v>
      </c>
      <c r="E3706" s="1">
        <v>2013</v>
      </c>
      <c r="F3706" s="1" t="s">
        <v>3316</v>
      </c>
      <c r="G3706" s="1" t="s">
        <v>3317</v>
      </c>
      <c r="H3706" s="8" t="str">
        <f>HYPERLINK("https://doi.org/"&amp;G3706)</f>
        <v>https://doi.org/10.3390/rs6010880</v>
      </c>
      <c r="I3706" s="1" t="s">
        <v>3318</v>
      </c>
      <c r="J3706" s="1" t="s">
        <v>2820</v>
      </c>
      <c r="K3706" s="2">
        <v>1</v>
      </c>
      <c r="L3706" s="2"/>
      <c r="M3706" s="2" t="s">
        <v>48</v>
      </c>
      <c r="N3706" s="9">
        <f>S3706*Unit_conversion!$C$5</f>
        <v>1.2957640864299163</v>
      </c>
      <c r="O3706" s="2"/>
      <c r="P3706" s="2"/>
      <c r="Q3706" s="2"/>
      <c r="R3706" s="10"/>
      <c r="S3706" s="2">
        <v>36.799999999999997</v>
      </c>
      <c r="T3706" s="2"/>
      <c r="U3706" s="2" t="s">
        <v>35</v>
      </c>
      <c r="V3706" s="2"/>
      <c r="W3706" s="2" t="s">
        <v>3329</v>
      </c>
      <c r="X3706" s="2" t="s">
        <v>1141</v>
      </c>
      <c r="Y3706" s="2"/>
    </row>
    <row r="3707" spans="1:25" ht="14.25" customHeight="1">
      <c r="A3707" s="1">
        <v>1588</v>
      </c>
      <c r="B3707" s="2">
        <v>1</v>
      </c>
      <c r="C3707" s="1" t="s">
        <v>3314</v>
      </c>
      <c r="D3707" s="1" t="s">
        <v>3315</v>
      </c>
      <c r="E3707" s="1">
        <v>2013</v>
      </c>
      <c r="F3707" s="1" t="s">
        <v>3316</v>
      </c>
      <c r="G3707" s="1" t="s">
        <v>3317</v>
      </c>
      <c r="H3707" s="8" t="str">
        <f>HYPERLINK("https://doi.org/"&amp;G3707)</f>
        <v>https://doi.org/10.3390/rs6010880</v>
      </c>
      <c r="I3707" s="1" t="s">
        <v>3318</v>
      </c>
      <c r="J3707" s="1" t="s">
        <v>2820</v>
      </c>
      <c r="K3707" s="2">
        <v>1</v>
      </c>
      <c r="L3707" s="2"/>
      <c r="M3707" s="2" t="s">
        <v>48</v>
      </c>
      <c r="N3707" s="9">
        <f>S3707*Unit_conversion!$C$5</f>
        <v>1.6267473041592975</v>
      </c>
      <c r="O3707" s="2"/>
      <c r="P3707" s="2"/>
      <c r="Q3707" s="2"/>
      <c r="R3707" s="10"/>
      <c r="S3707" s="2">
        <v>46.2</v>
      </c>
      <c r="T3707" s="2"/>
      <c r="U3707" s="2" t="s">
        <v>35</v>
      </c>
      <c r="V3707" s="2"/>
      <c r="W3707" s="2" t="s">
        <v>3330</v>
      </c>
      <c r="X3707" s="2" t="s">
        <v>1141</v>
      </c>
      <c r="Y3707" s="2"/>
    </row>
    <row r="3708" spans="1:25" ht="14.25" customHeight="1">
      <c r="A3708" s="1">
        <v>1588</v>
      </c>
      <c r="B3708" s="2">
        <v>1</v>
      </c>
      <c r="C3708" s="1" t="s">
        <v>3314</v>
      </c>
      <c r="D3708" s="1" t="s">
        <v>3315</v>
      </c>
      <c r="E3708" s="1">
        <v>2013</v>
      </c>
      <c r="F3708" s="1" t="s">
        <v>3316</v>
      </c>
      <c r="G3708" s="1" t="s">
        <v>3317</v>
      </c>
      <c r="H3708" s="8" t="str">
        <f>HYPERLINK("https://doi.org/"&amp;G3708)</f>
        <v>https://doi.org/10.3390/rs6010880</v>
      </c>
      <c r="I3708" s="1" t="s">
        <v>3318</v>
      </c>
      <c r="J3708" s="1" t="s">
        <v>2820</v>
      </c>
      <c r="K3708" s="2">
        <v>1</v>
      </c>
      <c r="L3708" s="2"/>
      <c r="M3708" s="2" t="s">
        <v>48</v>
      </c>
      <c r="N3708" s="9">
        <f>S3708*Unit_conversion!$C$5</f>
        <v>3.084481901392953</v>
      </c>
      <c r="O3708" s="2"/>
      <c r="P3708" s="2"/>
      <c r="Q3708" s="2"/>
      <c r="R3708" s="10"/>
      <c r="S3708" s="2">
        <v>87.6</v>
      </c>
      <c r="T3708" s="2"/>
      <c r="U3708" s="2" t="s">
        <v>35</v>
      </c>
      <c r="V3708" s="2"/>
      <c r="W3708" s="2" t="s">
        <v>3331</v>
      </c>
      <c r="X3708" s="2" t="s">
        <v>1141</v>
      </c>
      <c r="Y3708" s="2"/>
    </row>
    <row r="3709" spans="1:25" ht="14.25" customHeight="1">
      <c r="A3709" s="1">
        <v>1588</v>
      </c>
      <c r="B3709" s="2">
        <v>1</v>
      </c>
      <c r="C3709" s="1" t="s">
        <v>3314</v>
      </c>
      <c r="D3709" s="1" t="s">
        <v>3315</v>
      </c>
      <c r="E3709" s="1">
        <v>2013</v>
      </c>
      <c r="F3709" s="1" t="s">
        <v>3316</v>
      </c>
      <c r="G3709" s="1" t="s">
        <v>3317</v>
      </c>
      <c r="H3709" s="8" t="str">
        <f>HYPERLINK("https://doi.org/"&amp;G3709)</f>
        <v>https://doi.org/10.3390/rs6010880</v>
      </c>
      <c r="I3709" s="1" t="s">
        <v>3318</v>
      </c>
      <c r="J3709" s="1" t="s">
        <v>2820</v>
      </c>
      <c r="K3709" s="2">
        <v>1</v>
      </c>
      <c r="L3709" s="2"/>
      <c r="M3709" s="2" t="s">
        <v>48</v>
      </c>
      <c r="N3709" s="9">
        <f>S3709*Unit_conversion!$C$5</f>
        <v>1.5035088720260172</v>
      </c>
      <c r="O3709" s="2"/>
      <c r="P3709" s="2"/>
      <c r="Q3709" s="2"/>
      <c r="R3709" s="10"/>
      <c r="S3709" s="2">
        <v>42.7</v>
      </c>
      <c r="T3709" s="2"/>
      <c r="U3709" s="2" t="s">
        <v>35</v>
      </c>
      <c r="V3709" s="2"/>
      <c r="W3709" s="2" t="s">
        <v>3332</v>
      </c>
      <c r="X3709" s="2" t="s">
        <v>1141</v>
      </c>
      <c r="Y3709" s="2"/>
    </row>
    <row r="3710" spans="1:25" ht="14.25" customHeight="1">
      <c r="A3710" s="1">
        <v>1588</v>
      </c>
      <c r="B3710" s="2">
        <v>1</v>
      </c>
      <c r="C3710" s="1" t="s">
        <v>3314</v>
      </c>
      <c r="D3710" s="1" t="s">
        <v>3315</v>
      </c>
      <c r="E3710" s="1">
        <v>2013</v>
      </c>
      <c r="F3710" s="1" t="s">
        <v>3316</v>
      </c>
      <c r="G3710" s="1" t="s">
        <v>3317</v>
      </c>
      <c r="H3710" s="8" t="str">
        <f>HYPERLINK("https://doi.org/"&amp;G3710)</f>
        <v>https://doi.org/10.3390/rs6010880</v>
      </c>
      <c r="I3710" s="1" t="s">
        <v>3318</v>
      </c>
      <c r="J3710" s="1" t="s">
        <v>2820</v>
      </c>
      <c r="K3710" s="2">
        <v>1</v>
      </c>
      <c r="L3710" s="2"/>
      <c r="M3710" s="2" t="s">
        <v>48</v>
      </c>
      <c r="N3710" s="9">
        <f>S3710*Unit_conversion!$C$5</f>
        <v>2.0281524831076956</v>
      </c>
      <c r="O3710" s="2"/>
      <c r="P3710" s="2"/>
      <c r="Q3710" s="2"/>
      <c r="R3710" s="10"/>
      <c r="S3710" s="2">
        <v>57.6</v>
      </c>
      <c r="T3710" s="2"/>
      <c r="U3710" s="2" t="s">
        <v>35</v>
      </c>
      <c r="V3710" s="2"/>
      <c r="W3710" s="2" t="s">
        <v>3333</v>
      </c>
      <c r="X3710" s="2" t="s">
        <v>1141</v>
      </c>
      <c r="Y3710" s="2"/>
    </row>
    <row r="3711" spans="1:25" ht="14.25" customHeight="1">
      <c r="A3711" s="1">
        <v>1588</v>
      </c>
      <c r="B3711" s="2">
        <v>1</v>
      </c>
      <c r="C3711" s="1" t="s">
        <v>3314</v>
      </c>
      <c r="D3711" s="1" t="s">
        <v>3315</v>
      </c>
      <c r="E3711" s="1">
        <v>2013</v>
      </c>
      <c r="F3711" s="1" t="s">
        <v>3316</v>
      </c>
      <c r="G3711" s="1" t="s">
        <v>3317</v>
      </c>
      <c r="H3711" s="8" t="str">
        <f>HYPERLINK("https://doi.org/"&amp;G3711)</f>
        <v>https://doi.org/10.3390/rs6010880</v>
      </c>
      <c r="I3711" s="1" t="s">
        <v>3318</v>
      </c>
      <c r="J3711" s="1" t="s">
        <v>2820</v>
      </c>
      <c r="K3711" s="2">
        <v>1</v>
      </c>
      <c r="L3711" s="2"/>
      <c r="M3711" s="2" t="s">
        <v>48</v>
      </c>
      <c r="N3711" s="9">
        <f>S3711*Unit_conversion!$C$5</f>
        <v>1.6795637750735604</v>
      </c>
      <c r="O3711" s="2"/>
      <c r="P3711" s="2"/>
      <c r="Q3711" s="2"/>
      <c r="R3711" s="10"/>
      <c r="S3711" s="2">
        <v>47.7</v>
      </c>
      <c r="T3711" s="2"/>
      <c r="U3711" s="2" t="s">
        <v>35</v>
      </c>
      <c r="V3711" s="2"/>
      <c r="W3711" s="2" t="s">
        <v>3334</v>
      </c>
      <c r="X3711" s="2" t="s">
        <v>1141</v>
      </c>
      <c r="Y3711" s="2"/>
    </row>
    <row r="3712" spans="1:25" ht="14.25" customHeight="1">
      <c r="A3712" s="1">
        <v>1588</v>
      </c>
      <c r="B3712" s="2">
        <v>1</v>
      </c>
      <c r="C3712" s="1" t="s">
        <v>3314</v>
      </c>
      <c r="D3712" s="1" t="s">
        <v>3315</v>
      </c>
      <c r="E3712" s="1">
        <v>2013</v>
      </c>
      <c r="F3712" s="1" t="s">
        <v>3316</v>
      </c>
      <c r="G3712" s="1" t="s">
        <v>3317</v>
      </c>
      <c r="H3712" s="8" t="str">
        <f>HYPERLINK("https://doi.org/"&amp;G3712)</f>
        <v>https://doi.org/10.3390/rs6010880</v>
      </c>
      <c r="I3712" s="1" t="s">
        <v>3318</v>
      </c>
      <c r="J3712" s="1" t="s">
        <v>2820</v>
      </c>
      <c r="K3712" s="2">
        <v>1</v>
      </c>
      <c r="L3712" s="2"/>
      <c r="M3712" s="2" t="s">
        <v>48</v>
      </c>
      <c r="N3712" s="9">
        <f>S3712*Unit_conversion!$C$5</f>
        <v>1.5598464410012309</v>
      </c>
      <c r="O3712" s="2"/>
      <c r="P3712" s="2"/>
      <c r="Q3712" s="2"/>
      <c r="R3712" s="10"/>
      <c r="S3712" s="2">
        <v>44.3</v>
      </c>
      <c r="T3712" s="2"/>
      <c r="U3712" s="2" t="s">
        <v>35</v>
      </c>
      <c r="V3712" s="2"/>
      <c r="W3712" s="2" t="s">
        <v>419</v>
      </c>
      <c r="X3712" s="2" t="s">
        <v>1141</v>
      </c>
      <c r="Y3712" s="2"/>
    </row>
    <row r="3713" spans="1:27" ht="14.25" customHeight="1">
      <c r="A3713" s="1">
        <v>1588</v>
      </c>
      <c r="B3713" s="2">
        <v>1</v>
      </c>
      <c r="C3713" s="1" t="s">
        <v>3314</v>
      </c>
      <c r="D3713" s="1" t="s">
        <v>3315</v>
      </c>
      <c r="E3713" s="1">
        <v>2013</v>
      </c>
      <c r="F3713" s="1" t="s">
        <v>3316</v>
      </c>
      <c r="G3713" s="1" t="s">
        <v>3317</v>
      </c>
      <c r="H3713" s="8" t="str">
        <f>HYPERLINK("https://doi.org/"&amp;G3713)</f>
        <v>https://doi.org/10.3390/rs6010880</v>
      </c>
      <c r="I3713" s="1" t="s">
        <v>3318</v>
      </c>
      <c r="J3713" s="1" t="s">
        <v>2820</v>
      </c>
      <c r="K3713" s="2">
        <v>1</v>
      </c>
      <c r="L3713" s="2"/>
      <c r="M3713" s="2" t="s">
        <v>48</v>
      </c>
      <c r="N3713" s="9">
        <f>S3713*Unit_conversion!$C$5</f>
        <v>1.2006944387842433</v>
      </c>
      <c r="O3713" s="2"/>
      <c r="P3713" s="2"/>
      <c r="Q3713" s="2"/>
      <c r="R3713" s="10"/>
      <c r="S3713" s="2">
        <v>34.1</v>
      </c>
      <c r="T3713" s="2"/>
      <c r="U3713" s="2" t="s">
        <v>35</v>
      </c>
      <c r="V3713" s="2"/>
      <c r="W3713" s="2" t="s">
        <v>3335</v>
      </c>
      <c r="X3713" s="2" t="s">
        <v>1141</v>
      </c>
      <c r="Y3713" s="2"/>
    </row>
    <row r="3714" spans="1:27" ht="14.25" customHeight="1">
      <c r="A3714" s="1">
        <v>1588</v>
      </c>
      <c r="B3714" s="2">
        <v>1</v>
      </c>
      <c r="C3714" s="1" t="s">
        <v>3314</v>
      </c>
      <c r="D3714" s="1" t="s">
        <v>3315</v>
      </c>
      <c r="E3714" s="1">
        <v>2013</v>
      </c>
      <c r="F3714" s="1" t="s">
        <v>3316</v>
      </c>
      <c r="G3714" s="1" t="s">
        <v>3317</v>
      </c>
      <c r="H3714" s="8" t="str">
        <f>HYPERLINK("https://doi.org/"&amp;G3714)</f>
        <v>https://doi.org/10.3390/rs6010880</v>
      </c>
      <c r="I3714" s="1" t="s">
        <v>3318</v>
      </c>
      <c r="J3714" s="1" t="s">
        <v>2820</v>
      </c>
      <c r="K3714" s="2">
        <v>1</v>
      </c>
      <c r="L3714" s="2"/>
      <c r="M3714" s="2" t="s">
        <v>48</v>
      </c>
      <c r="N3714" s="9">
        <f>S3714*Unit_conversion!$C$5</f>
        <v>1.6690004808907075</v>
      </c>
      <c r="O3714" s="2"/>
      <c r="P3714" s="2"/>
      <c r="Q3714" s="2"/>
      <c r="R3714" s="10"/>
      <c r="S3714" s="2">
        <v>47.4</v>
      </c>
      <c r="T3714" s="2"/>
      <c r="U3714" s="2" t="s">
        <v>35</v>
      </c>
      <c r="V3714" s="2"/>
      <c r="W3714" s="2" t="s">
        <v>3336</v>
      </c>
      <c r="X3714" s="2" t="s">
        <v>1141</v>
      </c>
      <c r="Y3714" s="2"/>
    </row>
    <row r="3715" spans="1:27" ht="14.25" customHeight="1">
      <c r="A3715" s="1">
        <v>1588</v>
      </c>
      <c r="B3715" s="2">
        <v>1</v>
      </c>
      <c r="C3715" s="1" t="s">
        <v>3314</v>
      </c>
      <c r="D3715" s="1" t="s">
        <v>3315</v>
      </c>
      <c r="E3715" s="1">
        <v>2013</v>
      </c>
      <c r="F3715" s="1" t="s">
        <v>3316</v>
      </c>
      <c r="G3715" s="1" t="s">
        <v>3317</v>
      </c>
      <c r="H3715" s="8" t="str">
        <f>HYPERLINK("https://doi.org/"&amp;G3715)</f>
        <v>https://doi.org/10.3390/rs6010880</v>
      </c>
      <c r="I3715" s="1" t="s">
        <v>3318</v>
      </c>
      <c r="J3715" s="1" t="s">
        <v>2820</v>
      </c>
      <c r="K3715" s="2">
        <v>1</v>
      </c>
      <c r="L3715" s="2"/>
      <c r="M3715" s="2" t="s">
        <v>48</v>
      </c>
      <c r="N3715" s="9">
        <f>S3715*Unit_conversion!$C$5</f>
        <v>1.5739308332450346</v>
      </c>
      <c r="O3715" s="2"/>
      <c r="P3715" s="2"/>
      <c r="Q3715" s="2"/>
      <c r="R3715" s="10"/>
      <c r="S3715" s="2">
        <v>44.7</v>
      </c>
      <c r="T3715" s="2"/>
      <c r="U3715" s="2" t="s">
        <v>35</v>
      </c>
      <c r="V3715" s="2"/>
      <c r="W3715" s="2" t="s">
        <v>3337</v>
      </c>
      <c r="X3715" s="2" t="s">
        <v>1141</v>
      </c>
      <c r="Y3715" s="2"/>
    </row>
    <row r="3716" spans="1:27" ht="14.25" customHeight="1">
      <c r="A3716" s="1">
        <v>1588</v>
      </c>
      <c r="B3716" s="2">
        <v>1</v>
      </c>
      <c r="C3716" s="1" t="s">
        <v>3314</v>
      </c>
      <c r="D3716" s="1" t="s">
        <v>3315</v>
      </c>
      <c r="E3716" s="1">
        <v>2013</v>
      </c>
      <c r="F3716" s="1" t="s">
        <v>3316</v>
      </c>
      <c r="G3716" s="1" t="s">
        <v>3317</v>
      </c>
      <c r="H3716" s="8" t="str">
        <f>HYPERLINK("https://doi.org/"&amp;G3716)</f>
        <v>https://doi.org/10.3390/rs6010880</v>
      </c>
      <c r="I3716" s="1" t="s">
        <v>3318</v>
      </c>
      <c r="J3716" s="1" t="s">
        <v>2820</v>
      </c>
      <c r="K3716" s="2">
        <v>1</v>
      </c>
      <c r="L3716" s="2"/>
      <c r="M3716" s="2" t="s">
        <v>48</v>
      </c>
      <c r="N3716" s="9">
        <f>S3716*Unit_conversion!$C$5</f>
        <v>2.066884561778155</v>
      </c>
      <c r="O3716" s="2"/>
      <c r="P3716" s="2"/>
      <c r="Q3716" s="2"/>
      <c r="R3716" s="10"/>
      <c r="S3716" s="2">
        <v>58.7</v>
      </c>
      <c r="T3716" s="2"/>
      <c r="U3716" s="2" t="s">
        <v>35</v>
      </c>
      <c r="V3716" s="2"/>
      <c r="W3716" s="2" t="s">
        <v>3338</v>
      </c>
      <c r="X3716" s="2" t="s">
        <v>1141</v>
      </c>
      <c r="Y3716" s="2"/>
    </row>
    <row r="3717" spans="1:27" ht="14.25" customHeight="1">
      <c r="A3717" s="1">
        <v>1588</v>
      </c>
      <c r="B3717" s="2">
        <v>1</v>
      </c>
      <c r="C3717" s="1" t="s">
        <v>3314</v>
      </c>
      <c r="D3717" s="1" t="s">
        <v>3315</v>
      </c>
      <c r="E3717" s="1">
        <v>2013</v>
      </c>
      <c r="F3717" s="1" t="s">
        <v>3316</v>
      </c>
      <c r="G3717" s="1" t="s">
        <v>3317</v>
      </c>
      <c r="H3717" s="8" t="str">
        <f>HYPERLINK("https://doi.org/"&amp;G3717)</f>
        <v>https://doi.org/10.3390/rs6010880</v>
      </c>
      <c r="I3717" s="1" t="s">
        <v>3318</v>
      </c>
      <c r="J3717" s="1" t="s">
        <v>2820</v>
      </c>
      <c r="K3717" s="2">
        <v>1</v>
      </c>
      <c r="L3717" s="2"/>
      <c r="M3717" s="2" t="s">
        <v>48</v>
      </c>
      <c r="N3717" s="9">
        <f>S3717*Unit_conversion!$C$5</f>
        <v>1.4647767933555578</v>
      </c>
      <c r="O3717" s="2"/>
      <c r="P3717" s="2"/>
      <c r="Q3717" s="2"/>
      <c r="R3717" s="10"/>
      <c r="S3717" s="2">
        <v>41.6</v>
      </c>
      <c r="T3717" s="2"/>
      <c r="U3717" s="2" t="s">
        <v>35</v>
      </c>
      <c r="V3717" s="2"/>
      <c r="W3717" s="2" t="s">
        <v>3339</v>
      </c>
      <c r="X3717" s="2" t="s">
        <v>1141</v>
      </c>
      <c r="Y3717" s="2"/>
    </row>
    <row r="3718" spans="1:27" ht="14.25" customHeight="1">
      <c r="A3718" s="1">
        <v>1588</v>
      </c>
      <c r="B3718" s="2">
        <v>1</v>
      </c>
      <c r="C3718" s="1" t="s">
        <v>3314</v>
      </c>
      <c r="D3718" s="1" t="s">
        <v>3315</v>
      </c>
      <c r="E3718" s="1">
        <v>2013</v>
      </c>
      <c r="F3718" s="1" t="s">
        <v>3316</v>
      </c>
      <c r="G3718" s="1" t="s">
        <v>3317</v>
      </c>
      <c r="H3718" s="8" t="str">
        <f>HYPERLINK("https://doi.org/"&amp;G3718)</f>
        <v>https://doi.org/10.3390/rs6010880</v>
      </c>
      <c r="I3718" s="1" t="s">
        <v>3318</v>
      </c>
      <c r="J3718" s="1" t="s">
        <v>2820</v>
      </c>
      <c r="K3718" s="2">
        <v>1</v>
      </c>
      <c r="L3718" s="2"/>
      <c r="M3718" s="2" t="s">
        <v>48</v>
      </c>
      <c r="N3718" s="9">
        <f>S3718*Unit_conversion!$C$5</f>
        <v>1.4049181263193931</v>
      </c>
      <c r="O3718" s="2"/>
      <c r="P3718" s="2"/>
      <c r="Q3718" s="2"/>
      <c r="R3718" s="10"/>
      <c r="S3718" s="2">
        <v>39.9</v>
      </c>
      <c r="T3718" s="2"/>
      <c r="U3718" s="2" t="s">
        <v>35</v>
      </c>
      <c r="V3718" s="2"/>
      <c r="W3718" s="2" t="s">
        <v>3340</v>
      </c>
      <c r="X3718" s="2" t="s">
        <v>1141</v>
      </c>
      <c r="Y3718" s="2"/>
    </row>
    <row r="3719" spans="1:27" ht="14.25" customHeight="1">
      <c r="A3719" s="1">
        <v>1588</v>
      </c>
      <c r="B3719" s="2">
        <v>1</v>
      </c>
      <c r="C3719" s="1" t="s">
        <v>3314</v>
      </c>
      <c r="D3719" s="1" t="s">
        <v>3315</v>
      </c>
      <c r="E3719" s="1">
        <v>2013</v>
      </c>
      <c r="F3719" s="1" t="s">
        <v>3316</v>
      </c>
      <c r="G3719" s="1" t="s">
        <v>3317</v>
      </c>
      <c r="H3719" s="8" t="str">
        <f>HYPERLINK("https://doi.org/"&amp;G3719)</f>
        <v>https://doi.org/10.3390/rs6010880</v>
      </c>
      <c r="I3719" s="1" t="s">
        <v>3318</v>
      </c>
      <c r="J3719" s="1" t="s">
        <v>2820</v>
      </c>
      <c r="K3719" s="2">
        <v>1</v>
      </c>
      <c r="L3719" s="2"/>
      <c r="M3719" s="2" t="s">
        <v>48</v>
      </c>
      <c r="N3719" s="9">
        <f>S3719*Unit_conversion!$C$5</f>
        <v>0.99294965318814243</v>
      </c>
      <c r="O3719" s="2"/>
      <c r="P3719" s="2"/>
      <c r="Q3719" s="2"/>
      <c r="R3719" s="10"/>
      <c r="S3719" s="2">
        <v>28.2</v>
      </c>
      <c r="T3719" s="2"/>
      <c r="U3719" s="2" t="s">
        <v>35</v>
      </c>
      <c r="V3719" s="2"/>
      <c r="W3719" s="2" t="s">
        <v>3341</v>
      </c>
      <c r="X3719" s="2" t="s">
        <v>1141</v>
      </c>
      <c r="Y3719" s="2"/>
    </row>
    <row r="3720" spans="1:27" ht="14.25" customHeight="1">
      <c r="A3720" s="1">
        <v>1588</v>
      </c>
      <c r="B3720" s="2">
        <v>1</v>
      </c>
      <c r="C3720" s="1" t="s">
        <v>3314</v>
      </c>
      <c r="D3720" s="1" t="s">
        <v>3315</v>
      </c>
      <c r="E3720" s="1">
        <v>2013</v>
      </c>
      <c r="F3720" s="1" t="s">
        <v>3316</v>
      </c>
      <c r="G3720" s="1" t="s">
        <v>3317</v>
      </c>
      <c r="H3720" s="8" t="str">
        <f>HYPERLINK("https://doi.org/"&amp;G3720)</f>
        <v>https://doi.org/10.3390/rs6010880</v>
      </c>
      <c r="I3720" s="1" t="s">
        <v>3318</v>
      </c>
      <c r="J3720" s="1" t="s">
        <v>2820</v>
      </c>
      <c r="K3720" s="2">
        <v>1</v>
      </c>
      <c r="L3720" s="2"/>
      <c r="M3720" s="2" t="s">
        <v>48</v>
      </c>
      <c r="N3720" s="9">
        <f>S3720*Unit_conversion!$C$5</f>
        <v>0.37675749252174201</v>
      </c>
      <c r="O3720" s="2"/>
      <c r="P3720" s="2"/>
      <c r="Q3720" s="2"/>
      <c r="R3720" s="10"/>
      <c r="S3720" s="2">
        <v>10.7</v>
      </c>
      <c r="T3720" s="2"/>
      <c r="U3720" s="2" t="s">
        <v>35</v>
      </c>
      <c r="V3720" s="2"/>
      <c r="W3720" s="2" t="s">
        <v>3342</v>
      </c>
      <c r="X3720" s="2" t="s">
        <v>1141</v>
      </c>
      <c r="Y3720" s="2"/>
      <c r="AA3720" s="2"/>
    </row>
    <row r="3721" spans="1:27" ht="14.25" customHeight="1">
      <c r="A3721" s="1">
        <v>1588</v>
      </c>
      <c r="B3721" s="2">
        <v>1</v>
      </c>
      <c r="C3721" s="1" t="s">
        <v>3314</v>
      </c>
      <c r="D3721" s="1" t="s">
        <v>3315</v>
      </c>
      <c r="E3721" s="1">
        <v>2013</v>
      </c>
      <c r="F3721" s="1" t="s">
        <v>3316</v>
      </c>
      <c r="G3721" s="1" t="s">
        <v>3317</v>
      </c>
      <c r="H3721" s="8" t="str">
        <f>HYPERLINK("https://doi.org/"&amp;G3721)</f>
        <v>https://doi.org/10.3390/rs6010880</v>
      </c>
      <c r="I3721" s="1" t="s">
        <v>3318</v>
      </c>
      <c r="J3721" s="1" t="s">
        <v>2820</v>
      </c>
      <c r="K3721" s="2">
        <v>1</v>
      </c>
      <c r="L3721" s="2"/>
      <c r="M3721" s="2" t="s">
        <v>48</v>
      </c>
      <c r="N3721" s="9">
        <f>S3721*Unit_conversion!$C$5</f>
        <v>1.0035129473709952</v>
      </c>
      <c r="O3721" s="2"/>
      <c r="P3721" s="2"/>
      <c r="Q3721" s="2"/>
      <c r="R3721" s="10"/>
      <c r="S3721" s="2">
        <v>28.5</v>
      </c>
      <c r="T3721" s="2"/>
      <c r="U3721" s="2" t="s">
        <v>35</v>
      </c>
      <c r="V3721" s="2"/>
      <c r="W3721" s="2" t="s">
        <v>3343</v>
      </c>
      <c r="X3721" s="2" t="s">
        <v>1141</v>
      </c>
      <c r="Y3721" s="2"/>
    </row>
    <row r="3722" spans="1:27" ht="14.25" customHeight="1">
      <c r="A3722" s="1">
        <v>1588</v>
      </c>
      <c r="B3722" s="2">
        <v>1</v>
      </c>
      <c r="C3722" s="1" t="s">
        <v>3314</v>
      </c>
      <c r="D3722" s="1" t="s">
        <v>3315</v>
      </c>
      <c r="E3722" s="1">
        <v>2013</v>
      </c>
      <c r="F3722" s="1" t="s">
        <v>3316</v>
      </c>
      <c r="G3722" s="1" t="s">
        <v>3317</v>
      </c>
      <c r="H3722" s="8" t="str">
        <f>HYPERLINK("https://doi.org/"&amp;G3722)</f>
        <v>https://doi.org/10.3390/rs6010880</v>
      </c>
      <c r="I3722" s="1" t="s">
        <v>3318</v>
      </c>
      <c r="J3722" s="1" t="s">
        <v>2820</v>
      </c>
      <c r="K3722" s="2">
        <v>1</v>
      </c>
      <c r="L3722" s="2"/>
      <c r="M3722" s="2" t="s">
        <v>48</v>
      </c>
      <c r="N3722" s="9">
        <f>S3722*Unit_conversion!$C$5</f>
        <v>1.8767452664868083</v>
      </c>
      <c r="O3722" s="2"/>
      <c r="P3722" s="2"/>
      <c r="Q3722" s="2"/>
      <c r="R3722" s="10"/>
      <c r="S3722" s="2">
        <v>53.3</v>
      </c>
      <c r="T3722" s="2"/>
      <c r="U3722" s="2" t="s">
        <v>35</v>
      </c>
      <c r="V3722" s="2"/>
      <c r="W3722" s="2" t="s">
        <v>1570</v>
      </c>
      <c r="X3722" s="2" t="s">
        <v>1141</v>
      </c>
      <c r="Y3722" s="2"/>
    </row>
    <row r="3723" spans="1:27" ht="14.25" customHeight="1">
      <c r="A3723" s="1">
        <v>1588</v>
      </c>
      <c r="B3723" s="2">
        <v>1</v>
      </c>
      <c r="C3723" s="1" t="s">
        <v>3314</v>
      </c>
      <c r="D3723" s="1" t="s">
        <v>3315</v>
      </c>
      <c r="E3723" s="1">
        <v>2013</v>
      </c>
      <c r="F3723" s="1" t="s">
        <v>3316</v>
      </c>
      <c r="G3723" s="1" t="s">
        <v>3317</v>
      </c>
      <c r="H3723" s="8" t="str">
        <f>HYPERLINK("https://doi.org/"&amp;G3723)</f>
        <v>https://doi.org/10.3390/rs6010880</v>
      </c>
      <c r="I3723" s="1" t="s">
        <v>3318</v>
      </c>
      <c r="J3723" s="1" t="s">
        <v>2820</v>
      </c>
      <c r="K3723" s="2">
        <v>1</v>
      </c>
      <c r="L3723" s="2"/>
      <c r="M3723" s="2" t="s">
        <v>48</v>
      </c>
      <c r="N3723" s="9">
        <f>S3723*Unit_conversion!$C$5</f>
        <v>1.1443568698090294</v>
      </c>
      <c r="O3723" s="2"/>
      <c r="P3723" s="2"/>
      <c r="Q3723" s="2"/>
      <c r="R3723" s="10"/>
      <c r="S3723" s="2">
        <v>32.5</v>
      </c>
      <c r="T3723" s="2"/>
      <c r="U3723" s="2" t="s">
        <v>35</v>
      </c>
      <c r="V3723" s="2"/>
      <c r="W3723" s="2" t="s">
        <v>3344</v>
      </c>
      <c r="X3723" s="2" t="s">
        <v>1141</v>
      </c>
      <c r="Y3723" s="2"/>
    </row>
    <row r="3724" spans="1:27" ht="14.25" customHeight="1">
      <c r="A3724" s="1">
        <v>1588</v>
      </c>
      <c r="B3724" s="2">
        <v>1</v>
      </c>
      <c r="C3724" s="1" t="s">
        <v>3314</v>
      </c>
      <c r="D3724" s="1" t="s">
        <v>3315</v>
      </c>
      <c r="E3724" s="1">
        <v>2013</v>
      </c>
      <c r="F3724" s="1" t="s">
        <v>3316</v>
      </c>
      <c r="G3724" s="1" t="s">
        <v>3317</v>
      </c>
      <c r="H3724" s="8" t="str">
        <f>HYPERLINK("https://doi.org/"&amp;G3724)</f>
        <v>https://doi.org/10.3390/rs6010880</v>
      </c>
      <c r="I3724" s="1" t="s">
        <v>3318</v>
      </c>
      <c r="J3724" s="1" t="s">
        <v>2820</v>
      </c>
      <c r="K3724" s="2">
        <v>1</v>
      </c>
      <c r="L3724" s="2"/>
      <c r="M3724" s="2" t="s">
        <v>48</v>
      </c>
      <c r="N3724" s="9">
        <f>S3724*Unit_conversion!$C$5</f>
        <v>1.5633675390621817</v>
      </c>
      <c r="O3724" s="2"/>
      <c r="P3724" s="2"/>
      <c r="Q3724" s="2"/>
      <c r="R3724" s="10"/>
      <c r="S3724" s="2">
        <v>44.4</v>
      </c>
      <c r="T3724" s="2"/>
      <c r="U3724" s="2" t="s">
        <v>35</v>
      </c>
      <c r="V3724" s="2"/>
      <c r="W3724" s="2" t="s">
        <v>3345</v>
      </c>
      <c r="X3724" s="2" t="s">
        <v>1141</v>
      </c>
      <c r="Y3724" s="2"/>
    </row>
    <row r="3725" spans="1:27" ht="14.25" customHeight="1">
      <c r="A3725" s="1">
        <v>1588</v>
      </c>
      <c r="B3725" s="2">
        <v>1</v>
      </c>
      <c r="C3725" s="1" t="s">
        <v>3314</v>
      </c>
      <c r="D3725" s="1" t="s">
        <v>3315</v>
      </c>
      <c r="E3725" s="1">
        <v>2013</v>
      </c>
      <c r="F3725" s="1" t="s">
        <v>3316</v>
      </c>
      <c r="G3725" s="1" t="s">
        <v>3317</v>
      </c>
      <c r="H3725" s="8" t="str">
        <f>HYPERLINK("https://doi.org/"&amp;G3725)</f>
        <v>https://doi.org/10.3390/rs6010880</v>
      </c>
      <c r="I3725" s="1" t="s">
        <v>3318</v>
      </c>
      <c r="J3725" s="1" t="s">
        <v>2820</v>
      </c>
      <c r="K3725" s="2">
        <v>1</v>
      </c>
      <c r="L3725" s="2"/>
      <c r="M3725" s="2" t="s">
        <v>48</v>
      </c>
      <c r="N3725" s="9">
        <f>S3725*Unit_conversion!$C$5</f>
        <v>1.3204117728565725</v>
      </c>
      <c r="O3725" s="2"/>
      <c r="P3725" s="2"/>
      <c r="Q3725" s="2"/>
      <c r="R3725" s="10"/>
      <c r="S3725" s="2">
        <v>37.5</v>
      </c>
      <c r="T3725" s="2"/>
      <c r="U3725" s="2" t="s">
        <v>35</v>
      </c>
      <c r="V3725" s="2"/>
      <c r="W3725" s="2" t="s">
        <v>3346</v>
      </c>
      <c r="X3725" s="2" t="s">
        <v>1141</v>
      </c>
      <c r="Y3725" s="2"/>
    </row>
    <row r="3726" spans="1:27" ht="14.25" customHeight="1">
      <c r="A3726" s="1">
        <v>1588</v>
      </c>
      <c r="B3726" s="2">
        <v>1</v>
      </c>
      <c r="C3726" s="1" t="s">
        <v>3314</v>
      </c>
      <c r="D3726" s="1" t="s">
        <v>3315</v>
      </c>
      <c r="E3726" s="1">
        <v>2013</v>
      </c>
      <c r="F3726" s="1" t="s">
        <v>3316</v>
      </c>
      <c r="G3726" s="1" t="s">
        <v>3317</v>
      </c>
      <c r="H3726" s="8" t="str">
        <f>HYPERLINK("https://doi.org/"&amp;G3726)</f>
        <v>https://doi.org/10.3390/rs6010880</v>
      </c>
      <c r="I3726" s="1" t="s">
        <v>3318</v>
      </c>
      <c r="J3726" s="1" t="s">
        <v>2820</v>
      </c>
      <c r="K3726" s="2">
        <v>1</v>
      </c>
      <c r="L3726" s="2"/>
      <c r="M3726" s="2" t="s">
        <v>48</v>
      </c>
      <c r="N3726" s="9">
        <f>S3726*Unit_conversion!$C$5</f>
        <v>1.3908337340755896</v>
      </c>
      <c r="O3726" s="2"/>
      <c r="P3726" s="2"/>
      <c r="Q3726" s="2"/>
      <c r="R3726" s="10"/>
      <c r="S3726" s="2">
        <v>39.5</v>
      </c>
      <c r="T3726" s="2"/>
      <c r="U3726" s="2" t="s">
        <v>35</v>
      </c>
      <c r="V3726" s="2"/>
      <c r="W3726" s="2" t="s">
        <v>3347</v>
      </c>
      <c r="X3726" s="2" t="s">
        <v>1141</v>
      </c>
      <c r="Y3726" s="2"/>
    </row>
    <row r="3727" spans="1:27" ht="14.25" customHeight="1">
      <c r="A3727" s="1">
        <v>1588</v>
      </c>
      <c r="B3727" s="2">
        <v>1</v>
      </c>
      <c r="C3727" s="1" t="s">
        <v>3314</v>
      </c>
      <c r="D3727" s="1" t="s">
        <v>3315</v>
      </c>
      <c r="E3727" s="1">
        <v>2013</v>
      </c>
      <c r="F3727" s="1" t="s">
        <v>3316</v>
      </c>
      <c r="G3727" s="1" t="s">
        <v>3317</v>
      </c>
      <c r="H3727" s="8" t="str">
        <f>HYPERLINK("https://doi.org/"&amp;G3727)</f>
        <v>https://doi.org/10.3390/rs6010880</v>
      </c>
      <c r="I3727" s="1" t="s">
        <v>3318</v>
      </c>
      <c r="J3727" s="1" t="s">
        <v>2820</v>
      </c>
      <c r="K3727" s="2">
        <v>1</v>
      </c>
      <c r="L3727" s="2"/>
      <c r="M3727" s="2" t="s">
        <v>48</v>
      </c>
      <c r="N3727" s="9">
        <f>S3727*Unit_conversion!$C$5</f>
        <v>1.7006903634392652</v>
      </c>
      <c r="O3727" s="2"/>
      <c r="P3727" s="2"/>
      <c r="Q3727" s="2"/>
      <c r="R3727" s="10"/>
      <c r="S3727" s="2">
        <v>48.3</v>
      </c>
      <c r="T3727" s="2"/>
      <c r="U3727" s="2" t="s">
        <v>35</v>
      </c>
      <c r="V3727" s="2"/>
      <c r="W3727" s="2" t="s">
        <v>1535</v>
      </c>
      <c r="X3727" s="2" t="s">
        <v>1141</v>
      </c>
      <c r="Y3727" s="2"/>
    </row>
    <row r="3728" spans="1:27" ht="14.25" customHeight="1">
      <c r="A3728" s="1">
        <v>1588</v>
      </c>
      <c r="B3728" s="2">
        <v>1</v>
      </c>
      <c r="C3728" s="1" t="s">
        <v>3314</v>
      </c>
      <c r="D3728" s="1" t="s">
        <v>3315</v>
      </c>
      <c r="E3728" s="1">
        <v>2013</v>
      </c>
      <c r="F3728" s="1" t="s">
        <v>3316</v>
      </c>
      <c r="G3728" s="1" t="s">
        <v>3317</v>
      </c>
      <c r="H3728" s="8" t="str">
        <f>HYPERLINK("https://doi.org/"&amp;G3728)</f>
        <v>https://doi.org/10.3390/rs6010880</v>
      </c>
      <c r="I3728" s="1" t="s">
        <v>3318</v>
      </c>
      <c r="J3728" s="1" t="s">
        <v>2820</v>
      </c>
      <c r="K3728" s="2">
        <v>1</v>
      </c>
      <c r="L3728" s="2"/>
      <c r="M3728" s="2" t="s">
        <v>48</v>
      </c>
      <c r="N3728" s="9">
        <f>S3728*Unit_conversion!$C$5</f>
        <v>1.154920163991882</v>
      </c>
      <c r="O3728" s="2"/>
      <c r="P3728" s="2"/>
      <c r="Q3728" s="2"/>
      <c r="R3728" s="10"/>
      <c r="S3728" s="2">
        <v>32.799999999999997</v>
      </c>
      <c r="T3728" s="2"/>
      <c r="U3728" s="2" t="s">
        <v>35</v>
      </c>
      <c r="V3728" s="2"/>
      <c r="W3728" s="2" t="s">
        <v>3348</v>
      </c>
      <c r="X3728" s="2" t="s">
        <v>1141</v>
      </c>
      <c r="Y3728" s="2"/>
    </row>
    <row r="3729" spans="1:27" ht="14.25" customHeight="1">
      <c r="A3729" s="1">
        <v>1588</v>
      </c>
      <c r="B3729" s="2">
        <v>1</v>
      </c>
      <c r="C3729" s="1" t="s">
        <v>3314</v>
      </c>
      <c r="D3729" s="1" t="s">
        <v>3315</v>
      </c>
      <c r="E3729" s="1">
        <v>2013</v>
      </c>
      <c r="F3729" s="1" t="s">
        <v>3316</v>
      </c>
      <c r="G3729" s="1" t="s">
        <v>3317</v>
      </c>
      <c r="H3729" s="8" t="str">
        <f>HYPERLINK("https://doi.org/"&amp;G3729)</f>
        <v>https://doi.org/10.3390/rs6010880</v>
      </c>
      <c r="I3729" s="1" t="s">
        <v>3318</v>
      </c>
      <c r="J3729" s="1" t="s">
        <v>2820</v>
      </c>
      <c r="K3729" s="2">
        <v>1</v>
      </c>
      <c r="L3729" s="2"/>
      <c r="M3729" s="2" t="s">
        <v>48</v>
      </c>
      <c r="N3729" s="9">
        <f>S3729*Unit_conversion!$C$5</f>
        <v>1.4894244797822136</v>
      </c>
      <c r="O3729" s="2"/>
      <c r="P3729" s="2"/>
      <c r="Q3729" s="2"/>
      <c r="R3729" s="10"/>
      <c r="S3729" s="2">
        <v>42.3</v>
      </c>
      <c r="T3729" s="2"/>
      <c r="U3729" s="2" t="s">
        <v>35</v>
      </c>
      <c r="V3729" s="2"/>
      <c r="W3729" s="2" t="s">
        <v>3349</v>
      </c>
      <c r="X3729" s="2" t="s">
        <v>1141</v>
      </c>
      <c r="Y3729" s="2"/>
    </row>
    <row r="3730" spans="1:27" ht="14.25" customHeight="1">
      <c r="A3730" s="1">
        <v>1588</v>
      </c>
      <c r="B3730" s="2">
        <v>1</v>
      </c>
      <c r="C3730" s="1" t="s">
        <v>3314</v>
      </c>
      <c r="D3730" s="1" t="s">
        <v>3315</v>
      </c>
      <c r="E3730" s="1">
        <v>2013</v>
      </c>
      <c r="F3730" s="1" t="s">
        <v>3316</v>
      </c>
      <c r="G3730" s="1" t="s">
        <v>3317</v>
      </c>
      <c r="H3730" s="8" t="str">
        <f>HYPERLINK("https://doi.org/"&amp;G3730)</f>
        <v>https://doi.org/10.3390/rs6010880</v>
      </c>
      <c r="I3730" s="1" t="s">
        <v>3318</v>
      </c>
      <c r="J3730" s="1" t="s">
        <v>2820</v>
      </c>
      <c r="K3730" s="2">
        <v>1</v>
      </c>
      <c r="L3730" s="2"/>
      <c r="M3730" s="2" t="s">
        <v>48</v>
      </c>
      <c r="N3730" s="9">
        <f>S3730*Unit_conversion!$C$5</f>
        <v>0.44013725761885747</v>
      </c>
      <c r="O3730" s="2"/>
      <c r="P3730" s="2"/>
      <c r="Q3730" s="2"/>
      <c r="R3730" s="10"/>
      <c r="S3730" s="2">
        <v>12.5</v>
      </c>
      <c r="T3730" s="2"/>
      <c r="U3730" s="2" t="s">
        <v>35</v>
      </c>
      <c r="V3730" s="2"/>
      <c r="W3730" s="2" t="s">
        <v>3350</v>
      </c>
      <c r="X3730" s="2" t="s">
        <v>1141</v>
      </c>
      <c r="Y3730" s="2"/>
      <c r="AA3730" s="2"/>
    </row>
    <row r="3731" spans="1:27" ht="14.25" customHeight="1">
      <c r="A3731" s="1">
        <v>1588</v>
      </c>
      <c r="B3731" s="2">
        <v>1</v>
      </c>
      <c r="C3731" s="1" t="s">
        <v>3314</v>
      </c>
      <c r="D3731" s="1" t="s">
        <v>3315</v>
      </c>
      <c r="E3731" s="1">
        <v>2013</v>
      </c>
      <c r="F3731" s="1" t="s">
        <v>3316</v>
      </c>
      <c r="G3731" s="1" t="s">
        <v>3317</v>
      </c>
      <c r="H3731" s="8" t="str">
        <f>HYPERLINK("https://doi.org/"&amp;G3731)</f>
        <v>https://doi.org/10.3390/rs6010880</v>
      </c>
      <c r="I3731" s="1" t="s">
        <v>3318</v>
      </c>
      <c r="J3731" s="1" t="s">
        <v>2820</v>
      </c>
      <c r="K3731" s="2">
        <v>1</v>
      </c>
      <c r="L3731" s="2"/>
      <c r="M3731" s="2" t="s">
        <v>48</v>
      </c>
      <c r="N3731" s="9">
        <f>S3731*Unit_conversion!$C$5</f>
        <v>1.8837874626087101</v>
      </c>
      <c r="O3731" s="2"/>
      <c r="P3731" s="2"/>
      <c r="Q3731" s="2"/>
      <c r="R3731" s="10"/>
      <c r="S3731" s="2">
        <v>53.5</v>
      </c>
      <c r="T3731" s="2"/>
      <c r="U3731" s="2" t="s">
        <v>35</v>
      </c>
      <c r="V3731" s="2"/>
      <c r="W3731" s="2" t="s">
        <v>2706</v>
      </c>
      <c r="X3731" s="2" t="s">
        <v>1141</v>
      </c>
      <c r="Y3731" s="2"/>
    </row>
    <row r="3732" spans="1:27" ht="14.25" customHeight="1">
      <c r="A3732" s="1">
        <v>1588</v>
      </c>
      <c r="B3732" s="2">
        <v>1</v>
      </c>
      <c r="C3732" s="1" t="s">
        <v>3314</v>
      </c>
      <c r="D3732" s="1" t="s">
        <v>3315</v>
      </c>
      <c r="E3732" s="1">
        <v>2013</v>
      </c>
      <c r="F3732" s="1" t="s">
        <v>3316</v>
      </c>
      <c r="G3732" s="1" t="s">
        <v>3317</v>
      </c>
      <c r="H3732" s="8" t="str">
        <f>HYPERLINK("https://doi.org/"&amp;G3732)</f>
        <v>https://doi.org/10.3390/rs6010880</v>
      </c>
      <c r="I3732" s="1" t="s">
        <v>3318</v>
      </c>
      <c r="J3732" s="1" t="s">
        <v>2820</v>
      </c>
      <c r="K3732" s="2">
        <v>1</v>
      </c>
      <c r="L3732" s="2"/>
      <c r="M3732" s="2" t="s">
        <v>48</v>
      </c>
      <c r="N3732" s="9">
        <f>S3732*Unit_conversion!$C$5</f>
        <v>2.0844900520829093</v>
      </c>
      <c r="O3732" s="2"/>
      <c r="P3732" s="2"/>
      <c r="Q3732" s="2"/>
      <c r="R3732" s="10"/>
      <c r="S3732" s="2">
        <v>59.2</v>
      </c>
      <c r="T3732" s="2"/>
      <c r="U3732" s="2" t="s">
        <v>35</v>
      </c>
      <c r="V3732" s="2"/>
      <c r="W3732" s="2" t="s">
        <v>1567</v>
      </c>
      <c r="X3732" s="2" t="s">
        <v>1141</v>
      </c>
      <c r="Y3732" s="2"/>
    </row>
    <row r="3733" spans="1:27" ht="14.25" customHeight="1">
      <c r="A3733" s="1">
        <v>1588</v>
      </c>
      <c r="B3733" s="2">
        <v>1</v>
      </c>
      <c r="C3733" s="1" t="s">
        <v>3314</v>
      </c>
      <c r="D3733" s="1" t="s">
        <v>3315</v>
      </c>
      <c r="E3733" s="1">
        <v>2013</v>
      </c>
      <c r="F3733" s="1" t="s">
        <v>3316</v>
      </c>
      <c r="G3733" s="1" t="s">
        <v>3317</v>
      </c>
      <c r="H3733" s="8" t="str">
        <f>HYPERLINK("https://doi.org/"&amp;G3733)</f>
        <v>https://doi.org/10.3390/rs6010880</v>
      </c>
      <c r="I3733" s="1" t="s">
        <v>3318</v>
      </c>
      <c r="J3733" s="1" t="s">
        <v>2820</v>
      </c>
      <c r="K3733" s="2">
        <v>1</v>
      </c>
      <c r="L3733" s="2"/>
      <c r="M3733" s="2" t="s">
        <v>47</v>
      </c>
      <c r="N3733" s="9">
        <f>S3733*Unit_conversion!$C$5</f>
        <v>1.2429476155156534</v>
      </c>
      <c r="O3733" s="2"/>
      <c r="P3733" s="2"/>
      <c r="Q3733" s="2"/>
      <c r="R3733" s="10"/>
      <c r="S3733" s="2">
        <v>35.299999999999997</v>
      </c>
      <c r="T3733" s="2"/>
      <c r="U3733" s="2" t="s">
        <v>35</v>
      </c>
      <c r="V3733" s="2"/>
      <c r="W3733" s="2" t="s">
        <v>3319</v>
      </c>
      <c r="X3733" s="2" t="s">
        <v>1141</v>
      </c>
      <c r="Y3733" s="2"/>
    </row>
    <row r="3734" spans="1:27" ht="14.25" customHeight="1">
      <c r="A3734" s="1">
        <v>1588</v>
      </c>
      <c r="B3734" s="2">
        <v>1</v>
      </c>
      <c r="C3734" s="1" t="s">
        <v>3314</v>
      </c>
      <c r="D3734" s="1" t="s">
        <v>3315</v>
      </c>
      <c r="E3734" s="1">
        <v>2013</v>
      </c>
      <c r="F3734" s="1" t="s">
        <v>3316</v>
      </c>
      <c r="G3734" s="1" t="s">
        <v>3317</v>
      </c>
      <c r="H3734" s="8" t="str">
        <f>HYPERLINK("https://doi.org/"&amp;G3734)</f>
        <v>https://doi.org/10.3390/rs6010880</v>
      </c>
      <c r="I3734" s="1" t="s">
        <v>3318</v>
      </c>
      <c r="J3734" s="1" t="s">
        <v>2820</v>
      </c>
      <c r="K3734" s="2">
        <v>1</v>
      </c>
      <c r="L3734" s="2"/>
      <c r="M3734" s="2" t="s">
        <v>47</v>
      </c>
      <c r="N3734" s="9">
        <f>S3734*Unit_conversion!$C$5</f>
        <v>2.4154732698122898</v>
      </c>
      <c r="O3734" s="2"/>
      <c r="P3734" s="2"/>
      <c r="Q3734" s="2"/>
      <c r="R3734" s="10"/>
      <c r="S3734" s="2">
        <v>68.599999999999994</v>
      </c>
      <c r="T3734" s="2"/>
      <c r="U3734" s="2" t="s">
        <v>35</v>
      </c>
      <c r="V3734" s="2"/>
      <c r="W3734" s="2" t="s">
        <v>3320</v>
      </c>
      <c r="X3734" s="2" t="s">
        <v>1141</v>
      </c>
      <c r="Y3734" s="2"/>
    </row>
    <row r="3735" spans="1:27" ht="14.25" customHeight="1">
      <c r="A3735" s="1">
        <v>1588</v>
      </c>
      <c r="B3735" s="2">
        <v>1</v>
      </c>
      <c r="C3735" s="1" t="s">
        <v>3314</v>
      </c>
      <c r="D3735" s="1" t="s">
        <v>3315</v>
      </c>
      <c r="E3735" s="1">
        <v>2013</v>
      </c>
      <c r="F3735" s="1" t="s">
        <v>3316</v>
      </c>
      <c r="G3735" s="1" t="s">
        <v>3317</v>
      </c>
      <c r="H3735" s="8" t="str">
        <f>HYPERLINK("https://doi.org/"&amp;G3735)</f>
        <v>https://doi.org/10.3390/rs6010880</v>
      </c>
      <c r="I3735" s="1" t="s">
        <v>3318</v>
      </c>
      <c r="J3735" s="1" t="s">
        <v>2820</v>
      </c>
      <c r="K3735" s="2">
        <v>1</v>
      </c>
      <c r="L3735" s="2"/>
      <c r="M3735" s="2" t="s">
        <v>47</v>
      </c>
      <c r="N3735" s="9">
        <f>S3735*Unit_conversion!$C$5</f>
        <v>1.4119603224412949</v>
      </c>
      <c r="O3735" s="2"/>
      <c r="P3735" s="2"/>
      <c r="Q3735" s="2"/>
      <c r="R3735" s="10"/>
      <c r="S3735" s="2">
        <v>40.1</v>
      </c>
      <c r="T3735" s="2"/>
      <c r="U3735" s="2" t="s">
        <v>35</v>
      </c>
      <c r="V3735" s="2"/>
      <c r="W3735" s="2" t="s">
        <v>3321</v>
      </c>
      <c r="X3735" s="2" t="s">
        <v>1141</v>
      </c>
      <c r="Y3735" s="2"/>
    </row>
    <row r="3736" spans="1:27" ht="14.25" customHeight="1">
      <c r="A3736" s="1">
        <v>1588</v>
      </c>
      <c r="B3736" s="2">
        <v>1</v>
      </c>
      <c r="C3736" s="1" t="s">
        <v>3314</v>
      </c>
      <c r="D3736" s="1" t="s">
        <v>3315</v>
      </c>
      <c r="E3736" s="1">
        <v>2013</v>
      </c>
      <c r="F3736" s="1" t="s">
        <v>3316</v>
      </c>
      <c r="G3736" s="1" t="s">
        <v>3317</v>
      </c>
      <c r="H3736" s="8" t="str">
        <f>HYPERLINK("https://doi.org/"&amp;G3736)</f>
        <v>https://doi.org/10.3390/rs6010880</v>
      </c>
      <c r="I3736" s="1" t="s">
        <v>3318</v>
      </c>
      <c r="J3736" s="1" t="s">
        <v>2820</v>
      </c>
      <c r="K3736" s="2">
        <v>1</v>
      </c>
      <c r="L3736" s="2"/>
      <c r="M3736" s="2" t="s">
        <v>47</v>
      </c>
      <c r="N3736" s="9">
        <f>S3736*Unit_conversion!$C$5</f>
        <v>1.2711164000032604</v>
      </c>
      <c r="O3736" s="2"/>
      <c r="P3736" s="2"/>
      <c r="Q3736" s="2"/>
      <c r="R3736" s="10"/>
      <c r="S3736" s="2">
        <v>36.1</v>
      </c>
      <c r="T3736" s="2"/>
      <c r="U3736" s="2" t="s">
        <v>35</v>
      </c>
      <c r="V3736" s="2"/>
      <c r="W3736" s="2" t="s">
        <v>3322</v>
      </c>
      <c r="X3736" s="2" t="s">
        <v>1141</v>
      </c>
      <c r="Y3736" s="2"/>
    </row>
    <row r="3737" spans="1:27" ht="14.25" customHeight="1">
      <c r="A3737" s="1">
        <v>1588</v>
      </c>
      <c r="B3737" s="2">
        <v>1</v>
      </c>
      <c r="C3737" s="1" t="s">
        <v>3314</v>
      </c>
      <c r="D3737" s="1" t="s">
        <v>3315</v>
      </c>
      <c r="E3737" s="1">
        <v>2013</v>
      </c>
      <c r="F3737" s="1" t="s">
        <v>3316</v>
      </c>
      <c r="G3737" s="1" t="s">
        <v>3317</v>
      </c>
      <c r="H3737" s="8" t="str">
        <f>HYPERLINK("https://doi.org/"&amp;G3737)</f>
        <v>https://doi.org/10.3390/rs6010880</v>
      </c>
      <c r="I3737" s="1" t="s">
        <v>3318</v>
      </c>
      <c r="J3737" s="1" t="s">
        <v>2820</v>
      </c>
      <c r="K3737" s="2">
        <v>1</v>
      </c>
      <c r="L3737" s="2"/>
      <c r="M3737" s="2" t="s">
        <v>47</v>
      </c>
      <c r="N3737" s="9">
        <f>S3737*Unit_conversion!$C$5</f>
        <v>2.1901229939114351</v>
      </c>
      <c r="O3737" s="2"/>
      <c r="P3737" s="2"/>
      <c r="Q3737" s="2"/>
      <c r="R3737" s="10"/>
      <c r="S3737" s="2">
        <v>62.2</v>
      </c>
      <c r="T3737" s="2"/>
      <c r="U3737" s="2" t="s">
        <v>35</v>
      </c>
      <c r="V3737" s="2"/>
      <c r="W3737" s="2" t="s">
        <v>3323</v>
      </c>
      <c r="X3737" s="2" t="s">
        <v>1141</v>
      </c>
      <c r="Y3737" s="2"/>
    </row>
    <row r="3738" spans="1:27" ht="14.25" customHeight="1">
      <c r="A3738" s="1">
        <v>1588</v>
      </c>
      <c r="B3738" s="2">
        <v>1</v>
      </c>
      <c r="C3738" s="1" t="s">
        <v>3314</v>
      </c>
      <c r="D3738" s="1" t="s">
        <v>3315</v>
      </c>
      <c r="E3738" s="1">
        <v>2013</v>
      </c>
      <c r="F3738" s="1" t="s">
        <v>3316</v>
      </c>
      <c r="G3738" s="1" t="s">
        <v>3317</v>
      </c>
      <c r="H3738" s="8" t="str">
        <f>HYPERLINK("https://doi.org/"&amp;G3738)</f>
        <v>https://doi.org/10.3390/rs6010880</v>
      </c>
      <c r="I3738" s="1" t="s">
        <v>3318</v>
      </c>
      <c r="J3738" s="1" t="s">
        <v>2820</v>
      </c>
      <c r="K3738" s="2">
        <v>1</v>
      </c>
      <c r="L3738" s="2"/>
      <c r="M3738" s="2" t="s">
        <v>47</v>
      </c>
      <c r="N3738" s="9">
        <f>S3738*Unit_conversion!$C$5</f>
        <v>1.4013970282584423</v>
      </c>
      <c r="O3738" s="2"/>
      <c r="P3738" s="2"/>
      <c r="Q3738" s="2"/>
      <c r="R3738" s="10"/>
      <c r="S3738" s="2">
        <v>39.799999999999997</v>
      </c>
      <c r="T3738" s="2"/>
      <c r="U3738" s="2" t="s">
        <v>35</v>
      </c>
      <c r="V3738" s="2"/>
      <c r="W3738" s="2" t="s">
        <v>697</v>
      </c>
      <c r="X3738" s="2" t="s">
        <v>1141</v>
      </c>
      <c r="Y3738" s="2"/>
    </row>
    <row r="3739" spans="1:27" ht="14.25" customHeight="1">
      <c r="A3739" s="1">
        <v>1588</v>
      </c>
      <c r="B3739" s="2">
        <v>1</v>
      </c>
      <c r="C3739" s="1" t="s">
        <v>3314</v>
      </c>
      <c r="D3739" s="1" t="s">
        <v>3315</v>
      </c>
      <c r="E3739" s="1">
        <v>2013</v>
      </c>
      <c r="F3739" s="1" t="s">
        <v>3316</v>
      </c>
      <c r="G3739" s="1" t="s">
        <v>3317</v>
      </c>
      <c r="H3739" s="8" t="str">
        <f>HYPERLINK("https://doi.org/"&amp;G3739)</f>
        <v>https://doi.org/10.3390/rs6010880</v>
      </c>
      <c r="I3739" s="1" t="s">
        <v>3318</v>
      </c>
      <c r="J3739" s="1" t="s">
        <v>2820</v>
      </c>
      <c r="K3739" s="2">
        <v>1</v>
      </c>
      <c r="L3739" s="2"/>
      <c r="M3739" s="2" t="s">
        <v>47</v>
      </c>
      <c r="N3739" s="9">
        <f>S3739*Unit_conversion!$C$5</f>
        <v>1.0140762415538478</v>
      </c>
      <c r="O3739" s="2"/>
      <c r="P3739" s="2"/>
      <c r="Q3739" s="2"/>
      <c r="R3739" s="10"/>
      <c r="S3739" s="2">
        <v>28.8</v>
      </c>
      <c r="T3739" s="2"/>
      <c r="U3739" s="2" t="s">
        <v>35</v>
      </c>
      <c r="V3739" s="2"/>
      <c r="W3739" s="2" t="s">
        <v>3324</v>
      </c>
      <c r="X3739" s="2" t="s">
        <v>1141</v>
      </c>
      <c r="Y3739" s="2"/>
    </row>
    <row r="3740" spans="1:27" ht="14.25" customHeight="1">
      <c r="A3740" s="1">
        <v>1588</v>
      </c>
      <c r="B3740" s="2">
        <v>1</v>
      </c>
      <c r="C3740" s="1" t="s">
        <v>3314</v>
      </c>
      <c r="D3740" s="1" t="s">
        <v>3315</v>
      </c>
      <c r="E3740" s="1">
        <v>2013</v>
      </c>
      <c r="F3740" s="1" t="s">
        <v>3316</v>
      </c>
      <c r="G3740" s="1" t="s">
        <v>3317</v>
      </c>
      <c r="H3740" s="8" t="str">
        <f>HYPERLINK("https://doi.org/"&amp;G3740)</f>
        <v>https://doi.org/10.3390/rs6010880</v>
      </c>
      <c r="I3740" s="1" t="s">
        <v>3318</v>
      </c>
      <c r="J3740" s="1" t="s">
        <v>2820</v>
      </c>
      <c r="K3740" s="2">
        <v>1</v>
      </c>
      <c r="L3740" s="2"/>
      <c r="M3740" s="2" t="s">
        <v>47</v>
      </c>
      <c r="N3740" s="9">
        <f>S3740*Unit_conversion!$C$5</f>
        <v>1.9049140509744154</v>
      </c>
      <c r="O3740" s="2"/>
      <c r="P3740" s="2"/>
      <c r="Q3740" s="2"/>
      <c r="R3740" s="10"/>
      <c r="S3740" s="2">
        <v>54.1</v>
      </c>
      <c r="T3740" s="2"/>
      <c r="U3740" s="2" t="s">
        <v>35</v>
      </c>
      <c r="V3740" s="2"/>
      <c r="W3740" s="2" t="s">
        <v>1655</v>
      </c>
      <c r="X3740" s="2" t="s">
        <v>1141</v>
      </c>
      <c r="Y3740" s="2"/>
    </row>
    <row r="3741" spans="1:27" ht="14.25" customHeight="1">
      <c r="A3741" s="1">
        <v>1588</v>
      </c>
      <c r="B3741" s="2">
        <v>1</v>
      </c>
      <c r="C3741" s="1" t="s">
        <v>3314</v>
      </c>
      <c r="D3741" s="1" t="s">
        <v>3315</v>
      </c>
      <c r="E3741" s="1">
        <v>2013</v>
      </c>
      <c r="F3741" s="1" t="s">
        <v>3316</v>
      </c>
      <c r="G3741" s="1" t="s">
        <v>3317</v>
      </c>
      <c r="H3741" s="8" t="str">
        <f>HYPERLINK("https://doi.org/"&amp;G3741)</f>
        <v>https://doi.org/10.3390/rs6010880</v>
      </c>
      <c r="I3741" s="1" t="s">
        <v>3318</v>
      </c>
      <c r="J3741" s="1" t="s">
        <v>2820</v>
      </c>
      <c r="K3741" s="2">
        <v>1</v>
      </c>
      <c r="L3741" s="2"/>
      <c r="M3741" s="2" t="s">
        <v>47</v>
      </c>
      <c r="N3741" s="9">
        <f>S3741*Unit_conversion!$C$5</f>
        <v>1.7464646382316267</v>
      </c>
      <c r="O3741" s="2"/>
      <c r="P3741" s="2"/>
      <c r="Q3741" s="2"/>
      <c r="R3741" s="10"/>
      <c r="S3741" s="2">
        <v>49.6</v>
      </c>
      <c r="T3741" s="2"/>
      <c r="U3741" s="2" t="s">
        <v>35</v>
      </c>
      <c r="V3741" s="2"/>
      <c r="W3741" s="2" t="s">
        <v>1276</v>
      </c>
      <c r="X3741" s="2" t="s">
        <v>1141</v>
      </c>
      <c r="Y3741" s="2"/>
    </row>
    <row r="3742" spans="1:27" ht="14.25" customHeight="1">
      <c r="A3742" s="1">
        <v>1588</v>
      </c>
      <c r="B3742" s="2">
        <v>1</v>
      </c>
      <c r="C3742" s="1" t="s">
        <v>3314</v>
      </c>
      <c r="D3742" s="1" t="s">
        <v>3315</v>
      </c>
      <c r="E3742" s="1">
        <v>2013</v>
      </c>
      <c r="F3742" s="1" t="s">
        <v>3316</v>
      </c>
      <c r="G3742" s="1" t="s">
        <v>3317</v>
      </c>
      <c r="H3742" s="8" t="str">
        <f>HYPERLINK("https://doi.org/"&amp;G3742)</f>
        <v>https://doi.org/10.3390/rs6010880</v>
      </c>
      <c r="I3742" s="1" t="s">
        <v>3318</v>
      </c>
      <c r="J3742" s="1" t="s">
        <v>2820</v>
      </c>
      <c r="K3742" s="2">
        <v>1</v>
      </c>
      <c r="L3742" s="2"/>
      <c r="M3742" s="2" t="s">
        <v>47</v>
      </c>
      <c r="N3742" s="9">
        <f>S3742*Unit_conversion!$C$5</f>
        <v>2.8626527235530492</v>
      </c>
      <c r="O3742" s="2"/>
      <c r="P3742" s="2"/>
      <c r="Q3742" s="2"/>
      <c r="R3742" s="10"/>
      <c r="S3742" s="2">
        <v>81.3</v>
      </c>
      <c r="T3742" s="2"/>
      <c r="U3742" s="2" t="s">
        <v>35</v>
      </c>
      <c r="V3742" s="2"/>
      <c r="W3742" s="2" t="s">
        <v>3325</v>
      </c>
      <c r="X3742" s="2" t="s">
        <v>1141</v>
      </c>
      <c r="Y3742" s="2"/>
    </row>
    <row r="3743" spans="1:27" ht="14.25" customHeight="1">
      <c r="A3743" s="1">
        <v>1588</v>
      </c>
      <c r="B3743" s="2">
        <v>1</v>
      </c>
      <c r="C3743" s="1" t="s">
        <v>3314</v>
      </c>
      <c r="D3743" s="1" t="s">
        <v>3315</v>
      </c>
      <c r="E3743" s="1">
        <v>2013</v>
      </c>
      <c r="F3743" s="1" t="s">
        <v>3316</v>
      </c>
      <c r="G3743" s="1" t="s">
        <v>3317</v>
      </c>
      <c r="H3743" s="8" t="str">
        <f>HYPERLINK("https://doi.org/"&amp;G3743)</f>
        <v>https://doi.org/10.3390/rs6010880</v>
      </c>
      <c r="I3743" s="1" t="s">
        <v>3318</v>
      </c>
      <c r="J3743" s="1" t="s">
        <v>2820</v>
      </c>
      <c r="K3743" s="2">
        <v>1</v>
      </c>
      <c r="L3743" s="2"/>
      <c r="M3743" s="2" t="s">
        <v>47</v>
      </c>
      <c r="N3743" s="9">
        <f>S3743*Unit_conversion!$C$5</f>
        <v>2.2358972687037961</v>
      </c>
      <c r="O3743" s="2"/>
      <c r="P3743" s="2"/>
      <c r="Q3743" s="2"/>
      <c r="R3743" s="10"/>
      <c r="S3743" s="2">
        <v>63.5</v>
      </c>
      <c r="T3743" s="2"/>
      <c r="U3743" s="2" t="s">
        <v>35</v>
      </c>
      <c r="V3743" s="2"/>
      <c r="W3743" s="2" t="s">
        <v>1695</v>
      </c>
      <c r="X3743" s="2" t="s">
        <v>1141</v>
      </c>
      <c r="Y3743" s="2"/>
    </row>
    <row r="3744" spans="1:27" ht="14.25" customHeight="1">
      <c r="A3744" s="1">
        <v>1588</v>
      </c>
      <c r="B3744" s="2">
        <v>1</v>
      </c>
      <c r="C3744" s="1" t="s">
        <v>3314</v>
      </c>
      <c r="D3744" s="1" t="s">
        <v>3315</v>
      </c>
      <c r="E3744" s="1">
        <v>2013</v>
      </c>
      <c r="F3744" s="1" t="s">
        <v>3316</v>
      </c>
      <c r="G3744" s="1" t="s">
        <v>3317</v>
      </c>
      <c r="H3744" s="8" t="str">
        <f>HYPERLINK("https://doi.org/"&amp;G3744)</f>
        <v>https://doi.org/10.3390/rs6010880</v>
      </c>
      <c r="I3744" s="1" t="s">
        <v>3318</v>
      </c>
      <c r="J3744" s="1" t="s">
        <v>2820</v>
      </c>
      <c r="K3744" s="2">
        <v>1</v>
      </c>
      <c r="L3744" s="2"/>
      <c r="M3744" s="2" t="s">
        <v>47</v>
      </c>
      <c r="N3744" s="9">
        <f>S3744*Unit_conversion!$C$5</f>
        <v>1.3767493418317862</v>
      </c>
      <c r="O3744" s="2"/>
      <c r="P3744" s="2"/>
      <c r="Q3744" s="2"/>
      <c r="R3744" s="10"/>
      <c r="S3744" s="2">
        <v>39.1</v>
      </c>
      <c r="T3744" s="2"/>
      <c r="U3744" s="2" t="s">
        <v>35</v>
      </c>
      <c r="V3744" s="2"/>
      <c r="W3744" s="2" t="s">
        <v>3326</v>
      </c>
      <c r="X3744" s="2" t="s">
        <v>1141</v>
      </c>
      <c r="Y3744" s="2"/>
    </row>
    <row r="3745" spans="1:25" ht="14.25" customHeight="1">
      <c r="A3745" s="1">
        <v>1588</v>
      </c>
      <c r="B3745" s="2">
        <v>1</v>
      </c>
      <c r="C3745" s="1" t="s">
        <v>3314</v>
      </c>
      <c r="D3745" s="1" t="s">
        <v>3315</v>
      </c>
      <c r="E3745" s="1">
        <v>2013</v>
      </c>
      <c r="F3745" s="1" t="s">
        <v>3316</v>
      </c>
      <c r="G3745" s="1" t="s">
        <v>3317</v>
      </c>
      <c r="H3745" s="8" t="str">
        <f>HYPERLINK("https://doi.org/"&amp;G3745)</f>
        <v>https://doi.org/10.3390/rs6010880</v>
      </c>
      <c r="I3745" s="1" t="s">
        <v>3318</v>
      </c>
      <c r="J3745" s="1" t="s">
        <v>2820</v>
      </c>
      <c r="K3745" s="2">
        <v>1</v>
      </c>
      <c r="L3745" s="2"/>
      <c r="M3745" s="2" t="s">
        <v>47</v>
      </c>
      <c r="N3745" s="9">
        <f>S3745*Unit_conversion!$C$5</f>
        <v>1.6443527944640517</v>
      </c>
      <c r="O3745" s="2"/>
      <c r="P3745" s="2"/>
      <c r="Q3745" s="2"/>
      <c r="R3745" s="10"/>
      <c r="S3745" s="2">
        <v>46.7</v>
      </c>
      <c r="T3745" s="2"/>
      <c r="U3745" s="2" t="s">
        <v>35</v>
      </c>
      <c r="V3745" s="2"/>
      <c r="W3745" s="2" t="s">
        <v>3327</v>
      </c>
      <c r="X3745" s="2" t="s">
        <v>1141</v>
      </c>
      <c r="Y3745" s="2"/>
    </row>
    <row r="3746" spans="1:25" ht="14.25" customHeight="1">
      <c r="A3746" s="1">
        <v>1588</v>
      </c>
      <c r="B3746" s="2">
        <v>1</v>
      </c>
      <c r="C3746" s="1" t="s">
        <v>3314</v>
      </c>
      <c r="D3746" s="1" t="s">
        <v>3315</v>
      </c>
      <c r="E3746" s="1">
        <v>2013</v>
      </c>
      <c r="F3746" s="1" t="s">
        <v>3316</v>
      </c>
      <c r="G3746" s="1" t="s">
        <v>3317</v>
      </c>
      <c r="H3746" s="8" t="str">
        <f>HYPERLINK("https://doi.org/"&amp;G3746)</f>
        <v>https://doi.org/10.3390/rs6010880</v>
      </c>
      <c r="I3746" s="1" t="s">
        <v>3318</v>
      </c>
      <c r="J3746" s="1" t="s">
        <v>2820</v>
      </c>
      <c r="K3746" s="2">
        <v>1</v>
      </c>
      <c r="L3746" s="2"/>
      <c r="M3746" s="2" t="s">
        <v>47</v>
      </c>
      <c r="N3746" s="9">
        <f>S3746*Unit_conversion!$C$5</f>
        <v>1.4647767933555578</v>
      </c>
      <c r="O3746" s="2"/>
      <c r="P3746" s="2"/>
      <c r="Q3746" s="2"/>
      <c r="R3746" s="10"/>
      <c r="S3746" s="2">
        <v>41.6</v>
      </c>
      <c r="T3746" s="2"/>
      <c r="U3746" s="2" t="s">
        <v>35</v>
      </c>
      <c r="V3746" s="2"/>
      <c r="W3746" s="2" t="s">
        <v>3328</v>
      </c>
      <c r="X3746" s="2" t="s">
        <v>1141</v>
      </c>
      <c r="Y3746" s="2"/>
    </row>
    <row r="3747" spans="1:25" ht="14.25" customHeight="1">
      <c r="A3747" s="1">
        <v>1588</v>
      </c>
      <c r="B3747" s="2">
        <v>1</v>
      </c>
      <c r="C3747" s="1" t="s">
        <v>3314</v>
      </c>
      <c r="D3747" s="1" t="s">
        <v>3315</v>
      </c>
      <c r="E3747" s="1">
        <v>2013</v>
      </c>
      <c r="F3747" s="1" t="s">
        <v>3316</v>
      </c>
      <c r="G3747" s="1" t="s">
        <v>3317</v>
      </c>
      <c r="H3747" s="8" t="str">
        <f>HYPERLINK("https://doi.org/"&amp;G3747)</f>
        <v>https://doi.org/10.3390/rs6010880</v>
      </c>
      <c r="I3747" s="1" t="s">
        <v>3318</v>
      </c>
      <c r="J3747" s="1" t="s">
        <v>2820</v>
      </c>
      <c r="K3747" s="2">
        <v>1</v>
      </c>
      <c r="L3747" s="2"/>
      <c r="M3747" s="2" t="s">
        <v>47</v>
      </c>
      <c r="N3747" s="9">
        <f>S3747*Unit_conversion!$C$5</f>
        <v>0.6267554548492531</v>
      </c>
      <c r="O3747" s="2"/>
      <c r="P3747" s="2"/>
      <c r="Q3747" s="2"/>
      <c r="R3747" s="10"/>
      <c r="S3747" s="2">
        <v>17.8</v>
      </c>
      <c r="T3747" s="2"/>
      <c r="U3747" s="2" t="s">
        <v>35</v>
      </c>
      <c r="V3747" s="2"/>
      <c r="W3747" s="2" t="s">
        <v>3329</v>
      </c>
      <c r="X3747" s="2" t="s">
        <v>1141</v>
      </c>
      <c r="Y3747" s="2"/>
    </row>
    <row r="3748" spans="1:25" ht="14.25" customHeight="1">
      <c r="A3748" s="1">
        <v>1588</v>
      </c>
      <c r="B3748" s="2">
        <v>1</v>
      </c>
      <c r="C3748" s="1" t="s">
        <v>3314</v>
      </c>
      <c r="D3748" s="1" t="s">
        <v>3315</v>
      </c>
      <c r="E3748" s="1">
        <v>2013</v>
      </c>
      <c r="F3748" s="1" t="s">
        <v>3316</v>
      </c>
      <c r="G3748" s="1" t="s">
        <v>3317</v>
      </c>
      <c r="H3748" s="8" t="str">
        <f>HYPERLINK("https://doi.org/"&amp;G3748)</f>
        <v>https://doi.org/10.3390/rs6010880</v>
      </c>
      <c r="I3748" s="1" t="s">
        <v>3318</v>
      </c>
      <c r="J3748" s="1" t="s">
        <v>2820</v>
      </c>
      <c r="K3748" s="2">
        <v>1</v>
      </c>
      <c r="L3748" s="2"/>
      <c r="M3748" s="2" t="s">
        <v>47</v>
      </c>
      <c r="N3748" s="9">
        <f>S3748*Unit_conversion!$C$5</f>
        <v>1.7640701285363809</v>
      </c>
      <c r="O3748" s="2"/>
      <c r="P3748" s="2"/>
      <c r="Q3748" s="2"/>
      <c r="R3748" s="10"/>
      <c r="S3748" s="2">
        <v>50.1</v>
      </c>
      <c r="T3748" s="2"/>
      <c r="U3748" s="2" t="s">
        <v>35</v>
      </c>
      <c r="V3748" s="2"/>
      <c r="W3748" s="2" t="s">
        <v>3330</v>
      </c>
      <c r="X3748" s="2" t="s">
        <v>1141</v>
      </c>
      <c r="Y3748" s="2"/>
    </row>
    <row r="3749" spans="1:25" ht="14.25" customHeight="1">
      <c r="A3749" s="1">
        <v>1588</v>
      </c>
      <c r="B3749" s="2">
        <v>1</v>
      </c>
      <c r="C3749" s="1" t="s">
        <v>3314</v>
      </c>
      <c r="D3749" s="1" t="s">
        <v>3315</v>
      </c>
      <c r="E3749" s="1">
        <v>2013</v>
      </c>
      <c r="F3749" s="1" t="s">
        <v>3316</v>
      </c>
      <c r="G3749" s="1" t="s">
        <v>3317</v>
      </c>
      <c r="H3749" s="8" t="str">
        <f>HYPERLINK("https://doi.org/"&amp;G3749)</f>
        <v>https://doi.org/10.3390/rs6010880</v>
      </c>
      <c r="I3749" s="1" t="s">
        <v>3318</v>
      </c>
      <c r="J3749" s="1" t="s">
        <v>2820</v>
      </c>
      <c r="K3749" s="2">
        <v>1</v>
      </c>
      <c r="L3749" s="2"/>
      <c r="M3749" s="2" t="s">
        <v>47</v>
      </c>
      <c r="N3749" s="9">
        <f>S3749*Unit_conversion!$C$5</f>
        <v>3.1372983723072161</v>
      </c>
      <c r="O3749" s="2"/>
      <c r="P3749" s="2"/>
      <c r="Q3749" s="2"/>
      <c r="R3749" s="10"/>
      <c r="S3749" s="2">
        <v>89.1</v>
      </c>
      <c r="T3749" s="2"/>
      <c r="U3749" s="2" t="s">
        <v>35</v>
      </c>
      <c r="V3749" s="2"/>
      <c r="W3749" s="2" t="s">
        <v>3331</v>
      </c>
      <c r="X3749" s="2" t="s">
        <v>1141</v>
      </c>
      <c r="Y3749" s="2"/>
    </row>
    <row r="3750" spans="1:25" ht="14.25" customHeight="1">
      <c r="A3750" s="1">
        <v>1588</v>
      </c>
      <c r="B3750" s="2">
        <v>1</v>
      </c>
      <c r="C3750" s="1" t="s">
        <v>3314</v>
      </c>
      <c r="D3750" s="1" t="s">
        <v>3315</v>
      </c>
      <c r="E3750" s="1">
        <v>2013</v>
      </c>
      <c r="F3750" s="1" t="s">
        <v>3316</v>
      </c>
      <c r="G3750" s="1" t="s">
        <v>3317</v>
      </c>
      <c r="H3750" s="8" t="str">
        <f>HYPERLINK("https://doi.org/"&amp;G3750)</f>
        <v>https://doi.org/10.3390/rs6010880</v>
      </c>
      <c r="I3750" s="1" t="s">
        <v>3318</v>
      </c>
      <c r="J3750" s="1" t="s">
        <v>2820</v>
      </c>
      <c r="K3750" s="2">
        <v>1</v>
      </c>
      <c r="L3750" s="2"/>
      <c r="M3750" s="2" t="s">
        <v>47</v>
      </c>
      <c r="N3750" s="9">
        <f>S3750*Unit_conversion!$C$5</f>
        <v>1.7746334227192333</v>
      </c>
      <c r="O3750" s="2"/>
      <c r="P3750" s="2"/>
      <c r="Q3750" s="2"/>
      <c r="R3750" s="10"/>
      <c r="S3750" s="2">
        <v>50.4</v>
      </c>
      <c r="T3750" s="2"/>
      <c r="U3750" s="2" t="s">
        <v>35</v>
      </c>
      <c r="V3750" s="2"/>
      <c r="W3750" s="2" t="s">
        <v>3332</v>
      </c>
      <c r="X3750" s="2" t="s">
        <v>1141</v>
      </c>
      <c r="Y3750" s="2"/>
    </row>
    <row r="3751" spans="1:25" ht="14.25" customHeight="1">
      <c r="A3751" s="1">
        <v>1588</v>
      </c>
      <c r="B3751" s="2">
        <v>1</v>
      </c>
      <c r="C3751" s="1" t="s">
        <v>3314</v>
      </c>
      <c r="D3751" s="1" t="s">
        <v>3315</v>
      </c>
      <c r="E3751" s="1">
        <v>2013</v>
      </c>
      <c r="F3751" s="1" t="s">
        <v>3316</v>
      </c>
      <c r="G3751" s="1" t="s">
        <v>3317</v>
      </c>
      <c r="H3751" s="8" t="str">
        <f>HYPERLINK("https://doi.org/"&amp;G3751)</f>
        <v>https://doi.org/10.3390/rs6010880</v>
      </c>
      <c r="I3751" s="1" t="s">
        <v>3318</v>
      </c>
      <c r="J3751" s="1" t="s">
        <v>2820</v>
      </c>
      <c r="K3751" s="2">
        <v>1</v>
      </c>
      <c r="L3751" s="2"/>
      <c r="M3751" s="2" t="s">
        <v>47</v>
      </c>
      <c r="N3751" s="9">
        <f>S3751*Unit_conversion!$C$5</f>
        <v>2.2006862880942872</v>
      </c>
      <c r="O3751" s="2"/>
      <c r="P3751" s="2"/>
      <c r="Q3751" s="2"/>
      <c r="R3751" s="10"/>
      <c r="S3751" s="2">
        <v>62.5</v>
      </c>
      <c r="T3751" s="2"/>
      <c r="U3751" s="2" t="s">
        <v>35</v>
      </c>
      <c r="V3751" s="2"/>
      <c r="W3751" s="2" t="s">
        <v>3333</v>
      </c>
      <c r="X3751" s="2" t="s">
        <v>1141</v>
      </c>
      <c r="Y3751" s="2"/>
    </row>
    <row r="3752" spans="1:25" ht="14.25" customHeight="1">
      <c r="A3752" s="1">
        <v>1588</v>
      </c>
      <c r="B3752" s="2">
        <v>1</v>
      </c>
      <c r="C3752" s="1" t="s">
        <v>3314</v>
      </c>
      <c r="D3752" s="1" t="s">
        <v>3315</v>
      </c>
      <c r="E3752" s="1">
        <v>2013</v>
      </c>
      <c r="F3752" s="1" t="s">
        <v>3316</v>
      </c>
      <c r="G3752" s="1" t="s">
        <v>3317</v>
      </c>
      <c r="H3752" s="8" t="str">
        <f>HYPERLINK("https://doi.org/"&amp;G3752)</f>
        <v>https://doi.org/10.3390/rs6010880</v>
      </c>
      <c r="I3752" s="1" t="s">
        <v>3318</v>
      </c>
      <c r="J3752" s="1" t="s">
        <v>2820</v>
      </c>
      <c r="K3752" s="2">
        <v>1</v>
      </c>
      <c r="L3752" s="2"/>
      <c r="M3752" s="2" t="s">
        <v>47</v>
      </c>
      <c r="N3752" s="9">
        <f>S3752*Unit_conversion!$C$5</f>
        <v>2.387304485324683</v>
      </c>
      <c r="O3752" s="2"/>
      <c r="P3752" s="2"/>
      <c r="Q3752" s="2"/>
      <c r="R3752" s="10"/>
      <c r="S3752" s="2">
        <v>67.8</v>
      </c>
      <c r="T3752" s="2"/>
      <c r="U3752" s="2" t="s">
        <v>35</v>
      </c>
      <c r="V3752" s="2"/>
      <c r="W3752" s="2" t="s">
        <v>3334</v>
      </c>
      <c r="X3752" s="2" t="s">
        <v>1141</v>
      </c>
      <c r="Y3752" s="2"/>
    </row>
    <row r="3753" spans="1:25" ht="14.25" customHeight="1">
      <c r="A3753" s="1">
        <v>1588</v>
      </c>
      <c r="B3753" s="2">
        <v>1</v>
      </c>
      <c r="C3753" s="1" t="s">
        <v>3314</v>
      </c>
      <c r="D3753" s="1" t="s">
        <v>3315</v>
      </c>
      <c r="E3753" s="1">
        <v>2013</v>
      </c>
      <c r="F3753" s="1" t="s">
        <v>3316</v>
      </c>
      <c r="G3753" s="1" t="s">
        <v>3317</v>
      </c>
      <c r="H3753" s="8" t="str">
        <f>HYPERLINK("https://doi.org/"&amp;G3753)</f>
        <v>https://doi.org/10.3390/rs6010880</v>
      </c>
      <c r="I3753" s="1" t="s">
        <v>3318</v>
      </c>
      <c r="J3753" s="1" t="s">
        <v>2820</v>
      </c>
      <c r="K3753" s="2">
        <v>1</v>
      </c>
      <c r="L3753" s="2"/>
      <c r="M3753" s="2" t="s">
        <v>47</v>
      </c>
      <c r="N3753" s="9">
        <f>S3753*Unit_conversion!$C$5</f>
        <v>2.1760386016676314</v>
      </c>
      <c r="O3753" s="2"/>
      <c r="P3753" s="2"/>
      <c r="Q3753" s="2"/>
      <c r="R3753" s="10"/>
      <c r="S3753" s="2">
        <v>61.8</v>
      </c>
      <c r="T3753" s="2"/>
      <c r="U3753" s="2" t="s">
        <v>35</v>
      </c>
      <c r="V3753" s="2"/>
      <c r="W3753" s="2" t="s">
        <v>419</v>
      </c>
      <c r="X3753" s="2" t="s">
        <v>1141</v>
      </c>
      <c r="Y3753" s="2"/>
    </row>
    <row r="3754" spans="1:25" ht="14.25" customHeight="1">
      <c r="A3754" s="1">
        <v>1588</v>
      </c>
      <c r="B3754" s="2">
        <v>1</v>
      </c>
      <c r="C3754" s="1" t="s">
        <v>3314</v>
      </c>
      <c r="D3754" s="1" t="s">
        <v>3315</v>
      </c>
      <c r="E3754" s="1">
        <v>2013</v>
      </c>
      <c r="F3754" s="1" t="s">
        <v>3316</v>
      </c>
      <c r="G3754" s="1" t="s">
        <v>3317</v>
      </c>
      <c r="H3754" s="8" t="str">
        <f>HYPERLINK("https://doi.org/"&amp;G3754)</f>
        <v>https://doi.org/10.3390/rs6010880</v>
      </c>
      <c r="I3754" s="1" t="s">
        <v>3318</v>
      </c>
      <c r="J3754" s="1" t="s">
        <v>2820</v>
      </c>
      <c r="K3754" s="2">
        <v>1</v>
      </c>
      <c r="L3754" s="2"/>
      <c r="M3754" s="2" t="s">
        <v>47</v>
      </c>
      <c r="N3754" s="9">
        <f>S3754*Unit_conversion!$C$5</f>
        <v>1.9929415024981867</v>
      </c>
      <c r="O3754" s="2"/>
      <c r="P3754" s="2"/>
      <c r="Q3754" s="2"/>
      <c r="R3754" s="10"/>
      <c r="S3754" s="2">
        <v>56.6</v>
      </c>
      <c r="T3754" s="2"/>
      <c r="U3754" s="2" t="s">
        <v>35</v>
      </c>
      <c r="V3754" s="2"/>
      <c r="W3754" s="2" t="s">
        <v>3335</v>
      </c>
      <c r="X3754" s="2" t="s">
        <v>1141</v>
      </c>
      <c r="Y3754" s="2"/>
    </row>
    <row r="3755" spans="1:25" ht="14.25" customHeight="1">
      <c r="A3755" s="1">
        <v>1588</v>
      </c>
      <c r="B3755" s="2">
        <v>1</v>
      </c>
      <c r="C3755" s="1" t="s">
        <v>3314</v>
      </c>
      <c r="D3755" s="1" t="s">
        <v>3315</v>
      </c>
      <c r="E3755" s="1">
        <v>2013</v>
      </c>
      <c r="F3755" s="1" t="s">
        <v>3316</v>
      </c>
      <c r="G3755" s="1" t="s">
        <v>3317</v>
      </c>
      <c r="H3755" s="8" t="str">
        <f>HYPERLINK("https://doi.org/"&amp;G3755)</f>
        <v>https://doi.org/10.3390/rs6010880</v>
      </c>
      <c r="I3755" s="1" t="s">
        <v>3318</v>
      </c>
      <c r="J3755" s="1" t="s">
        <v>2820</v>
      </c>
      <c r="K3755" s="2">
        <v>1</v>
      </c>
      <c r="L3755" s="2"/>
      <c r="M3755" s="2" t="s">
        <v>47</v>
      </c>
      <c r="N3755" s="9">
        <f>S3755*Unit_conversion!$C$5</f>
        <v>2.1513909152409756</v>
      </c>
      <c r="O3755" s="2"/>
      <c r="P3755" s="2"/>
      <c r="Q3755" s="2"/>
      <c r="R3755" s="10"/>
      <c r="S3755" s="2">
        <v>61.1</v>
      </c>
      <c r="T3755" s="2"/>
      <c r="U3755" s="2" t="s">
        <v>35</v>
      </c>
      <c r="V3755" s="2"/>
      <c r="W3755" s="2" t="s">
        <v>3336</v>
      </c>
      <c r="X3755" s="2" t="s">
        <v>1141</v>
      </c>
      <c r="Y3755" s="2"/>
    </row>
    <row r="3756" spans="1:25" ht="14.25" customHeight="1">
      <c r="A3756" s="1">
        <v>1588</v>
      </c>
      <c r="B3756" s="2">
        <v>1</v>
      </c>
      <c r="C3756" s="1" t="s">
        <v>3314</v>
      </c>
      <c r="D3756" s="1" t="s">
        <v>3315</v>
      </c>
      <c r="E3756" s="1">
        <v>2013</v>
      </c>
      <c r="F3756" s="1" t="s">
        <v>3316</v>
      </c>
      <c r="G3756" s="1" t="s">
        <v>3317</v>
      </c>
      <c r="H3756" s="8" t="str">
        <f>HYPERLINK("https://doi.org/"&amp;G3756)</f>
        <v>https://doi.org/10.3390/rs6010880</v>
      </c>
      <c r="I3756" s="1" t="s">
        <v>3318</v>
      </c>
      <c r="J3756" s="1" t="s">
        <v>2820</v>
      </c>
      <c r="K3756" s="2">
        <v>1</v>
      </c>
      <c r="L3756" s="2"/>
      <c r="M3756" s="2" t="s">
        <v>47</v>
      </c>
      <c r="N3756" s="9">
        <f>S3756*Unit_conversion!$C$5</f>
        <v>1.809844403328742</v>
      </c>
      <c r="O3756" s="2"/>
      <c r="P3756" s="2"/>
      <c r="Q3756" s="2"/>
      <c r="R3756" s="10"/>
      <c r="S3756" s="2">
        <v>51.4</v>
      </c>
      <c r="T3756" s="2"/>
      <c r="U3756" s="2" t="s">
        <v>35</v>
      </c>
      <c r="V3756" s="2"/>
      <c r="W3756" s="2" t="s">
        <v>3337</v>
      </c>
      <c r="X3756" s="2" t="s">
        <v>1141</v>
      </c>
      <c r="Y3756" s="2"/>
    </row>
    <row r="3757" spans="1:25" ht="14.25" customHeight="1">
      <c r="A3757" s="1">
        <v>1588</v>
      </c>
      <c r="B3757" s="2">
        <v>1</v>
      </c>
      <c r="C3757" s="1" t="s">
        <v>3314</v>
      </c>
      <c r="D3757" s="1" t="s">
        <v>3315</v>
      </c>
      <c r="E3757" s="1">
        <v>2013</v>
      </c>
      <c r="F3757" s="1" t="s">
        <v>3316</v>
      </c>
      <c r="G3757" s="1" t="s">
        <v>3317</v>
      </c>
      <c r="H3757" s="8" t="str">
        <f>HYPERLINK("https://doi.org/"&amp;G3757)</f>
        <v>https://doi.org/10.3390/rs6010880</v>
      </c>
      <c r="I3757" s="1" t="s">
        <v>3318</v>
      </c>
      <c r="J3757" s="1" t="s">
        <v>2820</v>
      </c>
      <c r="K3757" s="2">
        <v>1</v>
      </c>
      <c r="L3757" s="2"/>
      <c r="M3757" s="2" t="s">
        <v>47</v>
      </c>
      <c r="N3757" s="9">
        <f>S3757*Unit_conversion!$C$5</f>
        <v>1.4647767933555578</v>
      </c>
      <c r="O3757" s="2"/>
      <c r="P3757" s="2"/>
      <c r="Q3757" s="2"/>
      <c r="R3757" s="10"/>
      <c r="S3757" s="2">
        <v>41.6</v>
      </c>
      <c r="T3757" s="2"/>
      <c r="U3757" s="2" t="s">
        <v>35</v>
      </c>
      <c r="V3757" s="2"/>
      <c r="W3757" s="2" t="s">
        <v>3338</v>
      </c>
      <c r="X3757" s="2" t="s">
        <v>1141</v>
      </c>
      <c r="Y3757" s="2"/>
    </row>
    <row r="3758" spans="1:25" ht="14.25" customHeight="1">
      <c r="A3758" s="1">
        <v>1588</v>
      </c>
      <c r="B3758" s="2">
        <v>1</v>
      </c>
      <c r="C3758" s="1" t="s">
        <v>3314</v>
      </c>
      <c r="D3758" s="1" t="s">
        <v>3315</v>
      </c>
      <c r="E3758" s="1">
        <v>2013</v>
      </c>
      <c r="F3758" s="1" t="s">
        <v>3316</v>
      </c>
      <c r="G3758" s="1" t="s">
        <v>3317</v>
      </c>
      <c r="H3758" s="8" t="str">
        <f>HYPERLINK("https://doi.org/"&amp;G3758)</f>
        <v>https://doi.org/10.3390/rs6010880</v>
      </c>
      <c r="I3758" s="1" t="s">
        <v>3318</v>
      </c>
      <c r="J3758" s="1" t="s">
        <v>2820</v>
      </c>
      <c r="K3758" s="2">
        <v>1</v>
      </c>
      <c r="L3758" s="2"/>
      <c r="M3758" s="2" t="s">
        <v>47</v>
      </c>
      <c r="N3758" s="9">
        <f>S3758*Unit_conversion!$C$5</f>
        <v>1.6373105983421499</v>
      </c>
      <c r="O3758" s="2"/>
      <c r="P3758" s="2"/>
      <c r="Q3758" s="2"/>
      <c r="R3758" s="10"/>
      <c r="S3758" s="2">
        <v>46.5</v>
      </c>
      <c r="T3758" s="2"/>
      <c r="U3758" s="2" t="s">
        <v>35</v>
      </c>
      <c r="V3758" s="2"/>
      <c r="W3758" s="2" t="s">
        <v>3339</v>
      </c>
      <c r="X3758" s="2" t="s">
        <v>1141</v>
      </c>
      <c r="Y3758" s="2"/>
    </row>
    <row r="3759" spans="1:25" ht="14.25" customHeight="1">
      <c r="A3759" s="1">
        <v>1588</v>
      </c>
      <c r="B3759" s="2">
        <v>1</v>
      </c>
      <c r="C3759" s="1" t="s">
        <v>3314</v>
      </c>
      <c r="D3759" s="1" t="s">
        <v>3315</v>
      </c>
      <c r="E3759" s="1">
        <v>2013</v>
      </c>
      <c r="F3759" s="1" t="s">
        <v>3316</v>
      </c>
      <c r="G3759" s="1" t="s">
        <v>3317</v>
      </c>
      <c r="H3759" s="8" t="str">
        <f>HYPERLINK("https://doi.org/"&amp;G3759)</f>
        <v>https://doi.org/10.3390/rs6010880</v>
      </c>
      <c r="I3759" s="1" t="s">
        <v>3318</v>
      </c>
      <c r="J3759" s="1" t="s">
        <v>2820</v>
      </c>
      <c r="K3759" s="2">
        <v>1</v>
      </c>
      <c r="L3759" s="2"/>
      <c r="M3759" s="2" t="s">
        <v>47</v>
      </c>
      <c r="N3759" s="9">
        <f>S3759*Unit_conversion!$C$5</f>
        <v>1.5175932642698207</v>
      </c>
      <c r="O3759" s="2"/>
      <c r="P3759" s="2"/>
      <c r="Q3759" s="2"/>
      <c r="R3759" s="10"/>
      <c r="S3759" s="2">
        <v>43.1</v>
      </c>
      <c r="T3759" s="2"/>
      <c r="U3759" s="2" t="s">
        <v>35</v>
      </c>
      <c r="V3759" s="2"/>
      <c r="W3759" s="2" t="s">
        <v>3340</v>
      </c>
      <c r="X3759" s="2" t="s">
        <v>1141</v>
      </c>
      <c r="Y3759" s="2"/>
    </row>
    <row r="3760" spans="1:25" ht="14.25" customHeight="1">
      <c r="A3760" s="1">
        <v>1588</v>
      </c>
      <c r="B3760" s="2">
        <v>1</v>
      </c>
      <c r="C3760" s="1" t="s">
        <v>3314</v>
      </c>
      <c r="D3760" s="1" t="s">
        <v>3315</v>
      </c>
      <c r="E3760" s="1">
        <v>2013</v>
      </c>
      <c r="F3760" s="1" t="s">
        <v>3316</v>
      </c>
      <c r="G3760" s="1" t="s">
        <v>3317</v>
      </c>
      <c r="H3760" s="8" t="str">
        <f>HYPERLINK("https://doi.org/"&amp;G3760)</f>
        <v>https://doi.org/10.3390/rs6010880</v>
      </c>
      <c r="I3760" s="1" t="s">
        <v>3318</v>
      </c>
      <c r="J3760" s="1" t="s">
        <v>2820</v>
      </c>
      <c r="K3760" s="2">
        <v>1</v>
      </c>
      <c r="L3760" s="2"/>
      <c r="M3760" s="2" t="s">
        <v>47</v>
      </c>
      <c r="N3760" s="9">
        <f>S3760*Unit_conversion!$C$5</f>
        <v>1.5598464410012309</v>
      </c>
      <c r="O3760" s="2"/>
      <c r="P3760" s="2"/>
      <c r="Q3760" s="2"/>
      <c r="R3760" s="10"/>
      <c r="S3760" s="2">
        <v>44.3</v>
      </c>
      <c r="T3760" s="2"/>
      <c r="U3760" s="2" t="s">
        <v>35</v>
      </c>
      <c r="V3760" s="2"/>
      <c r="W3760" s="2" t="s">
        <v>3341</v>
      </c>
      <c r="X3760" s="2" t="s">
        <v>1141</v>
      </c>
      <c r="Y3760" s="2"/>
    </row>
    <row r="3761" spans="1:27" ht="14.25" customHeight="1">
      <c r="A3761" s="1">
        <v>1588</v>
      </c>
      <c r="B3761" s="2">
        <v>1</v>
      </c>
      <c r="C3761" s="1" t="s">
        <v>3314</v>
      </c>
      <c r="D3761" s="1" t="s">
        <v>3315</v>
      </c>
      <c r="E3761" s="1">
        <v>2013</v>
      </c>
      <c r="F3761" s="1" t="s">
        <v>3316</v>
      </c>
      <c r="G3761" s="1" t="s">
        <v>3317</v>
      </c>
      <c r="H3761" s="8" t="str">
        <f>HYPERLINK("https://doi.org/"&amp;G3761)</f>
        <v>https://doi.org/10.3390/rs6010880</v>
      </c>
      <c r="I3761" s="1" t="s">
        <v>3318</v>
      </c>
      <c r="J3761" s="1" t="s">
        <v>2820</v>
      </c>
      <c r="K3761" s="2">
        <v>1</v>
      </c>
      <c r="L3761" s="2"/>
      <c r="M3761" s="2" t="s">
        <v>47</v>
      </c>
      <c r="N3761" s="9">
        <f>S3761*Unit_conversion!$C$5</f>
        <v>0.3978840808874472</v>
      </c>
      <c r="O3761" s="2"/>
      <c r="P3761" s="2"/>
      <c r="Q3761" s="2"/>
      <c r="R3761" s="10"/>
      <c r="S3761" s="2">
        <v>11.3</v>
      </c>
      <c r="T3761" s="2"/>
      <c r="U3761" s="2" t="s">
        <v>35</v>
      </c>
      <c r="V3761" s="2"/>
      <c r="W3761" s="2" t="s">
        <v>3342</v>
      </c>
      <c r="X3761" s="2" t="s">
        <v>1141</v>
      </c>
      <c r="Y3761" s="2"/>
      <c r="AA3761" s="2"/>
    </row>
    <row r="3762" spans="1:27" ht="14.25" customHeight="1">
      <c r="A3762" s="1">
        <v>1588</v>
      </c>
      <c r="B3762" s="2">
        <v>1</v>
      </c>
      <c r="C3762" s="1" t="s">
        <v>3314</v>
      </c>
      <c r="D3762" s="1" t="s">
        <v>3315</v>
      </c>
      <c r="E3762" s="1">
        <v>2013</v>
      </c>
      <c r="F3762" s="1" t="s">
        <v>3316</v>
      </c>
      <c r="G3762" s="1" t="s">
        <v>3317</v>
      </c>
      <c r="H3762" s="8" t="str">
        <f>HYPERLINK("https://doi.org/"&amp;G3762)</f>
        <v>https://doi.org/10.3390/rs6010880</v>
      </c>
      <c r="I3762" s="1" t="s">
        <v>3318</v>
      </c>
      <c r="J3762" s="1" t="s">
        <v>2820</v>
      </c>
      <c r="K3762" s="2">
        <v>1</v>
      </c>
      <c r="L3762" s="2"/>
      <c r="M3762" s="2" t="s">
        <v>47</v>
      </c>
      <c r="N3762" s="9">
        <f>S3762*Unit_conversion!$C$5</f>
        <v>1.7288591479268722</v>
      </c>
      <c r="O3762" s="2"/>
      <c r="P3762" s="2"/>
      <c r="Q3762" s="2"/>
      <c r="R3762" s="10"/>
      <c r="S3762" s="2">
        <v>49.1</v>
      </c>
      <c r="T3762" s="2"/>
      <c r="U3762" s="2" t="s">
        <v>35</v>
      </c>
      <c r="V3762" s="2"/>
      <c r="W3762" s="2" t="s">
        <v>3343</v>
      </c>
      <c r="X3762" s="2" t="s">
        <v>1141</v>
      </c>
      <c r="Y3762" s="2"/>
    </row>
    <row r="3763" spans="1:27" ht="14.25" customHeight="1">
      <c r="A3763" s="1">
        <v>1588</v>
      </c>
      <c r="B3763" s="2">
        <v>1</v>
      </c>
      <c r="C3763" s="1" t="s">
        <v>3314</v>
      </c>
      <c r="D3763" s="1" t="s">
        <v>3315</v>
      </c>
      <c r="E3763" s="1">
        <v>2013</v>
      </c>
      <c r="F3763" s="1" t="s">
        <v>3316</v>
      </c>
      <c r="G3763" s="1" t="s">
        <v>3317</v>
      </c>
      <c r="H3763" s="8" t="str">
        <f>HYPERLINK("https://doi.org/"&amp;G3763)</f>
        <v>https://doi.org/10.3390/rs6010880</v>
      </c>
      <c r="I3763" s="1" t="s">
        <v>3318</v>
      </c>
      <c r="J3763" s="1" t="s">
        <v>2820</v>
      </c>
      <c r="K3763" s="2">
        <v>1</v>
      </c>
      <c r="L3763" s="2"/>
      <c r="M3763" s="2" t="s">
        <v>47</v>
      </c>
      <c r="N3763" s="9">
        <f>S3763*Unit_conversion!$C$5</f>
        <v>1.8943507567915625</v>
      </c>
      <c r="O3763" s="2"/>
      <c r="P3763" s="2"/>
      <c r="Q3763" s="2"/>
      <c r="R3763" s="10"/>
      <c r="S3763" s="2">
        <v>53.8</v>
      </c>
      <c r="T3763" s="2"/>
      <c r="U3763" s="2" t="s">
        <v>35</v>
      </c>
      <c r="V3763" s="2"/>
      <c r="W3763" s="2" t="s">
        <v>1570</v>
      </c>
      <c r="X3763" s="2" t="s">
        <v>1141</v>
      </c>
      <c r="Y3763" s="2"/>
    </row>
    <row r="3764" spans="1:27" ht="14.25" customHeight="1">
      <c r="A3764" s="1">
        <v>1588</v>
      </c>
      <c r="B3764" s="2">
        <v>1</v>
      </c>
      <c r="C3764" s="1" t="s">
        <v>3314</v>
      </c>
      <c r="D3764" s="1" t="s">
        <v>3315</v>
      </c>
      <c r="E3764" s="1">
        <v>2013</v>
      </c>
      <c r="F3764" s="1" t="s">
        <v>3316</v>
      </c>
      <c r="G3764" s="1" t="s">
        <v>3317</v>
      </c>
      <c r="H3764" s="8" t="str">
        <f>HYPERLINK("https://doi.org/"&amp;G3764)</f>
        <v>https://doi.org/10.3390/rs6010880</v>
      </c>
      <c r="I3764" s="1" t="s">
        <v>3318</v>
      </c>
      <c r="J3764" s="1" t="s">
        <v>2820</v>
      </c>
      <c r="K3764" s="2">
        <v>1</v>
      </c>
      <c r="L3764" s="2"/>
      <c r="M3764" s="2" t="s">
        <v>47</v>
      </c>
      <c r="N3764" s="9">
        <f>S3764*Unit_conversion!$C$5</f>
        <v>1.0492872221633562</v>
      </c>
      <c r="O3764" s="2"/>
      <c r="P3764" s="2"/>
      <c r="Q3764" s="2"/>
      <c r="R3764" s="10"/>
      <c r="S3764" s="2">
        <v>29.8</v>
      </c>
      <c r="T3764" s="2"/>
      <c r="U3764" s="2" t="s">
        <v>35</v>
      </c>
      <c r="V3764" s="2"/>
      <c r="W3764" s="2" t="s">
        <v>3344</v>
      </c>
      <c r="X3764" s="2" t="s">
        <v>1141</v>
      </c>
      <c r="Y3764" s="2"/>
    </row>
    <row r="3765" spans="1:27" ht="14.25" customHeight="1">
      <c r="A3765" s="1">
        <v>1588</v>
      </c>
      <c r="B3765" s="2">
        <v>1</v>
      </c>
      <c r="C3765" s="1" t="s">
        <v>3314</v>
      </c>
      <c r="D3765" s="1" t="s">
        <v>3315</v>
      </c>
      <c r="E3765" s="1">
        <v>2013</v>
      </c>
      <c r="F3765" s="1" t="s">
        <v>3316</v>
      </c>
      <c r="G3765" s="1" t="s">
        <v>3317</v>
      </c>
      <c r="H3765" s="8" t="str">
        <f>HYPERLINK("https://doi.org/"&amp;G3765)</f>
        <v>https://doi.org/10.3390/rs6010880</v>
      </c>
      <c r="I3765" s="1" t="s">
        <v>3318</v>
      </c>
      <c r="J3765" s="1" t="s">
        <v>2820</v>
      </c>
      <c r="K3765" s="2">
        <v>1</v>
      </c>
      <c r="L3765" s="2"/>
      <c r="M3765" s="2" t="s">
        <v>47</v>
      </c>
      <c r="N3765" s="9">
        <f>S3765*Unit_conversion!$C$5</f>
        <v>2.3380091124713713</v>
      </c>
      <c r="O3765" s="2"/>
      <c r="P3765" s="2"/>
      <c r="Q3765" s="2"/>
      <c r="R3765" s="10"/>
      <c r="S3765" s="2">
        <v>66.400000000000006</v>
      </c>
      <c r="T3765" s="2"/>
      <c r="U3765" s="2" t="s">
        <v>35</v>
      </c>
      <c r="V3765" s="2"/>
      <c r="W3765" s="2" t="s">
        <v>3345</v>
      </c>
      <c r="X3765" s="2" t="s">
        <v>1141</v>
      </c>
      <c r="Y3765" s="2"/>
    </row>
    <row r="3766" spans="1:27" ht="14.25" customHeight="1">
      <c r="A3766" s="1">
        <v>1588</v>
      </c>
      <c r="B3766" s="2">
        <v>1</v>
      </c>
      <c r="C3766" s="1" t="s">
        <v>3314</v>
      </c>
      <c r="D3766" s="1" t="s">
        <v>3315</v>
      </c>
      <c r="E3766" s="1">
        <v>2013</v>
      </c>
      <c r="F3766" s="1" t="s">
        <v>3316</v>
      </c>
      <c r="G3766" s="1" t="s">
        <v>3317</v>
      </c>
      <c r="H3766" s="8" t="str">
        <f>HYPERLINK("https://doi.org/"&amp;G3766)</f>
        <v>https://doi.org/10.3390/rs6010880</v>
      </c>
      <c r="I3766" s="1" t="s">
        <v>3318</v>
      </c>
      <c r="J3766" s="1" t="s">
        <v>2820</v>
      </c>
      <c r="K3766" s="2">
        <v>1</v>
      </c>
      <c r="L3766" s="2"/>
      <c r="M3766" s="2" t="s">
        <v>47</v>
      </c>
      <c r="N3766" s="9">
        <f>S3766*Unit_conversion!$C$5</f>
        <v>1.0352028299195528</v>
      </c>
      <c r="O3766" s="2"/>
      <c r="P3766" s="2"/>
      <c r="Q3766" s="2"/>
      <c r="R3766" s="10"/>
      <c r="S3766" s="2">
        <v>29.4</v>
      </c>
      <c r="T3766" s="2"/>
      <c r="U3766" s="2" t="s">
        <v>35</v>
      </c>
      <c r="V3766" s="2"/>
      <c r="W3766" s="2" t="s">
        <v>3346</v>
      </c>
      <c r="X3766" s="2" t="s">
        <v>1141</v>
      </c>
      <c r="Y3766" s="2"/>
    </row>
    <row r="3767" spans="1:27" ht="14.25" customHeight="1">
      <c r="A3767" s="1">
        <v>1588</v>
      </c>
      <c r="B3767" s="2">
        <v>1</v>
      </c>
      <c r="C3767" s="1" t="s">
        <v>3314</v>
      </c>
      <c r="D3767" s="1" t="s">
        <v>3315</v>
      </c>
      <c r="E3767" s="1">
        <v>2013</v>
      </c>
      <c r="F3767" s="1" t="s">
        <v>3316</v>
      </c>
      <c r="G3767" s="1" t="s">
        <v>3317</v>
      </c>
      <c r="H3767" s="8" t="str">
        <f>HYPERLINK("https://doi.org/"&amp;G3767)</f>
        <v>https://doi.org/10.3390/rs6010880</v>
      </c>
      <c r="I3767" s="1" t="s">
        <v>3318</v>
      </c>
      <c r="J3767" s="1" t="s">
        <v>2820</v>
      </c>
      <c r="K3767" s="2">
        <v>1</v>
      </c>
      <c r="L3767" s="2"/>
      <c r="M3767" s="2" t="s">
        <v>47</v>
      </c>
      <c r="N3767" s="9">
        <f>S3767*Unit_conversion!$C$5</f>
        <v>1.1197091833823736</v>
      </c>
      <c r="O3767" s="2"/>
      <c r="P3767" s="2"/>
      <c r="Q3767" s="2"/>
      <c r="R3767" s="10"/>
      <c r="S3767" s="2">
        <v>31.8</v>
      </c>
      <c r="T3767" s="2"/>
      <c r="U3767" s="2" t="s">
        <v>35</v>
      </c>
      <c r="V3767" s="2"/>
      <c r="W3767" s="2" t="s">
        <v>3347</v>
      </c>
      <c r="X3767" s="2" t="s">
        <v>1141</v>
      </c>
      <c r="Y3767" s="2"/>
    </row>
    <row r="3768" spans="1:27" ht="14.25" customHeight="1">
      <c r="A3768" s="1">
        <v>1588</v>
      </c>
      <c r="B3768" s="2">
        <v>1</v>
      </c>
      <c r="C3768" s="1" t="s">
        <v>3314</v>
      </c>
      <c r="D3768" s="1" t="s">
        <v>3315</v>
      </c>
      <c r="E3768" s="1">
        <v>2013</v>
      </c>
      <c r="F3768" s="1" t="s">
        <v>3316</v>
      </c>
      <c r="G3768" s="1" t="s">
        <v>3317</v>
      </c>
      <c r="H3768" s="8" t="str">
        <f>HYPERLINK("https://doi.org/"&amp;G3768)</f>
        <v>https://doi.org/10.3390/rs6010880</v>
      </c>
      <c r="I3768" s="1" t="s">
        <v>3318</v>
      </c>
      <c r="J3768" s="1" t="s">
        <v>2820</v>
      </c>
      <c r="K3768" s="2">
        <v>1</v>
      </c>
      <c r="L3768" s="2"/>
      <c r="M3768" s="2" t="s">
        <v>47</v>
      </c>
      <c r="N3768" s="9">
        <f>S3768*Unit_conversion!$C$5</f>
        <v>1.4964666759041154</v>
      </c>
      <c r="O3768" s="2"/>
      <c r="P3768" s="2"/>
      <c r="Q3768" s="2"/>
      <c r="R3768" s="10"/>
      <c r="S3768" s="2">
        <v>42.5</v>
      </c>
      <c r="T3768" s="2"/>
      <c r="U3768" s="2" t="s">
        <v>35</v>
      </c>
      <c r="V3768" s="2"/>
      <c r="W3768" s="2" t="s">
        <v>1535</v>
      </c>
      <c r="X3768" s="2" t="s">
        <v>1141</v>
      </c>
      <c r="Y3768" s="2"/>
    </row>
    <row r="3769" spans="1:27" ht="14.25" customHeight="1">
      <c r="A3769" s="1">
        <v>1588</v>
      </c>
      <c r="B3769" s="2">
        <v>1</v>
      </c>
      <c r="C3769" s="1" t="s">
        <v>3314</v>
      </c>
      <c r="D3769" s="1" t="s">
        <v>3315</v>
      </c>
      <c r="E3769" s="1">
        <v>2013</v>
      </c>
      <c r="F3769" s="1" t="s">
        <v>3316</v>
      </c>
      <c r="G3769" s="1" t="s">
        <v>3317</v>
      </c>
      <c r="H3769" s="8" t="str">
        <f>HYPERLINK("https://doi.org/"&amp;G3769)</f>
        <v>https://doi.org/10.3390/rs6010880</v>
      </c>
      <c r="I3769" s="1" t="s">
        <v>3318</v>
      </c>
      <c r="J3769" s="1" t="s">
        <v>2820</v>
      </c>
      <c r="K3769" s="2">
        <v>1</v>
      </c>
      <c r="L3769" s="2"/>
      <c r="M3769" s="2" t="s">
        <v>47</v>
      </c>
      <c r="N3769" s="9">
        <f>S3769*Unit_conversion!$C$5</f>
        <v>1.2042155368451941</v>
      </c>
      <c r="O3769" s="2"/>
      <c r="P3769" s="2"/>
      <c r="Q3769" s="2"/>
      <c r="R3769" s="10"/>
      <c r="S3769" s="2">
        <v>34.200000000000003</v>
      </c>
      <c r="T3769" s="2"/>
      <c r="U3769" s="2" t="s">
        <v>35</v>
      </c>
      <c r="V3769" s="2"/>
      <c r="W3769" s="2" t="s">
        <v>3348</v>
      </c>
      <c r="X3769" s="2" t="s">
        <v>1141</v>
      </c>
      <c r="Y3769" s="2"/>
    </row>
    <row r="3770" spans="1:27" ht="14.25" customHeight="1">
      <c r="A3770" s="1">
        <v>1588</v>
      </c>
      <c r="B3770" s="2">
        <v>1</v>
      </c>
      <c r="C3770" s="1" t="s">
        <v>3314</v>
      </c>
      <c r="D3770" s="1" t="s">
        <v>3315</v>
      </c>
      <c r="E3770" s="1">
        <v>2013</v>
      </c>
      <c r="F3770" s="1" t="s">
        <v>3316</v>
      </c>
      <c r="G3770" s="1" t="s">
        <v>3317</v>
      </c>
      <c r="H3770" s="8" t="str">
        <f>HYPERLINK("https://doi.org/"&amp;G3770)</f>
        <v>https://doi.org/10.3390/rs6010880</v>
      </c>
      <c r="I3770" s="1" t="s">
        <v>3318</v>
      </c>
      <c r="J3770" s="1" t="s">
        <v>2820</v>
      </c>
      <c r="K3770" s="2">
        <v>1</v>
      </c>
      <c r="L3770" s="2"/>
      <c r="M3770" s="2" t="s">
        <v>47</v>
      </c>
      <c r="N3770" s="9">
        <f>S3770*Unit_conversion!$C$5</f>
        <v>1.5211143623307717</v>
      </c>
      <c r="O3770" s="2"/>
      <c r="P3770" s="2"/>
      <c r="Q3770" s="2"/>
      <c r="R3770" s="10"/>
      <c r="S3770" s="2">
        <v>43.2</v>
      </c>
      <c r="T3770" s="2"/>
      <c r="U3770" s="2" t="s">
        <v>35</v>
      </c>
      <c r="V3770" s="2"/>
      <c r="W3770" s="2" t="s">
        <v>3349</v>
      </c>
      <c r="X3770" s="2" t="s">
        <v>1141</v>
      </c>
      <c r="Y3770" s="2"/>
    </row>
    <row r="3771" spans="1:27" ht="14.25" customHeight="1">
      <c r="A3771" s="1">
        <v>1588</v>
      </c>
      <c r="B3771" s="2">
        <v>1</v>
      </c>
      <c r="C3771" s="1" t="s">
        <v>3314</v>
      </c>
      <c r="D3771" s="1" t="s">
        <v>3315</v>
      </c>
      <c r="E3771" s="1">
        <v>2013</v>
      </c>
      <c r="F3771" s="1" t="s">
        <v>3316</v>
      </c>
      <c r="G3771" s="1" t="s">
        <v>3317</v>
      </c>
      <c r="H3771" s="8" t="str">
        <f>HYPERLINK("https://doi.org/"&amp;G3771)</f>
        <v>https://doi.org/10.3390/rs6010880</v>
      </c>
      <c r="I3771" s="1" t="s">
        <v>3318</v>
      </c>
      <c r="J3771" s="1" t="s">
        <v>2820</v>
      </c>
      <c r="K3771" s="2">
        <v>1</v>
      </c>
      <c r="L3771" s="2"/>
      <c r="M3771" s="2" t="s">
        <v>47</v>
      </c>
      <c r="N3771" s="9">
        <f>S3771*Unit_conversion!$C$5</f>
        <v>1.0633716144071597</v>
      </c>
      <c r="O3771" s="2"/>
      <c r="P3771" s="2"/>
      <c r="Q3771" s="2"/>
      <c r="R3771" s="10"/>
      <c r="S3771" s="2">
        <v>30.2</v>
      </c>
      <c r="T3771" s="2"/>
      <c r="U3771" s="2" t="s">
        <v>35</v>
      </c>
      <c r="V3771" s="2"/>
      <c r="W3771" s="2" t="s">
        <v>3350</v>
      </c>
      <c r="X3771" s="2" t="s">
        <v>1141</v>
      </c>
      <c r="Y3771" s="2"/>
      <c r="Z3771" s="2"/>
    </row>
    <row r="3772" spans="1:27" ht="14.25" customHeight="1">
      <c r="A3772" s="1">
        <v>1588</v>
      </c>
      <c r="B3772" s="2">
        <v>1</v>
      </c>
      <c r="C3772" s="1" t="s">
        <v>3314</v>
      </c>
      <c r="D3772" s="1" t="s">
        <v>3315</v>
      </c>
      <c r="E3772" s="1">
        <v>2013</v>
      </c>
      <c r="F3772" s="1" t="s">
        <v>3316</v>
      </c>
      <c r="G3772" s="1" t="s">
        <v>3317</v>
      </c>
      <c r="H3772" s="8" t="str">
        <f>HYPERLINK("https://doi.org/"&amp;G3772)</f>
        <v>https://doi.org/10.3390/rs6010880</v>
      </c>
      <c r="I3772" s="1" t="s">
        <v>3318</v>
      </c>
      <c r="J3772" s="1" t="s">
        <v>2820</v>
      </c>
      <c r="K3772" s="2">
        <v>1</v>
      </c>
      <c r="L3772" s="2"/>
      <c r="M3772" s="2" t="s">
        <v>47</v>
      </c>
      <c r="N3772" s="9">
        <f>S3772*Unit_conversion!$C$5</f>
        <v>2.3556146027761256</v>
      </c>
      <c r="O3772" s="2"/>
      <c r="P3772" s="2"/>
      <c r="Q3772" s="2"/>
      <c r="R3772" s="10"/>
      <c r="S3772" s="2">
        <v>66.900000000000006</v>
      </c>
      <c r="T3772" s="2"/>
      <c r="U3772" s="2" t="s">
        <v>35</v>
      </c>
      <c r="V3772" s="2"/>
      <c r="W3772" s="2" t="s">
        <v>2706</v>
      </c>
      <c r="X3772" s="2" t="s">
        <v>1141</v>
      </c>
      <c r="Y3772" s="2"/>
      <c r="Z3772" s="2"/>
    </row>
    <row r="3773" spans="1:27" ht="14.25" customHeight="1">
      <c r="A3773" s="1">
        <v>1588</v>
      </c>
      <c r="B3773" s="2">
        <v>1</v>
      </c>
      <c r="C3773" s="1" t="s">
        <v>3314</v>
      </c>
      <c r="D3773" s="1" t="s">
        <v>3315</v>
      </c>
      <c r="E3773" s="1">
        <v>2013</v>
      </c>
      <c r="F3773" s="1" t="s">
        <v>3316</v>
      </c>
      <c r="G3773" s="1" t="s">
        <v>3317</v>
      </c>
      <c r="H3773" s="8" t="str">
        <f>HYPERLINK("https://doi.org/"&amp;G3773)</f>
        <v>https://doi.org/10.3390/rs6010880</v>
      </c>
      <c r="I3773" s="1" t="s">
        <v>3318</v>
      </c>
      <c r="J3773" s="1" t="s">
        <v>2820</v>
      </c>
      <c r="K3773" s="2">
        <v>1</v>
      </c>
      <c r="L3773" s="2"/>
      <c r="M3773" s="2" t="s">
        <v>47</v>
      </c>
      <c r="N3773" s="9">
        <f>S3773*Unit_conversion!$C$5</f>
        <v>2.0704056598391056</v>
      </c>
      <c r="O3773" s="2"/>
      <c r="P3773" s="2"/>
      <c r="Q3773" s="2"/>
      <c r="R3773" s="10"/>
      <c r="S3773" s="2">
        <v>58.8</v>
      </c>
      <c r="T3773" s="2"/>
      <c r="U3773" s="2" t="s">
        <v>35</v>
      </c>
      <c r="V3773" s="2"/>
      <c r="W3773" s="2" t="s">
        <v>1567</v>
      </c>
      <c r="X3773" s="2" t="s">
        <v>1141</v>
      </c>
      <c r="Y3773" s="2"/>
      <c r="Z3773" s="2"/>
    </row>
    <row r="3774" spans="1:27" ht="14.25" customHeight="1">
      <c r="A3774" s="1">
        <v>1462</v>
      </c>
      <c r="B3774" s="16">
        <v>1</v>
      </c>
      <c r="C3774" s="1" t="s">
        <v>3351</v>
      </c>
      <c r="D3774" s="1" t="s">
        <v>3352</v>
      </c>
      <c r="E3774" s="1">
        <v>2014</v>
      </c>
      <c r="F3774" s="1" t="s">
        <v>3353</v>
      </c>
      <c r="G3774" s="1" t="s">
        <v>3354</v>
      </c>
      <c r="H3774" s="8" t="str">
        <f>HYPERLINK("https://doi.org/"&amp;G3774)</f>
        <v>https://doi.org/10.3390/rs6087406</v>
      </c>
      <c r="I3774" s="1" t="s">
        <v>3355</v>
      </c>
      <c r="J3774" s="1" t="s">
        <v>2820</v>
      </c>
      <c r="K3774" s="2">
        <v>1</v>
      </c>
      <c r="M3774" s="2" t="s">
        <v>592</v>
      </c>
      <c r="N3774" s="9">
        <f t="shared" ref="N3774:N3798" si="72">P3774/R3774</f>
        <v>0.65249999999999997</v>
      </c>
      <c r="O3774" s="15"/>
      <c r="P3774" s="2">
        <v>5.22</v>
      </c>
      <c r="R3774" s="10">
        <v>8</v>
      </c>
      <c r="U3774" s="2" t="s">
        <v>234</v>
      </c>
      <c r="W3774" s="2" t="s">
        <v>3356</v>
      </c>
      <c r="X3774" s="2" t="s">
        <v>1141</v>
      </c>
      <c r="Y3774" s="2" t="s">
        <v>3357</v>
      </c>
    </row>
    <row r="3775" spans="1:27" ht="14.25" customHeight="1">
      <c r="A3775" s="1">
        <v>1462</v>
      </c>
      <c r="B3775" s="16">
        <v>1</v>
      </c>
      <c r="C3775" s="1" t="s">
        <v>3351</v>
      </c>
      <c r="D3775" s="1" t="s">
        <v>3352</v>
      </c>
      <c r="E3775" s="1">
        <v>2014</v>
      </c>
      <c r="F3775" s="1" t="s">
        <v>3353</v>
      </c>
      <c r="G3775" s="1" t="s">
        <v>3354</v>
      </c>
      <c r="H3775" s="8" t="str">
        <f>HYPERLINK("https://doi.org/"&amp;G3775)</f>
        <v>https://doi.org/10.3390/rs6087406</v>
      </c>
      <c r="I3775" s="1" t="s">
        <v>3355</v>
      </c>
      <c r="J3775" s="1" t="s">
        <v>2820</v>
      </c>
      <c r="K3775" s="2">
        <v>1</v>
      </c>
      <c r="M3775" s="2" t="s">
        <v>592</v>
      </c>
      <c r="N3775" s="9">
        <f t="shared" si="72"/>
        <v>0.45</v>
      </c>
      <c r="O3775" s="15"/>
      <c r="P3775" s="2">
        <v>3.6</v>
      </c>
      <c r="R3775" s="10">
        <v>8</v>
      </c>
      <c r="U3775" s="2" t="s">
        <v>234</v>
      </c>
      <c r="W3775" s="2" t="s">
        <v>3356</v>
      </c>
      <c r="X3775" s="2" t="s">
        <v>1141</v>
      </c>
      <c r="Y3775" s="2" t="s">
        <v>3357</v>
      </c>
    </row>
    <row r="3776" spans="1:27" ht="14.25" customHeight="1">
      <c r="A3776" s="1">
        <v>1462</v>
      </c>
      <c r="B3776" s="16">
        <v>1</v>
      </c>
      <c r="C3776" s="1" t="s">
        <v>3351</v>
      </c>
      <c r="D3776" s="1" t="s">
        <v>3352</v>
      </c>
      <c r="E3776" s="1">
        <v>2014</v>
      </c>
      <c r="F3776" s="1" t="s">
        <v>3353</v>
      </c>
      <c r="G3776" s="1" t="s">
        <v>3354</v>
      </c>
      <c r="H3776" s="8" t="str">
        <f>HYPERLINK("https://doi.org/"&amp;G3776)</f>
        <v>https://doi.org/10.3390/rs6087406</v>
      </c>
      <c r="I3776" s="1" t="s">
        <v>3355</v>
      </c>
      <c r="J3776" s="1" t="s">
        <v>2820</v>
      </c>
      <c r="K3776" s="2">
        <v>1</v>
      </c>
      <c r="M3776" s="2" t="s">
        <v>592</v>
      </c>
      <c r="N3776" s="9">
        <f t="shared" si="72"/>
        <v>0.42499999999999999</v>
      </c>
      <c r="O3776" s="15"/>
      <c r="P3776" s="2">
        <v>3.4</v>
      </c>
      <c r="R3776" s="10">
        <v>8</v>
      </c>
      <c r="U3776" s="2" t="s">
        <v>234</v>
      </c>
      <c r="W3776" s="2" t="s">
        <v>3356</v>
      </c>
      <c r="X3776" s="2" t="s">
        <v>1141</v>
      </c>
      <c r="Y3776" s="2" t="s">
        <v>3357</v>
      </c>
    </row>
    <row r="3777" spans="1:25" ht="14.25" customHeight="1">
      <c r="A3777" s="1">
        <v>1462</v>
      </c>
      <c r="B3777" s="16">
        <v>1</v>
      </c>
      <c r="C3777" s="1" t="s">
        <v>3351</v>
      </c>
      <c r="D3777" s="1" t="s">
        <v>3352</v>
      </c>
      <c r="E3777" s="1">
        <v>2014</v>
      </c>
      <c r="F3777" s="1" t="s">
        <v>3353</v>
      </c>
      <c r="G3777" s="1" t="s">
        <v>3354</v>
      </c>
      <c r="H3777" s="8" t="str">
        <f>HYPERLINK("https://doi.org/"&amp;G3777)</f>
        <v>https://doi.org/10.3390/rs6087406</v>
      </c>
      <c r="I3777" s="1" t="s">
        <v>3355</v>
      </c>
      <c r="J3777" s="1" t="s">
        <v>2820</v>
      </c>
      <c r="K3777" s="2">
        <v>1</v>
      </c>
      <c r="M3777" s="2" t="s">
        <v>592</v>
      </c>
      <c r="N3777" s="9">
        <f t="shared" si="72"/>
        <v>1</v>
      </c>
      <c r="O3777" s="15"/>
      <c r="P3777" s="2">
        <v>8</v>
      </c>
      <c r="R3777" s="10">
        <v>8</v>
      </c>
      <c r="U3777" s="2" t="s">
        <v>234</v>
      </c>
      <c r="W3777" s="2" t="s">
        <v>3356</v>
      </c>
      <c r="X3777" s="2" t="s">
        <v>1141</v>
      </c>
      <c r="Y3777" s="2" t="s">
        <v>3357</v>
      </c>
    </row>
    <row r="3778" spans="1:25" ht="14.25" customHeight="1">
      <c r="A3778" s="1">
        <v>1462</v>
      </c>
      <c r="B3778" s="16">
        <v>1</v>
      </c>
      <c r="C3778" s="1" t="s">
        <v>3351</v>
      </c>
      <c r="D3778" s="1" t="s">
        <v>3352</v>
      </c>
      <c r="E3778" s="1">
        <v>2014</v>
      </c>
      <c r="F3778" s="1" t="s">
        <v>3353</v>
      </c>
      <c r="G3778" s="1" t="s">
        <v>3354</v>
      </c>
      <c r="H3778" s="8" t="str">
        <f>HYPERLINK("https://doi.org/"&amp;G3778)</f>
        <v>https://doi.org/10.3390/rs6087406</v>
      </c>
      <c r="I3778" s="1" t="s">
        <v>3355</v>
      </c>
      <c r="J3778" s="1" t="s">
        <v>2820</v>
      </c>
      <c r="K3778" s="2">
        <v>1</v>
      </c>
      <c r="M3778" s="2" t="s">
        <v>592</v>
      </c>
      <c r="N3778" s="9">
        <f t="shared" si="72"/>
        <v>0.25</v>
      </c>
      <c r="O3778" s="15"/>
      <c r="P3778" s="2">
        <v>2</v>
      </c>
      <c r="R3778" s="10">
        <v>8</v>
      </c>
      <c r="U3778" s="2" t="s">
        <v>234</v>
      </c>
      <c r="W3778" s="2" t="s">
        <v>3356</v>
      </c>
      <c r="X3778" s="2" t="s">
        <v>1141</v>
      </c>
      <c r="Y3778" s="2" t="s">
        <v>3357</v>
      </c>
    </row>
    <row r="3779" spans="1:25" ht="14.25" customHeight="1">
      <c r="A3779" s="1">
        <v>1462</v>
      </c>
      <c r="B3779" s="16">
        <v>1</v>
      </c>
      <c r="C3779" s="1" t="s">
        <v>3351</v>
      </c>
      <c r="D3779" s="1" t="s">
        <v>3352</v>
      </c>
      <c r="E3779" s="1">
        <v>2014</v>
      </c>
      <c r="F3779" s="1" t="s">
        <v>3353</v>
      </c>
      <c r="G3779" s="1" t="s">
        <v>3354</v>
      </c>
      <c r="H3779" s="8" t="str">
        <f>HYPERLINK("https://doi.org/"&amp;G3779)</f>
        <v>https://doi.org/10.3390/rs6087406</v>
      </c>
      <c r="I3779" s="1" t="s">
        <v>3355</v>
      </c>
      <c r="J3779" s="1" t="s">
        <v>2820</v>
      </c>
      <c r="K3779" s="2">
        <v>1</v>
      </c>
      <c r="M3779" s="2" t="s">
        <v>592</v>
      </c>
      <c r="N3779" s="9">
        <f t="shared" si="72"/>
        <v>0.75</v>
      </c>
      <c r="O3779" s="15"/>
      <c r="P3779" s="2">
        <v>6</v>
      </c>
      <c r="R3779" s="10">
        <v>8</v>
      </c>
      <c r="U3779" s="2" t="s">
        <v>234</v>
      </c>
      <c r="W3779" s="2" t="s">
        <v>3356</v>
      </c>
      <c r="X3779" s="2" t="s">
        <v>1141</v>
      </c>
      <c r="Y3779" s="2" t="s">
        <v>3357</v>
      </c>
    </row>
    <row r="3780" spans="1:25" ht="14.25" customHeight="1">
      <c r="A3780" s="1">
        <v>1462</v>
      </c>
      <c r="B3780" s="16">
        <v>1</v>
      </c>
      <c r="C3780" s="1" t="s">
        <v>3351</v>
      </c>
      <c r="D3780" s="1" t="s">
        <v>3352</v>
      </c>
      <c r="E3780" s="1">
        <v>2014</v>
      </c>
      <c r="F3780" s="1" t="s">
        <v>3353</v>
      </c>
      <c r="G3780" s="1" t="s">
        <v>3354</v>
      </c>
      <c r="H3780" s="8" t="str">
        <f>HYPERLINK("https://doi.org/"&amp;G3780)</f>
        <v>https://doi.org/10.3390/rs6087406</v>
      </c>
      <c r="I3780" s="1" t="s">
        <v>3355</v>
      </c>
      <c r="J3780" s="1" t="s">
        <v>2820</v>
      </c>
      <c r="K3780" s="2">
        <v>1</v>
      </c>
      <c r="M3780" s="2" t="s">
        <v>592</v>
      </c>
      <c r="N3780" s="9">
        <f t="shared" si="72"/>
        <v>0.92500000000000004</v>
      </c>
      <c r="O3780" s="15"/>
      <c r="P3780" s="2">
        <v>7.4</v>
      </c>
      <c r="R3780" s="10">
        <v>8</v>
      </c>
      <c r="U3780" s="2" t="s">
        <v>234</v>
      </c>
      <c r="W3780" s="2" t="s">
        <v>3356</v>
      </c>
      <c r="X3780" s="2" t="s">
        <v>1141</v>
      </c>
      <c r="Y3780" s="2" t="s">
        <v>3357</v>
      </c>
    </row>
    <row r="3781" spans="1:25" ht="14.25" customHeight="1">
      <c r="A3781" s="1">
        <v>1462</v>
      </c>
      <c r="B3781" s="16">
        <v>1</v>
      </c>
      <c r="C3781" s="1" t="s">
        <v>3351</v>
      </c>
      <c r="D3781" s="1" t="s">
        <v>3352</v>
      </c>
      <c r="E3781" s="1">
        <v>2014</v>
      </c>
      <c r="F3781" s="1" t="s">
        <v>3353</v>
      </c>
      <c r="G3781" s="1" t="s">
        <v>3354</v>
      </c>
      <c r="H3781" s="8" t="str">
        <f>HYPERLINK("https://doi.org/"&amp;G3781)</f>
        <v>https://doi.org/10.3390/rs6087406</v>
      </c>
      <c r="I3781" s="1" t="s">
        <v>3355</v>
      </c>
      <c r="J3781" s="1" t="s">
        <v>2820</v>
      </c>
      <c r="K3781" s="2">
        <v>1</v>
      </c>
      <c r="M3781" s="2" t="s">
        <v>592</v>
      </c>
      <c r="N3781" s="9">
        <f t="shared" si="72"/>
        <v>0.92374999999999996</v>
      </c>
      <c r="O3781" s="15"/>
      <c r="P3781" s="2">
        <v>7.39</v>
      </c>
      <c r="R3781" s="10">
        <v>8</v>
      </c>
      <c r="U3781" s="2" t="s">
        <v>234</v>
      </c>
      <c r="W3781" s="2" t="s">
        <v>3356</v>
      </c>
      <c r="X3781" s="2" t="s">
        <v>1141</v>
      </c>
      <c r="Y3781" s="2" t="s">
        <v>3357</v>
      </c>
    </row>
    <row r="3782" spans="1:25" ht="14.25" customHeight="1">
      <c r="A3782" s="1">
        <v>1462</v>
      </c>
      <c r="B3782" s="16">
        <v>1</v>
      </c>
      <c r="C3782" s="1" t="s">
        <v>3351</v>
      </c>
      <c r="D3782" s="1" t="s">
        <v>3352</v>
      </c>
      <c r="E3782" s="1">
        <v>2014</v>
      </c>
      <c r="F3782" s="1" t="s">
        <v>3353</v>
      </c>
      <c r="G3782" s="1" t="s">
        <v>3354</v>
      </c>
      <c r="H3782" s="8" t="str">
        <f>HYPERLINK("https://doi.org/"&amp;G3782)</f>
        <v>https://doi.org/10.3390/rs6087406</v>
      </c>
      <c r="I3782" s="1" t="s">
        <v>3355</v>
      </c>
      <c r="J3782" s="1" t="s">
        <v>2820</v>
      </c>
      <c r="K3782" s="2">
        <v>1</v>
      </c>
      <c r="M3782" s="2" t="s">
        <v>592</v>
      </c>
      <c r="N3782" s="9">
        <f t="shared" si="72"/>
        <v>0.53749999999999998</v>
      </c>
      <c r="O3782" s="15"/>
      <c r="P3782" s="2">
        <v>4.3</v>
      </c>
      <c r="R3782" s="10">
        <v>8</v>
      </c>
      <c r="U3782" s="2" t="s">
        <v>234</v>
      </c>
      <c r="W3782" s="2" t="s">
        <v>3356</v>
      </c>
      <c r="X3782" s="2" t="s">
        <v>1141</v>
      </c>
      <c r="Y3782" s="2" t="s">
        <v>3357</v>
      </c>
    </row>
    <row r="3783" spans="1:25" ht="14.25" customHeight="1">
      <c r="A3783" s="1">
        <v>1462</v>
      </c>
      <c r="B3783" s="16">
        <v>1</v>
      </c>
      <c r="C3783" s="1" t="s">
        <v>3351</v>
      </c>
      <c r="D3783" s="1" t="s">
        <v>3352</v>
      </c>
      <c r="E3783" s="1">
        <v>2014</v>
      </c>
      <c r="F3783" s="1" t="s">
        <v>3353</v>
      </c>
      <c r="G3783" s="1" t="s">
        <v>3354</v>
      </c>
      <c r="H3783" s="8" t="str">
        <f>HYPERLINK("https://doi.org/"&amp;G3783)</f>
        <v>https://doi.org/10.3390/rs6087406</v>
      </c>
      <c r="I3783" s="1" t="s">
        <v>3355</v>
      </c>
      <c r="J3783" s="1" t="s">
        <v>2820</v>
      </c>
      <c r="K3783" s="2">
        <v>1</v>
      </c>
      <c r="M3783" s="2" t="s">
        <v>592</v>
      </c>
      <c r="N3783" s="9">
        <f t="shared" si="72"/>
        <v>0.375</v>
      </c>
      <c r="O3783" s="15"/>
      <c r="P3783" s="2">
        <v>3</v>
      </c>
      <c r="R3783" s="10">
        <v>8</v>
      </c>
      <c r="U3783" s="2" t="s">
        <v>234</v>
      </c>
      <c r="W3783" s="2" t="s">
        <v>334</v>
      </c>
      <c r="X3783" s="2" t="s">
        <v>1141</v>
      </c>
      <c r="Y3783" s="2" t="s">
        <v>3357</v>
      </c>
    </row>
    <row r="3784" spans="1:25" ht="14.25" customHeight="1">
      <c r="A3784" s="1">
        <v>1491</v>
      </c>
      <c r="B3784" s="2">
        <v>1</v>
      </c>
      <c r="C3784" s="1" t="s">
        <v>3358</v>
      </c>
      <c r="D3784" s="1" t="s">
        <v>3359</v>
      </c>
      <c r="E3784" s="1">
        <v>2014</v>
      </c>
      <c r="F3784" s="1" t="s">
        <v>3360</v>
      </c>
      <c r="G3784" s="1" t="s">
        <v>3361</v>
      </c>
      <c r="H3784" s="8" t="str">
        <f>HYPERLINK("https://doi.org/"&amp;G3784)</f>
        <v>https://doi.org/10.3390/rs61110483</v>
      </c>
      <c r="I3784" s="1" t="s">
        <v>3362</v>
      </c>
      <c r="J3784" s="1" t="s">
        <v>2820</v>
      </c>
      <c r="K3784" s="2">
        <v>1</v>
      </c>
      <c r="L3784" s="2">
        <v>12</v>
      </c>
      <c r="M3784" s="2" t="s">
        <v>3363</v>
      </c>
      <c r="N3784" s="9">
        <f t="shared" si="72"/>
        <v>0.6333333333333333</v>
      </c>
      <c r="O3784" s="15"/>
      <c r="P3784" s="2">
        <v>19</v>
      </c>
      <c r="R3784" s="10">
        <v>30</v>
      </c>
      <c r="U3784" s="2" t="s">
        <v>45</v>
      </c>
      <c r="W3784" s="2" t="s">
        <v>3364</v>
      </c>
      <c r="X3784" s="2" t="s">
        <v>1141</v>
      </c>
      <c r="Y3784" s="2" t="s">
        <v>216</v>
      </c>
    </row>
    <row r="3785" spans="1:25" ht="14.25" customHeight="1">
      <c r="A3785" s="1">
        <v>1491</v>
      </c>
      <c r="B3785" s="2">
        <v>1</v>
      </c>
      <c r="C3785" s="1" t="s">
        <v>3358</v>
      </c>
      <c r="D3785" s="1" t="s">
        <v>3359</v>
      </c>
      <c r="E3785" s="1">
        <v>2014</v>
      </c>
      <c r="F3785" s="1" t="s">
        <v>3360</v>
      </c>
      <c r="G3785" s="1" t="s">
        <v>3361</v>
      </c>
      <c r="H3785" s="8" t="str">
        <f>HYPERLINK("https://doi.org/"&amp;G3785)</f>
        <v>https://doi.org/10.3390/rs61110483</v>
      </c>
      <c r="I3785" s="1" t="s">
        <v>3362</v>
      </c>
      <c r="J3785" s="1" t="s">
        <v>2820</v>
      </c>
      <c r="K3785" s="2">
        <v>1</v>
      </c>
      <c r="L3785" s="2">
        <v>12</v>
      </c>
      <c r="M3785" s="2" t="s">
        <v>3363</v>
      </c>
      <c r="N3785" s="9">
        <f t="shared" si="72"/>
        <v>1.0666666666666667</v>
      </c>
      <c r="O3785" s="15"/>
      <c r="P3785" s="2">
        <v>32</v>
      </c>
      <c r="R3785" s="10">
        <v>30</v>
      </c>
      <c r="U3785" s="2" t="s">
        <v>45</v>
      </c>
      <c r="W3785" s="2" t="s">
        <v>3365</v>
      </c>
      <c r="X3785" s="2" t="s">
        <v>1141</v>
      </c>
      <c r="Y3785" s="2" t="s">
        <v>216</v>
      </c>
    </row>
    <row r="3786" spans="1:25" ht="14.25" customHeight="1">
      <c r="A3786" s="1">
        <v>1491</v>
      </c>
      <c r="B3786" s="2">
        <v>1</v>
      </c>
      <c r="C3786" s="1" t="s">
        <v>3358</v>
      </c>
      <c r="D3786" s="1" t="s">
        <v>3359</v>
      </c>
      <c r="E3786" s="1">
        <v>2014</v>
      </c>
      <c r="F3786" s="1" t="s">
        <v>3360</v>
      </c>
      <c r="G3786" s="1" t="s">
        <v>3361</v>
      </c>
      <c r="H3786" s="8" t="str">
        <f>HYPERLINK("https://doi.org/"&amp;G3786)</f>
        <v>https://doi.org/10.3390/rs61110483</v>
      </c>
      <c r="I3786" s="1" t="s">
        <v>3362</v>
      </c>
      <c r="J3786" s="1" t="s">
        <v>2820</v>
      </c>
      <c r="K3786" s="2">
        <v>1</v>
      </c>
      <c r="L3786" s="2">
        <v>12</v>
      </c>
      <c r="M3786" s="2" t="s">
        <v>3363</v>
      </c>
      <c r="N3786" s="9">
        <f t="shared" si="72"/>
        <v>0.73333333333333328</v>
      </c>
      <c r="O3786" s="15"/>
      <c r="P3786" s="2">
        <v>22</v>
      </c>
      <c r="R3786" s="10">
        <v>30</v>
      </c>
      <c r="U3786" s="2" t="s">
        <v>45</v>
      </c>
      <c r="W3786" s="2" t="s">
        <v>3366</v>
      </c>
      <c r="X3786" s="2" t="s">
        <v>1141</v>
      </c>
      <c r="Y3786" s="2" t="s">
        <v>216</v>
      </c>
    </row>
    <row r="3787" spans="1:25" ht="14.25" customHeight="1">
      <c r="A3787" s="1">
        <v>1491</v>
      </c>
      <c r="B3787" s="2">
        <v>1</v>
      </c>
      <c r="C3787" s="1" t="s">
        <v>3358</v>
      </c>
      <c r="D3787" s="1" t="s">
        <v>3359</v>
      </c>
      <c r="E3787" s="1">
        <v>2014</v>
      </c>
      <c r="F3787" s="1" t="s">
        <v>3360</v>
      </c>
      <c r="G3787" s="1" t="s">
        <v>3361</v>
      </c>
      <c r="H3787" s="8" t="str">
        <f>HYPERLINK("https://doi.org/"&amp;G3787)</f>
        <v>https://doi.org/10.3390/rs61110483</v>
      </c>
      <c r="I3787" s="1" t="s">
        <v>3362</v>
      </c>
      <c r="J3787" s="1" t="s">
        <v>2820</v>
      </c>
      <c r="K3787" s="2">
        <v>1</v>
      </c>
      <c r="L3787" s="2">
        <v>12</v>
      </c>
      <c r="M3787" s="2" t="s">
        <v>3363</v>
      </c>
      <c r="N3787" s="9">
        <f t="shared" si="72"/>
        <v>0.33333333333333331</v>
      </c>
      <c r="O3787" s="15"/>
      <c r="P3787" s="2">
        <v>10</v>
      </c>
      <c r="R3787" s="10">
        <v>30</v>
      </c>
      <c r="U3787" s="2" t="s">
        <v>45</v>
      </c>
      <c r="W3787" s="2" t="s">
        <v>3367</v>
      </c>
      <c r="X3787" s="2" t="s">
        <v>1141</v>
      </c>
      <c r="Y3787" s="2" t="s">
        <v>216</v>
      </c>
    </row>
    <row r="3788" spans="1:25" ht="14.25" customHeight="1">
      <c r="A3788" s="1">
        <v>1491</v>
      </c>
      <c r="B3788" s="2">
        <v>1</v>
      </c>
      <c r="C3788" s="1" t="s">
        <v>3358</v>
      </c>
      <c r="D3788" s="1" t="s">
        <v>3359</v>
      </c>
      <c r="E3788" s="1">
        <v>2014</v>
      </c>
      <c r="F3788" s="1" t="s">
        <v>3360</v>
      </c>
      <c r="G3788" s="1" t="s">
        <v>3361</v>
      </c>
      <c r="H3788" s="8" t="str">
        <f>HYPERLINK("https://doi.org/"&amp;G3788)</f>
        <v>https://doi.org/10.3390/rs61110483</v>
      </c>
      <c r="I3788" s="1" t="s">
        <v>3362</v>
      </c>
      <c r="J3788" s="1" t="s">
        <v>2820</v>
      </c>
      <c r="K3788" s="2">
        <v>1</v>
      </c>
      <c r="L3788" s="2">
        <v>12</v>
      </c>
      <c r="M3788" s="2" t="s">
        <v>3363</v>
      </c>
      <c r="N3788" s="9">
        <f t="shared" si="72"/>
        <v>0.4</v>
      </c>
      <c r="O3788" s="15"/>
      <c r="P3788" s="2">
        <v>12</v>
      </c>
      <c r="R3788" s="10">
        <v>30</v>
      </c>
      <c r="U3788" s="2" t="s">
        <v>45</v>
      </c>
      <c r="W3788" s="2" t="s">
        <v>3368</v>
      </c>
      <c r="X3788" s="2" t="s">
        <v>1141</v>
      </c>
      <c r="Y3788" s="2" t="s">
        <v>216</v>
      </c>
    </row>
    <row r="3789" spans="1:25" ht="14.25" customHeight="1">
      <c r="A3789" s="1">
        <v>1491</v>
      </c>
      <c r="B3789" s="2">
        <v>1</v>
      </c>
      <c r="C3789" s="1" t="s">
        <v>3358</v>
      </c>
      <c r="D3789" s="1" t="s">
        <v>3359</v>
      </c>
      <c r="E3789" s="1">
        <v>2014</v>
      </c>
      <c r="F3789" s="1" t="s">
        <v>3360</v>
      </c>
      <c r="G3789" s="1" t="s">
        <v>3361</v>
      </c>
      <c r="H3789" s="8" t="str">
        <f>HYPERLINK("https://doi.org/"&amp;G3789)</f>
        <v>https://doi.org/10.3390/rs61110483</v>
      </c>
      <c r="I3789" s="1" t="s">
        <v>3362</v>
      </c>
      <c r="J3789" s="1" t="s">
        <v>2820</v>
      </c>
      <c r="K3789" s="2">
        <v>1</v>
      </c>
      <c r="L3789" s="2">
        <v>12</v>
      </c>
      <c r="M3789" s="2" t="s">
        <v>3363</v>
      </c>
      <c r="N3789" s="9">
        <f t="shared" si="72"/>
        <v>0.43333333333333335</v>
      </c>
      <c r="O3789" s="15"/>
      <c r="P3789" s="2">
        <v>13</v>
      </c>
      <c r="R3789" s="10">
        <v>30</v>
      </c>
      <c r="U3789" s="2" t="s">
        <v>45</v>
      </c>
      <c r="W3789" s="2" t="s">
        <v>1605</v>
      </c>
      <c r="X3789" s="2" t="s">
        <v>1141</v>
      </c>
      <c r="Y3789" s="2" t="s">
        <v>216</v>
      </c>
    </row>
    <row r="3790" spans="1:25" ht="14.25" customHeight="1">
      <c r="A3790" s="1">
        <v>1491</v>
      </c>
      <c r="B3790" s="2">
        <v>1</v>
      </c>
      <c r="C3790" s="1" t="s">
        <v>3358</v>
      </c>
      <c r="D3790" s="1" t="s">
        <v>3359</v>
      </c>
      <c r="E3790" s="1">
        <v>2014</v>
      </c>
      <c r="F3790" s="1" t="s">
        <v>3360</v>
      </c>
      <c r="G3790" s="1" t="s">
        <v>3361</v>
      </c>
      <c r="H3790" s="8" t="str">
        <f>HYPERLINK("https://doi.org/"&amp;G3790)</f>
        <v>https://doi.org/10.3390/rs61110483</v>
      </c>
      <c r="I3790" s="1" t="s">
        <v>3362</v>
      </c>
      <c r="J3790" s="1" t="s">
        <v>2820</v>
      </c>
      <c r="K3790" s="2">
        <v>1</v>
      </c>
      <c r="L3790" s="2">
        <v>12</v>
      </c>
      <c r="M3790" s="2" t="s">
        <v>3363</v>
      </c>
      <c r="N3790" s="9">
        <f t="shared" si="72"/>
        <v>0.66666666666666663</v>
      </c>
      <c r="O3790" s="15"/>
      <c r="P3790" s="2">
        <v>20</v>
      </c>
      <c r="R3790" s="10">
        <v>30</v>
      </c>
      <c r="U3790" s="2" t="s">
        <v>45</v>
      </c>
      <c r="W3790" s="2" t="s">
        <v>3369</v>
      </c>
      <c r="X3790" s="2" t="s">
        <v>1141</v>
      </c>
      <c r="Y3790" s="2" t="s">
        <v>216</v>
      </c>
    </row>
    <row r="3791" spans="1:25" ht="14.25" customHeight="1">
      <c r="A3791" s="1">
        <v>1359</v>
      </c>
      <c r="B3791" s="16">
        <v>1</v>
      </c>
      <c r="C3791" s="1" t="s">
        <v>3370</v>
      </c>
      <c r="D3791" s="1" t="s">
        <v>3371</v>
      </c>
      <c r="E3791" s="1">
        <v>2015</v>
      </c>
      <c r="F3791" s="1" t="s">
        <v>3372</v>
      </c>
      <c r="G3791" s="1" t="s">
        <v>3373</v>
      </c>
      <c r="H3791" s="8" t="str">
        <f>HYPERLINK("https://doi.org/"&amp;G3791)</f>
        <v>https://doi.org/10.3390/rs70100135</v>
      </c>
      <c r="I3791" s="1" t="s">
        <v>3374</v>
      </c>
      <c r="J3791" s="1" t="s">
        <v>2820</v>
      </c>
      <c r="K3791" s="2">
        <v>1</v>
      </c>
      <c r="L3791" s="65">
        <f t="shared" ref="L3791:L3798" si="73">K3791*3*365/8</f>
        <v>136.875</v>
      </c>
      <c r="M3791" s="2" t="s">
        <v>3375</v>
      </c>
      <c r="N3791" s="3">
        <f t="shared" si="72"/>
        <v>0.375</v>
      </c>
      <c r="P3791" s="2">
        <v>3</v>
      </c>
      <c r="R3791" s="10">
        <v>8</v>
      </c>
      <c r="U3791" s="2" t="s">
        <v>234</v>
      </c>
      <c r="V3791" s="2" t="s">
        <v>27</v>
      </c>
      <c r="W3791" s="2" t="s">
        <v>855</v>
      </c>
      <c r="X3791" s="2" t="s">
        <v>1141</v>
      </c>
      <c r="Y3791" s="2" t="s">
        <v>236</v>
      </c>
    </row>
    <row r="3792" spans="1:25" ht="14.25" customHeight="1">
      <c r="A3792" s="1">
        <v>1359</v>
      </c>
      <c r="B3792" s="16">
        <v>1</v>
      </c>
      <c r="C3792" s="1" t="s">
        <v>3370</v>
      </c>
      <c r="D3792" s="1" t="s">
        <v>3371</v>
      </c>
      <c r="E3792" s="1">
        <v>2015</v>
      </c>
      <c r="F3792" s="1" t="s">
        <v>3372</v>
      </c>
      <c r="G3792" s="1" t="s">
        <v>3373</v>
      </c>
      <c r="H3792" s="8" t="str">
        <f>HYPERLINK("https://doi.org/"&amp;G3792)</f>
        <v>https://doi.org/10.3390/rs70100135</v>
      </c>
      <c r="I3792" s="1" t="s">
        <v>3374</v>
      </c>
      <c r="J3792" s="1" t="s">
        <v>2820</v>
      </c>
      <c r="K3792" s="2">
        <v>1</v>
      </c>
      <c r="L3792" s="65">
        <f t="shared" si="73"/>
        <v>136.875</v>
      </c>
      <c r="M3792" s="2" t="s">
        <v>3375</v>
      </c>
      <c r="N3792" s="3">
        <f t="shared" si="72"/>
        <v>1.25</v>
      </c>
      <c r="P3792" s="2">
        <v>10</v>
      </c>
      <c r="R3792" s="10">
        <v>8</v>
      </c>
      <c r="U3792" s="2" t="s">
        <v>234</v>
      </c>
      <c r="V3792" s="2" t="s">
        <v>125</v>
      </c>
      <c r="W3792" s="2" t="s">
        <v>2001</v>
      </c>
      <c r="X3792" s="2" t="s">
        <v>1141</v>
      </c>
      <c r="Y3792" s="2" t="s">
        <v>236</v>
      </c>
    </row>
    <row r="3793" spans="1:27" ht="14.25" customHeight="1">
      <c r="A3793" s="1">
        <v>1359</v>
      </c>
      <c r="B3793" s="16">
        <v>1</v>
      </c>
      <c r="C3793" s="1" t="s">
        <v>3370</v>
      </c>
      <c r="D3793" s="1" t="s">
        <v>3371</v>
      </c>
      <c r="E3793" s="1">
        <v>2015</v>
      </c>
      <c r="F3793" s="1" t="s">
        <v>3372</v>
      </c>
      <c r="G3793" s="1" t="s">
        <v>3373</v>
      </c>
      <c r="H3793" s="8" t="str">
        <f>HYPERLINK("https://doi.org/"&amp;G3793)</f>
        <v>https://doi.org/10.3390/rs70100135</v>
      </c>
      <c r="I3793" s="1" t="s">
        <v>3374</v>
      </c>
      <c r="J3793" s="1" t="s">
        <v>2820</v>
      </c>
      <c r="K3793" s="2">
        <v>1</v>
      </c>
      <c r="L3793" s="65">
        <f t="shared" si="73"/>
        <v>136.875</v>
      </c>
      <c r="M3793" s="2" t="s">
        <v>3375</v>
      </c>
      <c r="N3793" s="3">
        <f t="shared" si="72"/>
        <v>0.5</v>
      </c>
      <c r="P3793" s="2">
        <v>4</v>
      </c>
      <c r="R3793" s="10">
        <v>8</v>
      </c>
      <c r="U3793" s="2" t="s">
        <v>234</v>
      </c>
      <c r="V3793" s="2" t="s">
        <v>36</v>
      </c>
      <c r="W3793" s="2" t="s">
        <v>727</v>
      </c>
      <c r="X3793" s="2" t="s">
        <v>1141</v>
      </c>
      <c r="Y3793" s="2" t="s">
        <v>236</v>
      </c>
    </row>
    <row r="3794" spans="1:27" ht="14.25" customHeight="1">
      <c r="A3794" s="1">
        <v>1359</v>
      </c>
      <c r="B3794" s="16">
        <v>1</v>
      </c>
      <c r="C3794" s="1" t="s">
        <v>3370</v>
      </c>
      <c r="D3794" s="1" t="s">
        <v>3371</v>
      </c>
      <c r="E3794" s="1">
        <v>2015</v>
      </c>
      <c r="F3794" s="1" t="s">
        <v>3372</v>
      </c>
      <c r="G3794" s="1" t="s">
        <v>3373</v>
      </c>
      <c r="H3794" s="8" t="str">
        <f>HYPERLINK("https://doi.org/"&amp;G3794)</f>
        <v>https://doi.org/10.3390/rs70100135</v>
      </c>
      <c r="I3794" s="1" t="s">
        <v>3374</v>
      </c>
      <c r="J3794" s="1" t="s">
        <v>2820</v>
      </c>
      <c r="K3794" s="2">
        <v>1</v>
      </c>
      <c r="L3794" s="65">
        <f t="shared" si="73"/>
        <v>136.875</v>
      </c>
      <c r="M3794" s="2" t="s">
        <v>3375</v>
      </c>
      <c r="N3794" s="3">
        <f t="shared" si="72"/>
        <v>1</v>
      </c>
      <c r="P3794" s="2">
        <v>8</v>
      </c>
      <c r="R3794" s="10">
        <v>8</v>
      </c>
      <c r="U3794" s="2" t="s">
        <v>234</v>
      </c>
      <c r="V3794" s="2" t="s">
        <v>32</v>
      </c>
      <c r="W3794" s="2" t="s">
        <v>732</v>
      </c>
      <c r="X3794" s="2" t="s">
        <v>1141</v>
      </c>
      <c r="Y3794" s="2" t="s">
        <v>236</v>
      </c>
    </row>
    <row r="3795" spans="1:27" ht="14.25" customHeight="1">
      <c r="A3795" s="1">
        <v>1359</v>
      </c>
      <c r="B3795" s="16">
        <v>1</v>
      </c>
      <c r="C3795" s="1" t="s">
        <v>3370</v>
      </c>
      <c r="D3795" s="1" t="s">
        <v>3371</v>
      </c>
      <c r="E3795" s="1">
        <v>2015</v>
      </c>
      <c r="F3795" s="1" t="s">
        <v>3372</v>
      </c>
      <c r="G3795" s="1" t="s">
        <v>3373</v>
      </c>
      <c r="H3795" s="8" t="str">
        <f>HYPERLINK("https://doi.org/"&amp;G3795)</f>
        <v>https://doi.org/10.3390/rs70100135</v>
      </c>
      <c r="I3795" s="1" t="s">
        <v>3374</v>
      </c>
      <c r="J3795" s="1" t="s">
        <v>2820</v>
      </c>
      <c r="K3795" s="2">
        <v>1</v>
      </c>
      <c r="L3795" s="65">
        <f t="shared" si="73"/>
        <v>136.875</v>
      </c>
      <c r="M3795" s="2" t="s">
        <v>3375</v>
      </c>
      <c r="N3795" s="3">
        <f t="shared" si="72"/>
        <v>1.875</v>
      </c>
      <c r="P3795" s="2">
        <v>15</v>
      </c>
      <c r="R3795" s="10">
        <v>8</v>
      </c>
      <c r="U3795" s="2" t="s">
        <v>234</v>
      </c>
      <c r="V3795" s="2" t="s">
        <v>125</v>
      </c>
      <c r="W3795" s="2" t="s">
        <v>733</v>
      </c>
      <c r="X3795" s="2" t="s">
        <v>1141</v>
      </c>
      <c r="Y3795" s="2" t="s">
        <v>236</v>
      </c>
    </row>
    <row r="3796" spans="1:27" ht="14.25" customHeight="1">
      <c r="A3796" s="1">
        <v>1359</v>
      </c>
      <c r="B3796" s="16">
        <v>1</v>
      </c>
      <c r="C3796" s="1" t="s">
        <v>3370</v>
      </c>
      <c r="D3796" s="1" t="s">
        <v>3371</v>
      </c>
      <c r="E3796" s="1">
        <v>2015</v>
      </c>
      <c r="F3796" s="1" t="s">
        <v>3372</v>
      </c>
      <c r="G3796" s="1" t="s">
        <v>3373</v>
      </c>
      <c r="H3796" s="8" t="str">
        <f>HYPERLINK("https://doi.org/"&amp;G3796)</f>
        <v>https://doi.org/10.3390/rs70100135</v>
      </c>
      <c r="I3796" s="1" t="s">
        <v>3374</v>
      </c>
      <c r="J3796" s="1" t="s">
        <v>2820</v>
      </c>
      <c r="K3796" s="2">
        <v>1</v>
      </c>
      <c r="L3796" s="65">
        <f t="shared" si="73"/>
        <v>136.875</v>
      </c>
      <c r="M3796" s="2" t="s">
        <v>3375</v>
      </c>
      <c r="N3796" s="3">
        <f t="shared" si="72"/>
        <v>1.375</v>
      </c>
      <c r="P3796" s="2">
        <v>11</v>
      </c>
      <c r="R3796" s="10">
        <v>8</v>
      </c>
      <c r="U3796" s="2" t="s">
        <v>234</v>
      </c>
      <c r="V3796" s="2" t="s">
        <v>36</v>
      </c>
      <c r="W3796" s="2" t="s">
        <v>727</v>
      </c>
      <c r="X3796" s="2" t="s">
        <v>1141</v>
      </c>
      <c r="Y3796" s="2" t="s">
        <v>236</v>
      </c>
    </row>
    <row r="3797" spans="1:27" ht="14.25" customHeight="1">
      <c r="A3797" s="1">
        <v>1359</v>
      </c>
      <c r="B3797" s="16">
        <v>1</v>
      </c>
      <c r="C3797" s="1" t="s">
        <v>3370</v>
      </c>
      <c r="D3797" s="1" t="s">
        <v>3371</v>
      </c>
      <c r="E3797" s="1">
        <v>2015</v>
      </c>
      <c r="F3797" s="1" t="s">
        <v>3372</v>
      </c>
      <c r="G3797" s="1" t="s">
        <v>3373</v>
      </c>
      <c r="H3797" s="8" t="str">
        <f>HYPERLINK("https://doi.org/"&amp;G3797)</f>
        <v>https://doi.org/10.3390/rs70100135</v>
      </c>
      <c r="I3797" s="1" t="s">
        <v>3374</v>
      </c>
      <c r="J3797" s="1" t="s">
        <v>2820</v>
      </c>
      <c r="K3797" s="2">
        <v>1</v>
      </c>
      <c r="L3797" s="65">
        <f t="shared" si="73"/>
        <v>136.875</v>
      </c>
      <c r="M3797" s="2" t="s">
        <v>3375</v>
      </c>
      <c r="N3797" s="3">
        <f t="shared" si="72"/>
        <v>2.5</v>
      </c>
      <c r="P3797" s="2">
        <v>20</v>
      </c>
      <c r="R3797" s="10">
        <v>8</v>
      </c>
      <c r="U3797" s="2" t="s">
        <v>234</v>
      </c>
      <c r="V3797" s="2" t="s">
        <v>29</v>
      </c>
      <c r="W3797" s="2" t="s">
        <v>734</v>
      </c>
      <c r="X3797" s="2" t="s">
        <v>1141</v>
      </c>
      <c r="Y3797" s="2" t="s">
        <v>236</v>
      </c>
      <c r="AA3797" s="2"/>
    </row>
    <row r="3798" spans="1:27" ht="14.25" customHeight="1">
      <c r="A3798" s="1">
        <v>1359</v>
      </c>
      <c r="B3798" s="16">
        <v>1</v>
      </c>
      <c r="C3798" s="1" t="s">
        <v>3370</v>
      </c>
      <c r="D3798" s="1" t="s">
        <v>3371</v>
      </c>
      <c r="E3798" s="1">
        <v>2015</v>
      </c>
      <c r="F3798" s="1" t="s">
        <v>3372</v>
      </c>
      <c r="G3798" s="1" t="s">
        <v>3373</v>
      </c>
      <c r="H3798" s="8" t="str">
        <f>HYPERLINK("https://doi.org/"&amp;G3798)</f>
        <v>https://doi.org/10.3390/rs70100135</v>
      </c>
      <c r="I3798" s="1" t="s">
        <v>3374</v>
      </c>
      <c r="J3798" s="1" t="s">
        <v>2820</v>
      </c>
      <c r="K3798" s="2">
        <v>1</v>
      </c>
      <c r="L3798" s="65">
        <f t="shared" si="73"/>
        <v>136.875</v>
      </c>
      <c r="M3798" s="2" t="s">
        <v>3375</v>
      </c>
      <c r="N3798" s="3">
        <f t="shared" si="72"/>
        <v>0.625</v>
      </c>
      <c r="P3798" s="2">
        <v>5</v>
      </c>
      <c r="R3798" s="10">
        <v>8</v>
      </c>
      <c r="U3798" s="2" t="s">
        <v>234</v>
      </c>
      <c r="V3798" s="2" t="s">
        <v>36</v>
      </c>
      <c r="W3798" s="2" t="s">
        <v>727</v>
      </c>
      <c r="X3798" s="2" t="s">
        <v>1141</v>
      </c>
      <c r="Y3798" s="2" t="s">
        <v>236</v>
      </c>
    </row>
    <row r="3799" spans="1:27" ht="14.25" customHeight="1">
      <c r="A3799" s="1">
        <v>1347</v>
      </c>
      <c r="B3799" s="2">
        <v>1</v>
      </c>
      <c r="C3799" s="1" t="s">
        <v>3376</v>
      </c>
      <c r="D3799" s="1" t="s">
        <v>3377</v>
      </c>
      <c r="E3799" s="1">
        <v>2015</v>
      </c>
      <c r="F3799" s="1" t="s">
        <v>3378</v>
      </c>
      <c r="G3799" s="1" t="s">
        <v>3379</v>
      </c>
      <c r="H3799" s="8" t="str">
        <f>HYPERLINK("https://doi.org/"&amp;G3799)</f>
        <v>https://doi.org/10.3390/rs70303056</v>
      </c>
      <c r="I3799" s="1" t="s">
        <v>3380</v>
      </c>
      <c r="J3799" s="1" t="s">
        <v>2820</v>
      </c>
      <c r="K3799" s="2">
        <v>1</v>
      </c>
      <c r="L3799" s="2">
        <v>774</v>
      </c>
      <c r="M3799" s="2" t="s">
        <v>597</v>
      </c>
      <c r="N3799" s="9">
        <f>S3799*Unit_conversion!$C$5</f>
        <v>0.87323231911581334</v>
      </c>
      <c r="R3799" s="10"/>
      <c r="S3799" s="2">
        <v>24.8</v>
      </c>
      <c r="U3799" s="2" t="s">
        <v>35</v>
      </c>
      <c r="V3799" s="2" t="s">
        <v>29</v>
      </c>
      <c r="W3799" s="2" t="s">
        <v>970</v>
      </c>
      <c r="X3799" s="2" t="s">
        <v>1141</v>
      </c>
      <c r="Y3799" s="2" t="s">
        <v>3381</v>
      </c>
    </row>
    <row r="3800" spans="1:27" ht="14.25" customHeight="1">
      <c r="A3800" s="1">
        <v>1347</v>
      </c>
      <c r="B3800" s="2">
        <v>1</v>
      </c>
      <c r="C3800" s="1" t="s">
        <v>3376</v>
      </c>
      <c r="D3800" s="1" t="s">
        <v>3377</v>
      </c>
      <c r="E3800" s="1">
        <v>2015</v>
      </c>
      <c r="F3800" s="1" t="s">
        <v>3378</v>
      </c>
      <c r="G3800" s="1" t="s">
        <v>3379</v>
      </c>
      <c r="H3800" s="8" t="str">
        <f>HYPERLINK("https://doi.org/"&amp;G3800)</f>
        <v>https://doi.org/10.3390/rs70303056</v>
      </c>
      <c r="I3800" s="1" t="s">
        <v>3380</v>
      </c>
      <c r="J3800" s="1" t="s">
        <v>2820</v>
      </c>
      <c r="K3800" s="2">
        <v>1</v>
      </c>
      <c r="L3800" s="2">
        <v>973</v>
      </c>
      <c r="M3800" s="2" t="s">
        <v>597</v>
      </c>
      <c r="N3800" s="9">
        <f>S3800*Unit_conversion!$C$5</f>
        <v>0.6302765529102039</v>
      </c>
      <c r="R3800" s="10"/>
      <c r="S3800" s="2">
        <v>17.899999999999999</v>
      </c>
      <c r="U3800" s="2" t="s">
        <v>35</v>
      </c>
      <c r="V3800" s="2" t="s">
        <v>2549</v>
      </c>
      <c r="W3800" s="2" t="s">
        <v>3382</v>
      </c>
      <c r="X3800" s="2" t="s">
        <v>1141</v>
      </c>
      <c r="Y3800" s="2" t="s">
        <v>3381</v>
      </c>
    </row>
    <row r="3801" spans="1:27" ht="14.25" customHeight="1">
      <c r="A3801" s="1">
        <v>1347</v>
      </c>
      <c r="B3801" s="2">
        <v>1</v>
      </c>
      <c r="C3801" s="1" t="s">
        <v>3376</v>
      </c>
      <c r="D3801" s="1" t="s">
        <v>3377</v>
      </c>
      <c r="E3801" s="1">
        <v>2015</v>
      </c>
      <c r="F3801" s="1" t="s">
        <v>3378</v>
      </c>
      <c r="G3801" s="1" t="s">
        <v>3379</v>
      </c>
      <c r="H3801" s="8" t="str">
        <f>HYPERLINK("https://doi.org/"&amp;G3801)</f>
        <v>https://doi.org/10.3390/rs70303056</v>
      </c>
      <c r="I3801" s="1" t="s">
        <v>3380</v>
      </c>
      <c r="J3801" s="1" t="s">
        <v>2820</v>
      </c>
      <c r="K3801" s="2">
        <v>1</v>
      </c>
      <c r="L3801" s="2">
        <v>692</v>
      </c>
      <c r="M3801" s="2" t="s">
        <v>597</v>
      </c>
      <c r="N3801" s="9">
        <f>S3801*Unit_conversion!$C$5</f>
        <v>0.66548753351971246</v>
      </c>
      <c r="R3801" s="10"/>
      <c r="S3801" s="2">
        <v>18.899999999999999</v>
      </c>
      <c r="U3801" s="2" t="s">
        <v>35</v>
      </c>
      <c r="V3801" s="2" t="s">
        <v>2021</v>
      </c>
      <c r="W3801" s="2" t="s">
        <v>2022</v>
      </c>
      <c r="X3801" s="2" t="s">
        <v>1141</v>
      </c>
      <c r="Y3801" s="2" t="s">
        <v>3381</v>
      </c>
    </row>
    <row r="3802" spans="1:27" ht="14.25" customHeight="1">
      <c r="A3802" s="1">
        <v>1347</v>
      </c>
      <c r="B3802" s="16">
        <v>1</v>
      </c>
      <c r="C3802" s="1" t="s">
        <v>3376</v>
      </c>
      <c r="D3802" s="1" t="s">
        <v>3377</v>
      </c>
      <c r="E3802" s="1">
        <v>2015</v>
      </c>
      <c r="F3802" s="1" t="s">
        <v>3378</v>
      </c>
      <c r="G3802" s="1" t="s">
        <v>3379</v>
      </c>
      <c r="H3802" s="8" t="str">
        <f>HYPERLINK("https://doi.org/"&amp;G3802)</f>
        <v>https://doi.org/10.3390/rs70303056</v>
      </c>
      <c r="I3802" s="1" t="s">
        <v>3380</v>
      </c>
      <c r="J3802" s="1" t="s">
        <v>2820</v>
      </c>
      <c r="K3802" s="2">
        <v>1</v>
      </c>
      <c r="L3802" s="65">
        <f t="shared" ref="L3802:L3804" si="74">L3799/8</f>
        <v>96.75</v>
      </c>
      <c r="M3802" s="2" t="s">
        <v>597</v>
      </c>
      <c r="N3802" s="16">
        <v>0.59</v>
      </c>
      <c r="O3802" s="2"/>
      <c r="R3802" s="4"/>
      <c r="U3802" s="2" t="s">
        <v>234</v>
      </c>
      <c r="V3802" s="2" t="s">
        <v>29</v>
      </c>
      <c r="W3802" s="2" t="s">
        <v>970</v>
      </c>
      <c r="X3802" s="2" t="s">
        <v>1141</v>
      </c>
      <c r="Y3802" s="2" t="s">
        <v>3383</v>
      </c>
    </row>
    <row r="3803" spans="1:27" ht="14.25" customHeight="1">
      <c r="A3803" s="1">
        <v>1347</v>
      </c>
      <c r="B3803" s="16">
        <v>1</v>
      </c>
      <c r="C3803" s="1" t="s">
        <v>3376</v>
      </c>
      <c r="D3803" s="1" t="s">
        <v>3377</v>
      </c>
      <c r="E3803" s="1">
        <v>2015</v>
      </c>
      <c r="F3803" s="1" t="s">
        <v>3378</v>
      </c>
      <c r="G3803" s="1" t="s">
        <v>3379</v>
      </c>
      <c r="H3803" s="8" t="str">
        <f>HYPERLINK("https://doi.org/"&amp;G3803)</f>
        <v>https://doi.org/10.3390/rs70303056</v>
      </c>
      <c r="I3803" s="1" t="s">
        <v>3380</v>
      </c>
      <c r="J3803" s="1" t="s">
        <v>2820</v>
      </c>
      <c r="K3803" s="2">
        <v>1</v>
      </c>
      <c r="L3803" s="65">
        <f t="shared" si="74"/>
        <v>121.625</v>
      </c>
      <c r="M3803" s="2" t="s">
        <v>597</v>
      </c>
      <c r="N3803" s="16">
        <v>0.39</v>
      </c>
      <c r="O3803" s="2"/>
      <c r="R3803" s="4"/>
      <c r="U3803" s="2" t="s">
        <v>234</v>
      </c>
      <c r="V3803" s="2" t="s">
        <v>2549</v>
      </c>
      <c r="W3803" s="2" t="s">
        <v>3382</v>
      </c>
      <c r="X3803" s="2" t="s">
        <v>1141</v>
      </c>
      <c r="Y3803" s="2" t="s">
        <v>3383</v>
      </c>
    </row>
    <row r="3804" spans="1:27" ht="14.25" customHeight="1">
      <c r="A3804" s="1">
        <v>1347</v>
      </c>
      <c r="B3804" s="16">
        <v>1</v>
      </c>
      <c r="C3804" s="1" t="s">
        <v>3376</v>
      </c>
      <c r="D3804" s="1" t="s">
        <v>3377</v>
      </c>
      <c r="E3804" s="1">
        <v>2015</v>
      </c>
      <c r="F3804" s="1" t="s">
        <v>3378</v>
      </c>
      <c r="G3804" s="1" t="s">
        <v>3379</v>
      </c>
      <c r="H3804" s="8" t="str">
        <f>HYPERLINK("https://doi.org/"&amp;G3804)</f>
        <v>https://doi.org/10.3390/rs70303056</v>
      </c>
      <c r="I3804" s="1" t="s">
        <v>3380</v>
      </c>
      <c r="J3804" s="1" t="s">
        <v>2820</v>
      </c>
      <c r="K3804" s="2">
        <v>1</v>
      </c>
      <c r="L3804" s="65">
        <f t="shared" si="74"/>
        <v>86.5</v>
      </c>
      <c r="M3804" s="2" t="s">
        <v>597</v>
      </c>
      <c r="N3804" s="16">
        <v>0.39</v>
      </c>
      <c r="O3804" s="2"/>
      <c r="R3804" s="4"/>
      <c r="U3804" s="2" t="s">
        <v>234</v>
      </c>
      <c r="V3804" s="2" t="s">
        <v>2021</v>
      </c>
      <c r="W3804" s="2" t="s">
        <v>2022</v>
      </c>
      <c r="X3804" s="2" t="s">
        <v>1141</v>
      </c>
      <c r="Y3804" s="2" t="s">
        <v>3383</v>
      </c>
    </row>
    <row r="3805" spans="1:27" ht="14.25" customHeight="1">
      <c r="A3805" s="1">
        <v>1347</v>
      </c>
      <c r="B3805" s="16">
        <v>1</v>
      </c>
      <c r="C3805" s="1" t="s">
        <v>3376</v>
      </c>
      <c r="D3805" s="1" t="s">
        <v>3377</v>
      </c>
      <c r="E3805" s="1">
        <v>2015</v>
      </c>
      <c r="F3805" s="1" t="s">
        <v>3378</v>
      </c>
      <c r="G3805" s="1" t="s">
        <v>3379</v>
      </c>
      <c r="H3805" s="8" t="str">
        <f>HYPERLINK("https://doi.org/"&amp;G3805)</f>
        <v>https://doi.org/10.3390/rs70303056</v>
      </c>
      <c r="I3805" s="1" t="s">
        <v>3380</v>
      </c>
      <c r="J3805" s="1" t="s">
        <v>2820</v>
      </c>
      <c r="K3805" s="2">
        <v>1</v>
      </c>
      <c r="L3805" s="65">
        <f t="shared" ref="L3805:L3807" si="75">L3802</f>
        <v>96.75</v>
      </c>
      <c r="M3805" s="2" t="s">
        <v>592</v>
      </c>
      <c r="N3805" s="16">
        <v>1.74</v>
      </c>
      <c r="O3805" s="2"/>
      <c r="R3805" s="4"/>
      <c r="U3805" s="2" t="s">
        <v>234</v>
      </c>
      <c r="V3805" s="2" t="s">
        <v>29</v>
      </c>
      <c r="W3805" s="2" t="s">
        <v>970</v>
      </c>
      <c r="X3805" s="2" t="s">
        <v>1141</v>
      </c>
      <c r="Y3805" s="2" t="s">
        <v>3383</v>
      </c>
    </row>
    <row r="3806" spans="1:27" ht="14.25" customHeight="1">
      <c r="A3806" s="1">
        <v>1347</v>
      </c>
      <c r="B3806" s="16">
        <v>1</v>
      </c>
      <c r="C3806" s="1" t="s">
        <v>3376</v>
      </c>
      <c r="D3806" s="1" t="s">
        <v>3377</v>
      </c>
      <c r="E3806" s="1">
        <v>2015</v>
      </c>
      <c r="F3806" s="1" t="s">
        <v>3378</v>
      </c>
      <c r="G3806" s="1" t="s">
        <v>3379</v>
      </c>
      <c r="H3806" s="8" t="str">
        <f>HYPERLINK("https://doi.org/"&amp;G3806)</f>
        <v>https://doi.org/10.3390/rs70303056</v>
      </c>
      <c r="I3806" s="1" t="s">
        <v>3380</v>
      </c>
      <c r="J3806" s="1" t="s">
        <v>2820</v>
      </c>
      <c r="K3806" s="2">
        <v>1</v>
      </c>
      <c r="L3806" s="65">
        <f t="shared" si="75"/>
        <v>121.625</v>
      </c>
      <c r="M3806" s="2" t="s">
        <v>592</v>
      </c>
      <c r="N3806" s="16">
        <v>0.83</v>
      </c>
      <c r="O3806" s="2"/>
      <c r="Q3806" s="2"/>
      <c r="R3806" s="10"/>
      <c r="S3806" s="2"/>
      <c r="T3806" s="2"/>
      <c r="U3806" s="2" t="s">
        <v>234</v>
      </c>
      <c r="V3806" s="2" t="s">
        <v>2549</v>
      </c>
      <c r="W3806" s="2" t="s">
        <v>3382</v>
      </c>
      <c r="X3806" s="2" t="s">
        <v>1141</v>
      </c>
      <c r="Y3806" s="2" t="s">
        <v>3383</v>
      </c>
    </row>
    <row r="3807" spans="1:27" ht="14.25" customHeight="1">
      <c r="A3807" s="1">
        <v>1347</v>
      </c>
      <c r="B3807" s="16">
        <v>1</v>
      </c>
      <c r="C3807" s="1" t="s">
        <v>3376</v>
      </c>
      <c r="D3807" s="1" t="s">
        <v>3377</v>
      </c>
      <c r="E3807" s="1">
        <v>2015</v>
      </c>
      <c r="F3807" s="1" t="s">
        <v>3378</v>
      </c>
      <c r="G3807" s="1" t="s">
        <v>3379</v>
      </c>
      <c r="H3807" s="8" t="str">
        <f>HYPERLINK("https://doi.org/"&amp;G3807)</f>
        <v>https://doi.org/10.3390/rs70303056</v>
      </c>
      <c r="I3807" s="1" t="s">
        <v>3380</v>
      </c>
      <c r="J3807" s="1" t="s">
        <v>2820</v>
      </c>
      <c r="K3807" s="2">
        <v>1</v>
      </c>
      <c r="L3807" s="65">
        <f t="shared" si="75"/>
        <v>86.5</v>
      </c>
      <c r="M3807" s="2" t="s">
        <v>592</v>
      </c>
      <c r="N3807" s="16">
        <v>0.7</v>
      </c>
      <c r="O3807" s="2"/>
      <c r="Q3807" s="2"/>
      <c r="R3807" s="10"/>
      <c r="S3807" s="2"/>
      <c r="T3807" s="2"/>
      <c r="U3807" s="2" t="s">
        <v>234</v>
      </c>
      <c r="V3807" s="2" t="s">
        <v>2021</v>
      </c>
      <c r="W3807" s="2" t="s">
        <v>2022</v>
      </c>
      <c r="X3807" s="2" t="s">
        <v>1141</v>
      </c>
      <c r="Y3807" s="2" t="s">
        <v>3383</v>
      </c>
    </row>
    <row r="3808" spans="1:27" ht="14.25" customHeight="1">
      <c r="A3808" s="1">
        <v>1320</v>
      </c>
      <c r="B3808" s="2">
        <v>1</v>
      </c>
      <c r="C3808" s="1" t="s">
        <v>3384</v>
      </c>
      <c r="D3808" s="1" t="s">
        <v>3385</v>
      </c>
      <c r="E3808" s="1">
        <v>2015</v>
      </c>
      <c r="F3808" s="1" t="s">
        <v>3386</v>
      </c>
      <c r="G3808" s="1" t="s">
        <v>3387</v>
      </c>
      <c r="H3808" s="8" t="str">
        <f>HYPERLINK("https://doi.org/"&amp;G3808)</f>
        <v>https://doi.org/10.3390/rs70403613</v>
      </c>
      <c r="I3808" s="1" t="s">
        <v>3388</v>
      </c>
      <c r="J3808" s="1" t="s">
        <v>2820</v>
      </c>
      <c r="K3808" s="2">
        <v>1</v>
      </c>
      <c r="M3808" s="2" t="s">
        <v>208</v>
      </c>
      <c r="N3808" s="25">
        <v>0.69699999999999995</v>
      </c>
      <c r="O3808" s="21"/>
      <c r="Q3808" s="2"/>
      <c r="R3808" s="10"/>
      <c r="S3808" s="2"/>
      <c r="T3808" s="2"/>
      <c r="U3808" s="2" t="s">
        <v>234</v>
      </c>
      <c r="V3808" s="2" t="s">
        <v>3389</v>
      </c>
      <c r="W3808" s="2"/>
      <c r="X3808" s="2" t="s">
        <v>1141</v>
      </c>
      <c r="Y3808" s="2" t="s">
        <v>3390</v>
      </c>
      <c r="Z3808" s="2" t="s">
        <v>3391</v>
      </c>
    </row>
    <row r="3809" spans="1:27" ht="14.25" customHeight="1">
      <c r="A3809" s="1">
        <v>1320</v>
      </c>
      <c r="B3809" s="2">
        <v>1</v>
      </c>
      <c r="C3809" s="1" t="s">
        <v>3384</v>
      </c>
      <c r="D3809" s="1" t="s">
        <v>3385</v>
      </c>
      <c r="E3809" s="1">
        <v>2015</v>
      </c>
      <c r="F3809" s="1" t="s">
        <v>3386</v>
      </c>
      <c r="G3809" s="1" t="s">
        <v>3387</v>
      </c>
      <c r="H3809" s="8" t="str">
        <f>HYPERLINK("https://doi.org/"&amp;G3809)</f>
        <v>https://doi.org/10.3390/rs70403613</v>
      </c>
      <c r="I3809" s="1" t="s">
        <v>3388</v>
      </c>
      <c r="J3809" s="1" t="s">
        <v>2820</v>
      </c>
      <c r="K3809" s="2">
        <v>1</v>
      </c>
      <c r="M3809" s="2" t="s">
        <v>208</v>
      </c>
      <c r="N3809" s="25">
        <v>0.46300000000000002</v>
      </c>
      <c r="O3809" s="21"/>
      <c r="Q3809" s="2"/>
      <c r="R3809" s="10"/>
      <c r="S3809" s="2"/>
      <c r="T3809" s="2"/>
      <c r="U3809" s="2" t="s">
        <v>234</v>
      </c>
      <c r="V3809" s="2" t="s">
        <v>3392</v>
      </c>
      <c r="W3809" s="2"/>
      <c r="X3809" s="2" t="s">
        <v>1141</v>
      </c>
      <c r="Y3809" s="2" t="s">
        <v>3390</v>
      </c>
      <c r="Z3809" s="2" t="s">
        <v>3391</v>
      </c>
    </row>
    <row r="3810" spans="1:27" ht="14.25" customHeight="1">
      <c r="A3810" s="1">
        <v>1320</v>
      </c>
      <c r="B3810" s="2">
        <v>1</v>
      </c>
      <c r="C3810" s="1" t="s">
        <v>3384</v>
      </c>
      <c r="D3810" s="1" t="s">
        <v>3385</v>
      </c>
      <c r="E3810" s="1">
        <v>2015</v>
      </c>
      <c r="F3810" s="1" t="s">
        <v>3386</v>
      </c>
      <c r="G3810" s="1" t="s">
        <v>3387</v>
      </c>
      <c r="H3810" s="8" t="str">
        <f>HYPERLINK("https://doi.org/"&amp;G3810)</f>
        <v>https://doi.org/10.3390/rs70403613</v>
      </c>
      <c r="I3810" s="1" t="s">
        <v>3388</v>
      </c>
      <c r="J3810" s="1" t="s">
        <v>2820</v>
      </c>
      <c r="K3810" s="2">
        <v>1</v>
      </c>
      <c r="M3810" s="2" t="s">
        <v>208</v>
      </c>
      <c r="N3810" s="25">
        <v>0.49399999999999999</v>
      </c>
      <c r="O3810" s="21"/>
      <c r="Q3810" s="2"/>
      <c r="R3810" s="10"/>
      <c r="S3810" s="2"/>
      <c r="T3810" s="2"/>
      <c r="U3810" s="2" t="s">
        <v>234</v>
      </c>
      <c r="V3810" s="2" t="s">
        <v>3393</v>
      </c>
      <c r="W3810" s="2"/>
      <c r="X3810" s="2" t="s">
        <v>1141</v>
      </c>
      <c r="Y3810" s="2" t="s">
        <v>3390</v>
      </c>
      <c r="Z3810" s="2" t="s">
        <v>3391</v>
      </c>
    </row>
    <row r="3811" spans="1:27" ht="14.25" customHeight="1">
      <c r="A3811" s="1">
        <v>1320</v>
      </c>
      <c r="B3811" s="2">
        <v>1</v>
      </c>
      <c r="C3811" s="1" t="s">
        <v>3384</v>
      </c>
      <c r="D3811" s="1" t="s">
        <v>3385</v>
      </c>
      <c r="E3811" s="1">
        <v>2015</v>
      </c>
      <c r="F3811" s="1" t="s">
        <v>3386</v>
      </c>
      <c r="G3811" s="1" t="s">
        <v>3387</v>
      </c>
      <c r="H3811" s="8" t="str">
        <f>HYPERLINK("https://doi.org/"&amp;G3811)</f>
        <v>https://doi.org/10.3390/rs70403613</v>
      </c>
      <c r="I3811" s="1" t="s">
        <v>3388</v>
      </c>
      <c r="J3811" s="1" t="s">
        <v>2820</v>
      </c>
      <c r="K3811" s="2">
        <v>1</v>
      </c>
      <c r="M3811" s="2" t="s">
        <v>208</v>
      </c>
      <c r="N3811" s="25">
        <v>0.65500000000000003</v>
      </c>
      <c r="O3811" s="21"/>
      <c r="Q3811" s="2"/>
      <c r="R3811" s="10"/>
      <c r="S3811" s="2"/>
      <c r="T3811" s="2"/>
      <c r="U3811" s="2" t="s">
        <v>234</v>
      </c>
      <c r="V3811" s="2" t="s">
        <v>3394</v>
      </c>
      <c r="W3811" s="2"/>
      <c r="X3811" s="2" t="s">
        <v>1141</v>
      </c>
      <c r="Y3811" s="2" t="s">
        <v>3390</v>
      </c>
      <c r="Z3811" s="2" t="s">
        <v>3391</v>
      </c>
    </row>
    <row r="3812" spans="1:27" ht="14.25" customHeight="1">
      <c r="A3812" s="1">
        <v>1320</v>
      </c>
      <c r="B3812" s="2">
        <v>1</v>
      </c>
      <c r="C3812" s="1" t="s">
        <v>3384</v>
      </c>
      <c r="D3812" s="1" t="s">
        <v>3385</v>
      </c>
      <c r="E3812" s="1">
        <v>2015</v>
      </c>
      <c r="F3812" s="1" t="s">
        <v>3386</v>
      </c>
      <c r="G3812" s="1" t="s">
        <v>3387</v>
      </c>
      <c r="H3812" s="8" t="str">
        <f>HYPERLINK("https://doi.org/"&amp;G3812)</f>
        <v>https://doi.org/10.3390/rs70403613</v>
      </c>
      <c r="I3812" s="1" t="s">
        <v>3388</v>
      </c>
      <c r="J3812" s="1" t="s">
        <v>2820</v>
      </c>
      <c r="K3812" s="2">
        <v>1</v>
      </c>
      <c r="M3812" s="2" t="s">
        <v>208</v>
      </c>
      <c r="N3812" s="25">
        <v>0.70099999999999996</v>
      </c>
      <c r="O3812" s="21"/>
      <c r="Q3812" s="2"/>
      <c r="R3812" s="10"/>
      <c r="S3812" s="2"/>
      <c r="T3812" s="2"/>
      <c r="U3812" s="2" t="s">
        <v>234</v>
      </c>
      <c r="V3812" s="2" t="s">
        <v>3395</v>
      </c>
      <c r="W3812" s="2"/>
      <c r="X3812" s="2" t="s">
        <v>1141</v>
      </c>
      <c r="Y3812" s="2" t="s">
        <v>3390</v>
      </c>
      <c r="Z3812" s="2" t="s">
        <v>3391</v>
      </c>
    </row>
    <row r="3813" spans="1:27" ht="14.25" customHeight="1">
      <c r="A3813" s="1">
        <v>1320</v>
      </c>
      <c r="B3813" s="2">
        <v>1</v>
      </c>
      <c r="C3813" s="1" t="s">
        <v>3384</v>
      </c>
      <c r="D3813" s="1" t="s">
        <v>3385</v>
      </c>
      <c r="E3813" s="1">
        <v>2015</v>
      </c>
      <c r="F3813" s="1" t="s">
        <v>3386</v>
      </c>
      <c r="G3813" s="1" t="s">
        <v>3387</v>
      </c>
      <c r="H3813" s="8" t="str">
        <f>HYPERLINK("https://doi.org/"&amp;G3813)</f>
        <v>https://doi.org/10.3390/rs70403613</v>
      </c>
      <c r="I3813" s="1" t="s">
        <v>3388</v>
      </c>
      <c r="J3813" s="1" t="s">
        <v>2820</v>
      </c>
      <c r="K3813" s="2">
        <v>1</v>
      </c>
      <c r="M3813" s="2" t="s">
        <v>208</v>
      </c>
      <c r="N3813" s="25">
        <v>2.0129999999999999</v>
      </c>
      <c r="O3813" s="21"/>
      <c r="Q3813" s="2"/>
      <c r="R3813" s="10"/>
      <c r="S3813" s="2"/>
      <c r="T3813" s="2"/>
      <c r="U3813" s="2" t="s">
        <v>234</v>
      </c>
      <c r="V3813" s="2" t="s">
        <v>3389</v>
      </c>
      <c r="W3813" s="2"/>
      <c r="X3813" s="2" t="s">
        <v>1141</v>
      </c>
      <c r="Y3813" s="2" t="s">
        <v>3396</v>
      </c>
      <c r="Z3813" s="2" t="s">
        <v>3391</v>
      </c>
      <c r="AA3813" s="2"/>
    </row>
    <row r="3814" spans="1:27" ht="14.25" customHeight="1">
      <c r="A3814" s="1">
        <v>1320</v>
      </c>
      <c r="B3814" s="2">
        <v>1</v>
      </c>
      <c r="C3814" s="1" t="s">
        <v>3384</v>
      </c>
      <c r="D3814" s="1" t="s">
        <v>3385</v>
      </c>
      <c r="E3814" s="1">
        <v>2015</v>
      </c>
      <c r="F3814" s="1" t="s">
        <v>3386</v>
      </c>
      <c r="G3814" s="1" t="s">
        <v>3387</v>
      </c>
      <c r="H3814" s="8" t="str">
        <f>HYPERLINK("https://doi.org/"&amp;G3814)</f>
        <v>https://doi.org/10.3390/rs70403613</v>
      </c>
      <c r="I3814" s="1" t="s">
        <v>3388</v>
      </c>
      <c r="J3814" s="1" t="s">
        <v>2820</v>
      </c>
      <c r="K3814" s="2">
        <v>1</v>
      </c>
      <c r="M3814" s="2" t="s">
        <v>208</v>
      </c>
      <c r="N3814" s="25">
        <v>1.448</v>
      </c>
      <c r="O3814" s="21"/>
      <c r="Q3814" s="2"/>
      <c r="R3814" s="10"/>
      <c r="S3814" s="2"/>
      <c r="T3814" s="2"/>
      <c r="U3814" s="2" t="s">
        <v>234</v>
      </c>
      <c r="V3814" s="2" t="s">
        <v>3392</v>
      </c>
      <c r="W3814" s="2"/>
      <c r="X3814" s="2" t="s">
        <v>1141</v>
      </c>
      <c r="Y3814" s="2" t="s">
        <v>3396</v>
      </c>
      <c r="Z3814" s="2" t="s">
        <v>3391</v>
      </c>
    </row>
    <row r="3815" spans="1:27" ht="14.25" customHeight="1">
      <c r="A3815" s="1">
        <v>1320</v>
      </c>
      <c r="B3815" s="2">
        <v>1</v>
      </c>
      <c r="C3815" s="1" t="s">
        <v>3384</v>
      </c>
      <c r="D3815" s="1" t="s">
        <v>3385</v>
      </c>
      <c r="E3815" s="1">
        <v>2015</v>
      </c>
      <c r="F3815" s="1" t="s">
        <v>3386</v>
      </c>
      <c r="G3815" s="1" t="s">
        <v>3387</v>
      </c>
      <c r="H3815" s="8" t="str">
        <f>HYPERLINK("https://doi.org/"&amp;G3815)</f>
        <v>https://doi.org/10.3390/rs70403613</v>
      </c>
      <c r="I3815" s="1" t="s">
        <v>3388</v>
      </c>
      <c r="J3815" s="1" t="s">
        <v>2820</v>
      </c>
      <c r="K3815" s="2">
        <v>1</v>
      </c>
      <c r="M3815" s="2" t="s">
        <v>208</v>
      </c>
      <c r="N3815" s="25">
        <v>1.954</v>
      </c>
      <c r="O3815" s="21"/>
      <c r="Q3815" s="2"/>
      <c r="R3815" s="10"/>
      <c r="S3815" s="2"/>
      <c r="T3815" s="2"/>
      <c r="U3815" s="2" t="s">
        <v>234</v>
      </c>
      <c r="V3815" s="2" t="s">
        <v>3393</v>
      </c>
      <c r="W3815" s="2"/>
      <c r="X3815" s="2" t="s">
        <v>1141</v>
      </c>
      <c r="Y3815" s="2" t="s">
        <v>3396</v>
      </c>
      <c r="Z3815" s="2" t="s">
        <v>3391</v>
      </c>
    </row>
    <row r="3816" spans="1:27" ht="14.25" customHeight="1">
      <c r="A3816" s="1">
        <v>1320</v>
      </c>
      <c r="B3816" s="2">
        <v>1</v>
      </c>
      <c r="C3816" s="1" t="s">
        <v>3384</v>
      </c>
      <c r="D3816" s="1" t="s">
        <v>3385</v>
      </c>
      <c r="E3816" s="1">
        <v>2015</v>
      </c>
      <c r="F3816" s="1" t="s">
        <v>3386</v>
      </c>
      <c r="G3816" s="1" t="s">
        <v>3387</v>
      </c>
      <c r="H3816" s="8" t="str">
        <f>HYPERLINK("https://doi.org/"&amp;G3816)</f>
        <v>https://doi.org/10.3390/rs70403613</v>
      </c>
      <c r="I3816" s="1" t="s">
        <v>3388</v>
      </c>
      <c r="J3816" s="1" t="s">
        <v>2820</v>
      </c>
      <c r="K3816" s="2">
        <v>1</v>
      </c>
      <c r="M3816" s="2" t="s">
        <v>208</v>
      </c>
      <c r="N3816" s="25">
        <v>1.409</v>
      </c>
      <c r="O3816" s="21"/>
      <c r="Q3816" s="2"/>
      <c r="R3816" s="10"/>
      <c r="S3816" s="2"/>
      <c r="T3816" s="2"/>
      <c r="U3816" s="2" t="s">
        <v>234</v>
      </c>
      <c r="V3816" s="2" t="s">
        <v>3394</v>
      </c>
      <c r="W3816" s="2"/>
      <c r="X3816" s="2" t="s">
        <v>1141</v>
      </c>
      <c r="Y3816" s="2" t="s">
        <v>3396</v>
      </c>
      <c r="Z3816" s="2" t="s">
        <v>3391</v>
      </c>
    </row>
    <row r="3817" spans="1:27" ht="14.25" customHeight="1">
      <c r="A3817" s="1">
        <v>1320</v>
      </c>
      <c r="B3817" s="2">
        <v>1</v>
      </c>
      <c r="C3817" s="1" t="s">
        <v>3384</v>
      </c>
      <c r="D3817" s="1" t="s">
        <v>3385</v>
      </c>
      <c r="E3817" s="1">
        <v>2015</v>
      </c>
      <c r="F3817" s="1" t="s">
        <v>3386</v>
      </c>
      <c r="G3817" s="1" t="s">
        <v>3387</v>
      </c>
      <c r="H3817" s="8" t="str">
        <f>HYPERLINK("https://doi.org/"&amp;G3817)</f>
        <v>https://doi.org/10.3390/rs70403613</v>
      </c>
      <c r="I3817" s="1" t="s">
        <v>3388</v>
      </c>
      <c r="J3817" s="1" t="s">
        <v>2820</v>
      </c>
      <c r="K3817" s="2">
        <v>1</v>
      </c>
      <c r="M3817" s="2" t="s">
        <v>208</v>
      </c>
      <c r="N3817" s="16">
        <v>1.8</v>
      </c>
      <c r="O3817" s="2"/>
      <c r="Q3817" s="2"/>
      <c r="R3817" s="10"/>
      <c r="S3817" s="2"/>
      <c r="T3817" s="2"/>
      <c r="U3817" s="2" t="s">
        <v>234</v>
      </c>
      <c r="V3817" s="2" t="s">
        <v>3395</v>
      </c>
      <c r="W3817" s="2"/>
      <c r="X3817" s="2" t="s">
        <v>1141</v>
      </c>
      <c r="Y3817" s="2" t="s">
        <v>3396</v>
      </c>
      <c r="Z3817" s="2" t="s">
        <v>3391</v>
      </c>
    </row>
    <row r="3818" spans="1:27" ht="14.25" customHeight="1">
      <c r="A3818" s="1">
        <v>1335</v>
      </c>
      <c r="B3818" s="2">
        <v>1</v>
      </c>
      <c r="C3818" s="1" t="s">
        <v>3397</v>
      </c>
      <c r="D3818" s="1" t="s">
        <v>3398</v>
      </c>
      <c r="E3818" s="1">
        <v>2015</v>
      </c>
      <c r="F3818" s="1" t="s">
        <v>3399</v>
      </c>
      <c r="G3818" s="1" t="s">
        <v>3400</v>
      </c>
      <c r="H3818" s="8" t="str">
        <f>HYPERLINK("https://doi.org/"&amp;G3818)</f>
        <v>https://doi.org/10.3390/rs70506433</v>
      </c>
      <c r="I3818" s="1" t="s">
        <v>3401</v>
      </c>
      <c r="J3818" s="1" t="s">
        <v>2820</v>
      </c>
      <c r="K3818" s="2">
        <v>17</v>
      </c>
      <c r="L3818" s="2">
        <f t="shared" ref="L3818:L3820" si="76">3*K3818*20</f>
        <v>1020</v>
      </c>
      <c r="M3818" s="2" t="s">
        <v>3402</v>
      </c>
      <c r="N3818" s="2">
        <v>1.19</v>
      </c>
      <c r="O3818" s="2"/>
      <c r="R3818" s="4"/>
      <c r="U3818" s="16" t="s">
        <v>175</v>
      </c>
      <c r="W3818" s="2" t="s">
        <v>3026</v>
      </c>
      <c r="X3818" s="2" t="s">
        <v>1141</v>
      </c>
      <c r="Y3818" s="2" t="s">
        <v>3403</v>
      </c>
      <c r="Z3818" s="2" t="s">
        <v>3404</v>
      </c>
    </row>
    <row r="3819" spans="1:27" ht="14.25" customHeight="1">
      <c r="A3819" s="1">
        <v>1335</v>
      </c>
      <c r="B3819" s="2">
        <v>1</v>
      </c>
      <c r="C3819" s="1" t="s">
        <v>3397</v>
      </c>
      <c r="D3819" s="1" t="s">
        <v>3398</v>
      </c>
      <c r="E3819" s="1">
        <v>2015</v>
      </c>
      <c r="F3819" s="1" t="s">
        <v>3399</v>
      </c>
      <c r="G3819" s="1" t="s">
        <v>3400</v>
      </c>
      <c r="H3819" s="8" t="str">
        <f>HYPERLINK("https://doi.org/"&amp;G3819)</f>
        <v>https://doi.org/10.3390/rs70506433</v>
      </c>
      <c r="I3819" s="1" t="s">
        <v>3401</v>
      </c>
      <c r="J3819" s="1" t="s">
        <v>2820</v>
      </c>
      <c r="K3819" s="2">
        <v>17</v>
      </c>
      <c r="L3819" s="2">
        <f t="shared" si="76"/>
        <v>1020</v>
      </c>
      <c r="M3819" s="2" t="s">
        <v>3405</v>
      </c>
      <c r="N3819" s="2">
        <v>0.85</v>
      </c>
      <c r="O3819" s="2"/>
      <c r="R3819" s="4"/>
      <c r="U3819" s="16" t="s">
        <v>175</v>
      </c>
      <c r="W3819" s="2" t="s">
        <v>3026</v>
      </c>
      <c r="X3819" s="2" t="s">
        <v>1141</v>
      </c>
      <c r="Y3819" s="2" t="s">
        <v>3406</v>
      </c>
      <c r="Z3819" s="2" t="s">
        <v>3404</v>
      </c>
    </row>
    <row r="3820" spans="1:27" ht="14.25" customHeight="1">
      <c r="A3820" s="1">
        <v>1335</v>
      </c>
      <c r="B3820" s="2">
        <v>1</v>
      </c>
      <c r="C3820" s="1" t="s">
        <v>3397</v>
      </c>
      <c r="D3820" s="1" t="s">
        <v>3398</v>
      </c>
      <c r="E3820" s="1">
        <v>2015</v>
      </c>
      <c r="F3820" s="1" t="s">
        <v>3399</v>
      </c>
      <c r="G3820" s="1" t="s">
        <v>3400</v>
      </c>
      <c r="H3820" s="8" t="str">
        <f>HYPERLINK("https://doi.org/"&amp;G3820)</f>
        <v>https://doi.org/10.3390/rs70506433</v>
      </c>
      <c r="I3820" s="1" t="s">
        <v>3401</v>
      </c>
      <c r="J3820" s="1" t="s">
        <v>2820</v>
      </c>
      <c r="K3820" s="2">
        <v>17</v>
      </c>
      <c r="L3820" s="2">
        <f t="shared" si="76"/>
        <v>1020</v>
      </c>
      <c r="M3820" s="2" t="s">
        <v>3407</v>
      </c>
      <c r="N3820" s="2">
        <v>0.54</v>
      </c>
      <c r="O3820" s="2"/>
      <c r="R3820" s="4"/>
      <c r="U3820" s="16" t="s">
        <v>175</v>
      </c>
      <c r="W3820" s="2" t="s">
        <v>3026</v>
      </c>
      <c r="X3820" s="2" t="s">
        <v>1141</v>
      </c>
      <c r="Y3820" s="2" t="s">
        <v>3408</v>
      </c>
      <c r="Z3820" s="2" t="s">
        <v>3404</v>
      </c>
    </row>
    <row r="3821" spans="1:27" ht="14.25" customHeight="1">
      <c r="A3821" s="1">
        <v>1310</v>
      </c>
      <c r="B3821" s="2">
        <v>1</v>
      </c>
      <c r="C3821" s="1" t="s">
        <v>3409</v>
      </c>
      <c r="D3821" s="1" t="s">
        <v>3410</v>
      </c>
      <c r="E3821" s="1">
        <v>2015</v>
      </c>
      <c r="F3821" s="1" t="s">
        <v>3411</v>
      </c>
      <c r="G3821" s="1" t="s">
        <v>3412</v>
      </c>
      <c r="H3821" s="8" t="str">
        <f>HYPERLINK("https://doi.org/"&amp;G3821)</f>
        <v>https://doi.org/10.3390/rs70810444</v>
      </c>
      <c r="I3821" s="1" t="s">
        <v>3413</v>
      </c>
      <c r="J3821" s="1" t="s">
        <v>2820</v>
      </c>
      <c r="K3821" s="2">
        <v>6</v>
      </c>
      <c r="M3821" s="2" t="s">
        <v>3414</v>
      </c>
      <c r="N3821" s="9">
        <f>S3821*Unit_conversion!$C$5</f>
        <v>2.7112455069321619</v>
      </c>
      <c r="R3821" s="10"/>
      <c r="S3821" s="2">
        <v>77</v>
      </c>
      <c r="U3821" s="2" t="s">
        <v>26</v>
      </c>
      <c r="W3821" s="2" t="s">
        <v>3415</v>
      </c>
      <c r="X3821" s="2" t="s">
        <v>1141</v>
      </c>
      <c r="Y3821" s="2" t="s">
        <v>3416</v>
      </c>
      <c r="Z3821" s="2" t="s">
        <v>3417</v>
      </c>
    </row>
    <row r="3822" spans="1:27" ht="14.25" customHeight="1">
      <c r="A3822" s="1">
        <v>1310</v>
      </c>
      <c r="B3822" s="2">
        <v>1</v>
      </c>
      <c r="C3822" s="1" t="s">
        <v>3409</v>
      </c>
      <c r="D3822" s="1" t="s">
        <v>3410</v>
      </c>
      <c r="E3822" s="1">
        <v>2015</v>
      </c>
      <c r="F3822" s="1" t="s">
        <v>3411</v>
      </c>
      <c r="G3822" s="1" t="s">
        <v>3412</v>
      </c>
      <c r="H3822" s="8" t="str">
        <f>HYPERLINK("https://doi.org/"&amp;G3822)</f>
        <v>https://doi.org/10.3390/rs70810444</v>
      </c>
      <c r="I3822" s="1" t="s">
        <v>3413</v>
      </c>
      <c r="J3822" s="1" t="s">
        <v>2820</v>
      </c>
      <c r="K3822" s="2">
        <v>6</v>
      </c>
      <c r="M3822" s="2" t="s">
        <v>3414</v>
      </c>
      <c r="N3822" s="9">
        <f>S3822*Unit_conversion!$C$5</f>
        <v>1.9718149141324814</v>
      </c>
      <c r="R3822" s="10"/>
      <c r="S3822" s="2">
        <v>56</v>
      </c>
      <c r="U3822" s="2" t="s">
        <v>26</v>
      </c>
      <c r="W3822" s="2" t="s">
        <v>3415</v>
      </c>
      <c r="X3822" s="2" t="s">
        <v>1141</v>
      </c>
      <c r="Y3822" s="2" t="s">
        <v>3418</v>
      </c>
    </row>
    <row r="3823" spans="1:27" ht="14.25" customHeight="1">
      <c r="A3823" s="1">
        <v>1310</v>
      </c>
      <c r="B3823" s="2">
        <v>1</v>
      </c>
      <c r="C3823" s="1" t="s">
        <v>3409</v>
      </c>
      <c r="D3823" s="1" t="s">
        <v>3410</v>
      </c>
      <c r="E3823" s="1">
        <v>2015</v>
      </c>
      <c r="F3823" s="1" t="s">
        <v>3411</v>
      </c>
      <c r="G3823" s="1" t="s">
        <v>3412</v>
      </c>
      <c r="H3823" s="8" t="str">
        <f>HYPERLINK("https://doi.org/"&amp;G3823)</f>
        <v>https://doi.org/10.3390/rs70810444</v>
      </c>
      <c r="I3823" s="1" t="s">
        <v>3413</v>
      </c>
      <c r="J3823" s="1" t="s">
        <v>2820</v>
      </c>
      <c r="K3823" s="2">
        <v>6</v>
      </c>
      <c r="M3823" s="2" t="s">
        <v>3414</v>
      </c>
      <c r="N3823" s="9">
        <f>S3823*Unit_conversion!$C$5</f>
        <v>2.7464564875416708</v>
      </c>
      <c r="R3823" s="10"/>
      <c r="S3823" s="2">
        <v>78</v>
      </c>
      <c r="U3823" s="2" t="s">
        <v>26</v>
      </c>
      <c r="W3823" s="2" t="s">
        <v>3415</v>
      </c>
      <c r="X3823" s="2" t="s">
        <v>1141</v>
      </c>
      <c r="Y3823" s="2" t="s">
        <v>3419</v>
      </c>
    </row>
    <row r="3824" spans="1:27" ht="14.25" customHeight="1">
      <c r="A3824" s="1">
        <v>1192</v>
      </c>
      <c r="B3824" s="2">
        <v>1</v>
      </c>
      <c r="C3824" s="1" t="s">
        <v>3420</v>
      </c>
      <c r="D3824" s="1" t="s">
        <v>3421</v>
      </c>
      <c r="E3824" s="1">
        <v>2015</v>
      </c>
      <c r="F3824" s="1" t="s">
        <v>3422</v>
      </c>
      <c r="G3824" s="1" t="s">
        <v>3423</v>
      </c>
      <c r="H3824" s="8" t="str">
        <f>HYPERLINK("https://doi.org/"&amp;G3824)</f>
        <v>https://doi.org/10.3390/rs70810856</v>
      </c>
      <c r="I3824" s="1" t="s">
        <v>3424</v>
      </c>
      <c r="J3824" s="1" t="s">
        <v>2820</v>
      </c>
      <c r="K3824" s="2">
        <v>1</v>
      </c>
      <c r="M3824" s="2" t="s">
        <v>3425</v>
      </c>
      <c r="N3824" s="9">
        <f>S3824*Unit_conversion!$C$5</f>
        <v>1.9989273692018033</v>
      </c>
      <c r="R3824" s="10"/>
      <c r="S3824" s="2">
        <v>56.77</v>
      </c>
      <c r="U3824" s="2" t="s">
        <v>26</v>
      </c>
      <c r="X3824" s="2" t="s">
        <v>1141</v>
      </c>
      <c r="Y3824" s="2"/>
    </row>
    <row r="3825" spans="1:25" ht="14.25" customHeight="1">
      <c r="A3825" s="1">
        <v>1192</v>
      </c>
      <c r="B3825" s="2">
        <v>1</v>
      </c>
      <c r="C3825" s="1" t="s">
        <v>3420</v>
      </c>
      <c r="D3825" s="1" t="s">
        <v>3421</v>
      </c>
      <c r="E3825" s="1">
        <v>2015</v>
      </c>
      <c r="F3825" s="1" t="s">
        <v>3422</v>
      </c>
      <c r="G3825" s="1" t="s">
        <v>3423</v>
      </c>
      <c r="H3825" s="8" t="str">
        <f>HYPERLINK("https://doi.org/"&amp;G3825)</f>
        <v>https://doi.org/10.3390/rs70810856</v>
      </c>
      <c r="I3825" s="1" t="s">
        <v>3424</v>
      </c>
      <c r="J3825" s="1" t="s">
        <v>2820</v>
      </c>
      <c r="K3825" s="2">
        <v>1</v>
      </c>
      <c r="M3825" s="2" t="s">
        <v>3426</v>
      </c>
      <c r="N3825" s="9">
        <f>S3825*Unit_conversion!$C$5</f>
        <v>2.9351873436086366</v>
      </c>
      <c r="R3825" s="10"/>
      <c r="S3825" s="2">
        <v>83.36</v>
      </c>
      <c r="U3825" s="2" t="s">
        <v>26</v>
      </c>
      <c r="X3825" s="2" t="s">
        <v>1141</v>
      </c>
      <c r="Y3825" s="2"/>
    </row>
    <row r="3826" spans="1:25" ht="14.25" customHeight="1">
      <c r="A3826" s="1">
        <v>1274</v>
      </c>
      <c r="B3826" s="2">
        <v>1</v>
      </c>
      <c r="C3826" s="1" t="s">
        <v>3427</v>
      </c>
      <c r="D3826" s="1" t="s">
        <v>3428</v>
      </c>
      <c r="E3826" s="1">
        <v>2015</v>
      </c>
      <c r="F3826" s="1" t="s">
        <v>3429</v>
      </c>
      <c r="G3826" s="1" t="s">
        <v>3430</v>
      </c>
      <c r="H3826" s="8" t="str">
        <f>HYPERLINK("https://doi.org/"&amp;G3826)</f>
        <v>https://doi.org/10.3390/rs71215853</v>
      </c>
      <c r="I3826" s="1" t="s">
        <v>3431</v>
      </c>
      <c r="J3826" s="1" t="s">
        <v>2820</v>
      </c>
      <c r="K3826" s="2">
        <v>68</v>
      </c>
      <c r="M3826" s="2" t="s">
        <v>592</v>
      </c>
      <c r="N3826" s="9">
        <f>S3826*Unit_conversion!$C$5</f>
        <v>0.87217598969752796</v>
      </c>
      <c r="R3826" s="10"/>
      <c r="S3826" s="2">
        <v>24.77</v>
      </c>
      <c r="U3826" s="16" t="s">
        <v>175</v>
      </c>
      <c r="V3826" s="2" t="s">
        <v>36</v>
      </c>
      <c r="X3826" s="2" t="s">
        <v>1141</v>
      </c>
      <c r="Y3826" s="2"/>
    </row>
    <row r="3827" spans="1:25" ht="14.25" customHeight="1">
      <c r="A3827" s="1">
        <v>1274</v>
      </c>
      <c r="B3827" s="2">
        <v>1</v>
      </c>
      <c r="C3827" s="1" t="s">
        <v>3427</v>
      </c>
      <c r="D3827" s="1" t="s">
        <v>3428</v>
      </c>
      <c r="E3827" s="1">
        <v>2015</v>
      </c>
      <c r="F3827" s="1" t="s">
        <v>3429</v>
      </c>
      <c r="G3827" s="1" t="s">
        <v>3430</v>
      </c>
      <c r="H3827" s="8" t="str">
        <f>HYPERLINK("https://doi.org/"&amp;G3827)</f>
        <v>https://doi.org/10.3390/rs71215853</v>
      </c>
      <c r="I3827" s="1" t="s">
        <v>3431</v>
      </c>
      <c r="J3827" s="1" t="s">
        <v>2820</v>
      </c>
      <c r="K3827" s="2">
        <v>68</v>
      </c>
      <c r="M3827" s="2" t="s">
        <v>592</v>
      </c>
      <c r="N3827" s="9">
        <f>S3827*Unit_conversion!$C$5</f>
        <v>0.99611864144299822</v>
      </c>
      <c r="R3827" s="10"/>
      <c r="S3827" s="2">
        <v>28.29</v>
      </c>
      <c r="U3827" s="16" t="s">
        <v>175</v>
      </c>
      <c r="V3827" s="2" t="s">
        <v>1579</v>
      </c>
      <c r="X3827" s="2" t="s">
        <v>1141</v>
      </c>
      <c r="Y3827" s="2"/>
    </row>
    <row r="3828" spans="1:25" ht="14.25" customHeight="1">
      <c r="A3828" s="1">
        <v>1274</v>
      </c>
      <c r="B3828" s="2">
        <v>1</v>
      </c>
      <c r="C3828" s="1" t="s">
        <v>3427</v>
      </c>
      <c r="D3828" s="1" t="s">
        <v>3428</v>
      </c>
      <c r="E3828" s="1">
        <v>2015</v>
      </c>
      <c r="F3828" s="1" t="s">
        <v>3429</v>
      </c>
      <c r="G3828" s="1" t="s">
        <v>3430</v>
      </c>
      <c r="H3828" s="8" t="str">
        <f>HYPERLINK("https://doi.org/"&amp;G3828)</f>
        <v>https://doi.org/10.3390/rs71215853</v>
      </c>
      <c r="I3828" s="1" t="s">
        <v>3431</v>
      </c>
      <c r="J3828" s="1" t="s">
        <v>2820</v>
      </c>
      <c r="K3828" s="2">
        <v>68</v>
      </c>
      <c r="M3828" s="2" t="s">
        <v>592</v>
      </c>
      <c r="N3828" s="9">
        <f>S3828*Unit_conversion!$C$5</f>
        <v>1.0559773084791628</v>
      </c>
      <c r="R3828" s="10"/>
      <c r="S3828" s="2">
        <v>29.99</v>
      </c>
      <c r="U3828" s="16" t="s">
        <v>175</v>
      </c>
      <c r="V3828" s="2" t="s">
        <v>1580</v>
      </c>
      <c r="X3828" s="2" t="s">
        <v>1141</v>
      </c>
      <c r="Y3828" s="2"/>
    </row>
    <row r="3829" spans="1:25" ht="14.25" customHeight="1">
      <c r="A3829" s="1">
        <v>1274</v>
      </c>
      <c r="B3829" s="2">
        <v>1</v>
      </c>
      <c r="C3829" s="1" t="s">
        <v>3427</v>
      </c>
      <c r="D3829" s="1" t="s">
        <v>3428</v>
      </c>
      <c r="E3829" s="1">
        <v>2015</v>
      </c>
      <c r="F3829" s="1" t="s">
        <v>3429</v>
      </c>
      <c r="G3829" s="1" t="s">
        <v>3430</v>
      </c>
      <c r="H3829" s="8" t="str">
        <f>HYPERLINK("https://doi.org/"&amp;G3829)</f>
        <v>https://doi.org/10.3390/rs71215853</v>
      </c>
      <c r="I3829" s="1" t="s">
        <v>3431</v>
      </c>
      <c r="J3829" s="1" t="s">
        <v>2820</v>
      </c>
      <c r="K3829" s="2">
        <v>68</v>
      </c>
      <c r="M3829" s="2" t="s">
        <v>2703</v>
      </c>
      <c r="N3829" s="9">
        <f>S3829*Unit_conversion!$C$5</f>
        <v>0.85703526803543928</v>
      </c>
      <c r="R3829" s="10"/>
      <c r="S3829" s="2">
        <v>24.34</v>
      </c>
      <c r="U3829" s="16" t="s">
        <v>175</v>
      </c>
      <c r="V3829" s="2" t="s">
        <v>36</v>
      </c>
      <c r="X3829" s="2" t="s">
        <v>1141</v>
      </c>
      <c r="Y3829" s="2"/>
    </row>
    <row r="3830" spans="1:25" ht="14.25" customHeight="1">
      <c r="A3830" s="1">
        <v>1274</v>
      </c>
      <c r="B3830" s="2">
        <v>1</v>
      </c>
      <c r="C3830" s="1" t="s">
        <v>3427</v>
      </c>
      <c r="D3830" s="1" t="s">
        <v>3428</v>
      </c>
      <c r="E3830" s="1">
        <v>2015</v>
      </c>
      <c r="F3830" s="1" t="s">
        <v>3429</v>
      </c>
      <c r="G3830" s="1" t="s">
        <v>3430</v>
      </c>
      <c r="H3830" s="8" t="str">
        <f>HYPERLINK("https://doi.org/"&amp;G3830)</f>
        <v>https://doi.org/10.3390/rs71215853</v>
      </c>
      <c r="I3830" s="1" t="s">
        <v>3431</v>
      </c>
      <c r="J3830" s="1" t="s">
        <v>2820</v>
      </c>
      <c r="K3830" s="2">
        <v>68</v>
      </c>
      <c r="M3830" s="2" t="s">
        <v>2703</v>
      </c>
      <c r="N3830" s="9">
        <f>S3830*Unit_conversion!$C$5</f>
        <v>0.97428783346510295</v>
      </c>
      <c r="R3830" s="10"/>
      <c r="S3830" s="2">
        <v>27.67</v>
      </c>
      <c r="U3830" s="16" t="s">
        <v>175</v>
      </c>
      <c r="V3830" s="2" t="s">
        <v>1579</v>
      </c>
      <c r="X3830" s="2" t="s">
        <v>1141</v>
      </c>
      <c r="Y3830" s="2"/>
    </row>
    <row r="3831" spans="1:25" ht="14.25" customHeight="1">
      <c r="A3831" s="1">
        <v>1274</v>
      </c>
      <c r="B3831" s="2">
        <v>1</v>
      </c>
      <c r="C3831" s="1" t="s">
        <v>3427</v>
      </c>
      <c r="D3831" s="1" t="s">
        <v>3428</v>
      </c>
      <c r="E3831" s="1">
        <v>2015</v>
      </c>
      <c r="F3831" s="1" t="s">
        <v>3429</v>
      </c>
      <c r="G3831" s="1" t="s">
        <v>3430</v>
      </c>
      <c r="H3831" s="8" t="str">
        <f>HYPERLINK("https://doi.org/"&amp;G3831)</f>
        <v>https://doi.org/10.3390/rs71215853</v>
      </c>
      <c r="I3831" s="1" t="s">
        <v>3431</v>
      </c>
      <c r="J3831" s="1" t="s">
        <v>2820</v>
      </c>
      <c r="K3831" s="2">
        <v>68</v>
      </c>
      <c r="M3831" s="2" t="s">
        <v>2703</v>
      </c>
      <c r="N3831" s="9">
        <f>S3831*Unit_conversion!$C$5</f>
        <v>0.71971244365835585</v>
      </c>
      <c r="R3831" s="10"/>
      <c r="S3831" s="2">
        <v>20.440000000000001</v>
      </c>
      <c r="U3831" s="16" t="s">
        <v>175</v>
      </c>
      <c r="V3831" s="2" t="s">
        <v>1580</v>
      </c>
      <c r="X3831" s="2" t="s">
        <v>1141</v>
      </c>
      <c r="Y3831" s="2"/>
    </row>
    <row r="3832" spans="1:25" ht="14.25" customHeight="1">
      <c r="A3832" s="1">
        <v>1274</v>
      </c>
      <c r="B3832" s="2">
        <v>1</v>
      </c>
      <c r="C3832" s="1" t="s">
        <v>3427</v>
      </c>
      <c r="D3832" s="1" t="s">
        <v>3428</v>
      </c>
      <c r="E3832" s="1">
        <v>2015</v>
      </c>
      <c r="F3832" s="1" t="s">
        <v>3429</v>
      </c>
      <c r="G3832" s="1" t="s">
        <v>3430</v>
      </c>
      <c r="H3832" s="8" t="str">
        <f>HYPERLINK("https://doi.org/"&amp;G3832)</f>
        <v>https://doi.org/10.3390/rs71215853</v>
      </c>
      <c r="I3832" s="1" t="s">
        <v>3431</v>
      </c>
      <c r="J3832" s="1" t="s">
        <v>2820</v>
      </c>
      <c r="K3832" s="2">
        <v>68</v>
      </c>
      <c r="M3832" s="2" t="s">
        <v>47</v>
      </c>
      <c r="N3832" s="9">
        <f>S3832*Unit_conversion!$C$5</f>
        <v>0.67464238847818481</v>
      </c>
      <c r="R3832" s="10"/>
      <c r="S3832" s="2">
        <v>19.16</v>
      </c>
      <c r="U3832" s="16" t="s">
        <v>175</v>
      </c>
      <c r="V3832" s="2" t="s">
        <v>36</v>
      </c>
      <c r="X3832" s="2" t="s">
        <v>1141</v>
      </c>
      <c r="Y3832" s="2"/>
    </row>
    <row r="3833" spans="1:25" ht="14.25" customHeight="1">
      <c r="A3833" s="1">
        <v>1274</v>
      </c>
      <c r="B3833" s="2">
        <v>1</v>
      </c>
      <c r="C3833" s="1" t="s">
        <v>3427</v>
      </c>
      <c r="D3833" s="1" t="s">
        <v>3428</v>
      </c>
      <c r="E3833" s="1">
        <v>2015</v>
      </c>
      <c r="F3833" s="1" t="s">
        <v>3429</v>
      </c>
      <c r="G3833" s="1" t="s">
        <v>3430</v>
      </c>
      <c r="H3833" s="8" t="str">
        <f>HYPERLINK("https://doi.org/"&amp;G3833)</f>
        <v>https://doi.org/10.3390/rs71215853</v>
      </c>
      <c r="I3833" s="1" t="s">
        <v>3431</v>
      </c>
      <c r="J3833" s="1" t="s">
        <v>2820</v>
      </c>
      <c r="K3833" s="2">
        <v>68</v>
      </c>
      <c r="M3833" s="2" t="s">
        <v>47</v>
      </c>
      <c r="N3833" s="9">
        <f>S3833*Unit_conversion!$C$5</f>
        <v>0.84541564443430151</v>
      </c>
      <c r="R3833" s="10"/>
      <c r="S3833" s="2">
        <v>24.01</v>
      </c>
      <c r="U3833" s="16" t="s">
        <v>175</v>
      </c>
      <c r="V3833" s="2" t="s">
        <v>1579</v>
      </c>
      <c r="X3833" s="2" t="s">
        <v>1141</v>
      </c>
      <c r="Y3833" s="2"/>
    </row>
    <row r="3834" spans="1:25" ht="14.25" customHeight="1">
      <c r="A3834" s="1">
        <v>1274</v>
      </c>
      <c r="B3834" s="2">
        <v>1</v>
      </c>
      <c r="C3834" s="1" t="s">
        <v>3427</v>
      </c>
      <c r="D3834" s="1" t="s">
        <v>3428</v>
      </c>
      <c r="E3834" s="1">
        <v>2015</v>
      </c>
      <c r="F3834" s="1" t="s">
        <v>3429</v>
      </c>
      <c r="G3834" s="1" t="s">
        <v>3430</v>
      </c>
      <c r="H3834" s="8" t="str">
        <f>HYPERLINK("https://doi.org/"&amp;G3834)</f>
        <v>https://doi.org/10.3390/rs71215853</v>
      </c>
      <c r="I3834" s="1" t="s">
        <v>3431</v>
      </c>
      <c r="J3834" s="1" t="s">
        <v>2820</v>
      </c>
      <c r="K3834" s="2">
        <v>68</v>
      </c>
      <c r="M3834" s="2" t="s">
        <v>47</v>
      </c>
      <c r="N3834" s="9">
        <f>S3834*Unit_conversion!$C$5</f>
        <v>0.74576856930939217</v>
      </c>
      <c r="R3834" s="10"/>
      <c r="S3834" s="2">
        <v>21.18</v>
      </c>
      <c r="U3834" s="16" t="s">
        <v>175</v>
      </c>
      <c r="V3834" s="2" t="s">
        <v>1580</v>
      </c>
      <c r="X3834" s="2" t="s">
        <v>1141</v>
      </c>
      <c r="Y3834" s="2"/>
    </row>
    <row r="3835" spans="1:25" ht="14.25" customHeight="1">
      <c r="A3835" s="1">
        <v>1274</v>
      </c>
      <c r="B3835" s="2">
        <v>1</v>
      </c>
      <c r="C3835" s="1" t="s">
        <v>3427</v>
      </c>
      <c r="D3835" s="1" t="s">
        <v>3428</v>
      </c>
      <c r="E3835" s="1">
        <v>2015</v>
      </c>
      <c r="F3835" s="1" t="s">
        <v>3429</v>
      </c>
      <c r="G3835" s="1" t="s">
        <v>3430</v>
      </c>
      <c r="H3835" s="8" t="str">
        <f>HYPERLINK("https://doi.org/"&amp;G3835)</f>
        <v>https://doi.org/10.3390/rs71215853</v>
      </c>
      <c r="I3835" s="1" t="s">
        <v>3431</v>
      </c>
      <c r="J3835" s="1" t="s">
        <v>2820</v>
      </c>
      <c r="K3835" s="2">
        <v>68</v>
      </c>
      <c r="M3835" s="2" t="s">
        <v>48</v>
      </c>
      <c r="N3835" s="9">
        <f>S3835*Unit_conversion!$C$5</f>
        <v>0.71443079656692943</v>
      </c>
      <c r="R3835" s="10"/>
      <c r="S3835" s="2">
        <v>20.29</v>
      </c>
      <c r="U3835" s="16" t="s">
        <v>175</v>
      </c>
      <c r="V3835" s="2" t="s">
        <v>36</v>
      </c>
      <c r="X3835" s="2" t="s">
        <v>1141</v>
      </c>
      <c r="Y3835" s="2"/>
    </row>
    <row r="3836" spans="1:25" ht="14.25" customHeight="1">
      <c r="A3836" s="1">
        <v>1274</v>
      </c>
      <c r="B3836" s="2">
        <v>1</v>
      </c>
      <c r="C3836" s="1" t="s">
        <v>3427</v>
      </c>
      <c r="D3836" s="1" t="s">
        <v>3428</v>
      </c>
      <c r="E3836" s="1">
        <v>2015</v>
      </c>
      <c r="F3836" s="1" t="s">
        <v>3429</v>
      </c>
      <c r="G3836" s="1" t="s">
        <v>3430</v>
      </c>
      <c r="H3836" s="8" t="str">
        <f>HYPERLINK("https://doi.org/"&amp;G3836)</f>
        <v>https://doi.org/10.3390/rs71215853</v>
      </c>
      <c r="I3836" s="1" t="s">
        <v>3431</v>
      </c>
      <c r="J3836" s="1" t="s">
        <v>2820</v>
      </c>
      <c r="K3836" s="2">
        <v>68</v>
      </c>
      <c r="M3836" s="2" t="s">
        <v>48</v>
      </c>
      <c r="N3836" s="9">
        <f>S3836*Unit_conversion!$C$5</f>
        <v>0.7992892598358452</v>
      </c>
      <c r="R3836" s="10"/>
      <c r="S3836" s="2">
        <v>22.7</v>
      </c>
      <c r="U3836" s="16" t="s">
        <v>175</v>
      </c>
      <c r="V3836" s="2" t="s">
        <v>1579</v>
      </c>
      <c r="X3836" s="2" t="s">
        <v>1141</v>
      </c>
      <c r="Y3836" s="2"/>
    </row>
    <row r="3837" spans="1:25" ht="14.25" customHeight="1">
      <c r="A3837" s="1">
        <v>1274</v>
      </c>
      <c r="B3837" s="2">
        <v>1</v>
      </c>
      <c r="C3837" s="1" t="s">
        <v>3427</v>
      </c>
      <c r="D3837" s="1" t="s">
        <v>3428</v>
      </c>
      <c r="E3837" s="1">
        <v>2015</v>
      </c>
      <c r="F3837" s="1" t="s">
        <v>3429</v>
      </c>
      <c r="G3837" s="1" t="s">
        <v>3430</v>
      </c>
      <c r="H3837" s="8" t="str">
        <f>HYPERLINK("https://doi.org/"&amp;G3837)</f>
        <v>https://doi.org/10.3390/rs71215853</v>
      </c>
      <c r="I3837" s="1" t="s">
        <v>3431</v>
      </c>
      <c r="J3837" s="1" t="s">
        <v>2820</v>
      </c>
      <c r="K3837" s="2">
        <v>68</v>
      </c>
      <c r="M3837" s="2" t="s">
        <v>48</v>
      </c>
      <c r="N3837" s="9">
        <f>S3837*Unit_conversion!$C$5</f>
        <v>0.72640252997416233</v>
      </c>
      <c r="R3837" s="10"/>
      <c r="S3837" s="2">
        <v>20.63</v>
      </c>
      <c r="U3837" s="16" t="s">
        <v>175</v>
      </c>
      <c r="V3837" s="2" t="s">
        <v>1580</v>
      </c>
      <c r="X3837" s="2" t="s">
        <v>1141</v>
      </c>
      <c r="Y3837" s="2"/>
    </row>
    <row r="3838" spans="1:25" ht="14.25" customHeight="1">
      <c r="A3838" s="1">
        <v>1274</v>
      </c>
      <c r="B3838" s="2">
        <v>1</v>
      </c>
      <c r="C3838" s="1" t="s">
        <v>3427</v>
      </c>
      <c r="D3838" s="1" t="s">
        <v>3428</v>
      </c>
      <c r="E3838" s="1">
        <v>2015</v>
      </c>
      <c r="F3838" s="1" t="s">
        <v>3429</v>
      </c>
      <c r="G3838" s="1" t="s">
        <v>3430</v>
      </c>
      <c r="H3838" s="8" t="str">
        <f>HYPERLINK("https://doi.org/"&amp;G3838)</f>
        <v>https://doi.org/10.3390/rs71215853</v>
      </c>
      <c r="I3838" s="1" t="s">
        <v>3431</v>
      </c>
      <c r="J3838" s="1" t="s">
        <v>2820</v>
      </c>
      <c r="K3838" s="2">
        <v>68</v>
      </c>
      <c r="M3838" s="2" t="s">
        <v>3432</v>
      </c>
      <c r="N3838" s="9">
        <f>S3838*Unit_conversion!$C$5</f>
        <v>0.95104858626282729</v>
      </c>
      <c r="R3838" s="10"/>
      <c r="S3838" s="2">
        <v>27.01</v>
      </c>
      <c r="U3838" s="16" t="s">
        <v>175</v>
      </c>
      <c r="V3838" s="2" t="s">
        <v>36</v>
      </c>
      <c r="X3838" s="2" t="s">
        <v>1141</v>
      </c>
      <c r="Y3838" s="2"/>
    </row>
    <row r="3839" spans="1:25" ht="14.25" customHeight="1">
      <c r="A3839" s="1">
        <v>1274</v>
      </c>
      <c r="B3839" s="2">
        <v>1</v>
      </c>
      <c r="C3839" s="1" t="s">
        <v>3427</v>
      </c>
      <c r="D3839" s="1" t="s">
        <v>3428</v>
      </c>
      <c r="E3839" s="1">
        <v>2015</v>
      </c>
      <c r="F3839" s="1" t="s">
        <v>3429</v>
      </c>
      <c r="G3839" s="1" t="s">
        <v>3430</v>
      </c>
      <c r="H3839" s="8" t="str">
        <f>HYPERLINK("https://doi.org/"&amp;G3839)</f>
        <v>https://doi.org/10.3390/rs71215853</v>
      </c>
      <c r="I3839" s="1" t="s">
        <v>3431</v>
      </c>
      <c r="J3839" s="1" t="s">
        <v>2820</v>
      </c>
      <c r="K3839" s="2">
        <v>68</v>
      </c>
      <c r="M3839" s="2" t="s">
        <v>3432</v>
      </c>
      <c r="N3839" s="9">
        <f>S3839*Unit_conversion!$C$5</f>
        <v>0.98766800609671623</v>
      </c>
      <c r="R3839" s="10"/>
      <c r="S3839" s="2">
        <v>28.05</v>
      </c>
      <c r="U3839" s="16" t="s">
        <v>175</v>
      </c>
      <c r="V3839" s="2" t="s">
        <v>1579</v>
      </c>
      <c r="X3839" s="2" t="s">
        <v>1141</v>
      </c>
      <c r="Y3839" s="2"/>
    </row>
    <row r="3840" spans="1:25" ht="14.25" customHeight="1">
      <c r="A3840" s="1">
        <v>1274</v>
      </c>
      <c r="B3840" s="2">
        <v>1</v>
      </c>
      <c r="C3840" s="1" t="s">
        <v>3427</v>
      </c>
      <c r="D3840" s="1" t="s">
        <v>3428</v>
      </c>
      <c r="E3840" s="1">
        <v>2015</v>
      </c>
      <c r="F3840" s="1" t="s">
        <v>3429</v>
      </c>
      <c r="G3840" s="1" t="s">
        <v>3430</v>
      </c>
      <c r="H3840" s="8" t="str">
        <f>HYPERLINK("https://doi.org/"&amp;G3840)</f>
        <v>https://doi.org/10.3390/rs71215853</v>
      </c>
      <c r="I3840" s="1" t="s">
        <v>3431</v>
      </c>
      <c r="J3840" s="1" t="s">
        <v>2820</v>
      </c>
      <c r="K3840" s="2">
        <v>68</v>
      </c>
      <c r="M3840" s="2" t="s">
        <v>3432</v>
      </c>
      <c r="N3840" s="9">
        <f>S3840*Unit_conversion!$C$5</f>
        <v>0.73168417706558875</v>
      </c>
      <c r="R3840" s="10"/>
      <c r="S3840" s="2">
        <v>20.78</v>
      </c>
      <c r="U3840" s="16" t="s">
        <v>175</v>
      </c>
      <c r="V3840" s="2" t="s">
        <v>1580</v>
      </c>
      <c r="X3840" s="2" t="s">
        <v>1141</v>
      </c>
      <c r="Y3840" s="2"/>
    </row>
    <row r="3841" spans="1:26" ht="14.25" customHeight="1">
      <c r="A3841" s="1">
        <v>1274</v>
      </c>
      <c r="B3841" s="2">
        <v>1</v>
      </c>
      <c r="C3841" s="1" t="s">
        <v>3427</v>
      </c>
      <c r="D3841" s="1" t="s">
        <v>3428</v>
      </c>
      <c r="E3841" s="1">
        <v>2015</v>
      </c>
      <c r="F3841" s="1" t="s">
        <v>3429</v>
      </c>
      <c r="G3841" s="1" t="s">
        <v>3430</v>
      </c>
      <c r="H3841" s="8" t="str">
        <f>HYPERLINK("https://doi.org/"&amp;G3841)</f>
        <v>https://doi.org/10.3390/rs71215853</v>
      </c>
      <c r="I3841" s="1" t="s">
        <v>3431</v>
      </c>
      <c r="J3841" s="1" t="s">
        <v>2820</v>
      </c>
      <c r="K3841" s="2">
        <v>68</v>
      </c>
      <c r="M3841" s="2" t="s">
        <v>592</v>
      </c>
      <c r="N3841" s="9">
        <f>S3841*Unit_conversion!$C$5</f>
        <v>1.0390760377865988</v>
      </c>
      <c r="R3841" s="10"/>
      <c r="S3841" s="2">
        <v>29.51</v>
      </c>
      <c r="U3841" s="16" t="s">
        <v>175</v>
      </c>
      <c r="V3841" s="2" t="s">
        <v>36</v>
      </c>
      <c r="X3841" s="2" t="s">
        <v>1141</v>
      </c>
      <c r="Y3841" s="2" t="s">
        <v>3433</v>
      </c>
    </row>
    <row r="3842" spans="1:26" ht="14.25" customHeight="1">
      <c r="A3842" s="1">
        <v>1274</v>
      </c>
      <c r="B3842" s="2">
        <v>1</v>
      </c>
      <c r="C3842" s="1" t="s">
        <v>3427</v>
      </c>
      <c r="D3842" s="1" t="s">
        <v>3428</v>
      </c>
      <c r="E3842" s="1">
        <v>2015</v>
      </c>
      <c r="F3842" s="1" t="s">
        <v>3429</v>
      </c>
      <c r="G3842" s="1" t="s">
        <v>3430</v>
      </c>
      <c r="H3842" s="8" t="str">
        <f>HYPERLINK("https://doi.org/"&amp;G3842)</f>
        <v>https://doi.org/10.3390/rs71215853</v>
      </c>
      <c r="I3842" s="1" t="s">
        <v>3431</v>
      </c>
      <c r="J3842" s="1" t="s">
        <v>2820</v>
      </c>
      <c r="K3842" s="2">
        <v>68</v>
      </c>
      <c r="M3842" s="2" t="s">
        <v>592</v>
      </c>
      <c r="N3842" s="9">
        <f>S3842*Unit_conversion!$C$5</f>
        <v>1.0556251986730678</v>
      </c>
      <c r="R3842" s="10"/>
      <c r="S3842" s="2">
        <v>29.98</v>
      </c>
      <c r="U3842" s="16" t="s">
        <v>175</v>
      </c>
      <c r="V3842" s="2" t="s">
        <v>1579</v>
      </c>
      <c r="X3842" s="2" t="s">
        <v>1141</v>
      </c>
      <c r="Y3842" s="2" t="s">
        <v>3433</v>
      </c>
    </row>
    <row r="3843" spans="1:26" ht="14.25" customHeight="1">
      <c r="A3843" s="1">
        <v>1274</v>
      </c>
      <c r="B3843" s="2">
        <v>1</v>
      </c>
      <c r="C3843" s="1" t="s">
        <v>3427</v>
      </c>
      <c r="D3843" s="1" t="s">
        <v>3428</v>
      </c>
      <c r="E3843" s="1">
        <v>2015</v>
      </c>
      <c r="F3843" s="1" t="s">
        <v>3429</v>
      </c>
      <c r="G3843" s="1" t="s">
        <v>3430</v>
      </c>
      <c r="H3843" s="8" t="str">
        <f>HYPERLINK("https://doi.org/"&amp;G3843)</f>
        <v>https://doi.org/10.3390/rs71215853</v>
      </c>
      <c r="I3843" s="1" t="s">
        <v>3431</v>
      </c>
      <c r="J3843" s="1" t="s">
        <v>2820</v>
      </c>
      <c r="K3843" s="2">
        <v>68</v>
      </c>
      <c r="M3843" s="2" t="s">
        <v>592</v>
      </c>
      <c r="N3843" s="9">
        <f>S3843*Unit_conversion!$C$5</f>
        <v>1.0267521945732707</v>
      </c>
      <c r="R3843" s="10"/>
      <c r="S3843" s="2">
        <v>29.16</v>
      </c>
      <c r="U3843" s="16" t="s">
        <v>175</v>
      </c>
      <c r="V3843" s="2" t="s">
        <v>1580</v>
      </c>
      <c r="X3843" s="2" t="s">
        <v>1141</v>
      </c>
      <c r="Y3843" s="2" t="s">
        <v>3433</v>
      </c>
    </row>
    <row r="3844" spans="1:26" ht="14.25" customHeight="1">
      <c r="A3844" s="1">
        <v>1274</v>
      </c>
      <c r="B3844" s="2">
        <v>1</v>
      </c>
      <c r="C3844" s="1" t="s">
        <v>3427</v>
      </c>
      <c r="D3844" s="1" t="s">
        <v>3428</v>
      </c>
      <c r="E3844" s="1">
        <v>2015</v>
      </c>
      <c r="F3844" s="1" t="s">
        <v>3429</v>
      </c>
      <c r="G3844" s="1" t="s">
        <v>3430</v>
      </c>
      <c r="H3844" s="8" t="str">
        <f>HYPERLINK("https://doi.org/"&amp;G3844)</f>
        <v>https://doi.org/10.3390/rs71215853</v>
      </c>
      <c r="I3844" s="1" t="s">
        <v>3431</v>
      </c>
      <c r="J3844" s="1" t="s">
        <v>2820</v>
      </c>
      <c r="K3844" s="2">
        <v>68</v>
      </c>
      <c r="M3844" s="2" t="s">
        <v>2703</v>
      </c>
      <c r="N3844" s="9">
        <f>S3844*Unit_conversion!$C$5</f>
        <v>0.98872433551500138</v>
      </c>
      <c r="R3844" s="10"/>
      <c r="S3844" s="2">
        <v>28.08</v>
      </c>
      <c r="U3844" s="16" t="s">
        <v>175</v>
      </c>
      <c r="V3844" s="2" t="s">
        <v>36</v>
      </c>
      <c r="X3844" s="2" t="s">
        <v>1141</v>
      </c>
      <c r="Y3844" s="2" t="s">
        <v>3433</v>
      </c>
    </row>
    <row r="3845" spans="1:26" ht="14.25" customHeight="1">
      <c r="A3845" s="1">
        <v>1274</v>
      </c>
      <c r="B3845" s="2">
        <v>1</v>
      </c>
      <c r="C3845" s="1" t="s">
        <v>3427</v>
      </c>
      <c r="D3845" s="1" t="s">
        <v>3428</v>
      </c>
      <c r="E3845" s="1">
        <v>2015</v>
      </c>
      <c r="F3845" s="1" t="s">
        <v>3429</v>
      </c>
      <c r="G3845" s="1" t="s">
        <v>3430</v>
      </c>
      <c r="H3845" s="8" t="str">
        <f>HYPERLINK("https://doi.org/"&amp;G3845)</f>
        <v>https://doi.org/10.3390/rs71215853</v>
      </c>
      <c r="I3845" s="1" t="s">
        <v>3431</v>
      </c>
      <c r="J3845" s="1" t="s">
        <v>2820</v>
      </c>
      <c r="K3845" s="2">
        <v>68</v>
      </c>
      <c r="M3845" s="2" t="s">
        <v>2703</v>
      </c>
      <c r="N3845" s="9">
        <f>S3845*Unit_conversion!$C$5</f>
        <v>0.99752708066737861</v>
      </c>
      <c r="R3845" s="10"/>
      <c r="S3845" s="2">
        <v>28.33</v>
      </c>
      <c r="U3845" s="16" t="s">
        <v>175</v>
      </c>
      <c r="V3845" s="2" t="s">
        <v>1579</v>
      </c>
      <c r="X3845" s="2" t="s">
        <v>1141</v>
      </c>
      <c r="Y3845" s="2" t="s">
        <v>3433</v>
      </c>
    </row>
    <row r="3846" spans="1:26" ht="14.25" customHeight="1">
      <c r="A3846" s="1">
        <v>1274</v>
      </c>
      <c r="B3846" s="2">
        <v>1</v>
      </c>
      <c r="C3846" s="1" t="s">
        <v>3427</v>
      </c>
      <c r="D3846" s="1" t="s">
        <v>3428</v>
      </c>
      <c r="E3846" s="1">
        <v>2015</v>
      </c>
      <c r="F3846" s="1" t="s">
        <v>3429</v>
      </c>
      <c r="G3846" s="1" t="s">
        <v>3430</v>
      </c>
      <c r="H3846" s="8" t="str">
        <f>HYPERLINK("https://doi.org/"&amp;G3846)</f>
        <v>https://doi.org/10.3390/rs71215853</v>
      </c>
      <c r="I3846" s="1" t="s">
        <v>3431</v>
      </c>
      <c r="J3846" s="1" t="s">
        <v>2820</v>
      </c>
      <c r="K3846" s="2">
        <v>68</v>
      </c>
      <c r="M3846" s="2" t="s">
        <v>2703</v>
      </c>
      <c r="N3846" s="9">
        <f>S3846*Unit_conversion!$C$5</f>
        <v>0.79612027158098941</v>
      </c>
      <c r="R3846" s="10"/>
      <c r="S3846" s="2">
        <v>22.61</v>
      </c>
      <c r="U3846" s="16" t="s">
        <v>175</v>
      </c>
      <c r="V3846" s="2" t="s">
        <v>1580</v>
      </c>
      <c r="X3846" s="2" t="s">
        <v>1141</v>
      </c>
      <c r="Y3846" s="2" t="s">
        <v>3433</v>
      </c>
    </row>
    <row r="3847" spans="1:26" ht="14.25" customHeight="1">
      <c r="A3847" s="1">
        <v>1274</v>
      </c>
      <c r="B3847" s="2">
        <v>1</v>
      </c>
      <c r="C3847" s="1" t="s">
        <v>3427</v>
      </c>
      <c r="D3847" s="1" t="s">
        <v>3428</v>
      </c>
      <c r="E3847" s="1">
        <v>2015</v>
      </c>
      <c r="F3847" s="1" t="s">
        <v>3429</v>
      </c>
      <c r="G3847" s="1" t="s">
        <v>3430</v>
      </c>
      <c r="H3847" s="8" t="str">
        <f>HYPERLINK("https://doi.org/"&amp;G3847)</f>
        <v>https://doi.org/10.3390/rs71215853</v>
      </c>
      <c r="I3847" s="1" t="s">
        <v>3431</v>
      </c>
      <c r="J3847" s="1" t="s">
        <v>2820</v>
      </c>
      <c r="K3847" s="2">
        <v>68</v>
      </c>
      <c r="M3847" s="2" t="s">
        <v>47</v>
      </c>
      <c r="N3847" s="9">
        <f>S3847*Unit_conversion!$C$5</f>
        <v>0.97956948055652926</v>
      </c>
      <c r="R3847" s="10"/>
      <c r="S3847" s="2">
        <v>27.82</v>
      </c>
      <c r="U3847" s="16" t="s">
        <v>175</v>
      </c>
      <c r="V3847" s="2" t="s">
        <v>36</v>
      </c>
      <c r="X3847" s="2" t="s">
        <v>1141</v>
      </c>
      <c r="Y3847" s="2" t="s">
        <v>3433</v>
      </c>
    </row>
    <row r="3848" spans="1:26" ht="14.25" customHeight="1">
      <c r="A3848" s="1">
        <v>1274</v>
      </c>
      <c r="B3848" s="2">
        <v>1</v>
      </c>
      <c r="C3848" s="1" t="s">
        <v>3427</v>
      </c>
      <c r="D3848" s="1" t="s">
        <v>3428</v>
      </c>
      <c r="E3848" s="1">
        <v>2015</v>
      </c>
      <c r="F3848" s="1" t="s">
        <v>3429</v>
      </c>
      <c r="G3848" s="1" t="s">
        <v>3430</v>
      </c>
      <c r="H3848" s="8" t="str">
        <f>HYPERLINK("https://doi.org/"&amp;G3848)</f>
        <v>https://doi.org/10.3390/rs71215853</v>
      </c>
      <c r="I3848" s="1" t="s">
        <v>3431</v>
      </c>
      <c r="J3848" s="1" t="s">
        <v>2820</v>
      </c>
      <c r="K3848" s="2">
        <v>68</v>
      </c>
      <c r="M3848" s="2" t="s">
        <v>47</v>
      </c>
      <c r="N3848" s="9">
        <f>S3848*Unit_conversion!$C$5</f>
        <v>1.0052734964014705</v>
      </c>
      <c r="R3848" s="10"/>
      <c r="S3848" s="2">
        <v>28.55</v>
      </c>
      <c r="U3848" s="16" t="s">
        <v>175</v>
      </c>
      <c r="V3848" s="2" t="s">
        <v>1579</v>
      </c>
      <c r="X3848" s="2" t="s">
        <v>1141</v>
      </c>
      <c r="Y3848" s="2" t="s">
        <v>3433</v>
      </c>
    </row>
    <row r="3849" spans="1:26" ht="14.25" customHeight="1">
      <c r="A3849" s="1">
        <v>1274</v>
      </c>
      <c r="B3849" s="2">
        <v>1</v>
      </c>
      <c r="C3849" s="1" t="s">
        <v>3427</v>
      </c>
      <c r="D3849" s="1" t="s">
        <v>3428</v>
      </c>
      <c r="E3849" s="1">
        <v>2015</v>
      </c>
      <c r="F3849" s="1" t="s">
        <v>3429</v>
      </c>
      <c r="G3849" s="1" t="s">
        <v>3430</v>
      </c>
      <c r="H3849" s="8" t="str">
        <f>HYPERLINK("https://doi.org/"&amp;G3849)</f>
        <v>https://doi.org/10.3390/rs71215853</v>
      </c>
      <c r="I3849" s="1" t="s">
        <v>3431</v>
      </c>
      <c r="J3849" s="1" t="s">
        <v>2820</v>
      </c>
      <c r="K3849" s="2">
        <v>68</v>
      </c>
      <c r="M3849" s="2" t="s">
        <v>47</v>
      </c>
      <c r="N3849" s="9">
        <f>S3849*Unit_conversion!$C$5</f>
        <v>1.1517511757370262</v>
      </c>
      <c r="R3849" s="10"/>
      <c r="S3849" s="2">
        <v>32.71</v>
      </c>
      <c r="U3849" s="16" t="s">
        <v>175</v>
      </c>
      <c r="V3849" s="2" t="s">
        <v>1580</v>
      </c>
      <c r="X3849" s="2" t="s">
        <v>1141</v>
      </c>
      <c r="Y3849" s="2" t="s">
        <v>3433</v>
      </c>
    </row>
    <row r="3850" spans="1:26" ht="14.25" customHeight="1">
      <c r="A3850" s="1">
        <v>1274</v>
      </c>
      <c r="B3850" s="2">
        <v>1</v>
      </c>
      <c r="C3850" s="1" t="s">
        <v>3427</v>
      </c>
      <c r="D3850" s="1" t="s">
        <v>3428</v>
      </c>
      <c r="E3850" s="1">
        <v>2015</v>
      </c>
      <c r="F3850" s="1" t="s">
        <v>3429</v>
      </c>
      <c r="G3850" s="1" t="s">
        <v>3430</v>
      </c>
      <c r="H3850" s="8" t="str">
        <f>HYPERLINK("https://doi.org/"&amp;G3850)</f>
        <v>https://doi.org/10.3390/rs71215853</v>
      </c>
      <c r="I3850" s="1" t="s">
        <v>3431</v>
      </c>
      <c r="J3850" s="1" t="s">
        <v>2820</v>
      </c>
      <c r="K3850" s="2">
        <v>68</v>
      </c>
      <c r="M3850" s="2" t="s">
        <v>48</v>
      </c>
      <c r="N3850" s="9">
        <f>S3850*Unit_conversion!$C$5</f>
        <v>0.92323191158131546</v>
      </c>
      <c r="R3850" s="10"/>
      <c r="S3850" s="2">
        <v>26.22</v>
      </c>
      <c r="U3850" s="16" t="s">
        <v>175</v>
      </c>
      <c r="V3850" s="2" t="s">
        <v>36</v>
      </c>
      <c r="X3850" s="2" t="s">
        <v>1141</v>
      </c>
      <c r="Y3850" s="2" t="s">
        <v>3433</v>
      </c>
    </row>
    <row r="3851" spans="1:26" ht="14.25" customHeight="1">
      <c r="A3851" s="1">
        <v>1274</v>
      </c>
      <c r="B3851" s="2">
        <v>1</v>
      </c>
      <c r="C3851" s="1" t="s">
        <v>3427</v>
      </c>
      <c r="D3851" s="1" t="s">
        <v>3428</v>
      </c>
      <c r="E3851" s="1">
        <v>2015</v>
      </c>
      <c r="F3851" s="1" t="s">
        <v>3429</v>
      </c>
      <c r="G3851" s="1" t="s">
        <v>3430</v>
      </c>
      <c r="H3851" s="8" t="str">
        <f>HYPERLINK("https://doi.org/"&amp;G3851)</f>
        <v>https://doi.org/10.3390/rs71215853</v>
      </c>
      <c r="I3851" s="1" t="s">
        <v>3431</v>
      </c>
      <c r="J3851" s="1" t="s">
        <v>2820</v>
      </c>
      <c r="K3851" s="2">
        <v>68</v>
      </c>
      <c r="M3851" s="2" t="s">
        <v>48</v>
      </c>
      <c r="N3851" s="9">
        <f>S3851*Unit_conversion!$C$5</f>
        <v>1.0080903748502312</v>
      </c>
      <c r="R3851" s="10"/>
      <c r="S3851" s="2">
        <v>28.63</v>
      </c>
      <c r="U3851" s="16" t="s">
        <v>175</v>
      </c>
      <c r="V3851" s="2" t="s">
        <v>1579</v>
      </c>
      <c r="X3851" s="2" t="s">
        <v>1141</v>
      </c>
      <c r="Y3851" s="2" t="s">
        <v>3433</v>
      </c>
    </row>
    <row r="3852" spans="1:26" ht="14.25" customHeight="1">
      <c r="A3852" s="1">
        <v>1274</v>
      </c>
      <c r="B3852" s="2">
        <v>1</v>
      </c>
      <c r="C3852" s="1" t="s">
        <v>3427</v>
      </c>
      <c r="D3852" s="1" t="s">
        <v>3428</v>
      </c>
      <c r="E3852" s="1">
        <v>2015</v>
      </c>
      <c r="F3852" s="1" t="s">
        <v>3429</v>
      </c>
      <c r="G3852" s="1" t="s">
        <v>3430</v>
      </c>
      <c r="H3852" s="8" t="str">
        <f>HYPERLINK("https://doi.org/"&amp;G3852)</f>
        <v>https://doi.org/10.3390/rs71215853</v>
      </c>
      <c r="I3852" s="1" t="s">
        <v>3431</v>
      </c>
      <c r="J3852" s="1" t="s">
        <v>2820</v>
      </c>
      <c r="K3852" s="2">
        <v>68</v>
      </c>
      <c r="M3852" s="2" t="s">
        <v>48</v>
      </c>
      <c r="N3852" s="9">
        <f>S3852*Unit_conversion!$C$5</f>
        <v>0.96654141773101099</v>
      </c>
      <c r="R3852" s="10"/>
      <c r="S3852" s="2">
        <v>27.45</v>
      </c>
      <c r="U3852" s="16" t="s">
        <v>175</v>
      </c>
      <c r="V3852" s="2" t="s">
        <v>1580</v>
      </c>
      <c r="X3852" s="2" t="s">
        <v>1141</v>
      </c>
      <c r="Y3852" s="2" t="s">
        <v>3433</v>
      </c>
    </row>
    <row r="3853" spans="1:26" ht="14.25" customHeight="1">
      <c r="A3853" s="1">
        <v>1274</v>
      </c>
      <c r="B3853" s="2">
        <v>1</v>
      </c>
      <c r="C3853" s="1" t="s">
        <v>3427</v>
      </c>
      <c r="D3853" s="1" t="s">
        <v>3428</v>
      </c>
      <c r="E3853" s="1">
        <v>2015</v>
      </c>
      <c r="F3853" s="1" t="s">
        <v>3429</v>
      </c>
      <c r="G3853" s="1" t="s">
        <v>3430</v>
      </c>
      <c r="H3853" s="8" t="str">
        <f>HYPERLINK("https://doi.org/"&amp;G3853)</f>
        <v>https://doi.org/10.3390/rs71215853</v>
      </c>
      <c r="I3853" s="1" t="s">
        <v>3431</v>
      </c>
      <c r="J3853" s="1" t="s">
        <v>2820</v>
      </c>
      <c r="K3853" s="2">
        <v>68</v>
      </c>
      <c r="M3853" s="2" t="s">
        <v>3432</v>
      </c>
      <c r="N3853" s="9">
        <f>S3853*Unit_conversion!$C$5</f>
        <v>1.073230688977822</v>
      </c>
      <c r="R3853" s="10"/>
      <c r="S3853" s="2">
        <v>30.48</v>
      </c>
      <c r="U3853" s="16" t="s">
        <v>175</v>
      </c>
      <c r="V3853" s="2" t="s">
        <v>36</v>
      </c>
      <c r="X3853" s="2" t="s">
        <v>1141</v>
      </c>
      <c r="Y3853" s="2" t="s">
        <v>3433</v>
      </c>
    </row>
    <row r="3854" spans="1:26" ht="14.25" customHeight="1">
      <c r="A3854" s="1">
        <v>1274</v>
      </c>
      <c r="B3854" s="2">
        <v>1</v>
      </c>
      <c r="C3854" s="1" t="s">
        <v>3427</v>
      </c>
      <c r="D3854" s="1" t="s">
        <v>3428</v>
      </c>
      <c r="E3854" s="1">
        <v>2015</v>
      </c>
      <c r="F3854" s="1" t="s">
        <v>3429</v>
      </c>
      <c r="G3854" s="1" t="s">
        <v>3430</v>
      </c>
      <c r="H3854" s="8" t="str">
        <f>HYPERLINK("https://doi.org/"&amp;G3854)</f>
        <v>https://doi.org/10.3390/rs71215853</v>
      </c>
      <c r="I3854" s="1" t="s">
        <v>3431</v>
      </c>
      <c r="J3854" s="1" t="s">
        <v>2820</v>
      </c>
      <c r="K3854" s="2">
        <v>68</v>
      </c>
      <c r="M3854" s="2" t="s">
        <v>3432</v>
      </c>
      <c r="N3854" s="9">
        <f>S3854*Unit_conversion!$C$5</f>
        <v>1.2932993177872507</v>
      </c>
      <c r="R3854" s="10"/>
      <c r="S3854" s="2">
        <v>36.729999999999997</v>
      </c>
      <c r="U3854" s="16" t="s">
        <v>175</v>
      </c>
      <c r="V3854" s="2" t="s">
        <v>1579</v>
      </c>
      <c r="W3854" s="2"/>
      <c r="X3854" s="2" t="s">
        <v>1141</v>
      </c>
      <c r="Y3854" s="2" t="s">
        <v>3433</v>
      </c>
      <c r="Z3854" s="2"/>
    </row>
    <row r="3855" spans="1:26" ht="14.25" customHeight="1">
      <c r="A3855" s="1">
        <v>1274</v>
      </c>
      <c r="B3855" s="2">
        <v>1</v>
      </c>
      <c r="C3855" s="1" t="s">
        <v>3427</v>
      </c>
      <c r="D3855" s="1" t="s">
        <v>3428</v>
      </c>
      <c r="E3855" s="1">
        <v>2015</v>
      </c>
      <c r="F3855" s="1" t="s">
        <v>3429</v>
      </c>
      <c r="G3855" s="1" t="s">
        <v>3430</v>
      </c>
      <c r="H3855" s="8" t="str">
        <f>HYPERLINK("https://doi.org/"&amp;G3855)</f>
        <v>https://doi.org/10.3390/rs71215853</v>
      </c>
      <c r="I3855" s="1" t="s">
        <v>3431</v>
      </c>
      <c r="J3855" s="1" t="s">
        <v>2820</v>
      </c>
      <c r="K3855" s="2">
        <v>68</v>
      </c>
      <c r="M3855" s="2" t="s">
        <v>3432</v>
      </c>
      <c r="N3855" s="9">
        <f>S3855*Unit_conversion!$C$5</f>
        <v>1.0605547359583991</v>
      </c>
      <c r="O3855" s="2"/>
      <c r="P3855" s="2"/>
      <c r="R3855" s="10"/>
      <c r="S3855" s="2">
        <v>30.12</v>
      </c>
      <c r="U3855" s="16" t="s">
        <v>175</v>
      </c>
      <c r="V3855" s="2" t="s">
        <v>1580</v>
      </c>
      <c r="W3855" s="2"/>
      <c r="X3855" s="2" t="s">
        <v>1141</v>
      </c>
      <c r="Y3855" s="2" t="s">
        <v>3433</v>
      </c>
      <c r="Z3855" s="2"/>
    </row>
    <row r="3856" spans="1:26" ht="14.25" customHeight="1">
      <c r="A3856" s="1">
        <v>3849</v>
      </c>
      <c r="B3856" s="2">
        <v>1</v>
      </c>
      <c r="C3856" s="1" t="s">
        <v>3434</v>
      </c>
      <c r="D3856" s="1" t="s">
        <v>3435</v>
      </c>
      <c r="E3856" s="1">
        <v>2016</v>
      </c>
      <c r="F3856" s="1" t="s">
        <v>3436</v>
      </c>
      <c r="G3856" s="1" t="s">
        <v>3437</v>
      </c>
      <c r="H3856" s="8" t="str">
        <f>HYPERLINK("https://doi.org/"&amp;G3856)</f>
        <v>https://doi.org/10.3390/rs8030253</v>
      </c>
      <c r="I3856" s="1" t="s">
        <v>3438</v>
      </c>
      <c r="J3856" s="1" t="s">
        <v>2820</v>
      </c>
      <c r="K3856" s="2">
        <v>1</v>
      </c>
      <c r="M3856" s="2" t="s">
        <v>3439</v>
      </c>
      <c r="N3856" s="2">
        <v>0.78</v>
      </c>
      <c r="O3856" s="2"/>
      <c r="R3856" s="4"/>
      <c r="U3856" s="2" t="s">
        <v>35</v>
      </c>
      <c r="V3856" s="2" t="s">
        <v>29</v>
      </c>
      <c r="W3856" s="2"/>
      <c r="X3856" s="2" t="s">
        <v>1141</v>
      </c>
      <c r="Y3856" s="2"/>
      <c r="Z3856" s="2"/>
    </row>
    <row r="3857" spans="1:27" ht="14.25" customHeight="1">
      <c r="A3857" s="1">
        <v>3849</v>
      </c>
      <c r="B3857" s="2">
        <v>1</v>
      </c>
      <c r="C3857" s="1" t="s">
        <v>3434</v>
      </c>
      <c r="D3857" s="1" t="s">
        <v>3435</v>
      </c>
      <c r="E3857" s="1">
        <v>2016</v>
      </c>
      <c r="F3857" s="1" t="s">
        <v>3436</v>
      </c>
      <c r="G3857" s="1" t="s">
        <v>3437</v>
      </c>
      <c r="H3857" s="8" t="str">
        <f>HYPERLINK("https://doi.org/"&amp;G3857)</f>
        <v>https://doi.org/10.3390/rs8030253</v>
      </c>
      <c r="I3857" s="1" t="s">
        <v>3438</v>
      </c>
      <c r="J3857" s="1" t="s">
        <v>2820</v>
      </c>
      <c r="K3857" s="2">
        <v>1</v>
      </c>
      <c r="M3857" s="2" t="s">
        <v>3439</v>
      </c>
      <c r="N3857" s="2">
        <v>0.74</v>
      </c>
      <c r="O3857" s="2"/>
      <c r="R3857" s="4"/>
      <c r="U3857" s="2" t="s">
        <v>35</v>
      </c>
      <c r="V3857" s="2" t="s">
        <v>29</v>
      </c>
      <c r="W3857" s="2"/>
      <c r="X3857" s="2" t="s">
        <v>1141</v>
      </c>
      <c r="Y3857" s="2"/>
      <c r="Z3857" s="2"/>
    </row>
    <row r="3858" spans="1:27" ht="14.25" customHeight="1">
      <c r="A3858" s="1">
        <v>3836</v>
      </c>
      <c r="B3858" s="2">
        <v>1</v>
      </c>
      <c r="C3858" s="1" t="s">
        <v>3440</v>
      </c>
      <c r="D3858" s="1" t="s">
        <v>3441</v>
      </c>
      <c r="E3858" s="1">
        <v>2016</v>
      </c>
      <c r="F3858" s="1" t="s">
        <v>3442</v>
      </c>
      <c r="G3858" s="1" t="s">
        <v>3443</v>
      </c>
      <c r="H3858" s="8" t="str">
        <f>HYPERLINK("https://doi.org/"&amp;G3858)</f>
        <v>https://doi.org/10.3390/rs8080644</v>
      </c>
      <c r="I3858" s="1" t="s">
        <v>3444</v>
      </c>
      <c r="J3858" s="1" t="s">
        <v>2820</v>
      </c>
      <c r="K3858" s="2">
        <v>9</v>
      </c>
      <c r="L3858" s="2">
        <v>24</v>
      </c>
      <c r="M3858" s="2" t="s">
        <v>3445</v>
      </c>
      <c r="N3858" s="9">
        <f>S3858*Unit_conversion!$C$5</f>
        <v>1.9225195412791696</v>
      </c>
      <c r="R3858" s="10"/>
      <c r="S3858" s="2">
        <v>54.6</v>
      </c>
      <c r="U3858" s="2" t="s">
        <v>35</v>
      </c>
      <c r="W3858" s="2"/>
      <c r="X3858" s="2" t="s">
        <v>1141</v>
      </c>
      <c r="Y3858" s="2" t="s">
        <v>3446</v>
      </c>
      <c r="Z3858" s="2"/>
    </row>
    <row r="3859" spans="1:27" ht="14.25" customHeight="1">
      <c r="A3859" s="1">
        <v>3615</v>
      </c>
      <c r="B3859" s="2">
        <v>1</v>
      </c>
      <c r="C3859" s="1" t="s">
        <v>3447</v>
      </c>
      <c r="D3859" s="1" t="s">
        <v>3448</v>
      </c>
      <c r="E3859" s="1">
        <v>2017</v>
      </c>
      <c r="F3859" s="1" t="s">
        <v>3449</v>
      </c>
      <c r="G3859" s="1" t="s">
        <v>3450</v>
      </c>
      <c r="H3859" s="8" t="str">
        <f>HYPERLINK("https://doi.org/"&amp;G3859)</f>
        <v>https://doi.org/10.3390/rs9010043</v>
      </c>
      <c r="I3859" s="1" t="s">
        <v>3451</v>
      </c>
      <c r="J3859" s="1" t="s">
        <v>2820</v>
      </c>
      <c r="K3859" s="2">
        <v>12</v>
      </c>
      <c r="M3859" s="2" t="s">
        <v>3452</v>
      </c>
      <c r="N3859" s="9">
        <f>S3859*Unit_conversion!$C$5</f>
        <v>1.6373105983421499</v>
      </c>
      <c r="R3859" s="10"/>
      <c r="S3859" s="2">
        <v>46.5</v>
      </c>
      <c r="U3859" s="16" t="s">
        <v>175</v>
      </c>
      <c r="V3859" s="2" t="s">
        <v>29</v>
      </c>
      <c r="W3859" s="2" t="s">
        <v>3453</v>
      </c>
      <c r="X3859" s="2" t="s">
        <v>1141</v>
      </c>
      <c r="Z3859" s="2"/>
    </row>
    <row r="3860" spans="1:27" ht="14.25" customHeight="1">
      <c r="A3860" s="1">
        <v>3615</v>
      </c>
      <c r="B3860" s="2">
        <v>1</v>
      </c>
      <c r="C3860" s="1" t="s">
        <v>3447</v>
      </c>
      <c r="D3860" s="1" t="s">
        <v>3448</v>
      </c>
      <c r="E3860" s="1">
        <v>2017</v>
      </c>
      <c r="F3860" s="1" t="s">
        <v>3449</v>
      </c>
      <c r="G3860" s="1" t="s">
        <v>3450</v>
      </c>
      <c r="H3860" s="8" t="str">
        <f>HYPERLINK("https://doi.org/"&amp;G3860)</f>
        <v>https://doi.org/10.3390/rs9010043</v>
      </c>
      <c r="I3860" s="1" t="s">
        <v>3451</v>
      </c>
      <c r="J3860" s="1" t="s">
        <v>2820</v>
      </c>
      <c r="K3860" s="2">
        <v>12</v>
      </c>
      <c r="M3860" s="2" t="s">
        <v>189</v>
      </c>
      <c r="N3860" s="9">
        <f>S3860*Unit_conversion!$C$5</f>
        <v>2.9295535867111155</v>
      </c>
      <c r="R3860" s="10"/>
      <c r="S3860" s="2">
        <v>83.2</v>
      </c>
      <c r="U3860" s="16" t="s">
        <v>175</v>
      </c>
      <c r="V3860" s="2" t="s">
        <v>29</v>
      </c>
      <c r="W3860" s="2" t="s">
        <v>3453</v>
      </c>
      <c r="X3860" s="2" t="s">
        <v>1141</v>
      </c>
      <c r="Y3860" s="2"/>
      <c r="Z3860" s="2"/>
    </row>
    <row r="3861" spans="1:27" ht="14.25" customHeight="1">
      <c r="A3861" s="1">
        <v>3617</v>
      </c>
      <c r="B3861" s="2">
        <v>1</v>
      </c>
      <c r="C3861" s="1" t="s">
        <v>3454</v>
      </c>
      <c r="D3861" s="1" t="s">
        <v>3455</v>
      </c>
      <c r="E3861" s="1">
        <v>2017</v>
      </c>
      <c r="F3861" s="1" t="s">
        <v>3456</v>
      </c>
      <c r="G3861" s="1" t="s">
        <v>3457</v>
      </c>
      <c r="H3861" s="8" t="str">
        <f>HYPERLINK("https://doi.org/"&amp;G3861)</f>
        <v>https://doi.org/10.3390/rs9010046</v>
      </c>
      <c r="I3861" s="1" t="s">
        <v>3458</v>
      </c>
      <c r="J3861" s="1" t="s">
        <v>2820</v>
      </c>
      <c r="K3861" s="2">
        <v>1</v>
      </c>
      <c r="L3861" s="2">
        <v>13</v>
      </c>
      <c r="M3861" s="2" t="s">
        <v>65</v>
      </c>
      <c r="N3861" s="16">
        <v>0.66</v>
      </c>
      <c r="O3861" s="2"/>
      <c r="Q3861" s="2"/>
      <c r="R3861" s="10"/>
      <c r="S3861" s="2"/>
      <c r="T3861" s="2"/>
      <c r="U3861" s="2" t="s">
        <v>35</v>
      </c>
      <c r="V3861" s="2"/>
      <c r="W3861" s="2" t="s">
        <v>3459</v>
      </c>
      <c r="X3861" s="2" t="s">
        <v>1141</v>
      </c>
      <c r="Y3861" s="2">
        <v>2000</v>
      </c>
      <c r="Z3861" s="2"/>
    </row>
    <row r="3862" spans="1:27" ht="14.25" customHeight="1">
      <c r="A3862" s="1">
        <v>3617</v>
      </c>
      <c r="B3862" s="2">
        <v>1</v>
      </c>
      <c r="C3862" s="1" t="s">
        <v>3454</v>
      </c>
      <c r="D3862" s="1" t="s">
        <v>3455</v>
      </c>
      <c r="E3862" s="1">
        <v>2017</v>
      </c>
      <c r="F3862" s="1" t="s">
        <v>3456</v>
      </c>
      <c r="G3862" s="1" t="s">
        <v>3457</v>
      </c>
      <c r="H3862" s="8" t="str">
        <f>HYPERLINK("https://doi.org/"&amp;G3862)</f>
        <v>https://doi.org/10.3390/rs9010046</v>
      </c>
      <c r="I3862" s="1" t="s">
        <v>3458</v>
      </c>
      <c r="J3862" s="1" t="s">
        <v>2820</v>
      </c>
      <c r="K3862" s="2">
        <v>1</v>
      </c>
      <c r="L3862" s="2">
        <v>19</v>
      </c>
      <c r="M3862" s="2" t="s">
        <v>65</v>
      </c>
      <c r="N3862" s="16">
        <v>0.5</v>
      </c>
      <c r="O3862" s="2"/>
      <c r="Q3862" s="2"/>
      <c r="R3862" s="10"/>
      <c r="S3862" s="2"/>
      <c r="T3862" s="2"/>
      <c r="U3862" s="2" t="s">
        <v>35</v>
      </c>
      <c r="V3862" s="2"/>
      <c r="W3862" s="2" t="s">
        <v>3459</v>
      </c>
      <c r="X3862" s="2" t="s">
        <v>1141</v>
      </c>
      <c r="Y3862" s="2">
        <v>2001</v>
      </c>
    </row>
    <row r="3863" spans="1:27" ht="14.25" customHeight="1">
      <c r="A3863" s="1">
        <v>3617</v>
      </c>
      <c r="B3863" s="2">
        <v>1</v>
      </c>
      <c r="C3863" s="1" t="s">
        <v>3454</v>
      </c>
      <c r="D3863" s="1" t="s">
        <v>3455</v>
      </c>
      <c r="E3863" s="1">
        <v>2017</v>
      </c>
      <c r="F3863" s="1" t="s">
        <v>3456</v>
      </c>
      <c r="G3863" s="1" t="s">
        <v>3457</v>
      </c>
      <c r="H3863" s="8" t="str">
        <f>HYPERLINK("https://doi.org/"&amp;G3863)</f>
        <v>https://doi.org/10.3390/rs9010046</v>
      </c>
      <c r="I3863" s="1" t="s">
        <v>3458</v>
      </c>
      <c r="J3863" s="1" t="s">
        <v>2820</v>
      </c>
      <c r="K3863" s="2">
        <v>1</v>
      </c>
      <c r="L3863" s="2">
        <v>22</v>
      </c>
      <c r="M3863" s="2" t="s">
        <v>65</v>
      </c>
      <c r="N3863" s="16">
        <v>0.47</v>
      </c>
      <c r="O3863" s="2"/>
      <c r="Q3863" s="2"/>
      <c r="R3863" s="10"/>
      <c r="S3863" s="2"/>
      <c r="T3863" s="2"/>
      <c r="U3863" s="2" t="s">
        <v>35</v>
      </c>
      <c r="V3863" s="2"/>
      <c r="W3863" s="2" t="s">
        <v>3459</v>
      </c>
      <c r="X3863" s="2" t="s">
        <v>1141</v>
      </c>
      <c r="Y3863" s="2">
        <v>2002</v>
      </c>
    </row>
    <row r="3864" spans="1:27" ht="14.25" customHeight="1">
      <c r="A3864" s="1">
        <v>3549</v>
      </c>
      <c r="B3864" s="2">
        <v>1</v>
      </c>
      <c r="C3864" s="1" t="s">
        <v>3460</v>
      </c>
      <c r="D3864" s="1" t="s">
        <v>3461</v>
      </c>
      <c r="E3864" s="1">
        <v>2017</v>
      </c>
      <c r="F3864" s="1" t="s">
        <v>3462</v>
      </c>
      <c r="G3864" s="1" t="s">
        <v>3463</v>
      </c>
      <c r="H3864" s="8" t="str">
        <f>HYPERLINK("https://doi.org/"&amp;G3864)</f>
        <v>https://doi.org/10.3390/rs9030184</v>
      </c>
      <c r="I3864" s="1" t="s">
        <v>3464</v>
      </c>
      <c r="J3864" s="1" t="s">
        <v>2820</v>
      </c>
      <c r="K3864" s="2">
        <v>1</v>
      </c>
      <c r="M3864" s="2" t="s">
        <v>3465</v>
      </c>
      <c r="N3864" s="9">
        <f>S3864*Unit_conversion!$C$5</f>
        <v>1.7253380498659214</v>
      </c>
      <c r="O3864" s="2"/>
      <c r="P3864" s="2"/>
      <c r="Q3864" s="2"/>
      <c r="R3864" s="10"/>
      <c r="S3864" s="2">
        <v>49</v>
      </c>
      <c r="T3864" s="2"/>
      <c r="U3864" s="16" t="s">
        <v>175</v>
      </c>
      <c r="V3864" s="2" t="s">
        <v>3466</v>
      </c>
      <c r="W3864" s="2" t="s">
        <v>3467</v>
      </c>
      <c r="X3864" s="2" t="s">
        <v>1141</v>
      </c>
    </row>
    <row r="3865" spans="1:27" ht="14.25" customHeight="1">
      <c r="A3865" s="1">
        <v>3549</v>
      </c>
      <c r="B3865" s="2">
        <v>1</v>
      </c>
      <c r="C3865" s="1" t="s">
        <v>3460</v>
      </c>
      <c r="D3865" s="1" t="s">
        <v>3461</v>
      </c>
      <c r="E3865" s="1">
        <v>2017</v>
      </c>
      <c r="F3865" s="1" t="s">
        <v>3462</v>
      </c>
      <c r="G3865" s="1" t="s">
        <v>3463</v>
      </c>
      <c r="H3865" s="8" t="str">
        <f>HYPERLINK("https://doi.org/"&amp;G3865)</f>
        <v>https://doi.org/10.3390/rs9030184</v>
      </c>
      <c r="I3865" s="1" t="s">
        <v>3464</v>
      </c>
      <c r="J3865" s="1" t="s">
        <v>2820</v>
      </c>
      <c r="K3865" s="2">
        <v>1</v>
      </c>
      <c r="M3865" s="2" t="s">
        <v>3465</v>
      </c>
      <c r="N3865" s="9">
        <f>S3865*Unit_conversion!$C$5</f>
        <v>1.4084392243803441</v>
      </c>
      <c r="O3865" s="2"/>
      <c r="P3865" s="2"/>
      <c r="Q3865" s="2"/>
      <c r="R3865" s="10"/>
      <c r="S3865" s="2">
        <v>40</v>
      </c>
      <c r="T3865" s="2"/>
      <c r="U3865" s="16" t="s">
        <v>175</v>
      </c>
      <c r="V3865" s="2" t="s">
        <v>1090</v>
      </c>
      <c r="W3865" s="2" t="s">
        <v>3468</v>
      </c>
      <c r="X3865" s="2" t="s">
        <v>1141</v>
      </c>
      <c r="Y3865" s="2"/>
    </row>
    <row r="3866" spans="1:27" ht="14.25" customHeight="1">
      <c r="A3866" s="1">
        <v>3549</v>
      </c>
      <c r="B3866" s="2">
        <v>1</v>
      </c>
      <c r="C3866" s="1" t="s">
        <v>3460</v>
      </c>
      <c r="D3866" s="1" t="s">
        <v>3461</v>
      </c>
      <c r="E3866" s="1">
        <v>2017</v>
      </c>
      <c r="F3866" s="1" t="s">
        <v>3462</v>
      </c>
      <c r="G3866" s="1" t="s">
        <v>3463</v>
      </c>
      <c r="H3866" s="8" t="str">
        <f>HYPERLINK("https://doi.org/"&amp;G3866)</f>
        <v>https://doi.org/10.3390/rs9030184</v>
      </c>
      <c r="I3866" s="1" t="s">
        <v>3464</v>
      </c>
      <c r="J3866" s="1" t="s">
        <v>2820</v>
      </c>
      <c r="K3866" s="2">
        <v>1</v>
      </c>
      <c r="M3866" s="2" t="s">
        <v>3465</v>
      </c>
      <c r="N3866" s="9">
        <f>S3866*Unit_conversion!$C$5</f>
        <v>1.4084392243803441</v>
      </c>
      <c r="O3866" s="2"/>
      <c r="P3866" s="2"/>
      <c r="Q3866" s="2"/>
      <c r="R3866" s="10"/>
      <c r="S3866" s="2">
        <v>40</v>
      </c>
      <c r="T3866" s="2"/>
      <c r="U3866" s="16" t="s">
        <v>175</v>
      </c>
      <c r="V3866" s="2" t="s">
        <v>3469</v>
      </c>
      <c r="W3866" s="2" t="s">
        <v>3470</v>
      </c>
      <c r="X3866" s="2" t="s">
        <v>1141</v>
      </c>
      <c r="Y3866" s="2"/>
    </row>
    <row r="3867" spans="1:27" ht="14.25" customHeight="1">
      <c r="A3867" s="1">
        <v>3549</v>
      </c>
      <c r="B3867" s="2">
        <v>1</v>
      </c>
      <c r="C3867" s="1" t="s">
        <v>3460</v>
      </c>
      <c r="D3867" s="1" t="s">
        <v>3461</v>
      </c>
      <c r="E3867" s="1">
        <v>2017</v>
      </c>
      <c r="F3867" s="1" t="s">
        <v>3462</v>
      </c>
      <c r="G3867" s="1" t="s">
        <v>3463</v>
      </c>
      <c r="H3867" s="8" t="str">
        <f>HYPERLINK("https://doi.org/"&amp;G3867)</f>
        <v>https://doi.org/10.3390/rs9030184</v>
      </c>
      <c r="I3867" s="1" t="s">
        <v>3464</v>
      </c>
      <c r="J3867" s="1" t="s">
        <v>2820</v>
      </c>
      <c r="K3867" s="2">
        <v>1</v>
      </c>
      <c r="M3867" s="2" t="s">
        <v>3465</v>
      </c>
      <c r="N3867" s="9">
        <f>S3867*Unit_conversion!$C$5</f>
        <v>3.3802541385128255</v>
      </c>
      <c r="O3867" s="2"/>
      <c r="P3867" s="2"/>
      <c r="Q3867" s="2"/>
      <c r="R3867" s="10"/>
      <c r="S3867" s="2">
        <v>96</v>
      </c>
      <c r="T3867" s="2"/>
      <c r="U3867" s="16" t="s">
        <v>175</v>
      </c>
      <c r="V3867" s="2" t="s">
        <v>3471</v>
      </c>
      <c r="W3867" s="2" t="s">
        <v>3472</v>
      </c>
      <c r="X3867" s="2" t="s">
        <v>1141</v>
      </c>
      <c r="Y3867" s="2"/>
    </row>
    <row r="3868" spans="1:27" ht="14.25" customHeight="1">
      <c r="A3868" s="1">
        <v>3549</v>
      </c>
      <c r="B3868" s="2">
        <v>1</v>
      </c>
      <c r="C3868" s="1" t="s">
        <v>3460</v>
      </c>
      <c r="D3868" s="1" t="s">
        <v>3461</v>
      </c>
      <c r="E3868" s="1">
        <v>2017</v>
      </c>
      <c r="F3868" s="1" t="s">
        <v>3462</v>
      </c>
      <c r="G3868" s="1" t="s">
        <v>3463</v>
      </c>
      <c r="H3868" s="8" t="str">
        <f>HYPERLINK("https://doi.org/"&amp;G3868)</f>
        <v>https://doi.org/10.3390/rs9030184</v>
      </c>
      <c r="I3868" s="1" t="s">
        <v>3464</v>
      </c>
      <c r="J3868" s="1" t="s">
        <v>2820</v>
      </c>
      <c r="K3868" s="2">
        <v>1</v>
      </c>
      <c r="M3868" s="2" t="s">
        <v>3473</v>
      </c>
      <c r="N3868" s="9">
        <f>S3868*Unit_conversion!$C$5</f>
        <v>0.41548957119220148</v>
      </c>
      <c r="O3868" s="2"/>
      <c r="P3868" s="2"/>
      <c r="Q3868" s="2"/>
      <c r="R3868" s="10"/>
      <c r="S3868" s="2">
        <v>11.8</v>
      </c>
      <c r="T3868" s="2"/>
      <c r="U3868" s="16" t="s">
        <v>175</v>
      </c>
      <c r="V3868" s="2" t="s">
        <v>3466</v>
      </c>
      <c r="W3868" s="2" t="s">
        <v>3467</v>
      </c>
      <c r="X3868" s="2" t="s">
        <v>1141</v>
      </c>
      <c r="Y3868" s="2"/>
      <c r="AA3868" s="2"/>
    </row>
    <row r="3869" spans="1:27" ht="14.25" customHeight="1">
      <c r="A3869" s="1">
        <v>3549</v>
      </c>
      <c r="B3869" s="2">
        <v>1</v>
      </c>
      <c r="C3869" s="1" t="s">
        <v>3460</v>
      </c>
      <c r="D3869" s="1" t="s">
        <v>3461</v>
      </c>
      <c r="E3869" s="1">
        <v>2017</v>
      </c>
      <c r="F3869" s="1" t="s">
        <v>3462</v>
      </c>
      <c r="G3869" s="1" t="s">
        <v>3463</v>
      </c>
      <c r="H3869" s="8" t="str">
        <f>HYPERLINK("https://doi.org/"&amp;G3869)</f>
        <v>https://doi.org/10.3390/rs9030184</v>
      </c>
      <c r="I3869" s="1" t="s">
        <v>3464</v>
      </c>
      <c r="J3869" s="1" t="s">
        <v>2820</v>
      </c>
      <c r="K3869" s="2">
        <v>1</v>
      </c>
      <c r="M3869" s="2" t="s">
        <v>3473</v>
      </c>
      <c r="N3869" s="9">
        <f>S3869*Unit_conversion!$C$5</f>
        <v>0.46478494404551346</v>
      </c>
      <c r="O3869" s="2"/>
      <c r="P3869" s="2"/>
      <c r="Q3869" s="2"/>
      <c r="R3869" s="10"/>
      <c r="S3869" s="2">
        <v>13.2</v>
      </c>
      <c r="T3869" s="2"/>
      <c r="U3869" s="16" t="s">
        <v>175</v>
      </c>
      <c r="V3869" s="2" t="s">
        <v>1090</v>
      </c>
      <c r="W3869" s="2" t="s">
        <v>3468</v>
      </c>
      <c r="X3869" s="2" t="s">
        <v>1141</v>
      </c>
      <c r="Y3869" s="2"/>
      <c r="AA3869" s="2"/>
    </row>
    <row r="3870" spans="1:27" ht="14.25" customHeight="1">
      <c r="A3870" s="1">
        <v>3549</v>
      </c>
      <c r="B3870" s="2">
        <v>1</v>
      </c>
      <c r="C3870" s="1" t="s">
        <v>3460</v>
      </c>
      <c r="D3870" s="1" t="s">
        <v>3461</v>
      </c>
      <c r="E3870" s="1">
        <v>2017</v>
      </c>
      <c r="F3870" s="1" t="s">
        <v>3462</v>
      </c>
      <c r="G3870" s="1" t="s">
        <v>3463</v>
      </c>
      <c r="H3870" s="8" t="str">
        <f>HYPERLINK("https://doi.org/"&amp;G3870)</f>
        <v>https://doi.org/10.3390/rs9030184</v>
      </c>
      <c r="I3870" s="1" t="s">
        <v>3464</v>
      </c>
      <c r="J3870" s="1" t="s">
        <v>2820</v>
      </c>
      <c r="K3870" s="2">
        <v>1</v>
      </c>
      <c r="M3870" s="2" t="s">
        <v>3473</v>
      </c>
      <c r="N3870" s="9">
        <f>S3870*Unit_conversion!$C$5</f>
        <v>0.58450227811784283</v>
      </c>
      <c r="O3870" s="2"/>
      <c r="P3870" s="2"/>
      <c r="Q3870" s="2"/>
      <c r="R3870" s="10"/>
      <c r="S3870" s="2">
        <v>16.600000000000001</v>
      </c>
      <c r="T3870" s="2"/>
      <c r="U3870" s="16" t="s">
        <v>175</v>
      </c>
      <c r="V3870" s="2" t="s">
        <v>3469</v>
      </c>
      <c r="W3870" s="2" t="s">
        <v>3470</v>
      </c>
      <c r="X3870" s="2" t="s">
        <v>1141</v>
      </c>
      <c r="Y3870" s="2"/>
    </row>
    <row r="3871" spans="1:27" ht="14.25" customHeight="1">
      <c r="A3871" s="1">
        <v>3549</v>
      </c>
      <c r="B3871" s="2">
        <v>1</v>
      </c>
      <c r="C3871" s="1" t="s">
        <v>3460</v>
      </c>
      <c r="D3871" s="1" t="s">
        <v>3461</v>
      </c>
      <c r="E3871" s="1">
        <v>2017</v>
      </c>
      <c r="F3871" s="1" t="s">
        <v>3462</v>
      </c>
      <c r="G3871" s="1" t="s">
        <v>3463</v>
      </c>
      <c r="H3871" s="8" t="str">
        <f>HYPERLINK("https://doi.org/"&amp;G3871)</f>
        <v>https://doi.org/10.3390/rs9030184</v>
      </c>
      <c r="I3871" s="1" t="s">
        <v>3464</v>
      </c>
      <c r="J3871" s="1" t="s">
        <v>2820</v>
      </c>
      <c r="K3871" s="2">
        <v>1</v>
      </c>
      <c r="M3871" s="2" t="s">
        <v>3473</v>
      </c>
      <c r="N3871" s="9">
        <f>S3871*Unit_conversion!$C$5</f>
        <v>0.87323231911581334</v>
      </c>
      <c r="O3871" s="2"/>
      <c r="P3871" s="2"/>
      <c r="Q3871" s="2"/>
      <c r="R3871" s="10"/>
      <c r="S3871" s="2">
        <v>24.8</v>
      </c>
      <c r="T3871" s="2"/>
      <c r="U3871" s="16" t="s">
        <v>175</v>
      </c>
      <c r="V3871" s="2" t="s">
        <v>3471</v>
      </c>
      <c r="W3871" s="2" t="s">
        <v>3472</v>
      </c>
      <c r="X3871" s="2" t="s">
        <v>1141</v>
      </c>
      <c r="Y3871" s="2"/>
    </row>
    <row r="3872" spans="1:27" ht="14.25" customHeight="1">
      <c r="A3872" s="1">
        <v>3549</v>
      </c>
      <c r="B3872" s="2">
        <v>1</v>
      </c>
      <c r="C3872" s="1" t="s">
        <v>3460</v>
      </c>
      <c r="D3872" s="1" t="s">
        <v>3461</v>
      </c>
      <c r="E3872" s="1">
        <v>2017</v>
      </c>
      <c r="F3872" s="1" t="s">
        <v>3462</v>
      </c>
      <c r="G3872" s="1" t="s">
        <v>3463</v>
      </c>
      <c r="H3872" s="8" t="str">
        <f>HYPERLINK("https://doi.org/"&amp;G3872)</f>
        <v>https://doi.org/10.3390/rs9030184</v>
      </c>
      <c r="I3872" s="1" t="s">
        <v>3464</v>
      </c>
      <c r="J3872" s="1" t="s">
        <v>2820</v>
      </c>
      <c r="K3872" s="2">
        <v>1</v>
      </c>
      <c r="M3872" s="2" t="s">
        <v>3474</v>
      </c>
      <c r="N3872" s="9">
        <f>S3872*Unit_conversion!$C$5</f>
        <v>0.63379765097115481</v>
      </c>
      <c r="O3872" s="2"/>
      <c r="P3872" s="2"/>
      <c r="Q3872" s="2"/>
      <c r="R3872" s="10"/>
      <c r="S3872" s="2">
        <v>18</v>
      </c>
      <c r="T3872" s="2"/>
      <c r="U3872" s="16" t="s">
        <v>175</v>
      </c>
      <c r="V3872" s="2" t="s">
        <v>3466</v>
      </c>
      <c r="W3872" s="2" t="s">
        <v>3467</v>
      </c>
      <c r="X3872" s="2" t="s">
        <v>1141</v>
      </c>
      <c r="Y3872" s="2"/>
    </row>
    <row r="3873" spans="1:32" ht="14.25" customHeight="1">
      <c r="A3873" s="1">
        <v>3549</v>
      </c>
      <c r="B3873" s="2">
        <v>1</v>
      </c>
      <c r="C3873" s="1" t="s">
        <v>3460</v>
      </c>
      <c r="D3873" s="1" t="s">
        <v>3461</v>
      </c>
      <c r="E3873" s="1">
        <v>2017</v>
      </c>
      <c r="F3873" s="1" t="s">
        <v>3462</v>
      </c>
      <c r="G3873" s="1" t="s">
        <v>3463</v>
      </c>
      <c r="H3873" s="8" t="str">
        <f>HYPERLINK("https://doi.org/"&amp;G3873)</f>
        <v>https://doi.org/10.3390/rs9030184</v>
      </c>
      <c r="I3873" s="1" t="s">
        <v>3464</v>
      </c>
      <c r="J3873" s="1" t="s">
        <v>2820</v>
      </c>
      <c r="K3873" s="2">
        <v>1</v>
      </c>
      <c r="M3873" s="2" t="s">
        <v>3474</v>
      </c>
      <c r="N3873" s="9">
        <f>S3873*Unit_conversion!$C$5</f>
        <v>1.0915403988947665</v>
      </c>
      <c r="O3873" s="2"/>
      <c r="P3873" s="2"/>
      <c r="Q3873" s="2"/>
      <c r="R3873" s="10"/>
      <c r="S3873" s="2">
        <v>31</v>
      </c>
      <c r="T3873" s="2"/>
      <c r="U3873" s="16" t="s">
        <v>175</v>
      </c>
      <c r="V3873" s="2" t="s">
        <v>1090</v>
      </c>
      <c r="W3873" s="2" t="s">
        <v>3468</v>
      </c>
      <c r="X3873" s="2" t="s">
        <v>1141</v>
      </c>
      <c r="Y3873" s="2"/>
    </row>
    <row r="3874" spans="1:32" ht="14.25" customHeight="1">
      <c r="A3874" s="1">
        <v>3549</v>
      </c>
      <c r="B3874" s="2">
        <v>1</v>
      </c>
      <c r="C3874" s="1" t="s">
        <v>3460</v>
      </c>
      <c r="D3874" s="1" t="s">
        <v>3461</v>
      </c>
      <c r="E3874" s="1">
        <v>2017</v>
      </c>
      <c r="F3874" s="1" t="s">
        <v>3462</v>
      </c>
      <c r="G3874" s="1" t="s">
        <v>3463</v>
      </c>
      <c r="H3874" s="8" t="str">
        <f>HYPERLINK("https://doi.org/"&amp;G3874)</f>
        <v>https://doi.org/10.3390/rs9030184</v>
      </c>
      <c r="I3874" s="1" t="s">
        <v>3464</v>
      </c>
      <c r="J3874" s="1" t="s">
        <v>2820</v>
      </c>
      <c r="K3874" s="2">
        <v>1</v>
      </c>
      <c r="M3874" s="2" t="s">
        <v>3474</v>
      </c>
      <c r="N3874" s="9">
        <f>S3874*Unit_conversion!$C$5</f>
        <v>0.7394305927996806</v>
      </c>
      <c r="O3874" s="2"/>
      <c r="P3874" s="2"/>
      <c r="Q3874" s="2"/>
      <c r="R3874" s="10"/>
      <c r="S3874" s="2">
        <v>21</v>
      </c>
      <c r="T3874" s="2"/>
      <c r="U3874" s="16" t="s">
        <v>175</v>
      </c>
      <c r="V3874" s="2" t="s">
        <v>3469</v>
      </c>
      <c r="W3874" s="2" t="s">
        <v>3470</v>
      </c>
      <c r="X3874" s="2" t="s">
        <v>1141</v>
      </c>
      <c r="Y3874" s="2"/>
    </row>
    <row r="3875" spans="1:32" ht="14.25" customHeight="1">
      <c r="A3875" s="1">
        <v>3549</v>
      </c>
      <c r="B3875" s="2">
        <v>1</v>
      </c>
      <c r="C3875" s="1" t="s">
        <v>3460</v>
      </c>
      <c r="D3875" s="1" t="s">
        <v>3461</v>
      </c>
      <c r="E3875" s="1">
        <v>2017</v>
      </c>
      <c r="F3875" s="1" t="s">
        <v>3462</v>
      </c>
      <c r="G3875" s="1" t="s">
        <v>3463</v>
      </c>
      <c r="H3875" s="8" t="str">
        <f>HYPERLINK("https://doi.org/"&amp;G3875)</f>
        <v>https://doi.org/10.3390/rs9030184</v>
      </c>
      <c r="I3875" s="1" t="s">
        <v>3464</v>
      </c>
      <c r="J3875" s="1" t="s">
        <v>2820</v>
      </c>
      <c r="K3875" s="2">
        <v>1</v>
      </c>
      <c r="M3875" s="2" t="s">
        <v>3474</v>
      </c>
      <c r="N3875" s="9">
        <f>S3875*Unit_conversion!$C$5</f>
        <v>2.1478698171800246</v>
      </c>
      <c r="O3875" s="2"/>
      <c r="P3875" s="2"/>
      <c r="Q3875" s="2"/>
      <c r="R3875" s="10"/>
      <c r="S3875" s="2">
        <v>61</v>
      </c>
      <c r="T3875" s="2"/>
      <c r="U3875" s="16" t="s">
        <v>175</v>
      </c>
      <c r="V3875" s="2" t="s">
        <v>3471</v>
      </c>
      <c r="W3875" s="2" t="s">
        <v>3472</v>
      </c>
      <c r="X3875" s="2" t="s">
        <v>1141</v>
      </c>
      <c r="Y3875" s="2"/>
      <c r="Z3875" s="2"/>
      <c r="AA3875" s="2"/>
      <c r="AB3875" s="2"/>
      <c r="AC3875" s="2"/>
      <c r="AD3875" s="2"/>
      <c r="AE3875" s="2"/>
      <c r="AF3875" s="2"/>
    </row>
    <row r="3876" spans="1:32" ht="14.25" customHeight="1">
      <c r="A3876" s="1">
        <v>3549</v>
      </c>
      <c r="B3876" s="2">
        <v>1</v>
      </c>
      <c r="C3876" s="1" t="s">
        <v>3460</v>
      </c>
      <c r="D3876" s="1" t="s">
        <v>3461</v>
      </c>
      <c r="E3876" s="1">
        <v>2017</v>
      </c>
      <c r="F3876" s="1" t="s">
        <v>3462</v>
      </c>
      <c r="G3876" s="1" t="s">
        <v>3463</v>
      </c>
      <c r="H3876" s="8" t="str">
        <f>HYPERLINK("https://doi.org/"&amp;G3876)</f>
        <v>https://doi.org/10.3390/rs9030184</v>
      </c>
      <c r="I3876" s="1" t="s">
        <v>3464</v>
      </c>
      <c r="J3876" s="1" t="s">
        <v>2820</v>
      </c>
      <c r="K3876" s="2">
        <v>1</v>
      </c>
      <c r="M3876" s="2" t="s">
        <v>3475</v>
      </c>
      <c r="N3876" s="9">
        <f>S3876*Unit_conversion!$C$5</f>
        <v>0.59858667036164614</v>
      </c>
      <c r="O3876" s="2"/>
      <c r="P3876" s="2"/>
      <c r="Q3876" s="2"/>
      <c r="R3876" s="10"/>
      <c r="S3876" s="2">
        <v>17</v>
      </c>
      <c r="T3876" s="2"/>
      <c r="U3876" s="16" t="s">
        <v>175</v>
      </c>
      <c r="V3876" s="2" t="s">
        <v>3466</v>
      </c>
      <c r="W3876" s="2" t="s">
        <v>3467</v>
      </c>
      <c r="X3876" s="2" t="s">
        <v>1141</v>
      </c>
      <c r="Y3876" s="2"/>
      <c r="Z3876" s="2"/>
      <c r="AA3876" s="2"/>
      <c r="AB3876" s="2"/>
      <c r="AC3876" s="2"/>
      <c r="AD3876" s="2"/>
      <c r="AE3876" s="2"/>
      <c r="AF3876" s="2"/>
    </row>
    <row r="3877" spans="1:32" ht="14.25" customHeight="1">
      <c r="A3877" s="1">
        <v>3549</v>
      </c>
      <c r="B3877" s="2">
        <v>1</v>
      </c>
      <c r="C3877" s="1" t="s">
        <v>3460</v>
      </c>
      <c r="D3877" s="1" t="s">
        <v>3461</v>
      </c>
      <c r="E3877" s="1">
        <v>2017</v>
      </c>
      <c r="F3877" s="1" t="s">
        <v>3462</v>
      </c>
      <c r="G3877" s="1" t="s">
        <v>3463</v>
      </c>
      <c r="H3877" s="8" t="str">
        <f>HYPERLINK("https://doi.org/"&amp;G3877)</f>
        <v>https://doi.org/10.3390/rs9030184</v>
      </c>
      <c r="I3877" s="1" t="s">
        <v>3464</v>
      </c>
      <c r="J3877" s="1" t="s">
        <v>2820</v>
      </c>
      <c r="K3877" s="2">
        <v>1</v>
      </c>
      <c r="M3877" s="2" t="s">
        <v>3475</v>
      </c>
      <c r="N3877" s="9">
        <f>S3877*Unit_conversion!$C$5</f>
        <v>1.1619623601137838</v>
      </c>
      <c r="O3877" s="2"/>
      <c r="P3877" s="2"/>
      <c r="Q3877" s="2"/>
      <c r="R3877" s="10"/>
      <c r="S3877" s="2">
        <v>33</v>
      </c>
      <c r="T3877" s="2"/>
      <c r="U3877" s="16" t="s">
        <v>175</v>
      </c>
      <c r="V3877" s="2" t="s">
        <v>1090</v>
      </c>
      <c r="W3877" s="2" t="s">
        <v>3468</v>
      </c>
      <c r="X3877" s="2" t="s">
        <v>1141</v>
      </c>
      <c r="Y3877" s="2"/>
      <c r="Z3877" s="2"/>
      <c r="AA3877" s="2"/>
      <c r="AB3877" s="2"/>
      <c r="AC3877" s="2"/>
      <c r="AD3877" s="2"/>
      <c r="AE3877" s="2"/>
      <c r="AF3877" s="2"/>
    </row>
    <row r="3878" spans="1:32" ht="14.25" customHeight="1">
      <c r="A3878" s="1">
        <v>3549</v>
      </c>
      <c r="B3878" s="2">
        <v>1</v>
      </c>
      <c r="C3878" s="1" t="s">
        <v>3460</v>
      </c>
      <c r="D3878" s="1" t="s">
        <v>3461</v>
      </c>
      <c r="E3878" s="1">
        <v>2017</v>
      </c>
      <c r="F3878" s="1" t="s">
        <v>3462</v>
      </c>
      <c r="G3878" s="1" t="s">
        <v>3463</v>
      </c>
      <c r="H3878" s="8" t="str">
        <f>HYPERLINK("https://doi.org/"&amp;G3878)</f>
        <v>https://doi.org/10.3390/rs9030184</v>
      </c>
      <c r="I3878" s="1" t="s">
        <v>3464</v>
      </c>
      <c r="J3878" s="1" t="s">
        <v>2820</v>
      </c>
      <c r="K3878" s="2">
        <v>1</v>
      </c>
      <c r="M3878" s="2" t="s">
        <v>3475</v>
      </c>
      <c r="N3878" s="9">
        <f>S3878*Unit_conversion!$C$5</f>
        <v>0.77464157340918915</v>
      </c>
      <c r="O3878" s="2"/>
      <c r="P3878" s="2"/>
      <c r="Q3878" s="2"/>
      <c r="R3878" s="10"/>
      <c r="S3878" s="2">
        <v>22</v>
      </c>
      <c r="T3878" s="2"/>
      <c r="U3878" s="16" t="s">
        <v>175</v>
      </c>
      <c r="V3878" s="2" t="s">
        <v>3469</v>
      </c>
      <c r="W3878" s="2" t="s">
        <v>3470</v>
      </c>
      <c r="X3878" s="2" t="s">
        <v>1141</v>
      </c>
      <c r="Y3878" s="2"/>
      <c r="Z3878" s="2"/>
      <c r="AA3878" s="2"/>
      <c r="AB3878" s="2"/>
      <c r="AC3878" s="2"/>
      <c r="AD3878" s="2"/>
      <c r="AE3878" s="2"/>
      <c r="AF3878" s="2"/>
    </row>
    <row r="3879" spans="1:32" ht="14.25" customHeight="1">
      <c r="A3879" s="1">
        <v>3549</v>
      </c>
      <c r="B3879" s="2">
        <v>1</v>
      </c>
      <c r="C3879" s="1" t="s">
        <v>3460</v>
      </c>
      <c r="D3879" s="1" t="s">
        <v>3461</v>
      </c>
      <c r="E3879" s="1">
        <v>2017</v>
      </c>
      <c r="F3879" s="1" t="s">
        <v>3462</v>
      </c>
      <c r="G3879" s="1" t="s">
        <v>3463</v>
      </c>
      <c r="H3879" s="8" t="str">
        <f>HYPERLINK("https://doi.org/"&amp;G3879)</f>
        <v>https://doi.org/10.3390/rs9030184</v>
      </c>
      <c r="I3879" s="1" t="s">
        <v>3464</v>
      </c>
      <c r="J3879" s="1" t="s">
        <v>2820</v>
      </c>
      <c r="K3879" s="2">
        <v>1</v>
      </c>
      <c r="M3879" s="2" t="s">
        <v>3475</v>
      </c>
      <c r="N3879" s="9">
        <f>S3879*Unit_conversion!$C$5</f>
        <v>2.1478698171800246</v>
      </c>
      <c r="O3879" s="2"/>
      <c r="P3879" s="2"/>
      <c r="Q3879" s="2"/>
      <c r="R3879" s="10"/>
      <c r="S3879" s="2">
        <v>61</v>
      </c>
      <c r="T3879" s="2"/>
      <c r="U3879" s="16" t="s">
        <v>175</v>
      </c>
      <c r="V3879" s="2" t="s">
        <v>3471</v>
      </c>
      <c r="W3879" s="2" t="s">
        <v>3472</v>
      </c>
      <c r="X3879" s="2" t="s">
        <v>1141</v>
      </c>
      <c r="Y3879" s="2"/>
      <c r="Z3879" s="2"/>
      <c r="AA3879" s="2"/>
      <c r="AB3879" s="2"/>
      <c r="AC3879" s="2"/>
      <c r="AD3879" s="2"/>
      <c r="AE3879" s="2"/>
      <c r="AF3879" s="2"/>
    </row>
    <row r="3880" spans="1:32" ht="14.25" customHeight="1">
      <c r="A3880" s="1">
        <v>3523</v>
      </c>
      <c r="B3880" s="2">
        <v>1</v>
      </c>
      <c r="C3880" s="1" t="s">
        <v>3476</v>
      </c>
      <c r="D3880" s="1" t="s">
        <v>3477</v>
      </c>
      <c r="E3880" s="1">
        <v>2017</v>
      </c>
      <c r="F3880" s="1" t="s">
        <v>3478</v>
      </c>
      <c r="G3880" s="1" t="s">
        <v>3479</v>
      </c>
      <c r="H3880" s="8" t="str">
        <f>HYPERLINK("https://doi.org/"&amp;G3880)</f>
        <v>https://doi.org/10.3390/rs9040307</v>
      </c>
      <c r="I3880" s="1" t="s">
        <v>3480</v>
      </c>
      <c r="J3880" s="1" t="s">
        <v>2820</v>
      </c>
      <c r="K3880" s="2">
        <v>1</v>
      </c>
      <c r="L3880" s="2">
        <v>30</v>
      </c>
      <c r="M3880" s="2" t="s">
        <v>3481</v>
      </c>
      <c r="N3880" s="16">
        <v>1.66</v>
      </c>
      <c r="O3880" s="2"/>
      <c r="Q3880" s="2"/>
      <c r="R3880" s="10"/>
      <c r="S3880" s="2"/>
      <c r="T3880" s="2"/>
      <c r="U3880" s="2" t="s">
        <v>35</v>
      </c>
      <c r="V3880" s="2" t="s">
        <v>123</v>
      </c>
      <c r="W3880" s="2" t="s">
        <v>333</v>
      </c>
      <c r="X3880" s="2" t="s">
        <v>1141</v>
      </c>
      <c r="Y3880" s="2" t="s">
        <v>3482</v>
      </c>
      <c r="Z3880" s="2"/>
      <c r="AA3880" s="2"/>
      <c r="AB3880" s="2"/>
      <c r="AC3880" s="2"/>
      <c r="AD3880" s="2"/>
      <c r="AE3880" s="2"/>
      <c r="AF3880" s="2"/>
    </row>
    <row r="3881" spans="1:32" ht="14.25" customHeight="1">
      <c r="A3881" s="1">
        <v>3523</v>
      </c>
      <c r="B3881" s="2">
        <v>1</v>
      </c>
      <c r="C3881" s="1" t="s">
        <v>3476</v>
      </c>
      <c r="D3881" s="1" t="s">
        <v>3477</v>
      </c>
      <c r="E3881" s="1">
        <v>2017</v>
      </c>
      <c r="F3881" s="1" t="s">
        <v>3478</v>
      </c>
      <c r="G3881" s="1" t="s">
        <v>3479</v>
      </c>
      <c r="H3881" s="8" t="str">
        <f>HYPERLINK("https://doi.org/"&amp;G3881)</f>
        <v>https://doi.org/10.3390/rs9040307</v>
      </c>
      <c r="I3881" s="1" t="s">
        <v>3480</v>
      </c>
      <c r="J3881" s="1" t="s">
        <v>2820</v>
      </c>
      <c r="K3881" s="2">
        <v>1</v>
      </c>
      <c r="L3881" s="2">
        <v>30</v>
      </c>
      <c r="M3881" s="2" t="s">
        <v>2150</v>
      </c>
      <c r="N3881" s="16">
        <v>1.25</v>
      </c>
      <c r="O3881" s="2"/>
      <c r="Q3881" s="2"/>
      <c r="R3881" s="10"/>
      <c r="S3881" s="2"/>
      <c r="T3881" s="2"/>
      <c r="U3881" s="2" t="s">
        <v>35</v>
      </c>
      <c r="V3881" s="2" t="s">
        <v>123</v>
      </c>
      <c r="W3881" s="2" t="s">
        <v>333</v>
      </c>
      <c r="X3881" s="2" t="s">
        <v>1141</v>
      </c>
      <c r="Y3881" s="2" t="s">
        <v>3482</v>
      </c>
      <c r="Z3881" s="2"/>
      <c r="AA3881" s="2"/>
      <c r="AB3881" s="2"/>
      <c r="AC3881" s="2"/>
      <c r="AD3881" s="2"/>
      <c r="AE3881" s="2"/>
      <c r="AF3881" s="2"/>
    </row>
    <row r="3882" spans="1:32" ht="14.25" customHeight="1">
      <c r="A3882" s="1">
        <v>3523</v>
      </c>
      <c r="B3882" s="2">
        <v>1</v>
      </c>
      <c r="C3882" s="1" t="s">
        <v>3476</v>
      </c>
      <c r="D3882" s="1" t="s">
        <v>3477</v>
      </c>
      <c r="E3882" s="1">
        <v>2017</v>
      </c>
      <c r="F3882" s="1" t="s">
        <v>3478</v>
      </c>
      <c r="G3882" s="1" t="s">
        <v>3479</v>
      </c>
      <c r="H3882" s="8" t="str">
        <f>HYPERLINK("https://doi.org/"&amp;G3882)</f>
        <v>https://doi.org/10.3390/rs9040307</v>
      </c>
      <c r="I3882" s="1" t="s">
        <v>3480</v>
      </c>
      <c r="J3882" s="1" t="s">
        <v>2820</v>
      </c>
      <c r="K3882" s="2">
        <v>1</v>
      </c>
      <c r="L3882" s="2">
        <v>30</v>
      </c>
      <c r="M3882" s="2" t="s">
        <v>3483</v>
      </c>
      <c r="N3882" s="16">
        <v>2.85</v>
      </c>
      <c r="O3882" s="2"/>
      <c r="Q3882" s="2"/>
      <c r="R3882" s="10"/>
      <c r="S3882" s="2"/>
      <c r="T3882" s="2"/>
      <c r="U3882" s="2" t="s">
        <v>35</v>
      </c>
      <c r="V3882" s="2" t="s">
        <v>123</v>
      </c>
      <c r="W3882" s="2" t="s">
        <v>333</v>
      </c>
      <c r="X3882" s="2" t="s">
        <v>1141</v>
      </c>
      <c r="Y3882" s="2" t="s">
        <v>3482</v>
      </c>
      <c r="Z3882" s="2"/>
      <c r="AA3882" s="2"/>
      <c r="AB3882" s="2"/>
      <c r="AC3882" s="2"/>
      <c r="AD3882" s="2"/>
      <c r="AE3882" s="2"/>
      <c r="AF3882" s="2"/>
    </row>
    <row r="3883" spans="1:32" ht="14.25" customHeight="1">
      <c r="A3883" s="1">
        <v>3523</v>
      </c>
      <c r="B3883" s="2">
        <v>1</v>
      </c>
      <c r="C3883" s="1" t="s">
        <v>3476</v>
      </c>
      <c r="D3883" s="1" t="s">
        <v>3477</v>
      </c>
      <c r="E3883" s="1">
        <v>2017</v>
      </c>
      <c r="F3883" s="1" t="s">
        <v>3478</v>
      </c>
      <c r="G3883" s="1" t="s">
        <v>3479</v>
      </c>
      <c r="H3883" s="8" t="str">
        <f>HYPERLINK("https://doi.org/"&amp;G3883)</f>
        <v>https://doi.org/10.3390/rs9040307</v>
      </c>
      <c r="I3883" s="1" t="s">
        <v>3480</v>
      </c>
      <c r="J3883" s="1" t="s">
        <v>2820</v>
      </c>
      <c r="K3883" s="2">
        <v>1</v>
      </c>
      <c r="L3883" s="2">
        <v>30</v>
      </c>
      <c r="M3883" s="2" t="s">
        <v>459</v>
      </c>
      <c r="N3883" s="16">
        <v>1.64</v>
      </c>
      <c r="O3883" s="2"/>
      <c r="Q3883" s="2"/>
      <c r="R3883" s="10"/>
      <c r="S3883" s="2"/>
      <c r="T3883" s="2"/>
      <c r="U3883" s="2" t="s">
        <v>35</v>
      </c>
      <c r="V3883" s="2" t="s">
        <v>123</v>
      </c>
      <c r="W3883" s="2" t="s">
        <v>333</v>
      </c>
      <c r="X3883" s="2" t="s">
        <v>1141</v>
      </c>
      <c r="Y3883" s="2" t="s">
        <v>3482</v>
      </c>
      <c r="Z3883" s="2"/>
      <c r="AA3883" s="2"/>
      <c r="AB3883" s="2"/>
      <c r="AC3883" s="2"/>
      <c r="AD3883" s="2"/>
      <c r="AE3883" s="2"/>
      <c r="AF3883" s="2"/>
    </row>
    <row r="3884" spans="1:32" ht="14.25" customHeight="1">
      <c r="A3884" s="1">
        <v>3523</v>
      </c>
      <c r="B3884" s="2">
        <v>1</v>
      </c>
      <c r="C3884" s="1" t="s">
        <v>3476</v>
      </c>
      <c r="D3884" s="1" t="s">
        <v>3477</v>
      </c>
      <c r="E3884" s="1">
        <v>2017</v>
      </c>
      <c r="F3884" s="1" t="s">
        <v>3478</v>
      </c>
      <c r="G3884" s="1" t="s">
        <v>3479</v>
      </c>
      <c r="H3884" s="8" t="str">
        <f>HYPERLINK("https://doi.org/"&amp;G3884)</f>
        <v>https://doi.org/10.3390/rs9040307</v>
      </c>
      <c r="I3884" s="1" t="s">
        <v>3480</v>
      </c>
      <c r="J3884" s="1" t="s">
        <v>2820</v>
      </c>
      <c r="K3884" s="2">
        <v>1</v>
      </c>
      <c r="L3884" s="2">
        <v>25</v>
      </c>
      <c r="M3884" s="2" t="s">
        <v>3481</v>
      </c>
      <c r="N3884" s="16">
        <v>0.28999999999999998</v>
      </c>
      <c r="O3884" s="2"/>
      <c r="Q3884" s="2"/>
      <c r="R3884" s="10"/>
      <c r="S3884" s="2"/>
      <c r="T3884" s="2"/>
      <c r="U3884" s="2" t="s">
        <v>35</v>
      </c>
      <c r="V3884" s="2" t="s">
        <v>123</v>
      </c>
      <c r="W3884" s="2" t="s">
        <v>333</v>
      </c>
      <c r="X3884" s="2" t="s">
        <v>1141</v>
      </c>
      <c r="Y3884" s="2" t="s">
        <v>3484</v>
      </c>
      <c r="Z3884" s="2"/>
      <c r="AA3884" s="2"/>
      <c r="AB3884" s="2"/>
      <c r="AC3884" s="2"/>
      <c r="AD3884" s="2"/>
      <c r="AE3884" s="2"/>
      <c r="AF3884" s="2"/>
    </row>
    <row r="3885" spans="1:32" ht="14.25" customHeight="1">
      <c r="A3885" s="1">
        <v>3523</v>
      </c>
      <c r="B3885" s="2">
        <v>1</v>
      </c>
      <c r="C3885" s="1" t="s">
        <v>3476</v>
      </c>
      <c r="D3885" s="1" t="s">
        <v>3477</v>
      </c>
      <c r="E3885" s="1">
        <v>2017</v>
      </c>
      <c r="F3885" s="1" t="s">
        <v>3478</v>
      </c>
      <c r="G3885" s="1" t="s">
        <v>3479</v>
      </c>
      <c r="H3885" s="8" t="str">
        <f>HYPERLINK("https://doi.org/"&amp;G3885)</f>
        <v>https://doi.org/10.3390/rs9040307</v>
      </c>
      <c r="I3885" s="1" t="s">
        <v>3480</v>
      </c>
      <c r="J3885" s="1" t="s">
        <v>2820</v>
      </c>
      <c r="K3885" s="2">
        <v>1</v>
      </c>
      <c r="L3885" s="2">
        <v>25</v>
      </c>
      <c r="M3885" s="2" t="s">
        <v>2150</v>
      </c>
      <c r="N3885" s="16">
        <v>0.4</v>
      </c>
      <c r="O3885" s="2"/>
      <c r="Q3885" s="2"/>
      <c r="R3885" s="10"/>
      <c r="S3885" s="2"/>
      <c r="T3885" s="2"/>
      <c r="U3885" s="2" t="s">
        <v>35</v>
      </c>
      <c r="V3885" s="2" t="s">
        <v>123</v>
      </c>
      <c r="W3885" s="2" t="s">
        <v>333</v>
      </c>
      <c r="X3885" s="2" t="s">
        <v>1141</v>
      </c>
      <c r="Y3885" s="2" t="s">
        <v>3484</v>
      </c>
    </row>
    <row r="3886" spans="1:32" ht="14.25" customHeight="1">
      <c r="A3886" s="1">
        <v>3523</v>
      </c>
      <c r="B3886" s="2">
        <v>1</v>
      </c>
      <c r="C3886" s="1" t="s">
        <v>3476</v>
      </c>
      <c r="D3886" s="1" t="s">
        <v>3477</v>
      </c>
      <c r="E3886" s="1">
        <v>2017</v>
      </c>
      <c r="F3886" s="1" t="s">
        <v>3478</v>
      </c>
      <c r="G3886" s="1" t="s">
        <v>3479</v>
      </c>
      <c r="H3886" s="8" t="str">
        <f>HYPERLINK("https://doi.org/"&amp;G3886)</f>
        <v>https://doi.org/10.3390/rs9040307</v>
      </c>
      <c r="I3886" s="1" t="s">
        <v>3480</v>
      </c>
      <c r="J3886" s="1" t="s">
        <v>2820</v>
      </c>
      <c r="K3886" s="2">
        <v>1</v>
      </c>
      <c r="L3886" s="2">
        <v>25</v>
      </c>
      <c r="M3886" s="2" t="s">
        <v>3483</v>
      </c>
      <c r="N3886" s="16">
        <v>0.32</v>
      </c>
      <c r="O3886" s="2"/>
      <c r="Q3886" s="2"/>
      <c r="R3886" s="10"/>
      <c r="S3886" s="2"/>
      <c r="T3886" s="2"/>
      <c r="U3886" s="2" t="s">
        <v>35</v>
      </c>
      <c r="V3886" s="2" t="s">
        <v>123</v>
      </c>
      <c r="W3886" s="2" t="s">
        <v>333</v>
      </c>
      <c r="X3886" s="2" t="s">
        <v>1141</v>
      </c>
      <c r="Y3886" s="2" t="s">
        <v>3484</v>
      </c>
    </row>
    <row r="3887" spans="1:32" ht="14.25" customHeight="1">
      <c r="A3887" s="1">
        <v>3523</v>
      </c>
      <c r="B3887" s="2">
        <v>1</v>
      </c>
      <c r="C3887" s="1" t="s">
        <v>3476</v>
      </c>
      <c r="D3887" s="1" t="s">
        <v>3477</v>
      </c>
      <c r="E3887" s="1">
        <v>2017</v>
      </c>
      <c r="F3887" s="1" t="s">
        <v>3478</v>
      </c>
      <c r="G3887" s="1" t="s">
        <v>3479</v>
      </c>
      <c r="H3887" s="8" t="str">
        <f>HYPERLINK("https://doi.org/"&amp;G3887)</f>
        <v>https://doi.org/10.3390/rs9040307</v>
      </c>
      <c r="I3887" s="1" t="s">
        <v>3480</v>
      </c>
      <c r="J3887" s="1" t="s">
        <v>2820</v>
      </c>
      <c r="K3887" s="2">
        <v>1</v>
      </c>
      <c r="L3887" s="2">
        <v>25</v>
      </c>
      <c r="M3887" s="2" t="s">
        <v>459</v>
      </c>
      <c r="N3887" s="16">
        <v>0.67</v>
      </c>
      <c r="O3887" s="2"/>
      <c r="Q3887" s="2"/>
      <c r="R3887" s="10"/>
      <c r="S3887" s="2"/>
      <c r="T3887" s="2"/>
      <c r="U3887" s="2" t="s">
        <v>35</v>
      </c>
      <c r="V3887" s="2" t="s">
        <v>123</v>
      </c>
      <c r="W3887" s="2" t="s">
        <v>333</v>
      </c>
      <c r="X3887" s="2" t="s">
        <v>1141</v>
      </c>
      <c r="Y3887" s="2" t="s">
        <v>3484</v>
      </c>
      <c r="Z3887" s="2"/>
      <c r="AA3887" s="2"/>
      <c r="AB3887" s="2"/>
    </row>
    <row r="3888" spans="1:32" ht="14.25" customHeight="1">
      <c r="A3888" s="1">
        <v>3509</v>
      </c>
      <c r="B3888" s="2">
        <v>1</v>
      </c>
      <c r="C3888" s="1" t="s">
        <v>3485</v>
      </c>
      <c r="D3888" s="1" t="s">
        <v>3486</v>
      </c>
      <c r="E3888" s="1">
        <v>2017</v>
      </c>
      <c r="F3888" s="1" t="s">
        <v>3487</v>
      </c>
      <c r="G3888" s="1" t="s">
        <v>3488</v>
      </c>
      <c r="H3888" s="8" t="str">
        <f>HYPERLINK("https://doi.org/"&amp;G3888)</f>
        <v>https://doi.org/10.3390/rs9050436</v>
      </c>
      <c r="I3888" s="1" t="s">
        <v>3489</v>
      </c>
      <c r="J3888" s="1" t="s">
        <v>2820</v>
      </c>
      <c r="K3888" s="2">
        <v>1</v>
      </c>
      <c r="L3888" s="2">
        <v>14</v>
      </c>
      <c r="M3888" s="2" t="s">
        <v>65</v>
      </c>
      <c r="N3888" s="16">
        <f t="shared" ref="N3888:N3895" si="77">P3888/R3888</f>
        <v>2.64</v>
      </c>
      <c r="O3888" s="2"/>
      <c r="P3888" s="2">
        <v>0.11</v>
      </c>
      <c r="Q3888" s="2"/>
      <c r="R3888" s="10">
        <f t="shared" ref="R3888:R3895" si="78">1/24</f>
        <v>4.1666666666666664E-2</v>
      </c>
      <c r="S3888" s="2"/>
      <c r="T3888" s="2"/>
      <c r="U3888" s="2" t="s">
        <v>26</v>
      </c>
      <c r="V3888" s="2" t="s">
        <v>29</v>
      </c>
      <c r="X3888" s="2" t="s">
        <v>1141</v>
      </c>
      <c r="Y3888" s="2" t="s">
        <v>840</v>
      </c>
      <c r="Z3888" s="2" t="s">
        <v>3490</v>
      </c>
      <c r="AB3888" s="2">
        <v>2009</v>
      </c>
    </row>
    <row r="3889" spans="1:28" ht="14.25" customHeight="1">
      <c r="A3889" s="1">
        <v>3509</v>
      </c>
      <c r="B3889" s="2">
        <v>1</v>
      </c>
      <c r="C3889" s="1" t="s">
        <v>3485</v>
      </c>
      <c r="D3889" s="1" t="s">
        <v>3486</v>
      </c>
      <c r="E3889" s="1">
        <v>2017</v>
      </c>
      <c r="F3889" s="1" t="s">
        <v>3487</v>
      </c>
      <c r="G3889" s="1" t="s">
        <v>3488</v>
      </c>
      <c r="H3889" s="8" t="str">
        <f>HYPERLINK("https://doi.org/"&amp;G3889)</f>
        <v>https://doi.org/10.3390/rs9050436</v>
      </c>
      <c r="I3889" s="1" t="s">
        <v>3489</v>
      </c>
      <c r="J3889" s="1" t="s">
        <v>2820</v>
      </c>
      <c r="K3889" s="2">
        <v>1</v>
      </c>
      <c r="L3889" s="2">
        <v>11</v>
      </c>
      <c r="M3889" s="2" t="s">
        <v>65</v>
      </c>
      <c r="N3889" s="16">
        <f t="shared" si="77"/>
        <v>2.88</v>
      </c>
      <c r="O3889" s="2"/>
      <c r="P3889" s="2">
        <v>0.12</v>
      </c>
      <c r="R3889" s="10">
        <f t="shared" si="78"/>
        <v>4.1666666666666664E-2</v>
      </c>
      <c r="U3889" s="2" t="s">
        <v>26</v>
      </c>
      <c r="V3889" s="2" t="s">
        <v>29</v>
      </c>
      <c r="X3889" s="2" t="s">
        <v>1141</v>
      </c>
      <c r="Y3889" s="2" t="s">
        <v>840</v>
      </c>
      <c r="Z3889" s="2" t="s">
        <v>3490</v>
      </c>
      <c r="AB3889" s="2">
        <v>2010</v>
      </c>
    </row>
    <row r="3890" spans="1:28" ht="14.25" customHeight="1">
      <c r="A3890" s="1">
        <v>3509</v>
      </c>
      <c r="B3890" s="2">
        <v>1</v>
      </c>
      <c r="C3890" s="1" t="s">
        <v>3485</v>
      </c>
      <c r="D3890" s="1" t="s">
        <v>3486</v>
      </c>
      <c r="E3890" s="1">
        <v>2017</v>
      </c>
      <c r="F3890" s="1" t="s">
        <v>3487</v>
      </c>
      <c r="G3890" s="1" t="s">
        <v>3488</v>
      </c>
      <c r="H3890" s="8" t="str">
        <f>HYPERLINK("https://doi.org/"&amp;G3890)</f>
        <v>https://doi.org/10.3390/rs9050436</v>
      </c>
      <c r="I3890" s="1" t="s">
        <v>3489</v>
      </c>
      <c r="J3890" s="1" t="s">
        <v>2820</v>
      </c>
      <c r="K3890" s="2">
        <v>1</v>
      </c>
      <c r="L3890" s="2">
        <v>10</v>
      </c>
      <c r="M3890" s="2" t="s">
        <v>65</v>
      </c>
      <c r="N3890" s="16">
        <f t="shared" si="77"/>
        <v>2.88</v>
      </c>
      <c r="O3890" s="2"/>
      <c r="P3890" s="2">
        <v>0.12</v>
      </c>
      <c r="Q3890" s="2"/>
      <c r="R3890" s="10">
        <f t="shared" si="78"/>
        <v>4.1666666666666664E-2</v>
      </c>
      <c r="U3890" s="2" t="s">
        <v>26</v>
      </c>
      <c r="V3890" s="2" t="s">
        <v>29</v>
      </c>
      <c r="X3890" s="2" t="s">
        <v>1141</v>
      </c>
      <c r="Y3890" s="2" t="s">
        <v>840</v>
      </c>
      <c r="Z3890" s="2" t="s">
        <v>3490</v>
      </c>
      <c r="AB3890" s="2">
        <v>2011</v>
      </c>
    </row>
    <row r="3891" spans="1:28" ht="14.25" customHeight="1">
      <c r="A3891" s="1">
        <v>3509</v>
      </c>
      <c r="B3891" s="2">
        <v>1</v>
      </c>
      <c r="C3891" s="1" t="s">
        <v>3485</v>
      </c>
      <c r="D3891" s="1" t="s">
        <v>3486</v>
      </c>
      <c r="E3891" s="1">
        <v>2017</v>
      </c>
      <c r="F3891" s="1" t="s">
        <v>3487</v>
      </c>
      <c r="G3891" s="1" t="s">
        <v>3488</v>
      </c>
      <c r="H3891" s="8" t="str">
        <f>HYPERLINK("https://doi.org/"&amp;G3891)</f>
        <v>https://doi.org/10.3390/rs9050436</v>
      </c>
      <c r="I3891" s="1" t="s">
        <v>3489</v>
      </c>
      <c r="J3891" s="1" t="s">
        <v>2820</v>
      </c>
      <c r="K3891" s="2">
        <v>1</v>
      </c>
      <c r="L3891" s="2">
        <v>11</v>
      </c>
      <c r="M3891" s="2" t="s">
        <v>65</v>
      </c>
      <c r="N3891" s="16">
        <f t="shared" si="77"/>
        <v>2.4000000000000004</v>
      </c>
      <c r="O3891" s="2"/>
      <c r="P3891" s="2">
        <v>0.1</v>
      </c>
      <c r="Q3891" s="2"/>
      <c r="R3891" s="10">
        <f t="shared" si="78"/>
        <v>4.1666666666666664E-2</v>
      </c>
      <c r="U3891" s="2" t="s">
        <v>26</v>
      </c>
      <c r="V3891" s="2" t="s">
        <v>29</v>
      </c>
      <c r="X3891" s="2" t="s">
        <v>1141</v>
      </c>
      <c r="Y3891" s="2" t="s">
        <v>840</v>
      </c>
      <c r="Z3891" s="2" t="s">
        <v>3490</v>
      </c>
      <c r="AB3891" s="2">
        <v>2012</v>
      </c>
    </row>
    <row r="3892" spans="1:28" ht="14.25" customHeight="1">
      <c r="A3892" s="1">
        <v>3509</v>
      </c>
      <c r="B3892" s="2">
        <v>1</v>
      </c>
      <c r="C3892" s="1" t="s">
        <v>3485</v>
      </c>
      <c r="D3892" s="1" t="s">
        <v>3486</v>
      </c>
      <c r="E3892" s="1">
        <v>2017</v>
      </c>
      <c r="F3892" s="1" t="s">
        <v>3487</v>
      </c>
      <c r="G3892" s="1" t="s">
        <v>3488</v>
      </c>
      <c r="H3892" s="8" t="str">
        <f>HYPERLINK("https://doi.org/"&amp;G3892)</f>
        <v>https://doi.org/10.3390/rs9050436</v>
      </c>
      <c r="I3892" s="1" t="s">
        <v>3489</v>
      </c>
      <c r="J3892" s="1" t="s">
        <v>2820</v>
      </c>
      <c r="K3892" s="2">
        <v>1</v>
      </c>
      <c r="L3892" s="2">
        <v>9</v>
      </c>
      <c r="M3892" s="2" t="s">
        <v>65</v>
      </c>
      <c r="N3892" s="16">
        <f t="shared" si="77"/>
        <v>1.2000000000000002</v>
      </c>
      <c r="O3892" s="2"/>
      <c r="P3892" s="2">
        <v>0.05</v>
      </c>
      <c r="Q3892" s="2"/>
      <c r="R3892" s="10">
        <f t="shared" si="78"/>
        <v>4.1666666666666664E-2</v>
      </c>
      <c r="U3892" s="2" t="s">
        <v>26</v>
      </c>
      <c r="V3892" s="2" t="s">
        <v>29</v>
      </c>
      <c r="X3892" s="2" t="s">
        <v>1141</v>
      </c>
      <c r="Y3892" s="2" t="s">
        <v>840</v>
      </c>
      <c r="Z3892" s="2" t="s">
        <v>3491</v>
      </c>
      <c r="AB3892" s="2">
        <v>2009</v>
      </c>
    </row>
    <row r="3893" spans="1:28" ht="14.25" customHeight="1">
      <c r="A3893" s="1">
        <v>3509</v>
      </c>
      <c r="B3893" s="2">
        <v>1</v>
      </c>
      <c r="C3893" s="1" t="s">
        <v>3485</v>
      </c>
      <c r="D3893" s="1" t="s">
        <v>3486</v>
      </c>
      <c r="E3893" s="1">
        <v>2017</v>
      </c>
      <c r="F3893" s="1" t="s">
        <v>3487</v>
      </c>
      <c r="G3893" s="1" t="s">
        <v>3488</v>
      </c>
      <c r="H3893" s="8" t="str">
        <f>HYPERLINK("https://doi.org/"&amp;G3893)</f>
        <v>https://doi.org/10.3390/rs9050436</v>
      </c>
      <c r="I3893" s="1" t="s">
        <v>3489</v>
      </c>
      <c r="J3893" s="1" t="s">
        <v>2820</v>
      </c>
      <c r="K3893" s="2">
        <v>1</v>
      </c>
      <c r="L3893" s="2">
        <v>9</v>
      </c>
      <c r="M3893" s="2" t="s">
        <v>65</v>
      </c>
      <c r="N3893" s="16">
        <f t="shared" si="77"/>
        <v>2.16</v>
      </c>
      <c r="O3893" s="2"/>
      <c r="P3893" s="2">
        <v>0.09</v>
      </c>
      <c r="Q3893" s="2"/>
      <c r="R3893" s="10">
        <f t="shared" si="78"/>
        <v>4.1666666666666664E-2</v>
      </c>
      <c r="U3893" s="2" t="s">
        <v>26</v>
      </c>
      <c r="V3893" s="2" t="s">
        <v>29</v>
      </c>
      <c r="X3893" s="2" t="s">
        <v>1141</v>
      </c>
      <c r="Y3893" s="2" t="s">
        <v>840</v>
      </c>
      <c r="Z3893" s="2" t="s">
        <v>3491</v>
      </c>
      <c r="AB3893" s="2">
        <v>2010</v>
      </c>
    </row>
    <row r="3894" spans="1:28" ht="14.25" customHeight="1">
      <c r="A3894" s="1">
        <v>3509</v>
      </c>
      <c r="B3894" s="2">
        <v>1</v>
      </c>
      <c r="C3894" s="1" t="s">
        <v>3485</v>
      </c>
      <c r="D3894" s="1" t="s">
        <v>3486</v>
      </c>
      <c r="E3894" s="1">
        <v>2017</v>
      </c>
      <c r="F3894" s="1" t="s">
        <v>3487</v>
      </c>
      <c r="G3894" s="1" t="s">
        <v>3488</v>
      </c>
      <c r="H3894" s="8" t="str">
        <f>HYPERLINK("https://doi.org/"&amp;G3894)</f>
        <v>https://doi.org/10.3390/rs9050436</v>
      </c>
      <c r="I3894" s="1" t="s">
        <v>3489</v>
      </c>
      <c r="J3894" s="1" t="s">
        <v>2820</v>
      </c>
      <c r="K3894" s="2">
        <v>1</v>
      </c>
      <c r="L3894" s="2">
        <v>8</v>
      </c>
      <c r="M3894" s="2" t="s">
        <v>65</v>
      </c>
      <c r="N3894" s="16">
        <f t="shared" si="77"/>
        <v>2.64</v>
      </c>
      <c r="O3894" s="2"/>
      <c r="P3894" s="2">
        <v>0.11</v>
      </c>
      <c r="Q3894" s="2"/>
      <c r="R3894" s="10">
        <f t="shared" si="78"/>
        <v>4.1666666666666664E-2</v>
      </c>
      <c r="U3894" s="2" t="s">
        <v>26</v>
      </c>
      <c r="V3894" s="2" t="s">
        <v>29</v>
      </c>
      <c r="X3894" s="2" t="s">
        <v>1141</v>
      </c>
      <c r="Y3894" s="2" t="s">
        <v>840</v>
      </c>
      <c r="Z3894" s="2" t="s">
        <v>3491</v>
      </c>
      <c r="AB3894" s="2">
        <v>2011</v>
      </c>
    </row>
    <row r="3895" spans="1:28" ht="14.25" customHeight="1">
      <c r="A3895" s="1">
        <v>3509</v>
      </c>
      <c r="B3895" s="2">
        <v>1</v>
      </c>
      <c r="C3895" s="1" t="s">
        <v>3485</v>
      </c>
      <c r="D3895" s="1" t="s">
        <v>3486</v>
      </c>
      <c r="E3895" s="1">
        <v>2017</v>
      </c>
      <c r="F3895" s="1" t="s">
        <v>3487</v>
      </c>
      <c r="G3895" s="1" t="s">
        <v>3488</v>
      </c>
      <c r="H3895" s="8" t="str">
        <f>HYPERLINK("https://doi.org/"&amp;G3895)</f>
        <v>https://doi.org/10.3390/rs9050436</v>
      </c>
      <c r="I3895" s="1" t="s">
        <v>3489</v>
      </c>
      <c r="J3895" s="1" t="s">
        <v>2820</v>
      </c>
      <c r="K3895" s="2">
        <v>1</v>
      </c>
      <c r="L3895" s="2">
        <v>8</v>
      </c>
      <c r="M3895" s="2" t="s">
        <v>65</v>
      </c>
      <c r="N3895" s="16">
        <f t="shared" si="77"/>
        <v>2.64</v>
      </c>
      <c r="O3895" s="2"/>
      <c r="P3895" s="2">
        <v>0.11</v>
      </c>
      <c r="Q3895" s="2"/>
      <c r="R3895" s="10">
        <f t="shared" si="78"/>
        <v>4.1666666666666664E-2</v>
      </c>
      <c r="U3895" s="2" t="s">
        <v>26</v>
      </c>
      <c r="V3895" s="2" t="s">
        <v>29</v>
      </c>
      <c r="X3895" s="2" t="s">
        <v>1141</v>
      </c>
      <c r="Y3895" s="2" t="s">
        <v>840</v>
      </c>
      <c r="Z3895" s="2" t="s">
        <v>3491</v>
      </c>
      <c r="AB3895" s="2">
        <v>2012</v>
      </c>
    </row>
    <row r="3896" spans="1:28" ht="14.25" customHeight="1">
      <c r="A3896" s="1">
        <v>3509</v>
      </c>
      <c r="B3896" s="2">
        <v>1</v>
      </c>
      <c r="C3896" s="1" t="s">
        <v>3485</v>
      </c>
      <c r="D3896" s="1" t="s">
        <v>3486</v>
      </c>
      <c r="E3896" s="1">
        <v>2017</v>
      </c>
      <c r="F3896" s="1" t="s">
        <v>3487</v>
      </c>
      <c r="G3896" s="1" t="s">
        <v>3488</v>
      </c>
      <c r="H3896" s="8" t="str">
        <f>HYPERLINK("https://doi.org/"&amp;G3896)</f>
        <v>https://doi.org/10.3390/rs9050436</v>
      </c>
      <c r="I3896" s="1" t="s">
        <v>3489</v>
      </c>
      <c r="J3896" s="1" t="s">
        <v>2820</v>
      </c>
      <c r="K3896" s="2">
        <v>1</v>
      </c>
      <c r="L3896" s="2">
        <v>14</v>
      </c>
      <c r="M3896" s="2" t="s">
        <v>65</v>
      </c>
      <c r="N3896" s="16">
        <v>0.93</v>
      </c>
      <c r="O3896" s="2"/>
      <c r="Q3896" s="2"/>
      <c r="R3896" s="4"/>
      <c r="U3896" s="2" t="s">
        <v>35</v>
      </c>
      <c r="V3896" s="2" t="s">
        <v>29</v>
      </c>
      <c r="X3896" s="2" t="s">
        <v>1141</v>
      </c>
      <c r="Y3896" s="2" t="s">
        <v>563</v>
      </c>
      <c r="Z3896" s="2" t="s">
        <v>3490</v>
      </c>
      <c r="AA3896" s="2"/>
      <c r="AB3896" s="2">
        <v>2009</v>
      </c>
    </row>
    <row r="3897" spans="1:28" ht="14.25" customHeight="1">
      <c r="A3897" s="1">
        <v>3509</v>
      </c>
      <c r="B3897" s="2">
        <v>1</v>
      </c>
      <c r="C3897" s="1" t="s">
        <v>3485</v>
      </c>
      <c r="D3897" s="1" t="s">
        <v>3486</v>
      </c>
      <c r="E3897" s="1">
        <v>2017</v>
      </c>
      <c r="F3897" s="1" t="s">
        <v>3487</v>
      </c>
      <c r="G3897" s="1" t="s">
        <v>3488</v>
      </c>
      <c r="H3897" s="8" t="str">
        <f>HYPERLINK("https://doi.org/"&amp;G3897)</f>
        <v>https://doi.org/10.3390/rs9050436</v>
      </c>
      <c r="I3897" s="1" t="s">
        <v>3489</v>
      </c>
      <c r="J3897" s="1" t="s">
        <v>2820</v>
      </c>
      <c r="K3897" s="2">
        <v>1</v>
      </c>
      <c r="L3897" s="2">
        <v>11</v>
      </c>
      <c r="M3897" s="2" t="s">
        <v>65</v>
      </c>
      <c r="N3897" s="16">
        <v>0.91</v>
      </c>
      <c r="O3897" s="2"/>
      <c r="Q3897" s="2"/>
      <c r="R3897" s="4"/>
      <c r="U3897" s="2" t="s">
        <v>35</v>
      </c>
      <c r="V3897" s="2" t="s">
        <v>29</v>
      </c>
      <c r="X3897" s="2" t="s">
        <v>1141</v>
      </c>
      <c r="Y3897" s="2" t="s">
        <v>563</v>
      </c>
      <c r="Z3897" s="2" t="s">
        <v>3490</v>
      </c>
      <c r="AA3897" s="2"/>
      <c r="AB3897" s="2">
        <v>2010</v>
      </c>
    </row>
    <row r="3898" spans="1:28" ht="14.25" customHeight="1">
      <c r="A3898" s="1">
        <v>3509</v>
      </c>
      <c r="B3898" s="2">
        <v>1</v>
      </c>
      <c r="C3898" s="1" t="s">
        <v>3485</v>
      </c>
      <c r="D3898" s="1" t="s">
        <v>3486</v>
      </c>
      <c r="E3898" s="1">
        <v>2017</v>
      </c>
      <c r="F3898" s="1" t="s">
        <v>3487</v>
      </c>
      <c r="G3898" s="1" t="s">
        <v>3488</v>
      </c>
      <c r="H3898" s="8" t="str">
        <f>HYPERLINK("https://doi.org/"&amp;G3898)</f>
        <v>https://doi.org/10.3390/rs9050436</v>
      </c>
      <c r="I3898" s="1" t="s">
        <v>3489</v>
      </c>
      <c r="J3898" s="1" t="s">
        <v>2820</v>
      </c>
      <c r="K3898" s="2">
        <v>1</v>
      </c>
      <c r="L3898" s="2">
        <v>10</v>
      </c>
      <c r="M3898" s="2" t="s">
        <v>65</v>
      </c>
      <c r="N3898" s="16">
        <v>0.76</v>
      </c>
      <c r="O3898" s="2"/>
      <c r="Q3898" s="2"/>
      <c r="R3898" s="4"/>
      <c r="U3898" s="2" t="s">
        <v>35</v>
      </c>
      <c r="V3898" s="2" t="s">
        <v>29</v>
      </c>
      <c r="X3898" s="2" t="s">
        <v>1141</v>
      </c>
      <c r="Y3898" s="2" t="s">
        <v>563</v>
      </c>
      <c r="Z3898" s="2" t="s">
        <v>3490</v>
      </c>
      <c r="AA3898" s="2"/>
      <c r="AB3898" s="2">
        <v>2011</v>
      </c>
    </row>
    <row r="3899" spans="1:28" ht="14.25" customHeight="1">
      <c r="A3899" s="1">
        <v>3509</v>
      </c>
      <c r="B3899" s="2">
        <v>1</v>
      </c>
      <c r="C3899" s="1" t="s">
        <v>3485</v>
      </c>
      <c r="D3899" s="1" t="s">
        <v>3486</v>
      </c>
      <c r="E3899" s="1">
        <v>2017</v>
      </c>
      <c r="F3899" s="1" t="s">
        <v>3487</v>
      </c>
      <c r="G3899" s="1" t="s">
        <v>3488</v>
      </c>
      <c r="H3899" s="8" t="str">
        <f>HYPERLINK("https://doi.org/"&amp;G3899)</f>
        <v>https://doi.org/10.3390/rs9050436</v>
      </c>
      <c r="I3899" s="1" t="s">
        <v>3489</v>
      </c>
      <c r="J3899" s="1" t="s">
        <v>2820</v>
      </c>
      <c r="K3899" s="2">
        <v>1</v>
      </c>
      <c r="L3899" s="2">
        <v>11</v>
      </c>
      <c r="M3899" s="2" t="s">
        <v>65</v>
      </c>
      <c r="N3899" s="16">
        <v>0.49</v>
      </c>
      <c r="O3899" s="2"/>
      <c r="Q3899" s="2"/>
      <c r="R3899" s="4"/>
      <c r="U3899" s="2" t="s">
        <v>35</v>
      </c>
      <c r="V3899" s="2" t="s">
        <v>29</v>
      </c>
      <c r="X3899" s="2" t="s">
        <v>1141</v>
      </c>
      <c r="Y3899" s="2" t="s">
        <v>563</v>
      </c>
      <c r="Z3899" s="2" t="s">
        <v>3490</v>
      </c>
      <c r="AA3899" s="2"/>
      <c r="AB3899" s="2">
        <v>2012</v>
      </c>
    </row>
    <row r="3900" spans="1:28" ht="14.25" customHeight="1">
      <c r="A3900" s="1">
        <v>3509</v>
      </c>
      <c r="B3900" s="2">
        <v>1</v>
      </c>
      <c r="C3900" s="1" t="s">
        <v>3485</v>
      </c>
      <c r="D3900" s="1" t="s">
        <v>3486</v>
      </c>
      <c r="E3900" s="1">
        <v>2017</v>
      </c>
      <c r="F3900" s="1" t="s">
        <v>3487</v>
      </c>
      <c r="G3900" s="1" t="s">
        <v>3488</v>
      </c>
      <c r="H3900" s="8" t="str">
        <f>HYPERLINK("https://doi.org/"&amp;G3900)</f>
        <v>https://doi.org/10.3390/rs9050436</v>
      </c>
      <c r="I3900" s="1" t="s">
        <v>3489</v>
      </c>
      <c r="J3900" s="1" t="s">
        <v>2820</v>
      </c>
      <c r="K3900" s="2">
        <v>1</v>
      </c>
      <c r="L3900" s="2">
        <v>9</v>
      </c>
      <c r="M3900" s="2" t="s">
        <v>65</v>
      </c>
      <c r="N3900" s="16">
        <v>0.8</v>
      </c>
      <c r="O3900" s="2"/>
      <c r="Q3900" s="2"/>
      <c r="R3900" s="4"/>
      <c r="U3900" s="2" t="s">
        <v>35</v>
      </c>
      <c r="V3900" s="2" t="s">
        <v>29</v>
      </c>
      <c r="X3900" s="2" t="s">
        <v>1141</v>
      </c>
      <c r="Y3900" s="2" t="s">
        <v>563</v>
      </c>
      <c r="Z3900" s="2" t="s">
        <v>3491</v>
      </c>
      <c r="AA3900" s="2"/>
      <c r="AB3900" s="2">
        <v>2009</v>
      </c>
    </row>
    <row r="3901" spans="1:28" ht="14.25" customHeight="1">
      <c r="A3901" s="1">
        <v>3509</v>
      </c>
      <c r="B3901" s="2">
        <v>1</v>
      </c>
      <c r="C3901" s="1" t="s">
        <v>3485</v>
      </c>
      <c r="D3901" s="1" t="s">
        <v>3486</v>
      </c>
      <c r="E3901" s="1">
        <v>2017</v>
      </c>
      <c r="F3901" s="1" t="s">
        <v>3487</v>
      </c>
      <c r="G3901" s="1" t="s">
        <v>3488</v>
      </c>
      <c r="H3901" s="8" t="str">
        <f>HYPERLINK("https://doi.org/"&amp;G3901)</f>
        <v>https://doi.org/10.3390/rs9050436</v>
      </c>
      <c r="I3901" s="1" t="s">
        <v>3489</v>
      </c>
      <c r="J3901" s="1" t="s">
        <v>2820</v>
      </c>
      <c r="K3901" s="2">
        <v>1</v>
      </c>
      <c r="L3901" s="2">
        <v>9</v>
      </c>
      <c r="M3901" s="2" t="s">
        <v>65</v>
      </c>
      <c r="N3901" s="16">
        <v>0.56000000000000005</v>
      </c>
      <c r="O3901" s="2"/>
      <c r="Q3901" s="2"/>
      <c r="R3901" s="4"/>
      <c r="U3901" s="2" t="s">
        <v>35</v>
      </c>
      <c r="V3901" s="2" t="s">
        <v>29</v>
      </c>
      <c r="X3901" s="2" t="s">
        <v>1141</v>
      </c>
      <c r="Y3901" s="2" t="s">
        <v>563</v>
      </c>
      <c r="Z3901" s="2" t="s">
        <v>3491</v>
      </c>
      <c r="AA3901" s="2"/>
      <c r="AB3901" s="2">
        <v>2010</v>
      </c>
    </row>
    <row r="3902" spans="1:28" ht="14.25" customHeight="1">
      <c r="A3902" s="1">
        <v>3509</v>
      </c>
      <c r="B3902" s="2">
        <v>1</v>
      </c>
      <c r="C3902" s="1" t="s">
        <v>3485</v>
      </c>
      <c r="D3902" s="1" t="s">
        <v>3486</v>
      </c>
      <c r="E3902" s="1">
        <v>2017</v>
      </c>
      <c r="F3902" s="1" t="s">
        <v>3487</v>
      </c>
      <c r="G3902" s="1" t="s">
        <v>3488</v>
      </c>
      <c r="H3902" s="8" t="str">
        <f>HYPERLINK("https://doi.org/"&amp;G3902)</f>
        <v>https://doi.org/10.3390/rs9050436</v>
      </c>
      <c r="I3902" s="1" t="s">
        <v>3489</v>
      </c>
      <c r="J3902" s="1" t="s">
        <v>2820</v>
      </c>
      <c r="K3902" s="2">
        <v>1</v>
      </c>
      <c r="L3902" s="2">
        <v>8</v>
      </c>
      <c r="M3902" s="2" t="s">
        <v>65</v>
      </c>
      <c r="N3902" s="16">
        <v>0.48</v>
      </c>
      <c r="O3902" s="2"/>
      <c r="Q3902" s="2"/>
      <c r="R3902" s="4"/>
      <c r="U3902" s="2" t="s">
        <v>35</v>
      </c>
      <c r="V3902" s="2" t="s">
        <v>29</v>
      </c>
      <c r="X3902" s="2" t="s">
        <v>1141</v>
      </c>
      <c r="Y3902" s="2" t="s">
        <v>563</v>
      </c>
      <c r="Z3902" s="2" t="s">
        <v>3491</v>
      </c>
      <c r="AA3902" s="2"/>
      <c r="AB3902" s="2">
        <v>2011</v>
      </c>
    </row>
    <row r="3903" spans="1:28" ht="14.25" customHeight="1">
      <c r="A3903" s="1">
        <v>3509</v>
      </c>
      <c r="B3903" s="2">
        <v>1</v>
      </c>
      <c r="C3903" s="1" t="s">
        <v>3485</v>
      </c>
      <c r="D3903" s="1" t="s">
        <v>3486</v>
      </c>
      <c r="E3903" s="1">
        <v>2017</v>
      </c>
      <c r="F3903" s="1" t="s">
        <v>3487</v>
      </c>
      <c r="G3903" s="1" t="s">
        <v>3488</v>
      </c>
      <c r="H3903" s="8" t="str">
        <f>HYPERLINK("https://doi.org/"&amp;G3903)</f>
        <v>https://doi.org/10.3390/rs9050436</v>
      </c>
      <c r="I3903" s="1" t="s">
        <v>3489</v>
      </c>
      <c r="J3903" s="1" t="s">
        <v>2820</v>
      </c>
      <c r="K3903" s="2">
        <v>1</v>
      </c>
      <c r="L3903" s="2">
        <v>8</v>
      </c>
      <c r="M3903" s="2" t="s">
        <v>65</v>
      </c>
      <c r="N3903" s="16">
        <v>0.54</v>
      </c>
      <c r="O3903" s="2"/>
      <c r="Q3903" s="2"/>
      <c r="R3903" s="4"/>
      <c r="U3903" s="2" t="s">
        <v>35</v>
      </c>
      <c r="V3903" s="2" t="s">
        <v>29</v>
      </c>
      <c r="W3903" s="2"/>
      <c r="X3903" s="2" t="s">
        <v>1141</v>
      </c>
      <c r="Y3903" s="2" t="s">
        <v>563</v>
      </c>
      <c r="Z3903" s="2" t="s">
        <v>3491</v>
      </c>
      <c r="AA3903" s="2"/>
      <c r="AB3903" s="2">
        <v>2012</v>
      </c>
    </row>
    <row r="3904" spans="1:28" ht="14.25" customHeight="1">
      <c r="A3904" s="1">
        <v>3491</v>
      </c>
      <c r="B3904" s="2">
        <v>1</v>
      </c>
      <c r="C3904" s="1" t="s">
        <v>3492</v>
      </c>
      <c r="D3904" s="1" t="s">
        <v>3493</v>
      </c>
      <c r="E3904" s="1">
        <v>2017</v>
      </c>
      <c r="F3904" s="1" t="s">
        <v>3494</v>
      </c>
      <c r="G3904" s="1" t="s">
        <v>3495</v>
      </c>
      <c r="H3904" s="8" t="str">
        <f>HYPERLINK("https://doi.org/"&amp;G3904)</f>
        <v>https://doi.org/10.3390/rs9060611</v>
      </c>
      <c r="I3904" s="1" t="s">
        <v>3496</v>
      </c>
      <c r="J3904" s="1" t="s">
        <v>2820</v>
      </c>
      <c r="K3904" s="2">
        <v>1</v>
      </c>
      <c r="L3904" s="2">
        <v>10</v>
      </c>
      <c r="M3904" s="2" t="s">
        <v>3497</v>
      </c>
      <c r="N3904" s="9">
        <f>S3904*Unit_conversion!$C$5</f>
        <v>1.6549160886469041</v>
      </c>
      <c r="Q3904" s="2"/>
      <c r="R3904" s="10"/>
      <c r="S3904" s="2">
        <v>47</v>
      </c>
      <c r="U3904" s="2" t="s">
        <v>26</v>
      </c>
      <c r="V3904" s="2" t="s">
        <v>29</v>
      </c>
      <c r="W3904" s="2" t="s">
        <v>3498</v>
      </c>
      <c r="X3904" s="2" t="s">
        <v>1141</v>
      </c>
      <c r="Y3904" s="2" t="s">
        <v>3499</v>
      </c>
      <c r="Z3904" s="2"/>
      <c r="AA3904" s="2"/>
      <c r="AB3904" s="2"/>
    </row>
    <row r="3905" spans="1:26" ht="14.25" customHeight="1">
      <c r="A3905" s="1">
        <v>3491</v>
      </c>
      <c r="B3905" s="2">
        <v>1</v>
      </c>
      <c r="C3905" s="1" t="s">
        <v>3492</v>
      </c>
      <c r="D3905" s="1" t="s">
        <v>3493</v>
      </c>
      <c r="E3905" s="1">
        <v>2017</v>
      </c>
      <c r="F3905" s="1" t="s">
        <v>3494</v>
      </c>
      <c r="G3905" s="1" t="s">
        <v>3495</v>
      </c>
      <c r="H3905" s="8" t="str">
        <f>HYPERLINK("https://doi.org/"&amp;G3905)</f>
        <v>https://doi.org/10.3390/rs9060611</v>
      </c>
      <c r="I3905" s="1" t="s">
        <v>3496</v>
      </c>
      <c r="J3905" s="1" t="s">
        <v>2820</v>
      </c>
      <c r="K3905" s="2">
        <v>1</v>
      </c>
      <c r="L3905" s="2">
        <v>10</v>
      </c>
      <c r="M3905" s="2" t="s">
        <v>3497</v>
      </c>
      <c r="N3905" s="9">
        <f>S3905*Unit_conversion!$C$5</f>
        <v>1.9471672277058254</v>
      </c>
      <c r="R3905" s="10"/>
      <c r="S3905" s="2">
        <v>55.3</v>
      </c>
      <c r="U3905" s="2" t="s">
        <v>26</v>
      </c>
      <c r="V3905" s="2" t="s">
        <v>29</v>
      </c>
      <c r="W3905" s="2" t="s">
        <v>3500</v>
      </c>
      <c r="X3905" s="2" t="s">
        <v>1141</v>
      </c>
      <c r="Y3905" s="2" t="s">
        <v>3499</v>
      </c>
    </row>
    <row r="3906" spans="1:26" ht="14.25" customHeight="1">
      <c r="A3906" s="1">
        <v>3491</v>
      </c>
      <c r="B3906" s="2">
        <v>1</v>
      </c>
      <c r="C3906" s="1" t="s">
        <v>3492</v>
      </c>
      <c r="D3906" s="1" t="s">
        <v>3493</v>
      </c>
      <c r="E3906" s="1">
        <v>2017</v>
      </c>
      <c r="F3906" s="1" t="s">
        <v>3494</v>
      </c>
      <c r="G3906" s="1" t="s">
        <v>3495</v>
      </c>
      <c r="H3906" s="8" t="str">
        <f>HYPERLINK("https://doi.org/"&amp;G3906)</f>
        <v>https://doi.org/10.3390/rs9060611</v>
      </c>
      <c r="I3906" s="1" t="s">
        <v>3496</v>
      </c>
      <c r="J3906" s="1" t="s">
        <v>2820</v>
      </c>
      <c r="K3906" s="2">
        <v>1</v>
      </c>
      <c r="L3906" s="2">
        <v>10</v>
      </c>
      <c r="M3906" s="2" t="s">
        <v>3497</v>
      </c>
      <c r="N3906" s="9">
        <f>S3906*Unit_conversion!$C$5</f>
        <v>2.066884561778155</v>
      </c>
      <c r="R3906" s="10"/>
      <c r="S3906" s="2">
        <v>58.7</v>
      </c>
      <c r="U3906" s="2" t="s">
        <v>26</v>
      </c>
      <c r="V3906" s="2" t="s">
        <v>29</v>
      </c>
      <c r="W3906" s="2" t="s">
        <v>3498</v>
      </c>
      <c r="X3906" s="2" t="s">
        <v>1141</v>
      </c>
      <c r="Y3906" s="2" t="s">
        <v>3501</v>
      </c>
    </row>
    <row r="3907" spans="1:26" ht="14.25" customHeight="1">
      <c r="A3907" s="1">
        <v>3491</v>
      </c>
      <c r="B3907" s="2">
        <v>1</v>
      </c>
      <c r="C3907" s="1" t="s">
        <v>3492</v>
      </c>
      <c r="D3907" s="1" t="s">
        <v>3493</v>
      </c>
      <c r="E3907" s="1">
        <v>2017</v>
      </c>
      <c r="F3907" s="1" t="s">
        <v>3494</v>
      </c>
      <c r="G3907" s="1" t="s">
        <v>3495</v>
      </c>
      <c r="H3907" s="8" t="str">
        <f>HYPERLINK("https://doi.org/"&amp;G3907)</f>
        <v>https://doi.org/10.3390/rs9060611</v>
      </c>
      <c r="I3907" s="1" t="s">
        <v>3496</v>
      </c>
      <c r="J3907" s="1" t="s">
        <v>2820</v>
      </c>
      <c r="K3907" s="2">
        <v>1</v>
      </c>
      <c r="L3907" s="2">
        <v>10</v>
      </c>
      <c r="M3907" s="2" t="s">
        <v>3497</v>
      </c>
      <c r="N3907" s="9">
        <f>S3907*Unit_conversion!$C$5</f>
        <v>2.9365957828330176</v>
      </c>
      <c r="R3907" s="10"/>
      <c r="S3907" s="2">
        <v>83.4</v>
      </c>
      <c r="U3907" s="2" t="s">
        <v>26</v>
      </c>
      <c r="V3907" s="2" t="s">
        <v>29</v>
      </c>
      <c r="W3907" s="2" t="s">
        <v>3500</v>
      </c>
      <c r="X3907" s="2" t="s">
        <v>1141</v>
      </c>
      <c r="Y3907" s="2" t="s">
        <v>3501</v>
      </c>
    </row>
    <row r="3908" spans="1:26" ht="14.25" customHeight="1">
      <c r="A3908" s="1">
        <v>3491</v>
      </c>
      <c r="B3908" s="2">
        <v>1</v>
      </c>
      <c r="C3908" s="1" t="s">
        <v>3492</v>
      </c>
      <c r="D3908" s="1" t="s">
        <v>3493</v>
      </c>
      <c r="E3908" s="1">
        <v>2017</v>
      </c>
      <c r="F3908" s="1" t="s">
        <v>3494</v>
      </c>
      <c r="G3908" s="1" t="s">
        <v>3495</v>
      </c>
      <c r="H3908" s="8" t="str">
        <f>HYPERLINK("https://doi.org/"&amp;G3908)</f>
        <v>https://doi.org/10.3390/rs9060611</v>
      </c>
      <c r="I3908" s="1" t="s">
        <v>3496</v>
      </c>
      <c r="J3908" s="1" t="s">
        <v>2820</v>
      </c>
      <c r="K3908" s="2">
        <v>1</v>
      </c>
      <c r="L3908" s="2">
        <v>10</v>
      </c>
      <c r="M3908" s="2" t="s">
        <v>3497</v>
      </c>
      <c r="N3908" s="9">
        <f>S3908*Unit_conversion!$C$5</f>
        <v>1.2288632232718502</v>
      </c>
      <c r="R3908" s="10"/>
      <c r="S3908" s="2">
        <v>34.9</v>
      </c>
      <c r="U3908" s="2" t="s">
        <v>26</v>
      </c>
      <c r="V3908" s="2" t="s">
        <v>29</v>
      </c>
      <c r="W3908" s="2" t="s">
        <v>3498</v>
      </c>
      <c r="X3908" s="2" t="s">
        <v>1141</v>
      </c>
      <c r="Y3908" s="2" t="s">
        <v>3502</v>
      </c>
    </row>
    <row r="3909" spans="1:26" ht="14.25" customHeight="1">
      <c r="A3909" s="1">
        <v>3491</v>
      </c>
      <c r="B3909" s="2">
        <v>1</v>
      </c>
      <c r="C3909" s="1" t="s">
        <v>3492</v>
      </c>
      <c r="D3909" s="1" t="s">
        <v>3493</v>
      </c>
      <c r="E3909" s="1">
        <v>2017</v>
      </c>
      <c r="F3909" s="1" t="s">
        <v>3494</v>
      </c>
      <c r="G3909" s="1" t="s">
        <v>3495</v>
      </c>
      <c r="H3909" s="8" t="str">
        <f>HYPERLINK("https://doi.org/"&amp;G3909)</f>
        <v>https://doi.org/10.3390/rs9060611</v>
      </c>
      <c r="I3909" s="1" t="s">
        <v>3496</v>
      </c>
      <c r="J3909" s="1" t="s">
        <v>2820</v>
      </c>
      <c r="K3909" s="2">
        <v>1</v>
      </c>
      <c r="L3909" s="2">
        <v>10</v>
      </c>
      <c r="M3909" s="2" t="s">
        <v>3497</v>
      </c>
      <c r="N3909" s="9">
        <f>S3909*Unit_conversion!$C$5</f>
        <v>1.1830889484794891</v>
      </c>
      <c r="R3909" s="10"/>
      <c r="S3909" s="2">
        <v>33.6</v>
      </c>
      <c r="U3909" s="2" t="s">
        <v>26</v>
      </c>
      <c r="V3909" s="2" t="s">
        <v>29</v>
      </c>
      <c r="W3909" s="2" t="s">
        <v>3500</v>
      </c>
      <c r="X3909" s="2" t="s">
        <v>1141</v>
      </c>
      <c r="Y3909" s="2" t="s">
        <v>3502</v>
      </c>
    </row>
    <row r="3910" spans="1:26" ht="14.25" customHeight="1">
      <c r="A3910" s="1">
        <v>3491</v>
      </c>
      <c r="B3910" s="2">
        <v>1</v>
      </c>
      <c r="C3910" s="1" t="s">
        <v>3492</v>
      </c>
      <c r="D3910" s="1" t="s">
        <v>3493</v>
      </c>
      <c r="E3910" s="1">
        <v>2017</v>
      </c>
      <c r="F3910" s="1" t="s">
        <v>3494</v>
      </c>
      <c r="G3910" s="1" t="s">
        <v>3495</v>
      </c>
      <c r="H3910" s="8" t="str">
        <f>HYPERLINK("https://doi.org/"&amp;G3910)</f>
        <v>https://doi.org/10.3390/rs9060611</v>
      </c>
      <c r="I3910" s="1" t="s">
        <v>3496</v>
      </c>
      <c r="J3910" s="1" t="s">
        <v>2820</v>
      </c>
      <c r="K3910" s="2">
        <v>1</v>
      </c>
      <c r="L3910" s="2">
        <v>10</v>
      </c>
      <c r="M3910" s="2" t="s">
        <v>3497</v>
      </c>
      <c r="N3910" s="9">
        <f>S3910*Unit_conversion!$C$5</f>
        <v>1.0809771047119139</v>
      </c>
      <c r="R3910" s="10"/>
      <c r="S3910" s="2">
        <v>30.7</v>
      </c>
      <c r="U3910" s="2" t="s">
        <v>26</v>
      </c>
      <c r="V3910" s="2" t="s">
        <v>29</v>
      </c>
      <c r="W3910" s="2" t="s">
        <v>3498</v>
      </c>
      <c r="X3910" s="2" t="s">
        <v>1141</v>
      </c>
      <c r="Y3910" s="2" t="s">
        <v>3503</v>
      </c>
    </row>
    <row r="3911" spans="1:26" ht="14.25" customHeight="1">
      <c r="A3911" s="1">
        <v>3491</v>
      </c>
      <c r="B3911" s="2">
        <v>1</v>
      </c>
      <c r="C3911" s="1" t="s">
        <v>3492</v>
      </c>
      <c r="D3911" s="1" t="s">
        <v>3493</v>
      </c>
      <c r="E3911" s="1">
        <v>2017</v>
      </c>
      <c r="F3911" s="1" t="s">
        <v>3494</v>
      </c>
      <c r="G3911" s="1" t="s">
        <v>3495</v>
      </c>
      <c r="H3911" s="8" t="str">
        <f>HYPERLINK("https://doi.org/"&amp;G3911)</f>
        <v>https://doi.org/10.3390/rs9060611</v>
      </c>
      <c r="I3911" s="1" t="s">
        <v>3496</v>
      </c>
      <c r="J3911" s="1" t="s">
        <v>2820</v>
      </c>
      <c r="K3911" s="2">
        <v>1</v>
      </c>
      <c r="L3911" s="2">
        <v>10</v>
      </c>
      <c r="M3911" s="2" t="s">
        <v>3497</v>
      </c>
      <c r="N3911" s="9">
        <f>S3911*Unit_conversion!$C$5</f>
        <v>1.0633716144071597</v>
      </c>
      <c r="R3911" s="10"/>
      <c r="S3911" s="2">
        <v>30.2</v>
      </c>
      <c r="U3911" s="2" t="s">
        <v>26</v>
      </c>
      <c r="V3911" s="2" t="s">
        <v>29</v>
      </c>
      <c r="W3911" s="2" t="s">
        <v>3500</v>
      </c>
      <c r="X3911" s="2" t="s">
        <v>1141</v>
      </c>
      <c r="Y3911" s="2" t="s">
        <v>3503</v>
      </c>
    </row>
    <row r="3912" spans="1:26" ht="14.25" customHeight="1">
      <c r="A3912" s="1">
        <v>3478</v>
      </c>
      <c r="B3912" s="2">
        <v>1</v>
      </c>
      <c r="C3912" s="1" t="s">
        <v>3504</v>
      </c>
      <c r="D3912" s="1" t="s">
        <v>3505</v>
      </c>
      <c r="E3912" s="1">
        <v>2017</v>
      </c>
      <c r="F3912" s="1" t="s">
        <v>3506</v>
      </c>
      <c r="G3912" s="1" t="s">
        <v>3507</v>
      </c>
      <c r="H3912" s="8" t="str">
        <f>HYPERLINK("https://doi.org/"&amp;G3912)</f>
        <v>https://doi.org/10.3390/rs9070670</v>
      </c>
      <c r="I3912" s="1" t="s">
        <v>3508</v>
      </c>
      <c r="J3912" s="1" t="s">
        <v>2820</v>
      </c>
      <c r="K3912" s="2">
        <v>1</v>
      </c>
      <c r="L3912" s="2">
        <v>7</v>
      </c>
      <c r="M3912" s="2" t="s">
        <v>65</v>
      </c>
      <c r="N3912" s="9">
        <f>S3912*Unit_conversion!$C$5</f>
        <v>3.3450431579033171</v>
      </c>
      <c r="O3912" s="2"/>
      <c r="P3912" s="2"/>
      <c r="R3912" s="10"/>
      <c r="S3912" s="2">
        <v>95</v>
      </c>
      <c r="T3912" s="2"/>
      <c r="U3912" s="2" t="s">
        <v>26</v>
      </c>
      <c r="V3912" s="2" t="s">
        <v>3509</v>
      </c>
      <c r="W3912" s="2" t="s">
        <v>3510</v>
      </c>
      <c r="X3912" s="2" t="s">
        <v>1141</v>
      </c>
    </row>
    <row r="3913" spans="1:26" ht="14.25" customHeight="1">
      <c r="A3913" s="1">
        <v>3452</v>
      </c>
      <c r="B3913" s="2">
        <v>1</v>
      </c>
      <c r="C3913" s="1" t="s">
        <v>3511</v>
      </c>
      <c r="D3913" s="1" t="s">
        <v>3512</v>
      </c>
      <c r="E3913" s="1">
        <v>2017</v>
      </c>
      <c r="F3913" s="1" t="s">
        <v>3513</v>
      </c>
      <c r="G3913" s="1" t="s">
        <v>3514</v>
      </c>
      <c r="H3913" s="8" t="str">
        <f>HYPERLINK("https://doi.org/"&amp;G3913)</f>
        <v>https://doi.org/10.3390/rs9080836</v>
      </c>
      <c r="I3913" s="1" t="s">
        <v>3515</v>
      </c>
      <c r="J3913" s="1" t="s">
        <v>2820</v>
      </c>
      <c r="K3913" s="2">
        <v>1</v>
      </c>
      <c r="M3913" s="2" t="s">
        <v>3516</v>
      </c>
      <c r="N3913" s="9">
        <f>S3913*Unit_conversion!$C$5</f>
        <v>2.575683231585554</v>
      </c>
      <c r="O3913" s="2"/>
      <c r="P3913" s="2"/>
      <c r="R3913" s="10"/>
      <c r="S3913" s="2">
        <v>73.150000000000006</v>
      </c>
      <c r="T3913" s="2"/>
      <c r="U3913" s="2" t="s">
        <v>35</v>
      </c>
      <c r="V3913" s="2"/>
      <c r="W3913" s="2"/>
      <c r="X3913" s="2" t="s">
        <v>1141</v>
      </c>
      <c r="Y3913" s="2" t="s">
        <v>3517</v>
      </c>
      <c r="Z3913" s="2" t="s">
        <v>3518</v>
      </c>
    </row>
    <row r="3914" spans="1:26" ht="14.25" customHeight="1">
      <c r="A3914" s="1">
        <v>3452</v>
      </c>
      <c r="B3914" s="2">
        <v>1</v>
      </c>
      <c r="C3914" s="1" t="s">
        <v>3511</v>
      </c>
      <c r="D3914" s="1" t="s">
        <v>3512</v>
      </c>
      <c r="E3914" s="1">
        <v>2017</v>
      </c>
      <c r="F3914" s="1" t="s">
        <v>3513</v>
      </c>
      <c r="G3914" s="1" t="s">
        <v>3514</v>
      </c>
      <c r="H3914" s="8" t="str">
        <f>HYPERLINK("https://doi.org/"&amp;G3914)</f>
        <v>https://doi.org/10.3390/rs9080836</v>
      </c>
      <c r="I3914" s="1" t="s">
        <v>3515</v>
      </c>
      <c r="J3914" s="1" t="s">
        <v>2820</v>
      </c>
      <c r="K3914" s="2">
        <v>1</v>
      </c>
      <c r="M3914" s="2" t="s">
        <v>3516</v>
      </c>
      <c r="N3914" s="9">
        <f>S3914*Unit_conversion!$C$5</f>
        <v>2.7130060559626377</v>
      </c>
      <c r="O3914" s="2"/>
      <c r="P3914" s="2"/>
      <c r="R3914" s="10"/>
      <c r="S3914" s="2">
        <v>77.05</v>
      </c>
      <c r="T3914" s="2"/>
      <c r="U3914" s="2" t="s">
        <v>35</v>
      </c>
      <c r="V3914" s="2" t="s">
        <v>1680</v>
      </c>
      <c r="W3914" s="2" t="s">
        <v>3519</v>
      </c>
      <c r="X3914" s="2" t="s">
        <v>1141</v>
      </c>
      <c r="Y3914" s="2" t="s">
        <v>3517</v>
      </c>
      <c r="Z3914" s="2" t="s">
        <v>3520</v>
      </c>
    </row>
    <row r="3915" spans="1:26" ht="14.25" customHeight="1">
      <c r="A3915" s="1">
        <v>3452</v>
      </c>
      <c r="B3915" s="2">
        <v>1</v>
      </c>
      <c r="C3915" s="1" t="s">
        <v>3511</v>
      </c>
      <c r="D3915" s="1" t="s">
        <v>3512</v>
      </c>
      <c r="E3915" s="1">
        <v>2017</v>
      </c>
      <c r="F3915" s="1" t="s">
        <v>3513</v>
      </c>
      <c r="G3915" s="1" t="s">
        <v>3514</v>
      </c>
      <c r="H3915" s="8" t="str">
        <f>HYPERLINK("https://doi.org/"&amp;G3915)</f>
        <v>https://doi.org/10.3390/rs9080836</v>
      </c>
      <c r="I3915" s="1" t="s">
        <v>3515</v>
      </c>
      <c r="J3915" s="1" t="s">
        <v>2820</v>
      </c>
      <c r="K3915" s="2">
        <v>1</v>
      </c>
      <c r="M3915" s="2" t="s">
        <v>3516</v>
      </c>
      <c r="N3915" s="9">
        <f>S3915*Unit_conversion!$C$5</f>
        <v>2.4996275134690151</v>
      </c>
      <c r="O3915" s="2"/>
      <c r="P3915" s="2"/>
      <c r="R3915" s="10"/>
      <c r="S3915" s="2">
        <v>70.989999999999995</v>
      </c>
      <c r="T3915" s="2"/>
      <c r="U3915" s="2" t="s">
        <v>35</v>
      </c>
      <c r="V3915" s="2" t="s">
        <v>298</v>
      </c>
      <c r="W3915" s="2" t="s">
        <v>3521</v>
      </c>
      <c r="X3915" s="2" t="s">
        <v>1141</v>
      </c>
      <c r="Y3915" s="2" t="s">
        <v>3517</v>
      </c>
    </row>
    <row r="3916" spans="1:26" ht="14.25" customHeight="1">
      <c r="A3916" s="1">
        <v>3452</v>
      </c>
      <c r="B3916" s="2">
        <v>1</v>
      </c>
      <c r="C3916" s="1" t="s">
        <v>3511</v>
      </c>
      <c r="D3916" s="1" t="s">
        <v>3512</v>
      </c>
      <c r="E3916" s="1">
        <v>2017</v>
      </c>
      <c r="F3916" s="1" t="s">
        <v>3513</v>
      </c>
      <c r="G3916" s="1" t="s">
        <v>3514</v>
      </c>
      <c r="H3916" s="8" t="str">
        <f>HYPERLINK("https://doi.org/"&amp;G3916)</f>
        <v>https://doi.org/10.3390/rs9080836</v>
      </c>
      <c r="I3916" s="1" t="s">
        <v>3515</v>
      </c>
      <c r="J3916" s="1" t="s">
        <v>2820</v>
      </c>
      <c r="K3916" s="2">
        <v>1</v>
      </c>
      <c r="M3916" s="2" t="s">
        <v>3516</v>
      </c>
      <c r="N3916" s="9">
        <f>S3916*Unit_conversion!$C$5</f>
        <v>3.0619468738028677</v>
      </c>
      <c r="O3916" s="2"/>
      <c r="P3916" s="2"/>
      <c r="R3916" s="10"/>
      <c r="S3916" s="2">
        <v>86.96</v>
      </c>
      <c r="T3916" s="2"/>
      <c r="U3916" s="2" t="s">
        <v>35</v>
      </c>
      <c r="V3916" s="2" t="s">
        <v>298</v>
      </c>
      <c r="W3916" s="2" t="s">
        <v>3522</v>
      </c>
      <c r="X3916" s="2" t="s">
        <v>1141</v>
      </c>
      <c r="Y3916" s="2" t="s">
        <v>3517</v>
      </c>
    </row>
    <row r="3917" spans="1:26" ht="14.25" customHeight="1">
      <c r="A3917" s="1">
        <v>3452</v>
      </c>
      <c r="B3917" s="2">
        <v>1</v>
      </c>
      <c r="C3917" s="1" t="s">
        <v>3511</v>
      </c>
      <c r="D3917" s="1" t="s">
        <v>3512</v>
      </c>
      <c r="E3917" s="1">
        <v>2017</v>
      </c>
      <c r="F3917" s="1" t="s">
        <v>3513</v>
      </c>
      <c r="G3917" s="1" t="s">
        <v>3514</v>
      </c>
      <c r="H3917" s="8" t="str">
        <f>HYPERLINK("https://doi.org/"&amp;G3917)</f>
        <v>https://doi.org/10.3390/rs9080836</v>
      </c>
      <c r="I3917" s="1" t="s">
        <v>3515</v>
      </c>
      <c r="J3917" s="1" t="s">
        <v>2820</v>
      </c>
      <c r="K3917" s="2">
        <v>1</v>
      </c>
      <c r="M3917" s="2" t="s">
        <v>3516</v>
      </c>
      <c r="N3917" s="9">
        <f>S3917*Unit_conversion!$C$5</f>
        <v>1.7246338302537312</v>
      </c>
      <c r="O3917" s="2"/>
      <c r="P3917" s="2"/>
      <c r="R3917" s="10"/>
      <c r="S3917" s="2">
        <v>48.98</v>
      </c>
      <c r="T3917" s="2"/>
      <c r="U3917" s="2" t="s">
        <v>35</v>
      </c>
      <c r="V3917" s="2" t="s">
        <v>1680</v>
      </c>
      <c r="W3917" s="2" t="s">
        <v>3519</v>
      </c>
      <c r="X3917" s="2" t="s">
        <v>1141</v>
      </c>
      <c r="Y3917" s="2" t="s">
        <v>3523</v>
      </c>
    </row>
    <row r="3918" spans="1:26" ht="14.25" customHeight="1">
      <c r="A3918" s="1">
        <v>3452</v>
      </c>
      <c r="B3918" s="2">
        <v>1</v>
      </c>
      <c r="C3918" s="1" t="s">
        <v>3511</v>
      </c>
      <c r="D3918" s="1" t="s">
        <v>3512</v>
      </c>
      <c r="E3918" s="1">
        <v>2017</v>
      </c>
      <c r="F3918" s="1" t="s">
        <v>3513</v>
      </c>
      <c r="G3918" s="1" t="s">
        <v>3514</v>
      </c>
      <c r="H3918" s="8" t="str">
        <f>HYPERLINK("https://doi.org/"&amp;G3918)</f>
        <v>https://doi.org/10.3390/rs9080836</v>
      </c>
      <c r="I3918" s="1" t="s">
        <v>3515</v>
      </c>
      <c r="J3918" s="1" t="s">
        <v>2820</v>
      </c>
      <c r="K3918" s="2">
        <v>1</v>
      </c>
      <c r="M3918" s="2" t="s">
        <v>3516</v>
      </c>
      <c r="N3918" s="9">
        <f>S3918*Unit_conversion!$C$5</f>
        <v>2.4154732698122898</v>
      </c>
      <c r="O3918" s="2"/>
      <c r="P3918" s="2"/>
      <c r="R3918" s="10"/>
      <c r="S3918" s="2">
        <v>68.599999999999994</v>
      </c>
      <c r="T3918" s="2"/>
      <c r="U3918" s="2" t="s">
        <v>35</v>
      </c>
      <c r="V3918" s="2" t="s">
        <v>298</v>
      </c>
      <c r="W3918" s="2" t="s">
        <v>3521</v>
      </c>
      <c r="X3918" s="2" t="s">
        <v>1141</v>
      </c>
      <c r="Y3918" s="2" t="s">
        <v>3523</v>
      </c>
    </row>
    <row r="3919" spans="1:26" ht="14.25" customHeight="1">
      <c r="A3919" s="1">
        <v>3452</v>
      </c>
      <c r="B3919" s="2">
        <v>1</v>
      </c>
      <c r="C3919" s="1" t="s">
        <v>3511</v>
      </c>
      <c r="D3919" s="1" t="s">
        <v>3512</v>
      </c>
      <c r="E3919" s="1">
        <v>2017</v>
      </c>
      <c r="F3919" s="1" t="s">
        <v>3513</v>
      </c>
      <c r="G3919" s="1" t="s">
        <v>3514</v>
      </c>
      <c r="H3919" s="8" t="str">
        <f>HYPERLINK("https://doi.org/"&amp;G3919)</f>
        <v>https://doi.org/10.3390/rs9080836</v>
      </c>
      <c r="I3919" s="1" t="s">
        <v>3515</v>
      </c>
      <c r="J3919" s="1" t="s">
        <v>2820</v>
      </c>
      <c r="K3919" s="2">
        <v>1</v>
      </c>
      <c r="M3919" s="2" t="s">
        <v>3516</v>
      </c>
      <c r="N3919" s="9">
        <f>S3919*Unit_conversion!$C$5</f>
        <v>2.7070201892590209</v>
      </c>
      <c r="O3919" s="2"/>
      <c r="P3919" s="2"/>
      <c r="R3919" s="10"/>
      <c r="S3919" s="2">
        <v>76.88</v>
      </c>
      <c r="T3919" s="2"/>
      <c r="U3919" s="2" t="s">
        <v>35</v>
      </c>
      <c r="V3919" s="2" t="s">
        <v>298</v>
      </c>
      <c r="W3919" s="2" t="s">
        <v>3522</v>
      </c>
      <c r="X3919" s="2" t="s">
        <v>1141</v>
      </c>
      <c r="Y3919" s="2" t="s">
        <v>3523</v>
      </c>
    </row>
    <row r="3920" spans="1:26" ht="14.25" customHeight="1">
      <c r="A3920" s="1">
        <v>3452</v>
      </c>
      <c r="B3920" s="2">
        <v>1</v>
      </c>
      <c r="C3920" s="1" t="s">
        <v>3511</v>
      </c>
      <c r="D3920" s="1" t="s">
        <v>3512</v>
      </c>
      <c r="E3920" s="1">
        <v>2017</v>
      </c>
      <c r="F3920" s="1" t="s">
        <v>3513</v>
      </c>
      <c r="G3920" s="1" t="s">
        <v>3514</v>
      </c>
      <c r="H3920" s="8" t="str">
        <f>HYPERLINK("https://doi.org/"&amp;G3920)</f>
        <v>https://doi.org/10.3390/rs9080836</v>
      </c>
      <c r="I3920" s="1" t="s">
        <v>3515</v>
      </c>
      <c r="J3920" s="1" t="s">
        <v>2820</v>
      </c>
      <c r="K3920" s="2">
        <v>1</v>
      </c>
      <c r="M3920" s="2" t="s">
        <v>3516</v>
      </c>
      <c r="N3920" s="9">
        <f>S3920*Unit_conversion!$C$5</f>
        <v>1.6147755707520643</v>
      </c>
      <c r="O3920" s="2"/>
      <c r="P3920" s="2"/>
      <c r="R3920" s="10"/>
      <c r="S3920" s="2">
        <v>45.86</v>
      </c>
      <c r="T3920" s="2"/>
      <c r="U3920" s="2" t="s">
        <v>35</v>
      </c>
      <c r="V3920" s="2" t="s">
        <v>1680</v>
      </c>
      <c r="W3920" s="2" t="s">
        <v>3519</v>
      </c>
      <c r="X3920" s="2" t="s">
        <v>1141</v>
      </c>
      <c r="Y3920" s="2" t="s">
        <v>3524</v>
      </c>
    </row>
    <row r="3921" spans="1:26" ht="14.25" customHeight="1">
      <c r="A3921" s="1">
        <v>3452</v>
      </c>
      <c r="B3921" s="2">
        <v>1</v>
      </c>
      <c r="C3921" s="1" t="s">
        <v>3511</v>
      </c>
      <c r="D3921" s="1" t="s">
        <v>3512</v>
      </c>
      <c r="E3921" s="1">
        <v>2017</v>
      </c>
      <c r="F3921" s="1" t="s">
        <v>3513</v>
      </c>
      <c r="G3921" s="1" t="s">
        <v>3514</v>
      </c>
      <c r="H3921" s="8" t="str">
        <f>HYPERLINK("https://doi.org/"&amp;G3921)</f>
        <v>https://doi.org/10.3390/rs9080836</v>
      </c>
      <c r="I3921" s="1" t="s">
        <v>3515</v>
      </c>
      <c r="J3921" s="1" t="s">
        <v>2820</v>
      </c>
      <c r="K3921" s="2">
        <v>1</v>
      </c>
      <c r="M3921" s="2" t="s">
        <v>3516</v>
      </c>
      <c r="N3921" s="9">
        <f>S3921*Unit_conversion!$C$5</f>
        <v>2.2922348376790098</v>
      </c>
      <c r="O3921" s="2"/>
      <c r="P3921" s="2"/>
      <c r="R3921" s="10"/>
      <c r="S3921" s="2">
        <v>65.099999999999994</v>
      </c>
      <c r="T3921" s="2"/>
      <c r="U3921" s="2" t="s">
        <v>35</v>
      </c>
      <c r="V3921" s="2" t="s">
        <v>298</v>
      </c>
      <c r="W3921" s="2" t="s">
        <v>3521</v>
      </c>
      <c r="X3921" s="2" t="s">
        <v>1141</v>
      </c>
      <c r="Y3921" s="2" t="s">
        <v>3524</v>
      </c>
    </row>
    <row r="3922" spans="1:26" ht="14.25" customHeight="1">
      <c r="A3922" s="1">
        <v>3452</v>
      </c>
      <c r="B3922" s="2">
        <v>1</v>
      </c>
      <c r="C3922" s="1" t="s">
        <v>3511</v>
      </c>
      <c r="D3922" s="1" t="s">
        <v>3512</v>
      </c>
      <c r="E3922" s="1">
        <v>2017</v>
      </c>
      <c r="F3922" s="1" t="s">
        <v>3513</v>
      </c>
      <c r="G3922" s="1" t="s">
        <v>3514</v>
      </c>
      <c r="H3922" s="8" t="str">
        <f>HYPERLINK("https://doi.org/"&amp;G3922)</f>
        <v>https://doi.org/10.3390/rs9080836</v>
      </c>
      <c r="I3922" s="1" t="s">
        <v>3515</v>
      </c>
      <c r="J3922" s="1" t="s">
        <v>2820</v>
      </c>
      <c r="K3922" s="2">
        <v>1</v>
      </c>
      <c r="M3922" s="2" t="s">
        <v>3516</v>
      </c>
      <c r="N3922" s="9">
        <f>S3922*Unit_conversion!$C$5</f>
        <v>1.8182950386750241</v>
      </c>
      <c r="O3922" s="2"/>
      <c r="P3922" s="2"/>
      <c r="R3922" s="10"/>
      <c r="S3922" s="2">
        <v>51.64</v>
      </c>
      <c r="T3922" s="2"/>
      <c r="U3922" s="2" t="s">
        <v>35</v>
      </c>
      <c r="V3922" s="2" t="s">
        <v>298</v>
      </c>
      <c r="W3922" s="2" t="s">
        <v>3522</v>
      </c>
      <c r="X3922" s="2" t="s">
        <v>1141</v>
      </c>
      <c r="Y3922" s="2" t="s">
        <v>3524</v>
      </c>
    </row>
    <row r="3923" spans="1:26" ht="14.25" customHeight="1">
      <c r="A3923" s="1">
        <v>3392</v>
      </c>
      <c r="B3923" s="2">
        <v>1</v>
      </c>
      <c r="C3923" s="1" t="s">
        <v>3525</v>
      </c>
      <c r="D3923" s="1" t="s">
        <v>3526</v>
      </c>
      <c r="E3923" s="1">
        <v>2017</v>
      </c>
      <c r="F3923" s="1" t="s">
        <v>3527</v>
      </c>
      <c r="G3923" s="1" t="s">
        <v>3528</v>
      </c>
      <c r="H3923" s="8" t="str">
        <f>HYPERLINK("https://doi.org/"&amp;G3923)</f>
        <v>https://doi.org/10.3390/rs9111140</v>
      </c>
      <c r="I3923" s="1" t="s">
        <v>3529</v>
      </c>
      <c r="J3923" s="1" t="s">
        <v>2820</v>
      </c>
      <c r="K3923" s="2">
        <v>1</v>
      </c>
      <c r="M3923" s="2" t="s">
        <v>48</v>
      </c>
      <c r="N3923" s="16">
        <v>0.78</v>
      </c>
      <c r="O3923" s="2"/>
      <c r="R3923" s="10"/>
      <c r="S3923" s="2"/>
      <c r="T3923" s="2"/>
      <c r="U3923" s="2" t="s">
        <v>35</v>
      </c>
      <c r="V3923" s="2"/>
      <c r="W3923" s="2" t="s">
        <v>2013</v>
      </c>
      <c r="X3923" s="2" t="s">
        <v>1141</v>
      </c>
    </row>
    <row r="3924" spans="1:26" ht="14.25" customHeight="1">
      <c r="A3924" s="1">
        <v>3392</v>
      </c>
      <c r="B3924" s="2">
        <v>1</v>
      </c>
      <c r="C3924" s="1" t="s">
        <v>3525</v>
      </c>
      <c r="D3924" s="1" t="s">
        <v>3526</v>
      </c>
      <c r="E3924" s="1">
        <v>2017</v>
      </c>
      <c r="F3924" s="1" t="s">
        <v>3527</v>
      </c>
      <c r="G3924" s="1" t="s">
        <v>3528</v>
      </c>
      <c r="H3924" s="8" t="str">
        <f>HYPERLINK("https://doi.org/"&amp;G3924)</f>
        <v>https://doi.org/10.3390/rs9111140</v>
      </c>
      <c r="I3924" s="1" t="s">
        <v>3529</v>
      </c>
      <c r="J3924" s="1" t="s">
        <v>2820</v>
      </c>
      <c r="K3924" s="2">
        <v>1</v>
      </c>
      <c r="M3924" s="2" t="s">
        <v>48</v>
      </c>
      <c r="N3924" s="16">
        <v>0.69</v>
      </c>
      <c r="O3924" s="2"/>
      <c r="R3924" s="4"/>
      <c r="U3924" s="2" t="s">
        <v>35</v>
      </c>
      <c r="W3924" s="2" t="s">
        <v>2376</v>
      </c>
      <c r="X3924" s="2" t="s">
        <v>1141</v>
      </c>
      <c r="Y3924" s="2"/>
    </row>
    <row r="3925" spans="1:26" ht="14.25" customHeight="1">
      <c r="A3925" s="1">
        <v>3392</v>
      </c>
      <c r="B3925" s="2">
        <v>1</v>
      </c>
      <c r="C3925" s="1" t="s">
        <v>3525</v>
      </c>
      <c r="D3925" s="1" t="s">
        <v>3526</v>
      </c>
      <c r="E3925" s="1">
        <v>2017</v>
      </c>
      <c r="F3925" s="1" t="s">
        <v>3527</v>
      </c>
      <c r="G3925" s="1" t="s">
        <v>3528</v>
      </c>
      <c r="H3925" s="8" t="str">
        <f>HYPERLINK("https://doi.org/"&amp;G3925)</f>
        <v>https://doi.org/10.3390/rs9111140</v>
      </c>
      <c r="I3925" s="1" t="s">
        <v>3529</v>
      </c>
      <c r="J3925" s="1" t="s">
        <v>2820</v>
      </c>
      <c r="K3925" s="2">
        <v>1</v>
      </c>
      <c r="M3925" s="2" t="s">
        <v>48</v>
      </c>
      <c r="N3925" s="16">
        <v>0.86</v>
      </c>
      <c r="O3925" s="2"/>
      <c r="R3925" s="4"/>
      <c r="U3925" s="2" t="s">
        <v>35</v>
      </c>
      <c r="W3925" s="2" t="s">
        <v>3530</v>
      </c>
      <c r="X3925" s="2" t="s">
        <v>1141</v>
      </c>
      <c r="Y3925" s="2"/>
    </row>
    <row r="3926" spans="1:26" ht="14.25" customHeight="1">
      <c r="A3926" s="1">
        <v>3392</v>
      </c>
      <c r="B3926" s="2">
        <v>1</v>
      </c>
      <c r="C3926" s="1" t="s">
        <v>3525</v>
      </c>
      <c r="D3926" s="1" t="s">
        <v>3526</v>
      </c>
      <c r="E3926" s="1">
        <v>2017</v>
      </c>
      <c r="F3926" s="1" t="s">
        <v>3527</v>
      </c>
      <c r="G3926" s="1" t="s">
        <v>3528</v>
      </c>
      <c r="H3926" s="8" t="str">
        <f>HYPERLINK("https://doi.org/"&amp;G3926)</f>
        <v>https://doi.org/10.3390/rs9111140</v>
      </c>
      <c r="I3926" s="1" t="s">
        <v>3529</v>
      </c>
      <c r="J3926" s="1" t="s">
        <v>2820</v>
      </c>
      <c r="K3926" s="2">
        <v>1</v>
      </c>
      <c r="M3926" s="2" t="s">
        <v>48</v>
      </c>
      <c r="N3926" s="16">
        <v>0.74</v>
      </c>
      <c r="O3926" s="2"/>
      <c r="R3926" s="4"/>
      <c r="U3926" s="2" t="s">
        <v>35</v>
      </c>
      <c r="W3926" s="2" t="s">
        <v>3531</v>
      </c>
      <c r="X3926" s="2" t="s">
        <v>1141</v>
      </c>
      <c r="Y3926" s="2"/>
    </row>
    <row r="3927" spans="1:26" ht="14.25" customHeight="1">
      <c r="A3927" s="1">
        <v>3392</v>
      </c>
      <c r="B3927" s="2">
        <v>1</v>
      </c>
      <c r="C3927" s="1" t="s">
        <v>3525</v>
      </c>
      <c r="D3927" s="1" t="s">
        <v>3526</v>
      </c>
      <c r="E3927" s="1">
        <v>2017</v>
      </c>
      <c r="F3927" s="1" t="s">
        <v>3527</v>
      </c>
      <c r="G3927" s="1" t="s">
        <v>3528</v>
      </c>
      <c r="H3927" s="8" t="str">
        <f>HYPERLINK("https://doi.org/"&amp;G3927)</f>
        <v>https://doi.org/10.3390/rs9111140</v>
      </c>
      <c r="I3927" s="1" t="s">
        <v>3529</v>
      </c>
      <c r="J3927" s="1" t="s">
        <v>2820</v>
      </c>
      <c r="K3927" s="2">
        <v>1</v>
      </c>
      <c r="M3927" s="2" t="s">
        <v>48</v>
      </c>
      <c r="N3927" s="16">
        <v>1.43</v>
      </c>
      <c r="O3927" s="2"/>
      <c r="R3927" s="4"/>
      <c r="U3927" s="2" t="s">
        <v>35</v>
      </c>
      <c r="W3927" s="2" t="s">
        <v>3532</v>
      </c>
      <c r="X3927" s="2" t="s">
        <v>1141</v>
      </c>
      <c r="Y3927" s="2"/>
    </row>
    <row r="3928" spans="1:26" ht="14.25" customHeight="1">
      <c r="A3928" s="1">
        <v>3392</v>
      </c>
      <c r="B3928" s="2">
        <v>1</v>
      </c>
      <c r="C3928" s="1" t="s">
        <v>3525</v>
      </c>
      <c r="D3928" s="1" t="s">
        <v>3526</v>
      </c>
      <c r="E3928" s="1">
        <v>2017</v>
      </c>
      <c r="F3928" s="1" t="s">
        <v>3527</v>
      </c>
      <c r="G3928" s="1" t="s">
        <v>3528</v>
      </c>
      <c r="H3928" s="8" t="str">
        <f>HYPERLINK("https://doi.org/"&amp;G3928)</f>
        <v>https://doi.org/10.3390/rs9111140</v>
      </c>
      <c r="I3928" s="1" t="s">
        <v>3529</v>
      </c>
      <c r="J3928" s="1" t="s">
        <v>2820</v>
      </c>
      <c r="K3928" s="2">
        <v>1</v>
      </c>
      <c r="M3928" s="2" t="s">
        <v>48</v>
      </c>
      <c r="N3928" s="16">
        <v>1.06</v>
      </c>
      <c r="O3928" s="2"/>
      <c r="R3928" s="4"/>
      <c r="U3928" s="2" t="s">
        <v>35</v>
      </c>
      <c r="W3928" s="2" t="s">
        <v>3533</v>
      </c>
      <c r="X3928" s="2" t="s">
        <v>1141</v>
      </c>
      <c r="Y3928" s="2"/>
    </row>
    <row r="3929" spans="1:26" ht="14.25" customHeight="1">
      <c r="A3929" s="1">
        <v>3392</v>
      </c>
      <c r="B3929" s="16">
        <v>1</v>
      </c>
      <c r="C3929" s="1" t="s">
        <v>3525</v>
      </c>
      <c r="D3929" s="1" t="s">
        <v>3526</v>
      </c>
      <c r="E3929" s="1">
        <v>2017</v>
      </c>
      <c r="F3929" s="1" t="s">
        <v>3527</v>
      </c>
      <c r="G3929" s="1" t="s">
        <v>3528</v>
      </c>
      <c r="H3929" s="8" t="str">
        <f>HYPERLINK("https://doi.org/"&amp;G3929)</f>
        <v>https://doi.org/10.3390/rs9111140</v>
      </c>
      <c r="I3929" s="1" t="s">
        <v>3529</v>
      </c>
      <c r="J3929" s="1" t="s">
        <v>2820</v>
      </c>
      <c r="K3929" s="2">
        <v>1</v>
      </c>
      <c r="M3929" s="2" t="s">
        <v>48</v>
      </c>
      <c r="N3929" s="9">
        <f t="shared" ref="N3929:N3940" si="79">P3929/30</f>
        <v>0.6226666666666667</v>
      </c>
      <c r="O3929" s="15"/>
      <c r="P3929" s="2">
        <v>18.68</v>
      </c>
      <c r="R3929" s="10">
        <v>30</v>
      </c>
      <c r="U3929" s="2" t="s">
        <v>234</v>
      </c>
      <c r="W3929" s="2" t="s">
        <v>2013</v>
      </c>
      <c r="X3929" s="2" t="s">
        <v>1141</v>
      </c>
      <c r="Y3929" s="2" t="s">
        <v>216</v>
      </c>
      <c r="Z3929" s="66" t="s">
        <v>3534</v>
      </c>
    </row>
    <row r="3930" spans="1:26" ht="14.25" customHeight="1">
      <c r="A3930" s="1">
        <v>3392</v>
      </c>
      <c r="B3930" s="16">
        <v>1</v>
      </c>
      <c r="C3930" s="1" t="s">
        <v>3525</v>
      </c>
      <c r="D3930" s="1" t="s">
        <v>3526</v>
      </c>
      <c r="E3930" s="1">
        <v>2017</v>
      </c>
      <c r="F3930" s="1" t="s">
        <v>3527</v>
      </c>
      <c r="G3930" s="1" t="s">
        <v>3528</v>
      </c>
      <c r="H3930" s="8" t="str">
        <f>HYPERLINK("https://doi.org/"&amp;G3930)</f>
        <v>https://doi.org/10.3390/rs9111140</v>
      </c>
      <c r="I3930" s="1" t="s">
        <v>3529</v>
      </c>
      <c r="J3930" s="1" t="s">
        <v>2820</v>
      </c>
      <c r="K3930" s="2">
        <v>1</v>
      </c>
      <c r="M3930" s="2" t="s">
        <v>48</v>
      </c>
      <c r="N3930" s="9">
        <f t="shared" si="79"/>
        <v>0.84633333333333338</v>
      </c>
      <c r="O3930" s="15"/>
      <c r="P3930" s="2">
        <v>25.39</v>
      </c>
      <c r="R3930" s="10">
        <v>30</v>
      </c>
      <c r="U3930" s="2" t="s">
        <v>234</v>
      </c>
      <c r="W3930" s="2" t="s">
        <v>2376</v>
      </c>
      <c r="X3930" s="2" t="s">
        <v>1141</v>
      </c>
      <c r="Y3930" s="2" t="s">
        <v>216</v>
      </c>
      <c r="Z3930" s="66" t="s">
        <v>3534</v>
      </c>
    </row>
    <row r="3931" spans="1:26" ht="14.25" customHeight="1">
      <c r="A3931" s="1">
        <v>3392</v>
      </c>
      <c r="B3931" s="16">
        <v>1</v>
      </c>
      <c r="C3931" s="1" t="s">
        <v>3525</v>
      </c>
      <c r="D3931" s="1" t="s">
        <v>3526</v>
      </c>
      <c r="E3931" s="1">
        <v>2017</v>
      </c>
      <c r="F3931" s="1" t="s">
        <v>3527</v>
      </c>
      <c r="G3931" s="1" t="s">
        <v>3528</v>
      </c>
      <c r="H3931" s="8" t="str">
        <f>HYPERLINK("https://doi.org/"&amp;G3931)</f>
        <v>https://doi.org/10.3390/rs9111140</v>
      </c>
      <c r="I3931" s="1" t="s">
        <v>3529</v>
      </c>
      <c r="J3931" s="1" t="s">
        <v>2820</v>
      </c>
      <c r="K3931" s="2">
        <v>1</v>
      </c>
      <c r="M3931" s="2" t="s">
        <v>48</v>
      </c>
      <c r="N3931" s="9">
        <f t="shared" si="79"/>
        <v>0.52366666666666672</v>
      </c>
      <c r="O3931" s="15"/>
      <c r="P3931" s="2">
        <v>15.71</v>
      </c>
      <c r="R3931" s="10">
        <v>30</v>
      </c>
      <c r="U3931" s="2" t="s">
        <v>234</v>
      </c>
      <c r="W3931" s="2" t="s">
        <v>3530</v>
      </c>
      <c r="X3931" s="2" t="s">
        <v>1141</v>
      </c>
      <c r="Y3931" s="2" t="s">
        <v>216</v>
      </c>
      <c r="Z3931" s="66" t="s">
        <v>3534</v>
      </c>
    </row>
    <row r="3932" spans="1:26" ht="14.25" customHeight="1">
      <c r="A3932" s="1">
        <v>3392</v>
      </c>
      <c r="B3932" s="16">
        <v>1</v>
      </c>
      <c r="C3932" s="1" t="s">
        <v>3525</v>
      </c>
      <c r="D3932" s="1" t="s">
        <v>3526</v>
      </c>
      <c r="E3932" s="1">
        <v>2017</v>
      </c>
      <c r="F3932" s="1" t="s">
        <v>3527</v>
      </c>
      <c r="G3932" s="1" t="s">
        <v>3528</v>
      </c>
      <c r="H3932" s="8" t="str">
        <f>HYPERLINK("https://doi.org/"&amp;G3932)</f>
        <v>https://doi.org/10.3390/rs9111140</v>
      </c>
      <c r="I3932" s="1" t="s">
        <v>3529</v>
      </c>
      <c r="J3932" s="1" t="s">
        <v>2820</v>
      </c>
      <c r="K3932" s="2">
        <v>1</v>
      </c>
      <c r="M3932" s="2" t="s">
        <v>48</v>
      </c>
      <c r="N3932" s="9">
        <f t="shared" si="79"/>
        <v>1.0049999999999999</v>
      </c>
      <c r="O3932" s="15"/>
      <c r="P3932" s="2">
        <v>30.15</v>
      </c>
      <c r="R3932" s="10">
        <v>30</v>
      </c>
      <c r="U3932" s="2" t="s">
        <v>234</v>
      </c>
      <c r="W3932" s="2" t="s">
        <v>3531</v>
      </c>
      <c r="X3932" s="2" t="s">
        <v>1141</v>
      </c>
      <c r="Y3932" s="2" t="s">
        <v>216</v>
      </c>
      <c r="Z3932" s="66" t="s">
        <v>3534</v>
      </c>
    </row>
    <row r="3933" spans="1:26" ht="14.25" customHeight="1">
      <c r="A3933" s="1">
        <v>3392</v>
      </c>
      <c r="B3933" s="16">
        <v>1</v>
      </c>
      <c r="C3933" s="1" t="s">
        <v>3525</v>
      </c>
      <c r="D3933" s="1" t="s">
        <v>3526</v>
      </c>
      <c r="E3933" s="1">
        <v>2017</v>
      </c>
      <c r="F3933" s="1" t="s">
        <v>3527</v>
      </c>
      <c r="G3933" s="1" t="s">
        <v>3528</v>
      </c>
      <c r="H3933" s="8" t="str">
        <f>HYPERLINK("https://doi.org/"&amp;G3933)</f>
        <v>https://doi.org/10.3390/rs9111140</v>
      </c>
      <c r="I3933" s="1" t="s">
        <v>3529</v>
      </c>
      <c r="J3933" s="1" t="s">
        <v>2820</v>
      </c>
      <c r="K3933" s="2">
        <v>1</v>
      </c>
      <c r="M3933" s="2" t="s">
        <v>48</v>
      </c>
      <c r="N3933" s="9">
        <f t="shared" si="79"/>
        <v>0.46199999999999997</v>
      </c>
      <c r="O3933" s="15"/>
      <c r="P3933" s="2">
        <v>13.86</v>
      </c>
      <c r="R3933" s="10">
        <v>30</v>
      </c>
      <c r="U3933" s="2" t="s">
        <v>234</v>
      </c>
      <c r="W3933" s="2" t="s">
        <v>3532</v>
      </c>
      <c r="X3933" s="2" t="s">
        <v>1141</v>
      </c>
      <c r="Y3933" s="2" t="s">
        <v>216</v>
      </c>
      <c r="Z3933" s="66" t="s">
        <v>3534</v>
      </c>
    </row>
    <row r="3934" spans="1:26" ht="14.25" customHeight="1">
      <c r="A3934" s="1">
        <v>3392</v>
      </c>
      <c r="B3934" s="16">
        <v>1</v>
      </c>
      <c r="C3934" s="1" t="s">
        <v>3525</v>
      </c>
      <c r="D3934" s="1" t="s">
        <v>3526</v>
      </c>
      <c r="E3934" s="1">
        <v>2017</v>
      </c>
      <c r="F3934" s="1" t="s">
        <v>3527</v>
      </c>
      <c r="G3934" s="1" t="s">
        <v>3528</v>
      </c>
      <c r="H3934" s="8" t="str">
        <f>HYPERLINK("https://doi.org/"&amp;G3934)</f>
        <v>https://doi.org/10.3390/rs9111140</v>
      </c>
      <c r="I3934" s="1" t="s">
        <v>3529</v>
      </c>
      <c r="J3934" s="1" t="s">
        <v>2820</v>
      </c>
      <c r="K3934" s="2">
        <v>1</v>
      </c>
      <c r="M3934" s="2" t="s">
        <v>48</v>
      </c>
      <c r="N3934" s="9">
        <f t="shared" si="79"/>
        <v>0.47666666666666668</v>
      </c>
      <c r="O3934" s="15"/>
      <c r="P3934" s="2">
        <v>14.3</v>
      </c>
      <c r="R3934" s="10">
        <v>30</v>
      </c>
      <c r="U3934" s="2" t="s">
        <v>234</v>
      </c>
      <c r="W3934" s="2" t="s">
        <v>3533</v>
      </c>
      <c r="X3934" s="2" t="s">
        <v>1141</v>
      </c>
      <c r="Y3934" s="2" t="s">
        <v>216</v>
      </c>
      <c r="Z3934" s="66" t="s">
        <v>3534</v>
      </c>
    </row>
    <row r="3935" spans="1:26" ht="14.25" customHeight="1">
      <c r="A3935" s="1">
        <v>3392</v>
      </c>
      <c r="B3935" s="16">
        <v>1</v>
      </c>
      <c r="C3935" s="1" t="s">
        <v>3525</v>
      </c>
      <c r="D3935" s="1" t="s">
        <v>3526</v>
      </c>
      <c r="E3935" s="1">
        <v>2017</v>
      </c>
      <c r="F3935" s="1" t="s">
        <v>3527</v>
      </c>
      <c r="G3935" s="1" t="s">
        <v>3528</v>
      </c>
      <c r="H3935" s="8" t="str">
        <f>HYPERLINK("https://doi.org/"&amp;G3935)</f>
        <v>https://doi.org/10.3390/rs9111140</v>
      </c>
      <c r="I3935" s="1" t="s">
        <v>3529</v>
      </c>
      <c r="J3935" s="1" t="s">
        <v>2820</v>
      </c>
      <c r="K3935" s="2">
        <v>1</v>
      </c>
      <c r="M3935" s="2" t="s">
        <v>592</v>
      </c>
      <c r="N3935" s="9">
        <f t="shared" si="79"/>
        <v>0.73766666666666658</v>
      </c>
      <c r="O3935" s="15"/>
      <c r="P3935" s="2">
        <v>22.13</v>
      </c>
      <c r="R3935" s="10">
        <v>30</v>
      </c>
      <c r="U3935" s="2" t="s">
        <v>234</v>
      </c>
      <c r="W3935" s="2" t="s">
        <v>2013</v>
      </c>
      <c r="X3935" s="2" t="s">
        <v>1141</v>
      </c>
      <c r="Y3935" s="2" t="s">
        <v>216</v>
      </c>
      <c r="Z3935" s="66" t="s">
        <v>3534</v>
      </c>
    </row>
    <row r="3936" spans="1:26" ht="14.25" customHeight="1">
      <c r="A3936" s="1">
        <v>3392</v>
      </c>
      <c r="B3936" s="16">
        <v>1</v>
      </c>
      <c r="C3936" s="1" t="s">
        <v>3525</v>
      </c>
      <c r="D3936" s="1" t="s">
        <v>3526</v>
      </c>
      <c r="E3936" s="1">
        <v>2017</v>
      </c>
      <c r="F3936" s="1" t="s">
        <v>3527</v>
      </c>
      <c r="G3936" s="1" t="s">
        <v>3528</v>
      </c>
      <c r="H3936" s="8" t="str">
        <f>HYPERLINK("https://doi.org/"&amp;G3936)</f>
        <v>https://doi.org/10.3390/rs9111140</v>
      </c>
      <c r="I3936" s="1" t="s">
        <v>3529</v>
      </c>
      <c r="J3936" s="1" t="s">
        <v>2820</v>
      </c>
      <c r="K3936" s="2">
        <v>1</v>
      </c>
      <c r="M3936" s="2" t="s">
        <v>592</v>
      </c>
      <c r="N3936" s="9">
        <f t="shared" si="79"/>
        <v>0.85</v>
      </c>
      <c r="O3936" s="15"/>
      <c r="P3936" s="2">
        <v>25.5</v>
      </c>
      <c r="R3936" s="10">
        <v>30</v>
      </c>
      <c r="U3936" s="2" t="s">
        <v>234</v>
      </c>
      <c r="W3936" s="2" t="s">
        <v>2376</v>
      </c>
      <c r="X3936" s="2" t="s">
        <v>1141</v>
      </c>
      <c r="Y3936" s="2" t="s">
        <v>216</v>
      </c>
      <c r="Z3936" s="66" t="s">
        <v>3534</v>
      </c>
    </row>
    <row r="3937" spans="1:32" ht="14.25" customHeight="1">
      <c r="A3937" s="1">
        <v>3392</v>
      </c>
      <c r="B3937" s="16">
        <v>1</v>
      </c>
      <c r="C3937" s="1" t="s">
        <v>3525</v>
      </c>
      <c r="D3937" s="1" t="s">
        <v>3526</v>
      </c>
      <c r="E3937" s="1">
        <v>2017</v>
      </c>
      <c r="F3937" s="1" t="s">
        <v>3527</v>
      </c>
      <c r="G3937" s="1" t="s">
        <v>3528</v>
      </c>
      <c r="H3937" s="8" t="str">
        <f>HYPERLINK("https://doi.org/"&amp;G3937)</f>
        <v>https://doi.org/10.3390/rs9111140</v>
      </c>
      <c r="I3937" s="1" t="s">
        <v>3529</v>
      </c>
      <c r="J3937" s="1" t="s">
        <v>2820</v>
      </c>
      <c r="K3937" s="2">
        <v>1</v>
      </c>
      <c r="M3937" s="2" t="s">
        <v>592</v>
      </c>
      <c r="N3937" s="9">
        <f t="shared" si="79"/>
        <v>1.0746666666666667</v>
      </c>
      <c r="O3937" s="15"/>
      <c r="P3937" s="2">
        <v>32.24</v>
      </c>
      <c r="R3937" s="10">
        <v>30</v>
      </c>
      <c r="U3937" s="2" t="s">
        <v>234</v>
      </c>
      <c r="W3937" s="2" t="s">
        <v>3530</v>
      </c>
      <c r="X3937" s="2" t="s">
        <v>1141</v>
      </c>
      <c r="Y3937" s="2" t="s">
        <v>216</v>
      </c>
      <c r="Z3937" s="66" t="s">
        <v>3534</v>
      </c>
    </row>
    <row r="3938" spans="1:32" ht="14.25" customHeight="1">
      <c r="A3938" s="1">
        <v>3392</v>
      </c>
      <c r="B3938" s="16">
        <v>1</v>
      </c>
      <c r="C3938" s="1" t="s">
        <v>3525</v>
      </c>
      <c r="D3938" s="1" t="s">
        <v>3526</v>
      </c>
      <c r="E3938" s="1">
        <v>2017</v>
      </c>
      <c r="F3938" s="1" t="s">
        <v>3527</v>
      </c>
      <c r="G3938" s="1" t="s">
        <v>3528</v>
      </c>
      <c r="H3938" s="8" t="str">
        <f>HYPERLINK("https://doi.org/"&amp;G3938)</f>
        <v>https://doi.org/10.3390/rs9111140</v>
      </c>
      <c r="I3938" s="1" t="s">
        <v>3529</v>
      </c>
      <c r="J3938" s="1" t="s">
        <v>2820</v>
      </c>
      <c r="K3938" s="2">
        <v>1</v>
      </c>
      <c r="M3938" s="2" t="s">
        <v>592</v>
      </c>
      <c r="N3938" s="9">
        <f t="shared" si="79"/>
        <v>1.5696666666666668</v>
      </c>
      <c r="O3938" s="15"/>
      <c r="P3938" s="2">
        <v>47.09</v>
      </c>
      <c r="R3938" s="10">
        <v>30</v>
      </c>
      <c r="U3938" s="2" t="s">
        <v>234</v>
      </c>
      <c r="W3938" s="2" t="s">
        <v>3531</v>
      </c>
      <c r="X3938" s="2" t="s">
        <v>1141</v>
      </c>
      <c r="Y3938" s="2" t="s">
        <v>216</v>
      </c>
      <c r="Z3938" s="66" t="s">
        <v>3534</v>
      </c>
    </row>
    <row r="3939" spans="1:32" ht="14.25" customHeight="1">
      <c r="A3939" s="1">
        <v>3392</v>
      </c>
      <c r="B3939" s="16">
        <v>1</v>
      </c>
      <c r="C3939" s="1" t="s">
        <v>3525</v>
      </c>
      <c r="D3939" s="1" t="s">
        <v>3526</v>
      </c>
      <c r="E3939" s="1">
        <v>2017</v>
      </c>
      <c r="F3939" s="1" t="s">
        <v>3527</v>
      </c>
      <c r="G3939" s="1" t="s">
        <v>3528</v>
      </c>
      <c r="H3939" s="8" t="str">
        <f>HYPERLINK("https://doi.org/"&amp;G3939)</f>
        <v>https://doi.org/10.3390/rs9111140</v>
      </c>
      <c r="I3939" s="1" t="s">
        <v>3529</v>
      </c>
      <c r="J3939" s="1" t="s">
        <v>2820</v>
      </c>
      <c r="K3939" s="2">
        <v>1</v>
      </c>
      <c r="M3939" s="2" t="s">
        <v>592</v>
      </c>
      <c r="N3939" s="9">
        <f t="shared" si="79"/>
        <v>0.68599999999999994</v>
      </c>
      <c r="O3939" s="15"/>
      <c r="P3939" s="2">
        <v>20.58</v>
      </c>
      <c r="R3939" s="10">
        <v>30</v>
      </c>
      <c r="U3939" s="2" t="s">
        <v>234</v>
      </c>
      <c r="W3939" s="2" t="s">
        <v>3532</v>
      </c>
      <c r="X3939" s="2" t="s">
        <v>1141</v>
      </c>
      <c r="Y3939" s="2" t="s">
        <v>216</v>
      </c>
      <c r="Z3939" s="66" t="s">
        <v>3534</v>
      </c>
    </row>
    <row r="3940" spans="1:32" ht="14.25" customHeight="1">
      <c r="A3940" s="1">
        <v>3392</v>
      </c>
      <c r="B3940" s="16">
        <v>1</v>
      </c>
      <c r="C3940" s="1" t="s">
        <v>3525</v>
      </c>
      <c r="D3940" s="1" t="s">
        <v>3526</v>
      </c>
      <c r="E3940" s="1">
        <v>2017</v>
      </c>
      <c r="F3940" s="1" t="s">
        <v>3527</v>
      </c>
      <c r="G3940" s="1" t="s">
        <v>3528</v>
      </c>
      <c r="H3940" s="8" t="str">
        <f>HYPERLINK("https://doi.org/"&amp;G3940)</f>
        <v>https://doi.org/10.3390/rs9111140</v>
      </c>
      <c r="I3940" s="1" t="s">
        <v>3529</v>
      </c>
      <c r="J3940" s="1" t="s">
        <v>2820</v>
      </c>
      <c r="K3940" s="2">
        <v>1</v>
      </c>
      <c r="M3940" s="2" t="s">
        <v>592</v>
      </c>
      <c r="N3940" s="9">
        <f t="shared" si="79"/>
        <v>1.2849999999999999</v>
      </c>
      <c r="O3940" s="15"/>
      <c r="P3940" s="2">
        <v>38.549999999999997</v>
      </c>
      <c r="R3940" s="10">
        <v>30</v>
      </c>
      <c r="U3940" s="2" t="s">
        <v>234</v>
      </c>
      <c r="W3940" s="2" t="s">
        <v>3533</v>
      </c>
      <c r="X3940" s="2" t="s">
        <v>1141</v>
      </c>
      <c r="Y3940" s="2" t="s">
        <v>216</v>
      </c>
      <c r="Z3940" s="66" t="s">
        <v>3534</v>
      </c>
    </row>
    <row r="3941" spans="1:32" ht="14.25" customHeight="1">
      <c r="A3941" s="22">
        <v>3391</v>
      </c>
      <c r="B3941" s="23">
        <v>0</v>
      </c>
      <c r="C3941" s="22" t="s">
        <v>3535</v>
      </c>
      <c r="D3941" s="22" t="s">
        <v>3536</v>
      </c>
      <c r="E3941" s="22">
        <v>2017</v>
      </c>
      <c r="F3941" s="22" t="s">
        <v>3537</v>
      </c>
      <c r="G3941" s="22" t="s">
        <v>3538</v>
      </c>
      <c r="H3941" s="24" t="str">
        <f>HYPERLINK("https://doi.org/"&amp;G3941)</f>
        <v>https://doi.org/10.3390/rs9111178</v>
      </c>
      <c r="I3941" s="22" t="s">
        <v>3539</v>
      </c>
      <c r="J3941" s="22" t="s">
        <v>2820</v>
      </c>
      <c r="K3941" s="22"/>
      <c r="L3941" s="22"/>
      <c r="M3941" s="22"/>
      <c r="N3941" s="3"/>
      <c r="O3941" s="22"/>
      <c r="P3941" s="22"/>
      <c r="Q3941" s="22"/>
      <c r="R3941" s="4"/>
      <c r="S3941" s="22"/>
      <c r="T3941" s="22"/>
      <c r="U3941" s="22"/>
      <c r="V3941" s="22"/>
      <c r="W3941" s="22"/>
      <c r="X3941" s="23" t="s">
        <v>1141</v>
      </c>
      <c r="Y3941" s="23" t="s">
        <v>3540</v>
      </c>
      <c r="Z3941" s="23"/>
      <c r="AA3941" s="22"/>
      <c r="AB3941" s="22"/>
      <c r="AC3941" s="22"/>
      <c r="AD3941" s="22"/>
      <c r="AE3941" s="22"/>
      <c r="AF3941" s="22"/>
    </row>
    <row r="3942" spans="1:32" ht="14.25" customHeight="1">
      <c r="A3942" s="1">
        <v>3361</v>
      </c>
      <c r="B3942" s="16">
        <v>1</v>
      </c>
      <c r="C3942" s="1" t="s">
        <v>3541</v>
      </c>
      <c r="D3942" s="1" t="s">
        <v>3542</v>
      </c>
      <c r="E3942" s="1">
        <v>2017</v>
      </c>
      <c r="F3942" s="1" t="s">
        <v>3543</v>
      </c>
      <c r="G3942" s="1" t="s">
        <v>3544</v>
      </c>
      <c r="H3942" s="8" t="str">
        <f>HYPERLINK("https://doi.org/"&amp;G3942)</f>
        <v>https://doi.org/10.3390/rs9121326</v>
      </c>
      <c r="I3942" s="1" t="s">
        <v>3545</v>
      </c>
      <c r="J3942" s="1" t="s">
        <v>2820</v>
      </c>
      <c r="K3942" s="2">
        <v>1</v>
      </c>
      <c r="M3942" s="1" t="s">
        <v>3546</v>
      </c>
      <c r="N3942" s="9">
        <f>S3942*Unit_conversion!$C$5</f>
        <v>0.57992485063860655</v>
      </c>
      <c r="R3942" s="4"/>
      <c r="S3942" s="1">
        <v>16.47</v>
      </c>
      <c r="U3942" s="2" t="s">
        <v>234</v>
      </c>
      <c r="V3942" s="1" t="s">
        <v>29</v>
      </c>
      <c r="W3942" s="2" t="s">
        <v>1657</v>
      </c>
      <c r="X3942" s="2" t="s">
        <v>1141</v>
      </c>
      <c r="Y3942" s="1" t="s">
        <v>3547</v>
      </c>
      <c r="Z3942" s="1" t="s">
        <v>3548</v>
      </c>
    </row>
    <row r="3943" spans="1:32" ht="14.25" customHeight="1">
      <c r="A3943" s="1">
        <v>3361</v>
      </c>
      <c r="B3943" s="16">
        <v>1</v>
      </c>
      <c r="C3943" s="1" t="s">
        <v>3541</v>
      </c>
      <c r="D3943" s="1" t="s">
        <v>3542</v>
      </c>
      <c r="E3943" s="1">
        <v>2017</v>
      </c>
      <c r="F3943" s="1" t="s">
        <v>3543</v>
      </c>
      <c r="G3943" s="1" t="s">
        <v>3544</v>
      </c>
      <c r="H3943" s="8" t="str">
        <f>HYPERLINK("https://doi.org/"&amp;G3943)</f>
        <v>https://doi.org/10.3390/rs9121326</v>
      </c>
      <c r="I3943" s="1" t="s">
        <v>3545</v>
      </c>
      <c r="J3943" s="1" t="s">
        <v>2820</v>
      </c>
      <c r="K3943" s="2">
        <v>1</v>
      </c>
      <c r="M3943" s="1" t="s">
        <v>2241</v>
      </c>
      <c r="N3943" s="9">
        <f>S3943*Unit_conversion!$C$5</f>
        <v>0.63098077252239415</v>
      </c>
      <c r="R3943" s="4"/>
      <c r="S3943" s="1">
        <v>17.920000000000002</v>
      </c>
      <c r="U3943" s="2" t="s">
        <v>234</v>
      </c>
      <c r="V3943" s="1" t="s">
        <v>29</v>
      </c>
      <c r="W3943" s="2" t="s">
        <v>1657</v>
      </c>
      <c r="X3943" s="2" t="s">
        <v>1141</v>
      </c>
      <c r="Y3943" s="1" t="s">
        <v>3547</v>
      </c>
      <c r="Z3943" s="1" t="s">
        <v>3548</v>
      </c>
    </row>
    <row r="3944" spans="1:32" ht="14.25" customHeight="1">
      <c r="A3944" s="1">
        <v>3361</v>
      </c>
      <c r="B3944" s="16">
        <v>1</v>
      </c>
      <c r="C3944" s="1" t="s">
        <v>3541</v>
      </c>
      <c r="D3944" s="1" t="s">
        <v>3542</v>
      </c>
      <c r="E3944" s="1">
        <v>2017</v>
      </c>
      <c r="F3944" s="1" t="s">
        <v>3543</v>
      </c>
      <c r="G3944" s="1" t="s">
        <v>3544</v>
      </c>
      <c r="H3944" s="8" t="str">
        <f>HYPERLINK("https://doi.org/"&amp;G3944)</f>
        <v>https://doi.org/10.3390/rs9121326</v>
      </c>
      <c r="I3944" s="1" t="s">
        <v>3545</v>
      </c>
      <c r="J3944" s="1" t="s">
        <v>2820</v>
      </c>
      <c r="K3944" s="2">
        <v>1</v>
      </c>
      <c r="M3944" s="1" t="s">
        <v>3549</v>
      </c>
      <c r="N3944" s="9">
        <f>S3944*Unit_conversion!$C$5</f>
        <v>0.67710715712085034</v>
      </c>
      <c r="R3944" s="4"/>
      <c r="S3944" s="1">
        <v>19.23</v>
      </c>
      <c r="U3944" s="2" t="s">
        <v>234</v>
      </c>
      <c r="V3944" s="1" t="s">
        <v>29</v>
      </c>
      <c r="W3944" s="2" t="s">
        <v>1657</v>
      </c>
      <c r="X3944" s="2" t="s">
        <v>1141</v>
      </c>
      <c r="Y3944" s="1" t="s">
        <v>3547</v>
      </c>
      <c r="Z3944" s="1" t="s">
        <v>3548</v>
      </c>
    </row>
    <row r="3945" spans="1:32" ht="14.25" customHeight="1">
      <c r="A3945" s="1">
        <v>3361</v>
      </c>
      <c r="B3945" s="16">
        <v>1</v>
      </c>
      <c r="C3945" s="1" t="s">
        <v>3541</v>
      </c>
      <c r="D3945" s="1" t="s">
        <v>3542</v>
      </c>
      <c r="E3945" s="1">
        <v>2017</v>
      </c>
      <c r="F3945" s="1" t="s">
        <v>3543</v>
      </c>
      <c r="G3945" s="1" t="s">
        <v>3544</v>
      </c>
      <c r="H3945" s="8" t="str">
        <f>HYPERLINK("https://doi.org/"&amp;G3945)</f>
        <v>https://doi.org/10.3390/rs9121326</v>
      </c>
      <c r="I3945" s="1" t="s">
        <v>3545</v>
      </c>
      <c r="J3945" s="1" t="s">
        <v>2820</v>
      </c>
      <c r="K3945" s="2">
        <v>1</v>
      </c>
      <c r="M3945" s="1" t="s">
        <v>3546</v>
      </c>
      <c r="N3945" s="9">
        <f>S3945*Unit_conversion!$C$5</f>
        <v>0.50985499922568456</v>
      </c>
      <c r="R3945" s="4"/>
      <c r="S3945" s="1">
        <v>14.48</v>
      </c>
      <c r="U3945" s="2" t="s">
        <v>234</v>
      </c>
      <c r="V3945" s="1" t="s">
        <v>30</v>
      </c>
      <c r="W3945" s="2" t="s">
        <v>3550</v>
      </c>
      <c r="X3945" s="2" t="s">
        <v>1141</v>
      </c>
      <c r="Y3945" s="1" t="s">
        <v>3547</v>
      </c>
      <c r="Z3945" s="1" t="s">
        <v>3548</v>
      </c>
    </row>
    <row r="3946" spans="1:32" ht="14.25" customHeight="1">
      <c r="A3946" s="1">
        <v>3361</v>
      </c>
      <c r="B3946" s="16">
        <v>1</v>
      </c>
      <c r="C3946" s="1" t="s">
        <v>3541</v>
      </c>
      <c r="D3946" s="1" t="s">
        <v>3542</v>
      </c>
      <c r="E3946" s="1">
        <v>2017</v>
      </c>
      <c r="F3946" s="1" t="s">
        <v>3543</v>
      </c>
      <c r="G3946" s="1" t="s">
        <v>3544</v>
      </c>
      <c r="H3946" s="8" t="str">
        <f>HYPERLINK("https://doi.org/"&amp;G3946)</f>
        <v>https://doi.org/10.3390/rs9121326</v>
      </c>
      <c r="I3946" s="1" t="s">
        <v>3545</v>
      </c>
      <c r="J3946" s="1" t="s">
        <v>2820</v>
      </c>
      <c r="K3946" s="2">
        <v>1</v>
      </c>
      <c r="M3946" s="1" t="s">
        <v>2241</v>
      </c>
      <c r="N3946" s="9">
        <f>S3946*Unit_conversion!$C$5</f>
        <v>0.60738941551402337</v>
      </c>
      <c r="R3946" s="4"/>
      <c r="S3946" s="1">
        <v>17.25</v>
      </c>
      <c r="U3946" s="2" t="s">
        <v>234</v>
      </c>
      <c r="V3946" s="1" t="s">
        <v>30</v>
      </c>
      <c r="W3946" s="2" t="s">
        <v>3550</v>
      </c>
      <c r="X3946" s="2" t="s">
        <v>1141</v>
      </c>
      <c r="Y3946" s="1" t="s">
        <v>3547</v>
      </c>
      <c r="Z3946" s="1" t="s">
        <v>3548</v>
      </c>
    </row>
    <row r="3947" spans="1:32" ht="14.25" customHeight="1">
      <c r="A3947" s="1">
        <v>3361</v>
      </c>
      <c r="B3947" s="16">
        <v>1</v>
      </c>
      <c r="C3947" s="1" t="s">
        <v>3541</v>
      </c>
      <c r="D3947" s="1" t="s">
        <v>3542</v>
      </c>
      <c r="E3947" s="1">
        <v>2017</v>
      </c>
      <c r="F3947" s="1" t="s">
        <v>3543</v>
      </c>
      <c r="G3947" s="1" t="s">
        <v>3544</v>
      </c>
      <c r="H3947" s="8" t="str">
        <f>HYPERLINK("https://doi.org/"&amp;G3947)</f>
        <v>https://doi.org/10.3390/rs9121326</v>
      </c>
      <c r="I3947" s="1" t="s">
        <v>3545</v>
      </c>
      <c r="J3947" s="1" t="s">
        <v>2820</v>
      </c>
      <c r="K3947" s="2">
        <v>1</v>
      </c>
      <c r="M3947" s="1" t="s">
        <v>3549</v>
      </c>
      <c r="N3947" s="9">
        <f>S3947*Unit_conversion!$C$5</f>
        <v>0.60386831745307246</v>
      </c>
      <c r="R3947" s="4"/>
      <c r="S3947" s="1">
        <v>17.149999999999999</v>
      </c>
      <c r="U3947" s="2" t="s">
        <v>234</v>
      </c>
      <c r="V3947" s="1" t="s">
        <v>30</v>
      </c>
      <c r="W3947" s="2" t="s">
        <v>3550</v>
      </c>
      <c r="X3947" s="2" t="s">
        <v>1141</v>
      </c>
      <c r="Y3947" s="1" t="s">
        <v>3547</v>
      </c>
      <c r="Z3947" s="1" t="s">
        <v>3548</v>
      </c>
    </row>
    <row r="3948" spans="1:32" ht="14.25" customHeight="1">
      <c r="A3948" s="1">
        <v>3361</v>
      </c>
      <c r="B3948" s="16">
        <v>1</v>
      </c>
      <c r="C3948" s="1" t="s">
        <v>3541</v>
      </c>
      <c r="D3948" s="1" t="s">
        <v>3542</v>
      </c>
      <c r="E3948" s="1">
        <v>2017</v>
      </c>
      <c r="F3948" s="1" t="s">
        <v>3543</v>
      </c>
      <c r="G3948" s="1" t="s">
        <v>3544</v>
      </c>
      <c r="H3948" s="8" t="str">
        <f>HYPERLINK("https://doi.org/"&amp;G3948)</f>
        <v>https://doi.org/10.3390/rs9121326</v>
      </c>
      <c r="I3948" s="1" t="s">
        <v>3545</v>
      </c>
      <c r="J3948" s="1" t="s">
        <v>2820</v>
      </c>
      <c r="K3948" s="2">
        <v>1</v>
      </c>
      <c r="M3948" s="1" t="s">
        <v>3546</v>
      </c>
      <c r="N3948" s="9">
        <f>S3948*Unit_conversion!$C$5</f>
        <v>0.4278134144055295</v>
      </c>
      <c r="R3948" s="4"/>
      <c r="S3948" s="1">
        <v>12.15</v>
      </c>
      <c r="U3948" s="2" t="s">
        <v>234</v>
      </c>
      <c r="V3948" s="1" t="s">
        <v>32</v>
      </c>
      <c r="W3948" s="2" t="s">
        <v>3551</v>
      </c>
      <c r="X3948" s="2" t="s">
        <v>1141</v>
      </c>
      <c r="Y3948" s="1" t="s">
        <v>3547</v>
      </c>
      <c r="Z3948" s="1" t="s">
        <v>3548</v>
      </c>
      <c r="AA3948" s="2"/>
    </row>
    <row r="3949" spans="1:32" ht="14.25" customHeight="1">
      <c r="A3949" s="1">
        <v>3361</v>
      </c>
      <c r="B3949" s="16">
        <v>1</v>
      </c>
      <c r="C3949" s="1" t="s">
        <v>3541</v>
      </c>
      <c r="D3949" s="1" t="s">
        <v>3542</v>
      </c>
      <c r="E3949" s="1">
        <v>2017</v>
      </c>
      <c r="F3949" s="1" t="s">
        <v>3543</v>
      </c>
      <c r="G3949" s="1" t="s">
        <v>3544</v>
      </c>
      <c r="H3949" s="8" t="str">
        <f>HYPERLINK("https://doi.org/"&amp;G3949)</f>
        <v>https://doi.org/10.3390/rs9121326</v>
      </c>
      <c r="I3949" s="1" t="s">
        <v>3545</v>
      </c>
      <c r="J3949" s="1" t="s">
        <v>2820</v>
      </c>
      <c r="K3949" s="2">
        <v>1</v>
      </c>
      <c r="M3949" s="1" t="s">
        <v>2241</v>
      </c>
      <c r="N3949" s="9">
        <f>S3949*Unit_conversion!$C$5</f>
        <v>0.48203832454417272</v>
      </c>
      <c r="R3949" s="4"/>
      <c r="S3949" s="1">
        <v>13.69</v>
      </c>
      <c r="U3949" s="2" t="s">
        <v>234</v>
      </c>
      <c r="V3949" s="1" t="s">
        <v>32</v>
      </c>
      <c r="W3949" s="2" t="s">
        <v>3551</v>
      </c>
      <c r="X3949" s="2" t="s">
        <v>1141</v>
      </c>
      <c r="Y3949" s="1" t="s">
        <v>3547</v>
      </c>
      <c r="Z3949" s="1" t="s">
        <v>3548</v>
      </c>
      <c r="AA3949" s="2"/>
    </row>
    <row r="3950" spans="1:32" ht="14.25" customHeight="1">
      <c r="A3950" s="1">
        <v>3361</v>
      </c>
      <c r="B3950" s="16">
        <v>1</v>
      </c>
      <c r="C3950" s="1" t="s">
        <v>3541</v>
      </c>
      <c r="D3950" s="1" t="s">
        <v>3542</v>
      </c>
      <c r="E3950" s="1">
        <v>2017</v>
      </c>
      <c r="F3950" s="1" t="s">
        <v>3543</v>
      </c>
      <c r="G3950" s="1" t="s">
        <v>3544</v>
      </c>
      <c r="H3950" s="8" t="str">
        <f>HYPERLINK("https://doi.org/"&amp;G3950)</f>
        <v>https://doi.org/10.3390/rs9121326</v>
      </c>
      <c r="I3950" s="1" t="s">
        <v>3545</v>
      </c>
      <c r="J3950" s="1" t="s">
        <v>2820</v>
      </c>
      <c r="K3950" s="2">
        <v>1</v>
      </c>
      <c r="M3950" s="1" t="s">
        <v>3549</v>
      </c>
      <c r="N3950" s="9">
        <f>S3950*Unit_conversion!$C$5</f>
        <v>0.51513664631711087</v>
      </c>
      <c r="R3950" s="4"/>
      <c r="S3950" s="1">
        <v>14.63</v>
      </c>
      <c r="U3950" s="2" t="s">
        <v>234</v>
      </c>
      <c r="V3950" s="1" t="s">
        <v>32</v>
      </c>
      <c r="W3950" s="2" t="s">
        <v>3551</v>
      </c>
      <c r="X3950" s="2" t="s">
        <v>1141</v>
      </c>
      <c r="Y3950" s="1" t="s">
        <v>3547</v>
      </c>
      <c r="Z3950" s="1" t="s">
        <v>3548</v>
      </c>
    </row>
    <row r="3951" spans="1:32" ht="14.25" customHeight="1">
      <c r="A3951" s="1">
        <v>3361</v>
      </c>
      <c r="B3951" s="16">
        <v>1</v>
      </c>
      <c r="C3951" s="1" t="s">
        <v>3541</v>
      </c>
      <c r="D3951" s="1" t="s">
        <v>3542</v>
      </c>
      <c r="E3951" s="1">
        <v>2017</v>
      </c>
      <c r="F3951" s="1" t="s">
        <v>3543</v>
      </c>
      <c r="G3951" s="1" t="s">
        <v>3544</v>
      </c>
      <c r="H3951" s="8" t="str">
        <f>HYPERLINK("https://doi.org/"&amp;G3951)</f>
        <v>https://doi.org/10.3390/rs9121326</v>
      </c>
      <c r="I3951" s="1" t="s">
        <v>3545</v>
      </c>
      <c r="J3951" s="1" t="s">
        <v>2820</v>
      </c>
      <c r="K3951" s="2">
        <v>1</v>
      </c>
      <c r="M3951" s="1" t="s">
        <v>3546</v>
      </c>
      <c r="N3951" s="9">
        <f>S3951*Unit_conversion!$C$5</f>
        <v>0.52992525817310443</v>
      </c>
      <c r="R3951" s="4"/>
      <c r="S3951" s="1">
        <v>15.05</v>
      </c>
      <c r="U3951" s="2" t="s">
        <v>234</v>
      </c>
      <c r="V3951" s="1" t="s">
        <v>36</v>
      </c>
      <c r="W3951" s="2" t="s">
        <v>3552</v>
      </c>
      <c r="X3951" s="2" t="s">
        <v>1141</v>
      </c>
      <c r="Y3951" s="1" t="s">
        <v>3547</v>
      </c>
      <c r="Z3951" s="1" t="s">
        <v>3548</v>
      </c>
    </row>
    <row r="3952" spans="1:32" ht="14.25" customHeight="1">
      <c r="A3952" s="1">
        <v>3361</v>
      </c>
      <c r="B3952" s="16">
        <v>1</v>
      </c>
      <c r="C3952" s="1" t="s">
        <v>3541</v>
      </c>
      <c r="D3952" s="1" t="s">
        <v>3542</v>
      </c>
      <c r="E3952" s="1">
        <v>2017</v>
      </c>
      <c r="F3952" s="1" t="s">
        <v>3543</v>
      </c>
      <c r="G3952" s="1" t="s">
        <v>3544</v>
      </c>
      <c r="H3952" s="8" t="str">
        <f>HYPERLINK("https://doi.org/"&amp;G3952)</f>
        <v>https://doi.org/10.3390/rs9121326</v>
      </c>
      <c r="I3952" s="1" t="s">
        <v>3545</v>
      </c>
      <c r="J3952" s="1" t="s">
        <v>2820</v>
      </c>
      <c r="K3952" s="2">
        <v>1</v>
      </c>
      <c r="M3952" s="1" t="s">
        <v>2241</v>
      </c>
      <c r="N3952" s="9">
        <f>S3952*Unit_conversion!$C$5</f>
        <v>0.556685603436331</v>
      </c>
      <c r="R3952" s="4"/>
      <c r="S3952" s="1">
        <v>15.81</v>
      </c>
      <c r="U3952" s="2" t="s">
        <v>234</v>
      </c>
      <c r="V3952" s="1" t="s">
        <v>36</v>
      </c>
      <c r="W3952" s="2" t="s">
        <v>3552</v>
      </c>
      <c r="X3952" s="2" t="s">
        <v>1141</v>
      </c>
      <c r="Y3952" s="1" t="s">
        <v>3547</v>
      </c>
      <c r="Z3952" s="1" t="s">
        <v>3548</v>
      </c>
    </row>
    <row r="3953" spans="1:27" ht="14.25" customHeight="1">
      <c r="A3953" s="1">
        <v>3361</v>
      </c>
      <c r="B3953" s="16">
        <v>1</v>
      </c>
      <c r="C3953" s="1" t="s">
        <v>3541</v>
      </c>
      <c r="D3953" s="1" t="s">
        <v>3542</v>
      </c>
      <c r="E3953" s="1">
        <v>2017</v>
      </c>
      <c r="F3953" s="1" t="s">
        <v>3543</v>
      </c>
      <c r="G3953" s="1" t="s">
        <v>3544</v>
      </c>
      <c r="H3953" s="8" t="str">
        <f>HYPERLINK("https://doi.org/"&amp;G3953)</f>
        <v>https://doi.org/10.3390/rs9121326</v>
      </c>
      <c r="I3953" s="1" t="s">
        <v>3545</v>
      </c>
      <c r="J3953" s="1" t="s">
        <v>2820</v>
      </c>
      <c r="K3953" s="2">
        <v>1</v>
      </c>
      <c r="M3953" s="1" t="s">
        <v>3549</v>
      </c>
      <c r="N3953" s="9">
        <f>S3953*Unit_conversion!$C$5</f>
        <v>0.57922063102641641</v>
      </c>
      <c r="R3953" s="4"/>
      <c r="S3953" s="1">
        <v>16.45</v>
      </c>
      <c r="U3953" s="2" t="s">
        <v>234</v>
      </c>
      <c r="V3953" s="1" t="s">
        <v>36</v>
      </c>
      <c r="W3953" s="2" t="s">
        <v>3552</v>
      </c>
      <c r="X3953" s="2" t="s">
        <v>1141</v>
      </c>
      <c r="Y3953" s="1" t="s">
        <v>3547</v>
      </c>
      <c r="Z3953" s="1" t="s">
        <v>3548</v>
      </c>
    </row>
    <row r="3954" spans="1:27" ht="14.25" customHeight="1">
      <c r="A3954" s="1">
        <v>3361</v>
      </c>
      <c r="B3954" s="16">
        <v>1</v>
      </c>
      <c r="C3954" s="1" t="s">
        <v>3541</v>
      </c>
      <c r="D3954" s="1" t="s">
        <v>3542</v>
      </c>
      <c r="E3954" s="1">
        <v>2017</v>
      </c>
      <c r="F3954" s="1" t="s">
        <v>3543</v>
      </c>
      <c r="G3954" s="1" t="s">
        <v>3544</v>
      </c>
      <c r="H3954" s="8" t="str">
        <f>HYPERLINK("https://doi.org/"&amp;G3954)</f>
        <v>https://doi.org/10.3390/rs9121326</v>
      </c>
      <c r="I3954" s="1" t="s">
        <v>3545</v>
      </c>
      <c r="J3954" s="1" t="s">
        <v>2820</v>
      </c>
      <c r="K3954" s="2">
        <v>1</v>
      </c>
      <c r="M3954" s="1" t="s">
        <v>3546</v>
      </c>
      <c r="N3954" s="9">
        <f>S3954*Unit_conversion!$C$5</f>
        <v>0.45950329695408726</v>
      </c>
      <c r="R3954" s="4"/>
      <c r="S3954" s="1">
        <v>13.05</v>
      </c>
      <c r="U3954" s="2" t="s">
        <v>234</v>
      </c>
      <c r="V3954" s="1" t="s">
        <v>1580</v>
      </c>
      <c r="W3954" s="2" t="s">
        <v>3553</v>
      </c>
      <c r="X3954" s="2" t="s">
        <v>1141</v>
      </c>
      <c r="Y3954" s="1" t="s">
        <v>3547</v>
      </c>
      <c r="Z3954" s="1" t="s">
        <v>3548</v>
      </c>
      <c r="AA3954" s="2"/>
    </row>
    <row r="3955" spans="1:27" ht="14.25" customHeight="1">
      <c r="A3955" s="1">
        <v>3361</v>
      </c>
      <c r="B3955" s="16">
        <v>1</v>
      </c>
      <c r="C3955" s="1" t="s">
        <v>3541</v>
      </c>
      <c r="D3955" s="1" t="s">
        <v>3542</v>
      </c>
      <c r="E3955" s="1">
        <v>2017</v>
      </c>
      <c r="F3955" s="1" t="s">
        <v>3543</v>
      </c>
      <c r="G3955" s="1" t="s">
        <v>3544</v>
      </c>
      <c r="H3955" s="8" t="str">
        <f>HYPERLINK("https://doi.org/"&amp;G3955)</f>
        <v>https://doi.org/10.3390/rs9121326</v>
      </c>
      <c r="I3955" s="1" t="s">
        <v>3545</v>
      </c>
      <c r="J3955" s="1" t="s">
        <v>2820</v>
      </c>
      <c r="K3955" s="2">
        <v>1</v>
      </c>
      <c r="M3955" s="1" t="s">
        <v>2241</v>
      </c>
      <c r="N3955" s="9">
        <f>S3955*Unit_conversion!$C$5</f>
        <v>0.50140436387940246</v>
      </c>
      <c r="R3955" s="4"/>
      <c r="S3955" s="1">
        <v>14.24</v>
      </c>
      <c r="U3955" s="2" t="s">
        <v>234</v>
      </c>
      <c r="V3955" s="1" t="s">
        <v>1580</v>
      </c>
      <c r="W3955" s="2" t="s">
        <v>3553</v>
      </c>
      <c r="X3955" s="2" t="s">
        <v>1141</v>
      </c>
      <c r="Y3955" s="1" t="s">
        <v>3547</v>
      </c>
      <c r="Z3955" s="1" t="s">
        <v>3548</v>
      </c>
    </row>
    <row r="3956" spans="1:27" ht="14.25" customHeight="1">
      <c r="A3956" s="1">
        <v>3361</v>
      </c>
      <c r="B3956" s="16">
        <v>1</v>
      </c>
      <c r="C3956" s="1" t="s">
        <v>3541</v>
      </c>
      <c r="D3956" s="1" t="s">
        <v>3542</v>
      </c>
      <c r="E3956" s="1">
        <v>2017</v>
      </c>
      <c r="F3956" s="1" t="s">
        <v>3543</v>
      </c>
      <c r="G3956" s="1" t="s">
        <v>3544</v>
      </c>
      <c r="H3956" s="8" t="str">
        <f>HYPERLINK("https://doi.org/"&amp;G3956)</f>
        <v>https://doi.org/10.3390/rs9121326</v>
      </c>
      <c r="I3956" s="1" t="s">
        <v>3545</v>
      </c>
      <c r="J3956" s="1" t="s">
        <v>2820</v>
      </c>
      <c r="K3956" s="2">
        <v>1</v>
      </c>
      <c r="M3956" s="1" t="s">
        <v>3549</v>
      </c>
      <c r="N3956" s="9">
        <f>S3956*Unit_conversion!$C$5</f>
        <v>0.52041829340853707</v>
      </c>
      <c r="R3956" s="4"/>
      <c r="S3956" s="1">
        <v>14.78</v>
      </c>
      <c r="U3956" s="2" t="s">
        <v>234</v>
      </c>
      <c r="V3956" s="1" t="s">
        <v>1580</v>
      </c>
      <c r="W3956" s="2" t="s">
        <v>3553</v>
      </c>
      <c r="X3956" s="2" t="s">
        <v>1141</v>
      </c>
      <c r="Y3956" s="1" t="s">
        <v>3547</v>
      </c>
      <c r="Z3956" s="1" t="s">
        <v>3548</v>
      </c>
    </row>
    <row r="3957" spans="1:27" ht="14.25" customHeight="1">
      <c r="A3957" s="1">
        <v>3361</v>
      </c>
      <c r="B3957" s="16">
        <v>1</v>
      </c>
      <c r="C3957" s="1" t="s">
        <v>3541</v>
      </c>
      <c r="D3957" s="1" t="s">
        <v>3542</v>
      </c>
      <c r="E3957" s="1">
        <v>2017</v>
      </c>
      <c r="F3957" s="1" t="s">
        <v>3543</v>
      </c>
      <c r="G3957" s="1" t="s">
        <v>3544</v>
      </c>
      <c r="H3957" s="8" t="str">
        <f>HYPERLINK("https://doi.org/"&amp;G3957)</f>
        <v>https://doi.org/10.3390/rs9121326</v>
      </c>
      <c r="I3957" s="1" t="s">
        <v>3545</v>
      </c>
      <c r="J3957" s="1" t="s">
        <v>2820</v>
      </c>
      <c r="K3957" s="2">
        <v>1</v>
      </c>
      <c r="M3957" s="1" t="s">
        <v>3546</v>
      </c>
      <c r="N3957" s="9">
        <f>S3957*Unit_conversion!$C$5</f>
        <v>0.76971203612385797</v>
      </c>
      <c r="R3957" s="4"/>
      <c r="S3957" s="1">
        <v>21.86</v>
      </c>
      <c r="U3957" s="2" t="s">
        <v>234</v>
      </c>
      <c r="V3957" s="1" t="s">
        <v>29</v>
      </c>
      <c r="W3957" s="2" t="s">
        <v>1657</v>
      </c>
      <c r="X3957" s="2" t="s">
        <v>1141</v>
      </c>
      <c r="Y3957" s="1" t="s">
        <v>3554</v>
      </c>
      <c r="Z3957" s="1" t="s">
        <v>3548</v>
      </c>
    </row>
    <row r="3958" spans="1:27" ht="14.25" customHeight="1">
      <c r="A3958" s="1">
        <v>3361</v>
      </c>
      <c r="B3958" s="16">
        <v>1</v>
      </c>
      <c r="C3958" s="1" t="s">
        <v>3541</v>
      </c>
      <c r="D3958" s="1" t="s">
        <v>3542</v>
      </c>
      <c r="E3958" s="1">
        <v>2017</v>
      </c>
      <c r="F3958" s="1" t="s">
        <v>3543</v>
      </c>
      <c r="G3958" s="1" t="s">
        <v>3544</v>
      </c>
      <c r="H3958" s="8" t="str">
        <f>HYPERLINK("https://doi.org/"&amp;G3958)</f>
        <v>https://doi.org/10.3390/rs9121326</v>
      </c>
      <c r="I3958" s="1" t="s">
        <v>3545</v>
      </c>
      <c r="J3958" s="1" t="s">
        <v>2820</v>
      </c>
      <c r="K3958" s="2">
        <v>1</v>
      </c>
      <c r="M3958" s="1" t="s">
        <v>2241</v>
      </c>
      <c r="N3958" s="9">
        <f>S3958*Unit_conversion!$C$5</f>
        <v>0.85809159745372465</v>
      </c>
      <c r="R3958" s="4"/>
      <c r="S3958" s="1">
        <v>24.37</v>
      </c>
      <c r="U3958" s="2" t="s">
        <v>234</v>
      </c>
      <c r="V3958" s="1" t="s">
        <v>29</v>
      </c>
      <c r="W3958" s="2" t="s">
        <v>1657</v>
      </c>
      <c r="X3958" s="2" t="s">
        <v>1141</v>
      </c>
      <c r="Y3958" s="1" t="s">
        <v>3554</v>
      </c>
      <c r="Z3958" s="1" t="s">
        <v>3548</v>
      </c>
    </row>
    <row r="3959" spans="1:27" ht="14.25" customHeight="1">
      <c r="A3959" s="1">
        <v>3361</v>
      </c>
      <c r="B3959" s="16">
        <v>1</v>
      </c>
      <c r="C3959" s="1" t="s">
        <v>3541</v>
      </c>
      <c r="D3959" s="1" t="s">
        <v>3542</v>
      </c>
      <c r="E3959" s="1">
        <v>2017</v>
      </c>
      <c r="F3959" s="1" t="s">
        <v>3543</v>
      </c>
      <c r="G3959" s="1" t="s">
        <v>3544</v>
      </c>
      <c r="H3959" s="8" t="str">
        <f>HYPERLINK("https://doi.org/"&amp;G3959)</f>
        <v>https://doi.org/10.3390/rs9121326</v>
      </c>
      <c r="I3959" s="1" t="s">
        <v>3545</v>
      </c>
      <c r="J3959" s="1" t="s">
        <v>2820</v>
      </c>
      <c r="K3959" s="2">
        <v>1</v>
      </c>
      <c r="M3959" s="1" t="s">
        <v>3549</v>
      </c>
      <c r="N3959" s="9">
        <f>S3959*Unit_conversion!$C$5</f>
        <v>0.89365468786932822</v>
      </c>
      <c r="R3959" s="4"/>
      <c r="S3959" s="1">
        <v>25.38</v>
      </c>
      <c r="U3959" s="2" t="s">
        <v>234</v>
      </c>
      <c r="V3959" s="1" t="s">
        <v>29</v>
      </c>
      <c r="W3959" s="2" t="s">
        <v>1657</v>
      </c>
      <c r="X3959" s="2" t="s">
        <v>1141</v>
      </c>
      <c r="Y3959" s="1" t="s">
        <v>3554</v>
      </c>
      <c r="Z3959" s="1" t="s">
        <v>3548</v>
      </c>
    </row>
    <row r="3960" spans="1:27" ht="14.25" customHeight="1">
      <c r="A3960" s="1">
        <v>3361</v>
      </c>
      <c r="B3960" s="16">
        <v>1</v>
      </c>
      <c r="C3960" s="1" t="s">
        <v>3541</v>
      </c>
      <c r="D3960" s="1" t="s">
        <v>3542</v>
      </c>
      <c r="E3960" s="1">
        <v>2017</v>
      </c>
      <c r="F3960" s="1" t="s">
        <v>3543</v>
      </c>
      <c r="G3960" s="1" t="s">
        <v>3544</v>
      </c>
      <c r="H3960" s="8" t="str">
        <f>HYPERLINK("https://doi.org/"&amp;G3960)</f>
        <v>https://doi.org/10.3390/rs9121326</v>
      </c>
      <c r="I3960" s="1" t="s">
        <v>3545</v>
      </c>
      <c r="J3960" s="1" t="s">
        <v>2820</v>
      </c>
      <c r="K3960" s="2">
        <v>1</v>
      </c>
      <c r="M3960" s="1" t="s">
        <v>3546</v>
      </c>
      <c r="N3960" s="9">
        <f>S3960*Unit_conversion!$C$5</f>
        <v>0.60457253706526271</v>
      </c>
      <c r="R3960" s="4"/>
      <c r="S3960" s="1">
        <v>17.170000000000002</v>
      </c>
      <c r="U3960" s="2" t="s">
        <v>234</v>
      </c>
      <c r="V3960" s="1" t="s">
        <v>30</v>
      </c>
      <c r="W3960" s="2" t="s">
        <v>3550</v>
      </c>
      <c r="X3960" s="2" t="s">
        <v>1141</v>
      </c>
      <c r="Y3960" s="1" t="s">
        <v>3554</v>
      </c>
      <c r="Z3960" s="1" t="s">
        <v>3548</v>
      </c>
    </row>
    <row r="3961" spans="1:27" ht="14.25" customHeight="1">
      <c r="A3961" s="1">
        <v>3361</v>
      </c>
      <c r="B3961" s="16">
        <v>1</v>
      </c>
      <c r="C3961" s="1" t="s">
        <v>3541</v>
      </c>
      <c r="D3961" s="1" t="s">
        <v>3542</v>
      </c>
      <c r="E3961" s="1">
        <v>2017</v>
      </c>
      <c r="F3961" s="1" t="s">
        <v>3543</v>
      </c>
      <c r="G3961" s="1" t="s">
        <v>3544</v>
      </c>
      <c r="H3961" s="8" t="str">
        <f>HYPERLINK("https://doi.org/"&amp;G3961)</f>
        <v>https://doi.org/10.3390/rs9121326</v>
      </c>
      <c r="I3961" s="1" t="s">
        <v>3545</v>
      </c>
      <c r="J3961" s="1" t="s">
        <v>2820</v>
      </c>
      <c r="K3961" s="2">
        <v>1</v>
      </c>
      <c r="M3961" s="1" t="s">
        <v>2241</v>
      </c>
      <c r="N3961" s="9">
        <f>S3961*Unit_conversion!$C$5</f>
        <v>0.63062866271629903</v>
      </c>
      <c r="R3961" s="4"/>
      <c r="S3961" s="1">
        <v>17.91</v>
      </c>
      <c r="U3961" s="2" t="s">
        <v>234</v>
      </c>
      <c r="V3961" s="1" t="s">
        <v>30</v>
      </c>
      <c r="W3961" s="2" t="s">
        <v>3550</v>
      </c>
      <c r="X3961" s="2" t="s">
        <v>1141</v>
      </c>
      <c r="Y3961" s="1" t="s">
        <v>3554</v>
      </c>
      <c r="Z3961" s="1" t="s">
        <v>3548</v>
      </c>
    </row>
    <row r="3962" spans="1:27" ht="14.25" customHeight="1">
      <c r="A3962" s="1">
        <v>3361</v>
      </c>
      <c r="B3962" s="16">
        <v>1</v>
      </c>
      <c r="C3962" s="1" t="s">
        <v>3541</v>
      </c>
      <c r="D3962" s="1" t="s">
        <v>3542</v>
      </c>
      <c r="E3962" s="1">
        <v>2017</v>
      </c>
      <c r="F3962" s="1" t="s">
        <v>3543</v>
      </c>
      <c r="G3962" s="1" t="s">
        <v>3544</v>
      </c>
      <c r="H3962" s="8" t="str">
        <f>HYPERLINK("https://doi.org/"&amp;G3962)</f>
        <v>https://doi.org/10.3390/rs9121326</v>
      </c>
      <c r="I3962" s="1" t="s">
        <v>3545</v>
      </c>
      <c r="J3962" s="1" t="s">
        <v>2820</v>
      </c>
      <c r="K3962" s="2">
        <v>1</v>
      </c>
      <c r="M3962" s="1" t="s">
        <v>3549</v>
      </c>
      <c r="N3962" s="9">
        <f>S3962*Unit_conversion!$C$5</f>
        <v>0.64048773728696151</v>
      </c>
      <c r="R3962" s="4"/>
      <c r="S3962" s="1">
        <v>18.190000000000001</v>
      </c>
      <c r="U3962" s="2" t="s">
        <v>234</v>
      </c>
      <c r="V3962" s="1" t="s">
        <v>30</v>
      </c>
      <c r="W3962" s="2" t="s">
        <v>3550</v>
      </c>
      <c r="X3962" s="2" t="s">
        <v>1141</v>
      </c>
      <c r="Y3962" s="1" t="s">
        <v>3554</v>
      </c>
      <c r="Z3962" s="1" t="s">
        <v>3548</v>
      </c>
    </row>
    <row r="3963" spans="1:27" ht="14.25" customHeight="1">
      <c r="A3963" s="1">
        <v>3361</v>
      </c>
      <c r="B3963" s="16">
        <v>1</v>
      </c>
      <c r="C3963" s="1" t="s">
        <v>3541</v>
      </c>
      <c r="D3963" s="1" t="s">
        <v>3542</v>
      </c>
      <c r="E3963" s="1">
        <v>2017</v>
      </c>
      <c r="F3963" s="1" t="s">
        <v>3543</v>
      </c>
      <c r="G3963" s="1" t="s">
        <v>3544</v>
      </c>
      <c r="H3963" s="8" t="str">
        <f>HYPERLINK("https://doi.org/"&amp;G3963)</f>
        <v>https://doi.org/10.3390/rs9121326</v>
      </c>
      <c r="I3963" s="1" t="s">
        <v>3545</v>
      </c>
      <c r="J3963" s="1" t="s">
        <v>2820</v>
      </c>
      <c r="K3963" s="2">
        <v>1</v>
      </c>
      <c r="M3963" s="1" t="s">
        <v>3546</v>
      </c>
      <c r="N3963" s="9">
        <f>S3963*Unit_conversion!$C$5</f>
        <v>0.62464279601268247</v>
      </c>
      <c r="R3963" s="4"/>
      <c r="S3963" s="1">
        <v>17.739999999999998</v>
      </c>
      <c r="U3963" s="2" t="s">
        <v>234</v>
      </c>
      <c r="V3963" s="1" t="s">
        <v>32</v>
      </c>
      <c r="W3963" s="2" t="s">
        <v>3551</v>
      </c>
      <c r="X3963" s="2" t="s">
        <v>1141</v>
      </c>
      <c r="Y3963" s="1" t="s">
        <v>3554</v>
      </c>
      <c r="Z3963" s="1" t="s">
        <v>3548</v>
      </c>
    </row>
    <row r="3964" spans="1:27" ht="14.25" customHeight="1">
      <c r="A3964" s="1">
        <v>3361</v>
      </c>
      <c r="B3964" s="16">
        <v>1</v>
      </c>
      <c r="C3964" s="1" t="s">
        <v>3541</v>
      </c>
      <c r="D3964" s="1" t="s">
        <v>3542</v>
      </c>
      <c r="E3964" s="1">
        <v>2017</v>
      </c>
      <c r="F3964" s="1" t="s">
        <v>3543</v>
      </c>
      <c r="G3964" s="1" t="s">
        <v>3544</v>
      </c>
      <c r="H3964" s="8" t="str">
        <f>HYPERLINK("https://doi.org/"&amp;G3964)</f>
        <v>https://doi.org/10.3390/rs9121326</v>
      </c>
      <c r="I3964" s="1" t="s">
        <v>3545</v>
      </c>
      <c r="J3964" s="1" t="s">
        <v>2820</v>
      </c>
      <c r="K3964" s="2">
        <v>1</v>
      </c>
      <c r="M3964" s="1" t="s">
        <v>2241</v>
      </c>
      <c r="N3964" s="9">
        <f>S3964*Unit_conversion!$C$5</f>
        <v>0.70492383180236218</v>
      </c>
      <c r="R3964" s="4"/>
      <c r="S3964" s="1">
        <v>20.02</v>
      </c>
      <c r="U3964" s="2" t="s">
        <v>234</v>
      </c>
      <c r="V3964" s="1" t="s">
        <v>32</v>
      </c>
      <c r="W3964" s="2" t="s">
        <v>3551</v>
      </c>
      <c r="X3964" s="2" t="s">
        <v>1141</v>
      </c>
      <c r="Y3964" s="1" t="s">
        <v>3554</v>
      </c>
      <c r="Z3964" s="1" t="s">
        <v>3548</v>
      </c>
    </row>
    <row r="3965" spans="1:27" ht="14.25" customHeight="1">
      <c r="A3965" s="1">
        <v>3361</v>
      </c>
      <c r="B3965" s="16">
        <v>1</v>
      </c>
      <c r="C3965" s="1" t="s">
        <v>3541</v>
      </c>
      <c r="D3965" s="1" t="s">
        <v>3542</v>
      </c>
      <c r="E3965" s="1">
        <v>2017</v>
      </c>
      <c r="F3965" s="1" t="s">
        <v>3543</v>
      </c>
      <c r="G3965" s="1" t="s">
        <v>3544</v>
      </c>
      <c r="H3965" s="8" t="str">
        <f>HYPERLINK("https://doi.org/"&amp;G3965)</f>
        <v>https://doi.org/10.3390/rs9121326</v>
      </c>
      <c r="I3965" s="1" t="s">
        <v>3545</v>
      </c>
      <c r="J3965" s="1" t="s">
        <v>2820</v>
      </c>
      <c r="K3965" s="2">
        <v>1</v>
      </c>
      <c r="M3965" s="1" t="s">
        <v>3549</v>
      </c>
      <c r="N3965" s="9">
        <f>S3965*Unit_conversion!$C$5</f>
        <v>0.70598016122064744</v>
      </c>
      <c r="R3965" s="4"/>
      <c r="S3965" s="1">
        <v>20.05</v>
      </c>
      <c r="U3965" s="2" t="s">
        <v>234</v>
      </c>
      <c r="V3965" s="1" t="s">
        <v>32</v>
      </c>
      <c r="W3965" s="2" t="s">
        <v>3551</v>
      </c>
      <c r="X3965" s="2" t="s">
        <v>1141</v>
      </c>
      <c r="Y3965" s="1" t="s">
        <v>3554</v>
      </c>
      <c r="Z3965" s="1" t="s">
        <v>3548</v>
      </c>
    </row>
    <row r="3966" spans="1:27" ht="14.25" customHeight="1">
      <c r="A3966" s="1">
        <v>3361</v>
      </c>
      <c r="B3966" s="16">
        <v>1</v>
      </c>
      <c r="C3966" s="1" t="s">
        <v>3541</v>
      </c>
      <c r="D3966" s="1" t="s">
        <v>3542</v>
      </c>
      <c r="E3966" s="1">
        <v>2017</v>
      </c>
      <c r="F3966" s="1" t="s">
        <v>3543</v>
      </c>
      <c r="G3966" s="1" t="s">
        <v>3544</v>
      </c>
      <c r="H3966" s="8" t="str">
        <f>HYPERLINK("https://doi.org/"&amp;G3966)</f>
        <v>https://doi.org/10.3390/rs9121326</v>
      </c>
      <c r="I3966" s="1" t="s">
        <v>3545</v>
      </c>
      <c r="J3966" s="1" t="s">
        <v>2820</v>
      </c>
      <c r="K3966" s="2">
        <v>1</v>
      </c>
      <c r="M3966" s="1" t="s">
        <v>3546</v>
      </c>
      <c r="N3966" s="9">
        <f>S3966*Unit_conversion!$C$5</f>
        <v>0.56830522703746877</v>
      </c>
      <c r="R3966" s="4"/>
      <c r="S3966" s="1">
        <v>16.14</v>
      </c>
      <c r="U3966" s="2" t="s">
        <v>234</v>
      </c>
      <c r="V3966" s="1" t="s">
        <v>36</v>
      </c>
      <c r="W3966" s="2" t="s">
        <v>3552</v>
      </c>
      <c r="X3966" s="2" t="s">
        <v>1141</v>
      </c>
      <c r="Y3966" s="1" t="s">
        <v>3554</v>
      </c>
      <c r="Z3966" s="1" t="s">
        <v>3548</v>
      </c>
    </row>
    <row r="3967" spans="1:27" ht="14.25" customHeight="1">
      <c r="A3967" s="1">
        <v>3361</v>
      </c>
      <c r="B3967" s="16">
        <v>1</v>
      </c>
      <c r="C3967" s="1" t="s">
        <v>3541</v>
      </c>
      <c r="D3967" s="1" t="s">
        <v>3542</v>
      </c>
      <c r="E3967" s="1">
        <v>2017</v>
      </c>
      <c r="F3967" s="1" t="s">
        <v>3543</v>
      </c>
      <c r="G3967" s="1" t="s">
        <v>3544</v>
      </c>
      <c r="H3967" s="8" t="str">
        <f>HYPERLINK("https://doi.org/"&amp;G3967)</f>
        <v>https://doi.org/10.3390/rs9121326</v>
      </c>
      <c r="I3967" s="1" t="s">
        <v>3545</v>
      </c>
      <c r="J3967" s="1" t="s">
        <v>2820</v>
      </c>
      <c r="K3967" s="2">
        <v>1</v>
      </c>
      <c r="M3967" s="1" t="s">
        <v>2241</v>
      </c>
      <c r="N3967" s="9">
        <f>S3967*Unit_conversion!$C$5</f>
        <v>0.87182387989143295</v>
      </c>
      <c r="R3967" s="4"/>
      <c r="S3967" s="1">
        <v>24.76</v>
      </c>
      <c r="U3967" s="2" t="s">
        <v>234</v>
      </c>
      <c r="V3967" s="1" t="s">
        <v>36</v>
      </c>
      <c r="W3967" s="2" t="s">
        <v>3552</v>
      </c>
      <c r="X3967" s="2" t="s">
        <v>1141</v>
      </c>
      <c r="Y3967" s="1" t="s">
        <v>3554</v>
      </c>
      <c r="Z3967" s="1" t="s">
        <v>3548</v>
      </c>
    </row>
    <row r="3968" spans="1:27" ht="14.25" customHeight="1">
      <c r="A3968" s="1">
        <v>3361</v>
      </c>
      <c r="B3968" s="16">
        <v>1</v>
      </c>
      <c r="C3968" s="1" t="s">
        <v>3541</v>
      </c>
      <c r="D3968" s="1" t="s">
        <v>3542</v>
      </c>
      <c r="E3968" s="1">
        <v>2017</v>
      </c>
      <c r="F3968" s="1" t="s">
        <v>3543</v>
      </c>
      <c r="G3968" s="1" t="s">
        <v>3544</v>
      </c>
      <c r="H3968" s="8" t="str">
        <f>HYPERLINK("https://doi.org/"&amp;G3968)</f>
        <v>https://doi.org/10.3390/rs9121326</v>
      </c>
      <c r="I3968" s="1" t="s">
        <v>3545</v>
      </c>
      <c r="J3968" s="1" t="s">
        <v>2820</v>
      </c>
      <c r="K3968" s="2">
        <v>1</v>
      </c>
      <c r="M3968" s="1" t="s">
        <v>3549</v>
      </c>
      <c r="N3968" s="9">
        <f>S3968*Unit_conversion!$C$5</f>
        <v>0.89400679767542335</v>
      </c>
      <c r="R3968" s="4"/>
      <c r="S3968" s="1">
        <v>25.39</v>
      </c>
      <c r="U3968" s="2" t="s">
        <v>234</v>
      </c>
      <c r="V3968" s="1" t="s">
        <v>36</v>
      </c>
      <c r="W3968" s="2" t="s">
        <v>3552</v>
      </c>
      <c r="X3968" s="2" t="s">
        <v>1141</v>
      </c>
      <c r="Y3968" s="1" t="s">
        <v>3554</v>
      </c>
      <c r="Z3968" s="1" t="s">
        <v>3548</v>
      </c>
    </row>
    <row r="3969" spans="1:27" ht="14.25" customHeight="1">
      <c r="A3969" s="1">
        <v>3361</v>
      </c>
      <c r="B3969" s="16">
        <v>1</v>
      </c>
      <c r="C3969" s="1" t="s">
        <v>3541</v>
      </c>
      <c r="D3969" s="1" t="s">
        <v>3542</v>
      </c>
      <c r="E3969" s="1">
        <v>2017</v>
      </c>
      <c r="F3969" s="1" t="s">
        <v>3543</v>
      </c>
      <c r="G3969" s="1" t="s">
        <v>3544</v>
      </c>
      <c r="H3969" s="8" t="str">
        <f>HYPERLINK("https://doi.org/"&amp;G3969)</f>
        <v>https://doi.org/10.3390/rs9121326</v>
      </c>
      <c r="I3969" s="1" t="s">
        <v>3545</v>
      </c>
      <c r="J3969" s="1" t="s">
        <v>2820</v>
      </c>
      <c r="K3969" s="2">
        <v>1</v>
      </c>
      <c r="M3969" s="1" t="s">
        <v>3546</v>
      </c>
      <c r="N3969" s="9">
        <f>S3969*Unit_conversion!$C$5</f>
        <v>0.47006659113693977</v>
      </c>
      <c r="R3969" s="4"/>
      <c r="S3969" s="1">
        <v>13.35</v>
      </c>
      <c r="U3969" s="2" t="s">
        <v>234</v>
      </c>
      <c r="V3969" s="1" t="s">
        <v>1580</v>
      </c>
      <c r="W3969" s="2" t="s">
        <v>3553</v>
      </c>
      <c r="X3969" s="2" t="s">
        <v>1141</v>
      </c>
      <c r="Y3969" s="1" t="s">
        <v>3554</v>
      </c>
      <c r="Z3969" s="1" t="s">
        <v>3548</v>
      </c>
      <c r="AA3969" s="2"/>
    </row>
    <row r="3970" spans="1:27" ht="14.25" customHeight="1">
      <c r="A3970" s="1">
        <v>3361</v>
      </c>
      <c r="B3970" s="16">
        <v>1</v>
      </c>
      <c r="C3970" s="1" t="s">
        <v>3541</v>
      </c>
      <c r="D3970" s="1" t="s">
        <v>3542</v>
      </c>
      <c r="E3970" s="1">
        <v>2017</v>
      </c>
      <c r="F3970" s="1" t="s">
        <v>3543</v>
      </c>
      <c r="G3970" s="1" t="s">
        <v>3544</v>
      </c>
      <c r="H3970" s="8" t="str">
        <f>HYPERLINK("https://doi.org/"&amp;G3970)</f>
        <v>https://doi.org/10.3390/rs9121326</v>
      </c>
      <c r="I3970" s="1" t="s">
        <v>3545</v>
      </c>
      <c r="J3970" s="1" t="s">
        <v>2820</v>
      </c>
      <c r="K3970" s="2">
        <v>1</v>
      </c>
      <c r="M3970" s="1" t="s">
        <v>2241</v>
      </c>
      <c r="N3970" s="9">
        <f>S3970*Unit_conversion!$C$5</f>
        <v>0.53591112487672088</v>
      </c>
      <c r="R3970" s="4"/>
      <c r="S3970" s="1">
        <v>15.22</v>
      </c>
      <c r="U3970" s="2" t="s">
        <v>234</v>
      </c>
      <c r="V3970" s="1" t="s">
        <v>1580</v>
      </c>
      <c r="W3970" s="2" t="s">
        <v>3553</v>
      </c>
      <c r="X3970" s="2" t="s">
        <v>1141</v>
      </c>
      <c r="Y3970" s="1" t="s">
        <v>3554</v>
      </c>
      <c r="Z3970" s="1" t="s">
        <v>3548</v>
      </c>
    </row>
    <row r="3971" spans="1:27" ht="14.25" customHeight="1">
      <c r="A3971" s="1">
        <v>3361</v>
      </c>
      <c r="B3971" s="16">
        <v>1</v>
      </c>
      <c r="C3971" s="1" t="s">
        <v>3541</v>
      </c>
      <c r="D3971" s="1" t="s">
        <v>3542</v>
      </c>
      <c r="E3971" s="1">
        <v>2017</v>
      </c>
      <c r="F3971" s="1" t="s">
        <v>3543</v>
      </c>
      <c r="G3971" s="1" t="s">
        <v>3544</v>
      </c>
      <c r="H3971" s="8" t="str">
        <f>HYPERLINK("https://doi.org/"&amp;G3971)</f>
        <v>https://doi.org/10.3390/rs9121326</v>
      </c>
      <c r="I3971" s="1" t="s">
        <v>3545</v>
      </c>
      <c r="J3971" s="1" t="s">
        <v>2820</v>
      </c>
      <c r="K3971" s="2">
        <v>1</v>
      </c>
      <c r="M3971" s="1" t="s">
        <v>3549</v>
      </c>
      <c r="N3971" s="9">
        <f>S3971*Unit_conversion!$C$5</f>
        <v>0.56161514072166219</v>
      </c>
      <c r="R3971" s="4"/>
      <c r="S3971" s="1">
        <v>15.95</v>
      </c>
      <c r="U3971" s="2" t="s">
        <v>234</v>
      </c>
      <c r="V3971" s="1" t="s">
        <v>1580</v>
      </c>
      <c r="W3971" s="2" t="s">
        <v>3553</v>
      </c>
      <c r="X3971" s="2" t="s">
        <v>1141</v>
      </c>
      <c r="Y3971" s="1" t="s">
        <v>3554</v>
      </c>
      <c r="Z3971" s="1" t="s">
        <v>3548</v>
      </c>
    </row>
    <row r="3972" spans="1:27" ht="14.25" customHeight="1">
      <c r="A3972" s="1">
        <v>3361</v>
      </c>
      <c r="B3972" s="16">
        <v>1</v>
      </c>
      <c r="C3972" s="1" t="s">
        <v>3541</v>
      </c>
      <c r="D3972" s="1" t="s">
        <v>3542</v>
      </c>
      <c r="E3972" s="1">
        <v>2017</v>
      </c>
      <c r="F3972" s="1" t="s">
        <v>3543</v>
      </c>
      <c r="G3972" s="1" t="s">
        <v>3544</v>
      </c>
      <c r="H3972" s="8" t="str">
        <f>HYPERLINK("https://doi.org/"&amp;G3972)</f>
        <v>https://doi.org/10.3390/rs9121326</v>
      </c>
      <c r="I3972" s="1" t="s">
        <v>3545</v>
      </c>
      <c r="J3972" s="1" t="s">
        <v>2820</v>
      </c>
      <c r="K3972" s="2">
        <v>1</v>
      </c>
      <c r="M3972" s="1" t="s">
        <v>3546</v>
      </c>
      <c r="N3972" s="9">
        <f>S3972*Unit_conversion!$C$5</f>
        <v>0.81689475014059942</v>
      </c>
      <c r="R3972" s="4"/>
      <c r="S3972" s="1">
        <v>23.2</v>
      </c>
      <c r="U3972" s="1" t="s">
        <v>234</v>
      </c>
      <c r="V3972" s="1" t="s">
        <v>29</v>
      </c>
      <c r="W3972" s="2" t="s">
        <v>1657</v>
      </c>
      <c r="X3972" s="2" t="s">
        <v>1141</v>
      </c>
      <c r="Y3972" s="1" t="s">
        <v>3547</v>
      </c>
      <c r="Z3972" s="1" t="s">
        <v>3555</v>
      </c>
    </row>
    <row r="3973" spans="1:27" ht="14.25" customHeight="1">
      <c r="A3973" s="1">
        <v>3361</v>
      </c>
      <c r="B3973" s="16">
        <v>1</v>
      </c>
      <c r="C3973" s="1" t="s">
        <v>3541</v>
      </c>
      <c r="D3973" s="1" t="s">
        <v>3542</v>
      </c>
      <c r="E3973" s="1">
        <v>2017</v>
      </c>
      <c r="F3973" s="1" t="s">
        <v>3543</v>
      </c>
      <c r="G3973" s="1" t="s">
        <v>3544</v>
      </c>
      <c r="H3973" s="8" t="str">
        <f>HYPERLINK("https://doi.org/"&amp;G3973)</f>
        <v>https://doi.org/10.3390/rs9121326</v>
      </c>
      <c r="I3973" s="1" t="s">
        <v>3545</v>
      </c>
      <c r="J3973" s="1" t="s">
        <v>2820</v>
      </c>
      <c r="K3973" s="2">
        <v>1</v>
      </c>
      <c r="M3973" s="1" t="s">
        <v>2241</v>
      </c>
      <c r="N3973" s="9">
        <f>S3973*Unit_conversion!$C$5</f>
        <v>0.73344472609606404</v>
      </c>
      <c r="R3973" s="4"/>
      <c r="S3973" s="1">
        <v>20.83</v>
      </c>
      <c r="U3973" s="1" t="s">
        <v>234</v>
      </c>
      <c r="V3973" s="1" t="s">
        <v>29</v>
      </c>
      <c r="W3973" s="2" t="s">
        <v>1657</v>
      </c>
      <c r="X3973" s="2" t="s">
        <v>1141</v>
      </c>
      <c r="Y3973" s="1" t="s">
        <v>3547</v>
      </c>
      <c r="Z3973" s="1" t="s">
        <v>3555</v>
      </c>
    </row>
    <row r="3974" spans="1:27" ht="14.25" customHeight="1">
      <c r="A3974" s="1">
        <v>3361</v>
      </c>
      <c r="B3974" s="16">
        <v>1</v>
      </c>
      <c r="C3974" s="1" t="s">
        <v>3541</v>
      </c>
      <c r="D3974" s="1" t="s">
        <v>3542</v>
      </c>
      <c r="E3974" s="1">
        <v>2017</v>
      </c>
      <c r="F3974" s="1" t="s">
        <v>3543</v>
      </c>
      <c r="G3974" s="1" t="s">
        <v>3544</v>
      </c>
      <c r="H3974" s="8" t="str">
        <f>HYPERLINK("https://doi.org/"&amp;G3974)</f>
        <v>https://doi.org/10.3390/rs9121326</v>
      </c>
      <c r="I3974" s="1" t="s">
        <v>3545</v>
      </c>
      <c r="J3974" s="1" t="s">
        <v>2820</v>
      </c>
      <c r="K3974" s="2">
        <v>1</v>
      </c>
      <c r="M3974" s="1" t="s">
        <v>3549</v>
      </c>
      <c r="N3974" s="9">
        <f>S3974*Unit_conversion!$C$5</f>
        <v>0.89259835845104307</v>
      </c>
      <c r="R3974" s="4"/>
      <c r="S3974" s="1">
        <v>25.35</v>
      </c>
      <c r="U3974" s="1" t="s">
        <v>234</v>
      </c>
      <c r="V3974" s="1" t="s">
        <v>29</v>
      </c>
      <c r="W3974" s="2" t="s">
        <v>1657</v>
      </c>
      <c r="X3974" s="2" t="s">
        <v>1141</v>
      </c>
      <c r="Y3974" s="1" t="s">
        <v>3547</v>
      </c>
      <c r="Z3974" s="1" t="s">
        <v>3555</v>
      </c>
    </row>
    <row r="3975" spans="1:27" ht="14.25" customHeight="1">
      <c r="A3975" s="1">
        <v>3361</v>
      </c>
      <c r="B3975" s="16">
        <v>1</v>
      </c>
      <c r="C3975" s="1" t="s">
        <v>3541</v>
      </c>
      <c r="D3975" s="1" t="s">
        <v>3542</v>
      </c>
      <c r="E3975" s="1">
        <v>2017</v>
      </c>
      <c r="F3975" s="1" t="s">
        <v>3543</v>
      </c>
      <c r="G3975" s="1" t="s">
        <v>3544</v>
      </c>
      <c r="H3975" s="8" t="str">
        <f>HYPERLINK("https://doi.org/"&amp;G3975)</f>
        <v>https://doi.org/10.3390/rs9121326</v>
      </c>
      <c r="I3975" s="1" t="s">
        <v>3545</v>
      </c>
      <c r="J3975" s="1" t="s">
        <v>2820</v>
      </c>
      <c r="K3975" s="2">
        <v>1</v>
      </c>
      <c r="M3975" s="1" t="s">
        <v>3546</v>
      </c>
      <c r="N3975" s="9">
        <f>S3975*Unit_conversion!$C$5</f>
        <v>0.46654549307598892</v>
      </c>
      <c r="R3975" s="4"/>
      <c r="S3975" s="1">
        <v>13.25</v>
      </c>
      <c r="U3975" s="1" t="s">
        <v>234</v>
      </c>
      <c r="V3975" s="1" t="s">
        <v>30</v>
      </c>
      <c r="W3975" s="2" t="s">
        <v>3550</v>
      </c>
      <c r="X3975" s="2" t="s">
        <v>1141</v>
      </c>
      <c r="Y3975" s="1" t="s">
        <v>3547</v>
      </c>
      <c r="Z3975" s="1" t="s">
        <v>3555</v>
      </c>
      <c r="AA3975" s="2"/>
    </row>
    <row r="3976" spans="1:27" ht="14.25" customHeight="1">
      <c r="A3976" s="1">
        <v>3361</v>
      </c>
      <c r="B3976" s="16">
        <v>1</v>
      </c>
      <c r="C3976" s="1" t="s">
        <v>3541</v>
      </c>
      <c r="D3976" s="1" t="s">
        <v>3542</v>
      </c>
      <c r="E3976" s="1">
        <v>2017</v>
      </c>
      <c r="F3976" s="1" t="s">
        <v>3543</v>
      </c>
      <c r="G3976" s="1" t="s">
        <v>3544</v>
      </c>
      <c r="H3976" s="8" t="str">
        <f>HYPERLINK("https://doi.org/"&amp;G3976)</f>
        <v>https://doi.org/10.3390/rs9121326</v>
      </c>
      <c r="I3976" s="1" t="s">
        <v>3545</v>
      </c>
      <c r="J3976" s="1" t="s">
        <v>2820</v>
      </c>
      <c r="K3976" s="2">
        <v>1</v>
      </c>
      <c r="M3976" s="1" t="s">
        <v>2241</v>
      </c>
      <c r="N3976" s="9">
        <f>S3976*Unit_conversion!$C$5</f>
        <v>0.78943018526518283</v>
      </c>
      <c r="R3976" s="4"/>
      <c r="S3976" s="1">
        <v>22.42</v>
      </c>
      <c r="U3976" s="1" t="s">
        <v>234</v>
      </c>
      <c r="V3976" s="1" t="s">
        <v>30</v>
      </c>
      <c r="W3976" s="2" t="s">
        <v>3550</v>
      </c>
      <c r="X3976" s="2" t="s">
        <v>1141</v>
      </c>
      <c r="Y3976" s="1" t="s">
        <v>3547</v>
      </c>
      <c r="Z3976" s="1" t="s">
        <v>3555</v>
      </c>
    </row>
    <row r="3977" spans="1:27" ht="14.25" customHeight="1">
      <c r="A3977" s="1">
        <v>3361</v>
      </c>
      <c r="B3977" s="16">
        <v>1</v>
      </c>
      <c r="C3977" s="1" t="s">
        <v>3541</v>
      </c>
      <c r="D3977" s="1" t="s">
        <v>3542</v>
      </c>
      <c r="E3977" s="1">
        <v>2017</v>
      </c>
      <c r="F3977" s="1" t="s">
        <v>3543</v>
      </c>
      <c r="G3977" s="1" t="s">
        <v>3544</v>
      </c>
      <c r="H3977" s="8" t="str">
        <f>HYPERLINK("https://doi.org/"&amp;G3977)</f>
        <v>https://doi.org/10.3390/rs9121326</v>
      </c>
      <c r="I3977" s="1" t="s">
        <v>3545</v>
      </c>
      <c r="J3977" s="1" t="s">
        <v>2820</v>
      </c>
      <c r="K3977" s="2">
        <v>1</v>
      </c>
      <c r="M3977" s="1" t="s">
        <v>3549</v>
      </c>
      <c r="N3977" s="9">
        <f>S3977*Unit_conversion!$C$5</f>
        <v>0.70140273374141138</v>
      </c>
      <c r="R3977" s="4"/>
      <c r="S3977" s="1">
        <v>19.920000000000002</v>
      </c>
      <c r="U3977" s="1" t="s">
        <v>234</v>
      </c>
      <c r="V3977" s="1" t="s">
        <v>30</v>
      </c>
      <c r="W3977" s="2" t="s">
        <v>3550</v>
      </c>
      <c r="X3977" s="2" t="s">
        <v>1141</v>
      </c>
      <c r="Y3977" s="1" t="s">
        <v>3547</v>
      </c>
      <c r="Z3977" s="1" t="s">
        <v>3555</v>
      </c>
    </row>
    <row r="3978" spans="1:27" ht="14.25" customHeight="1">
      <c r="A3978" s="1">
        <v>3361</v>
      </c>
      <c r="B3978" s="16">
        <v>1</v>
      </c>
      <c r="C3978" s="1" t="s">
        <v>3541</v>
      </c>
      <c r="D3978" s="1" t="s">
        <v>3542</v>
      </c>
      <c r="E3978" s="1">
        <v>2017</v>
      </c>
      <c r="F3978" s="1" t="s">
        <v>3543</v>
      </c>
      <c r="G3978" s="1" t="s">
        <v>3544</v>
      </c>
      <c r="H3978" s="8" t="str">
        <f>HYPERLINK("https://doi.org/"&amp;G3978)</f>
        <v>https://doi.org/10.3390/rs9121326</v>
      </c>
      <c r="I3978" s="1" t="s">
        <v>3545</v>
      </c>
      <c r="J3978" s="1" t="s">
        <v>2820</v>
      </c>
      <c r="K3978" s="2">
        <v>1</v>
      </c>
      <c r="M3978" s="1" t="s">
        <v>3546</v>
      </c>
      <c r="N3978" s="9">
        <f>S3978*Unit_conversion!$C$5</f>
        <v>0.4697144813308447</v>
      </c>
      <c r="R3978" s="4"/>
      <c r="S3978" s="1">
        <v>13.34</v>
      </c>
      <c r="U3978" s="1" t="s">
        <v>234</v>
      </c>
      <c r="V3978" s="1" t="s">
        <v>32</v>
      </c>
      <c r="W3978" s="2" t="s">
        <v>3551</v>
      </c>
      <c r="X3978" s="2" t="s">
        <v>1141</v>
      </c>
      <c r="Y3978" s="1" t="s">
        <v>3547</v>
      </c>
      <c r="Z3978" s="1" t="s">
        <v>3555</v>
      </c>
      <c r="AA3978" s="2"/>
    </row>
    <row r="3979" spans="1:27" ht="14.25" customHeight="1">
      <c r="A3979" s="1">
        <v>3361</v>
      </c>
      <c r="B3979" s="16">
        <v>1</v>
      </c>
      <c r="C3979" s="1" t="s">
        <v>3541</v>
      </c>
      <c r="D3979" s="1" t="s">
        <v>3542</v>
      </c>
      <c r="E3979" s="1">
        <v>2017</v>
      </c>
      <c r="F3979" s="1" t="s">
        <v>3543</v>
      </c>
      <c r="G3979" s="1" t="s">
        <v>3544</v>
      </c>
      <c r="H3979" s="8" t="str">
        <f>HYPERLINK("https://doi.org/"&amp;G3979)</f>
        <v>https://doi.org/10.3390/rs9121326</v>
      </c>
      <c r="I3979" s="1" t="s">
        <v>3545</v>
      </c>
      <c r="J3979" s="1" t="s">
        <v>2820</v>
      </c>
      <c r="K3979" s="2">
        <v>1</v>
      </c>
      <c r="M3979" s="1" t="s">
        <v>2241</v>
      </c>
      <c r="N3979" s="9">
        <f>S3979*Unit_conversion!$C$5</f>
        <v>0.56795311723137365</v>
      </c>
      <c r="R3979" s="4"/>
      <c r="S3979" s="1">
        <v>16.13</v>
      </c>
      <c r="U3979" s="1" t="s">
        <v>234</v>
      </c>
      <c r="V3979" s="1" t="s">
        <v>32</v>
      </c>
      <c r="W3979" s="2" t="s">
        <v>3551</v>
      </c>
      <c r="X3979" s="2" t="s">
        <v>1141</v>
      </c>
      <c r="Y3979" s="1" t="s">
        <v>3547</v>
      </c>
      <c r="Z3979" s="1" t="s">
        <v>3555</v>
      </c>
    </row>
    <row r="3980" spans="1:27" ht="14.25" customHeight="1">
      <c r="A3980" s="1">
        <v>3361</v>
      </c>
      <c r="B3980" s="16">
        <v>1</v>
      </c>
      <c r="C3980" s="1" t="s">
        <v>3541</v>
      </c>
      <c r="D3980" s="1" t="s">
        <v>3542</v>
      </c>
      <c r="E3980" s="1">
        <v>2017</v>
      </c>
      <c r="F3980" s="1" t="s">
        <v>3543</v>
      </c>
      <c r="G3980" s="1" t="s">
        <v>3544</v>
      </c>
      <c r="H3980" s="8" t="str">
        <f>HYPERLINK("https://doi.org/"&amp;G3980)</f>
        <v>https://doi.org/10.3390/rs9121326</v>
      </c>
      <c r="I3980" s="1" t="s">
        <v>3545</v>
      </c>
      <c r="J3980" s="1" t="s">
        <v>2820</v>
      </c>
      <c r="K3980" s="2">
        <v>1</v>
      </c>
      <c r="M3980" s="1" t="s">
        <v>3549</v>
      </c>
      <c r="N3980" s="9">
        <f>S3980*Unit_conversion!$C$5</f>
        <v>0.49717904620626141</v>
      </c>
      <c r="R3980" s="4"/>
      <c r="S3980" s="1">
        <v>14.12</v>
      </c>
      <c r="U3980" s="1" t="s">
        <v>234</v>
      </c>
      <c r="V3980" s="1" t="s">
        <v>32</v>
      </c>
      <c r="W3980" s="2" t="s">
        <v>3551</v>
      </c>
      <c r="X3980" s="2" t="s">
        <v>1141</v>
      </c>
      <c r="Y3980" s="1" t="s">
        <v>3547</v>
      </c>
      <c r="Z3980" s="1" t="s">
        <v>3555</v>
      </c>
    </row>
    <row r="3981" spans="1:27" ht="14.25" customHeight="1">
      <c r="A3981" s="1">
        <v>3361</v>
      </c>
      <c r="B3981" s="16">
        <v>1</v>
      </c>
      <c r="C3981" s="1" t="s">
        <v>3541</v>
      </c>
      <c r="D3981" s="1" t="s">
        <v>3542</v>
      </c>
      <c r="E3981" s="1">
        <v>2017</v>
      </c>
      <c r="F3981" s="1" t="s">
        <v>3543</v>
      </c>
      <c r="G3981" s="1" t="s">
        <v>3544</v>
      </c>
      <c r="H3981" s="8" t="str">
        <f>HYPERLINK("https://doi.org/"&amp;G3981)</f>
        <v>https://doi.org/10.3390/rs9121326</v>
      </c>
      <c r="I3981" s="1" t="s">
        <v>3545</v>
      </c>
      <c r="J3981" s="1" t="s">
        <v>2820</v>
      </c>
      <c r="K3981" s="2">
        <v>1</v>
      </c>
      <c r="M3981" s="1" t="s">
        <v>3546</v>
      </c>
      <c r="N3981" s="9">
        <f>S3981*Unit_conversion!$C$5</f>
        <v>0.7341489457082544</v>
      </c>
      <c r="R3981" s="4"/>
      <c r="S3981" s="1">
        <v>20.85</v>
      </c>
      <c r="U3981" s="1" t="s">
        <v>234</v>
      </c>
      <c r="V3981" s="1" t="s">
        <v>36</v>
      </c>
      <c r="W3981" s="2" t="s">
        <v>3552</v>
      </c>
      <c r="X3981" s="2" t="s">
        <v>1141</v>
      </c>
      <c r="Y3981" s="1" t="s">
        <v>3547</v>
      </c>
      <c r="Z3981" s="1" t="s">
        <v>3555</v>
      </c>
    </row>
    <row r="3982" spans="1:27" ht="14.25" customHeight="1">
      <c r="A3982" s="1">
        <v>3361</v>
      </c>
      <c r="B3982" s="16">
        <v>1</v>
      </c>
      <c r="C3982" s="1" t="s">
        <v>3541</v>
      </c>
      <c r="D3982" s="1" t="s">
        <v>3542</v>
      </c>
      <c r="E3982" s="1">
        <v>2017</v>
      </c>
      <c r="F3982" s="1" t="s">
        <v>3543</v>
      </c>
      <c r="G3982" s="1" t="s">
        <v>3544</v>
      </c>
      <c r="H3982" s="8" t="str">
        <f>HYPERLINK("https://doi.org/"&amp;G3982)</f>
        <v>https://doi.org/10.3390/rs9121326</v>
      </c>
      <c r="I3982" s="1" t="s">
        <v>3545</v>
      </c>
      <c r="J3982" s="1" t="s">
        <v>2820</v>
      </c>
      <c r="K3982" s="2">
        <v>1</v>
      </c>
      <c r="M3982" s="1" t="s">
        <v>2241</v>
      </c>
      <c r="N3982" s="9">
        <f>S3982*Unit_conversion!$C$5</f>
        <v>0.73978270260577572</v>
      </c>
      <c r="R3982" s="4"/>
      <c r="S3982" s="1">
        <v>21.01</v>
      </c>
      <c r="U3982" s="1" t="s">
        <v>234</v>
      </c>
      <c r="V3982" s="1" t="s">
        <v>36</v>
      </c>
      <c r="W3982" s="2" t="s">
        <v>3552</v>
      </c>
      <c r="X3982" s="2" t="s">
        <v>1141</v>
      </c>
      <c r="Y3982" s="1" t="s">
        <v>3547</v>
      </c>
      <c r="Z3982" s="1" t="s">
        <v>3555</v>
      </c>
    </row>
    <row r="3983" spans="1:27" ht="14.25" customHeight="1">
      <c r="A3983" s="1">
        <v>3361</v>
      </c>
      <c r="B3983" s="16">
        <v>1</v>
      </c>
      <c r="C3983" s="1" t="s">
        <v>3541</v>
      </c>
      <c r="D3983" s="1" t="s">
        <v>3542</v>
      </c>
      <c r="E3983" s="1">
        <v>2017</v>
      </c>
      <c r="F3983" s="1" t="s">
        <v>3543</v>
      </c>
      <c r="G3983" s="1" t="s">
        <v>3544</v>
      </c>
      <c r="H3983" s="8" t="str">
        <f>HYPERLINK("https://doi.org/"&amp;G3983)</f>
        <v>https://doi.org/10.3390/rs9121326</v>
      </c>
      <c r="I3983" s="1" t="s">
        <v>3545</v>
      </c>
      <c r="J3983" s="1" t="s">
        <v>2820</v>
      </c>
      <c r="K3983" s="2">
        <v>1</v>
      </c>
      <c r="M3983" s="1" t="s">
        <v>3549</v>
      </c>
      <c r="N3983" s="9">
        <f>S3983*Unit_conversion!$C$5</f>
        <v>0.76337405961414639</v>
      </c>
      <c r="R3983" s="4"/>
      <c r="S3983" s="1">
        <v>21.68</v>
      </c>
      <c r="U3983" s="1" t="s">
        <v>234</v>
      </c>
      <c r="V3983" s="1" t="s">
        <v>36</v>
      </c>
      <c r="W3983" s="2" t="s">
        <v>3552</v>
      </c>
      <c r="X3983" s="2" t="s">
        <v>1141</v>
      </c>
      <c r="Y3983" s="1" t="s">
        <v>3547</v>
      </c>
      <c r="Z3983" s="1" t="s">
        <v>3555</v>
      </c>
    </row>
    <row r="3984" spans="1:27" ht="14.25" customHeight="1">
      <c r="A3984" s="1">
        <v>3361</v>
      </c>
      <c r="B3984" s="16">
        <v>1</v>
      </c>
      <c r="C3984" s="1" t="s">
        <v>3541</v>
      </c>
      <c r="D3984" s="1" t="s">
        <v>3542</v>
      </c>
      <c r="E3984" s="1">
        <v>2017</v>
      </c>
      <c r="F3984" s="1" t="s">
        <v>3543</v>
      </c>
      <c r="G3984" s="1" t="s">
        <v>3544</v>
      </c>
      <c r="H3984" s="8" t="str">
        <f>HYPERLINK("https://doi.org/"&amp;G3984)</f>
        <v>https://doi.org/10.3390/rs9121326</v>
      </c>
      <c r="I3984" s="1" t="s">
        <v>3545</v>
      </c>
      <c r="J3984" s="1" t="s">
        <v>2820</v>
      </c>
      <c r="K3984" s="2">
        <v>1</v>
      </c>
      <c r="M3984" s="1" t="s">
        <v>3546</v>
      </c>
      <c r="N3984" s="9">
        <f>S3984*Unit_conversion!$C$5</f>
        <v>0.42534864576286391</v>
      </c>
      <c r="R3984" s="4"/>
      <c r="S3984" s="1">
        <v>12.08</v>
      </c>
      <c r="U3984" s="1" t="s">
        <v>234</v>
      </c>
      <c r="V3984" s="1" t="s">
        <v>1580</v>
      </c>
      <c r="W3984" s="2" t="s">
        <v>3553</v>
      </c>
      <c r="X3984" s="2" t="s">
        <v>1141</v>
      </c>
      <c r="Y3984" s="1" t="s">
        <v>3547</v>
      </c>
      <c r="Z3984" s="1" t="s">
        <v>3555</v>
      </c>
      <c r="AA3984" s="2"/>
    </row>
    <row r="3985" spans="1:27" ht="14.25" customHeight="1">
      <c r="A3985" s="1">
        <v>3361</v>
      </c>
      <c r="B3985" s="16">
        <v>1</v>
      </c>
      <c r="C3985" s="1" t="s">
        <v>3541</v>
      </c>
      <c r="D3985" s="1" t="s">
        <v>3542</v>
      </c>
      <c r="E3985" s="1">
        <v>2017</v>
      </c>
      <c r="F3985" s="1" t="s">
        <v>3543</v>
      </c>
      <c r="G3985" s="1" t="s">
        <v>3544</v>
      </c>
      <c r="H3985" s="8" t="str">
        <f>HYPERLINK("https://doi.org/"&amp;G3985)</f>
        <v>https://doi.org/10.3390/rs9121326</v>
      </c>
      <c r="I3985" s="1" t="s">
        <v>3545</v>
      </c>
      <c r="J3985" s="1" t="s">
        <v>2820</v>
      </c>
      <c r="K3985" s="2">
        <v>1</v>
      </c>
      <c r="M3985" s="1" t="s">
        <v>2241</v>
      </c>
      <c r="N3985" s="9">
        <f>S3985*Unit_conversion!$C$5</f>
        <v>0.39506720243868648</v>
      </c>
      <c r="R3985" s="4"/>
      <c r="S3985" s="1">
        <v>11.22</v>
      </c>
      <c r="U3985" s="1" t="s">
        <v>234</v>
      </c>
      <c r="V3985" s="1" t="s">
        <v>1580</v>
      </c>
      <c r="W3985" s="2" t="s">
        <v>3553</v>
      </c>
      <c r="X3985" s="2" t="s">
        <v>1141</v>
      </c>
      <c r="Y3985" s="1" t="s">
        <v>3547</v>
      </c>
      <c r="Z3985" s="1" t="s">
        <v>3555</v>
      </c>
      <c r="AA3985" s="2"/>
    </row>
    <row r="3986" spans="1:27" ht="14.25" customHeight="1">
      <c r="A3986" s="1">
        <v>3361</v>
      </c>
      <c r="B3986" s="16">
        <v>1</v>
      </c>
      <c r="C3986" s="1" t="s">
        <v>3541</v>
      </c>
      <c r="D3986" s="1" t="s">
        <v>3542</v>
      </c>
      <c r="E3986" s="1">
        <v>2017</v>
      </c>
      <c r="F3986" s="1" t="s">
        <v>3543</v>
      </c>
      <c r="G3986" s="1" t="s">
        <v>3544</v>
      </c>
      <c r="H3986" s="8" t="str">
        <f>HYPERLINK("https://doi.org/"&amp;G3986)</f>
        <v>https://doi.org/10.3390/rs9121326</v>
      </c>
      <c r="I3986" s="1" t="s">
        <v>3545</v>
      </c>
      <c r="J3986" s="1" t="s">
        <v>2820</v>
      </c>
      <c r="K3986" s="2">
        <v>1</v>
      </c>
      <c r="M3986" s="1" t="s">
        <v>3549</v>
      </c>
      <c r="N3986" s="9">
        <f>S3986*Unit_conversion!$C$5</f>
        <v>0.57076999568013442</v>
      </c>
      <c r="R3986" s="4"/>
      <c r="S3986" s="1">
        <v>16.21</v>
      </c>
      <c r="U3986" s="1" t="s">
        <v>234</v>
      </c>
      <c r="V3986" s="1" t="s">
        <v>1580</v>
      </c>
      <c r="W3986" s="2" t="s">
        <v>3553</v>
      </c>
      <c r="X3986" s="2" t="s">
        <v>1141</v>
      </c>
      <c r="Y3986" s="1" t="s">
        <v>3547</v>
      </c>
      <c r="Z3986" s="1" t="s">
        <v>3555</v>
      </c>
    </row>
    <row r="3987" spans="1:27" ht="14.25" customHeight="1">
      <c r="A3987" s="1">
        <v>3361</v>
      </c>
      <c r="B3987" s="16">
        <v>1</v>
      </c>
      <c r="C3987" s="1" t="s">
        <v>3541</v>
      </c>
      <c r="D3987" s="1" t="s">
        <v>3542</v>
      </c>
      <c r="E3987" s="1">
        <v>2017</v>
      </c>
      <c r="F3987" s="1" t="s">
        <v>3543</v>
      </c>
      <c r="G3987" s="1" t="s">
        <v>3544</v>
      </c>
      <c r="H3987" s="8" t="str">
        <f>HYPERLINK("https://doi.org/"&amp;G3987)</f>
        <v>https://doi.org/10.3390/rs9121326</v>
      </c>
      <c r="I3987" s="1" t="s">
        <v>3545</v>
      </c>
      <c r="J3987" s="1" t="s">
        <v>2820</v>
      </c>
      <c r="K3987" s="2">
        <v>1</v>
      </c>
      <c r="M3987" s="1" t="s">
        <v>3546</v>
      </c>
      <c r="N3987" s="9">
        <f>S3987*Unit_conversion!$C$5</f>
        <v>0.9119643977862727</v>
      </c>
      <c r="R3987" s="4"/>
      <c r="S3987" s="1">
        <v>25.9</v>
      </c>
      <c r="U3987" s="1" t="s">
        <v>234</v>
      </c>
      <c r="V3987" s="1" t="s">
        <v>29</v>
      </c>
      <c r="W3987" s="2" t="s">
        <v>1657</v>
      </c>
      <c r="X3987" s="2" t="s">
        <v>1141</v>
      </c>
      <c r="Y3987" s="1" t="s">
        <v>3554</v>
      </c>
      <c r="Z3987" s="1" t="s">
        <v>3555</v>
      </c>
    </row>
    <row r="3988" spans="1:27" ht="14.25" customHeight="1">
      <c r="A3988" s="1">
        <v>3361</v>
      </c>
      <c r="B3988" s="16">
        <v>1</v>
      </c>
      <c r="C3988" s="1" t="s">
        <v>3541</v>
      </c>
      <c r="D3988" s="1" t="s">
        <v>3542</v>
      </c>
      <c r="E3988" s="1">
        <v>2017</v>
      </c>
      <c r="F3988" s="1" t="s">
        <v>3543</v>
      </c>
      <c r="G3988" s="1" t="s">
        <v>3544</v>
      </c>
      <c r="H3988" s="8" t="str">
        <f>HYPERLINK("https://doi.org/"&amp;G3988)</f>
        <v>https://doi.org/10.3390/rs9121326</v>
      </c>
      <c r="I3988" s="1" t="s">
        <v>3545</v>
      </c>
      <c r="J3988" s="1" t="s">
        <v>2820</v>
      </c>
      <c r="K3988" s="2">
        <v>1</v>
      </c>
      <c r="M3988" s="1" t="s">
        <v>2241</v>
      </c>
      <c r="N3988" s="9">
        <f>S3988*Unit_conversion!$C$5</f>
        <v>1.0288648534098412</v>
      </c>
      <c r="R3988" s="4"/>
      <c r="S3988" s="1">
        <v>29.22</v>
      </c>
      <c r="U3988" s="1" t="s">
        <v>234</v>
      </c>
      <c r="V3988" s="1" t="s">
        <v>29</v>
      </c>
      <c r="W3988" s="2" t="s">
        <v>1657</v>
      </c>
      <c r="X3988" s="2" t="s">
        <v>1141</v>
      </c>
      <c r="Y3988" s="1" t="s">
        <v>3554</v>
      </c>
      <c r="Z3988" s="1" t="s">
        <v>3555</v>
      </c>
    </row>
    <row r="3989" spans="1:27" ht="14.25" customHeight="1">
      <c r="A3989" s="1">
        <v>3361</v>
      </c>
      <c r="B3989" s="16">
        <v>1</v>
      </c>
      <c r="C3989" s="1" t="s">
        <v>3541</v>
      </c>
      <c r="D3989" s="1" t="s">
        <v>3542</v>
      </c>
      <c r="E3989" s="1">
        <v>2017</v>
      </c>
      <c r="F3989" s="1" t="s">
        <v>3543</v>
      </c>
      <c r="G3989" s="1" t="s">
        <v>3544</v>
      </c>
      <c r="H3989" s="8" t="str">
        <f>HYPERLINK("https://doi.org/"&amp;G3989)</f>
        <v>https://doi.org/10.3390/rs9121326</v>
      </c>
      <c r="I3989" s="1" t="s">
        <v>3545</v>
      </c>
      <c r="J3989" s="1" t="s">
        <v>2820</v>
      </c>
      <c r="K3989" s="2">
        <v>1</v>
      </c>
      <c r="M3989" s="1" t="s">
        <v>3549</v>
      </c>
      <c r="N3989" s="9">
        <f>S3989*Unit_conversion!$C$5</f>
        <v>1.0679490418863957</v>
      </c>
      <c r="R3989" s="4"/>
      <c r="S3989" s="1">
        <v>30.33</v>
      </c>
      <c r="U3989" s="1" t="s">
        <v>234</v>
      </c>
      <c r="V3989" s="1" t="s">
        <v>29</v>
      </c>
      <c r="W3989" s="2" t="s">
        <v>1657</v>
      </c>
      <c r="X3989" s="2" t="s">
        <v>1141</v>
      </c>
      <c r="Y3989" s="1" t="s">
        <v>3554</v>
      </c>
      <c r="Z3989" s="1" t="s">
        <v>3555</v>
      </c>
    </row>
    <row r="3990" spans="1:27" ht="14.25" customHeight="1">
      <c r="A3990" s="1">
        <v>3361</v>
      </c>
      <c r="B3990" s="16">
        <v>1</v>
      </c>
      <c r="C3990" s="1" t="s">
        <v>3541</v>
      </c>
      <c r="D3990" s="1" t="s">
        <v>3542</v>
      </c>
      <c r="E3990" s="1">
        <v>2017</v>
      </c>
      <c r="F3990" s="1" t="s">
        <v>3543</v>
      </c>
      <c r="G3990" s="1" t="s">
        <v>3544</v>
      </c>
      <c r="H3990" s="8" t="str">
        <f>HYPERLINK("https://doi.org/"&amp;G3990)</f>
        <v>https://doi.org/10.3390/rs9121326</v>
      </c>
      <c r="I3990" s="1" t="s">
        <v>3545</v>
      </c>
      <c r="J3990" s="1" t="s">
        <v>2820</v>
      </c>
      <c r="K3990" s="2">
        <v>1</v>
      </c>
      <c r="M3990" s="1" t="s">
        <v>3546</v>
      </c>
      <c r="N3990" s="9">
        <f>S3990*Unit_conversion!$C$5</f>
        <v>0.61443161163592508</v>
      </c>
      <c r="R3990" s="4"/>
      <c r="S3990" s="1">
        <v>17.45</v>
      </c>
      <c r="U3990" s="1" t="s">
        <v>234</v>
      </c>
      <c r="V3990" s="1" t="s">
        <v>30</v>
      </c>
      <c r="W3990" s="2" t="s">
        <v>3550</v>
      </c>
      <c r="X3990" s="2" t="s">
        <v>1141</v>
      </c>
      <c r="Y3990" s="1" t="s">
        <v>3554</v>
      </c>
      <c r="Z3990" s="1" t="s">
        <v>3555</v>
      </c>
    </row>
    <row r="3991" spans="1:27" ht="14.25" customHeight="1">
      <c r="A3991" s="1">
        <v>3361</v>
      </c>
      <c r="B3991" s="16">
        <v>1</v>
      </c>
      <c r="C3991" s="1" t="s">
        <v>3541</v>
      </c>
      <c r="D3991" s="1" t="s">
        <v>3542</v>
      </c>
      <c r="E3991" s="1">
        <v>2017</v>
      </c>
      <c r="F3991" s="1" t="s">
        <v>3543</v>
      </c>
      <c r="G3991" s="1" t="s">
        <v>3544</v>
      </c>
      <c r="H3991" s="8" t="str">
        <f>HYPERLINK("https://doi.org/"&amp;G3991)</f>
        <v>https://doi.org/10.3390/rs9121326</v>
      </c>
      <c r="I3991" s="1" t="s">
        <v>3545</v>
      </c>
      <c r="J3991" s="1" t="s">
        <v>2820</v>
      </c>
      <c r="K3991" s="2">
        <v>1</v>
      </c>
      <c r="M3991" s="1" t="s">
        <v>2241</v>
      </c>
      <c r="N3991" s="9">
        <f>S3991*Unit_conversion!$C$5</f>
        <v>0.99963973950394913</v>
      </c>
      <c r="R3991" s="4"/>
      <c r="S3991" s="1">
        <v>28.39</v>
      </c>
      <c r="U3991" s="1" t="s">
        <v>234</v>
      </c>
      <c r="V3991" s="1" t="s">
        <v>30</v>
      </c>
      <c r="W3991" s="2" t="s">
        <v>3550</v>
      </c>
      <c r="X3991" s="2" t="s">
        <v>1141</v>
      </c>
      <c r="Y3991" s="1" t="s">
        <v>3554</v>
      </c>
      <c r="Z3991" s="1" t="s">
        <v>3555</v>
      </c>
    </row>
    <row r="3992" spans="1:27" ht="14.25" customHeight="1">
      <c r="A3992" s="1">
        <v>3361</v>
      </c>
      <c r="B3992" s="16">
        <v>1</v>
      </c>
      <c r="C3992" s="1" t="s">
        <v>3541</v>
      </c>
      <c r="D3992" s="1" t="s">
        <v>3542</v>
      </c>
      <c r="E3992" s="1">
        <v>2017</v>
      </c>
      <c r="F3992" s="1" t="s">
        <v>3543</v>
      </c>
      <c r="G3992" s="1" t="s">
        <v>3544</v>
      </c>
      <c r="H3992" s="8" t="str">
        <f>HYPERLINK("https://doi.org/"&amp;G3992)</f>
        <v>https://doi.org/10.3390/rs9121326</v>
      </c>
      <c r="I3992" s="1" t="s">
        <v>3545</v>
      </c>
      <c r="J3992" s="1" t="s">
        <v>2820</v>
      </c>
      <c r="K3992" s="2">
        <v>1</v>
      </c>
      <c r="M3992" s="1" t="s">
        <v>3549</v>
      </c>
      <c r="N3992" s="9">
        <f>S3992*Unit_conversion!$C$5</f>
        <v>0.82534538548688163</v>
      </c>
      <c r="R3992" s="4"/>
      <c r="S3992" s="1">
        <v>23.44</v>
      </c>
      <c r="U3992" s="1" t="s">
        <v>234</v>
      </c>
      <c r="V3992" s="1" t="s">
        <v>30</v>
      </c>
      <c r="W3992" s="2" t="s">
        <v>3550</v>
      </c>
      <c r="X3992" s="2" t="s">
        <v>1141</v>
      </c>
      <c r="Y3992" s="1" t="s">
        <v>3554</v>
      </c>
      <c r="Z3992" s="1" t="s">
        <v>3555</v>
      </c>
    </row>
    <row r="3993" spans="1:27" ht="14.25" customHeight="1">
      <c r="A3993" s="1">
        <v>3361</v>
      </c>
      <c r="B3993" s="16">
        <v>1</v>
      </c>
      <c r="C3993" s="1" t="s">
        <v>3541</v>
      </c>
      <c r="D3993" s="1" t="s">
        <v>3542</v>
      </c>
      <c r="E3993" s="1">
        <v>2017</v>
      </c>
      <c r="F3993" s="1" t="s">
        <v>3543</v>
      </c>
      <c r="G3993" s="1" t="s">
        <v>3544</v>
      </c>
      <c r="H3993" s="8" t="str">
        <f>HYPERLINK("https://doi.org/"&amp;G3993)</f>
        <v>https://doi.org/10.3390/rs9121326</v>
      </c>
      <c r="I3993" s="1" t="s">
        <v>3545</v>
      </c>
      <c r="J3993" s="1" t="s">
        <v>2820</v>
      </c>
      <c r="K3993" s="2">
        <v>1</v>
      </c>
      <c r="M3993" s="1" t="s">
        <v>3546</v>
      </c>
      <c r="N3993" s="9">
        <f>S3993*Unit_conversion!$C$5</f>
        <v>0.56971366626184916</v>
      </c>
      <c r="R3993" s="4"/>
      <c r="S3993" s="1">
        <v>16.18</v>
      </c>
      <c r="U3993" s="1" t="s">
        <v>234</v>
      </c>
      <c r="V3993" s="1" t="s">
        <v>32</v>
      </c>
      <c r="W3993" s="2" t="s">
        <v>3551</v>
      </c>
      <c r="X3993" s="2" t="s">
        <v>1141</v>
      </c>
      <c r="Y3993" s="1" t="s">
        <v>3554</v>
      </c>
      <c r="Z3993" s="1" t="s">
        <v>3555</v>
      </c>
    </row>
    <row r="3994" spans="1:27" ht="14.25" customHeight="1">
      <c r="A3994" s="1">
        <v>3361</v>
      </c>
      <c r="B3994" s="16">
        <v>1</v>
      </c>
      <c r="C3994" s="1" t="s">
        <v>3541</v>
      </c>
      <c r="D3994" s="1" t="s">
        <v>3542</v>
      </c>
      <c r="E3994" s="1">
        <v>2017</v>
      </c>
      <c r="F3994" s="1" t="s">
        <v>3543</v>
      </c>
      <c r="G3994" s="1" t="s">
        <v>3544</v>
      </c>
      <c r="H3994" s="8" t="str">
        <f>HYPERLINK("https://doi.org/"&amp;G3994)</f>
        <v>https://doi.org/10.3390/rs9121326</v>
      </c>
      <c r="I3994" s="1" t="s">
        <v>3545</v>
      </c>
      <c r="J3994" s="1" t="s">
        <v>2820</v>
      </c>
      <c r="K3994" s="2">
        <v>1</v>
      </c>
      <c r="M3994" s="1" t="s">
        <v>2241</v>
      </c>
      <c r="N3994" s="9">
        <f>S3994*Unit_conversion!$C$5</f>
        <v>0.60950207435059378</v>
      </c>
      <c r="R3994" s="4"/>
      <c r="S3994" s="1">
        <v>17.309999999999999</v>
      </c>
      <c r="U3994" s="1" t="s">
        <v>234</v>
      </c>
      <c r="V3994" s="1" t="s">
        <v>32</v>
      </c>
      <c r="W3994" s="2" t="s">
        <v>3551</v>
      </c>
      <c r="X3994" s="2" t="s">
        <v>1141</v>
      </c>
      <c r="Y3994" s="1" t="s">
        <v>3554</v>
      </c>
      <c r="Z3994" s="1" t="s">
        <v>3555</v>
      </c>
    </row>
    <row r="3995" spans="1:27" ht="14.25" customHeight="1">
      <c r="A3995" s="1">
        <v>3361</v>
      </c>
      <c r="B3995" s="16">
        <v>1</v>
      </c>
      <c r="C3995" s="1" t="s">
        <v>3541</v>
      </c>
      <c r="D3995" s="1" t="s">
        <v>3542</v>
      </c>
      <c r="E3995" s="1">
        <v>2017</v>
      </c>
      <c r="F3995" s="1" t="s">
        <v>3543</v>
      </c>
      <c r="G3995" s="1" t="s">
        <v>3544</v>
      </c>
      <c r="H3995" s="8" t="str">
        <f>HYPERLINK("https://doi.org/"&amp;G3995)</f>
        <v>https://doi.org/10.3390/rs9121326</v>
      </c>
      <c r="I3995" s="1" t="s">
        <v>3545</v>
      </c>
      <c r="J3995" s="1" t="s">
        <v>2820</v>
      </c>
      <c r="K3995" s="2">
        <v>1</v>
      </c>
      <c r="M3995" s="1" t="s">
        <v>3549</v>
      </c>
      <c r="N3995" s="9">
        <f>S3995*Unit_conversion!$C$5</f>
        <v>0.63379765097115481</v>
      </c>
      <c r="R3995" s="4"/>
      <c r="S3995" s="1">
        <v>18</v>
      </c>
      <c r="U3995" s="1" t="s">
        <v>234</v>
      </c>
      <c r="V3995" s="1" t="s">
        <v>32</v>
      </c>
      <c r="W3995" s="2" t="s">
        <v>3551</v>
      </c>
      <c r="X3995" s="2" t="s">
        <v>1141</v>
      </c>
      <c r="Y3995" s="1" t="s">
        <v>3554</v>
      </c>
      <c r="Z3995" s="1" t="s">
        <v>3555</v>
      </c>
    </row>
    <row r="3996" spans="1:27" ht="14.25" customHeight="1">
      <c r="A3996" s="1">
        <v>3361</v>
      </c>
      <c r="B3996" s="16">
        <v>1</v>
      </c>
      <c r="C3996" s="1" t="s">
        <v>3541</v>
      </c>
      <c r="D3996" s="1" t="s">
        <v>3542</v>
      </c>
      <c r="E3996" s="1">
        <v>2017</v>
      </c>
      <c r="F3996" s="1" t="s">
        <v>3543</v>
      </c>
      <c r="G3996" s="1" t="s">
        <v>3544</v>
      </c>
      <c r="H3996" s="8" t="str">
        <f>HYPERLINK("https://doi.org/"&amp;G3996)</f>
        <v>https://doi.org/10.3390/rs9121326</v>
      </c>
      <c r="I3996" s="1" t="s">
        <v>3545</v>
      </c>
      <c r="J3996" s="1" t="s">
        <v>2820</v>
      </c>
      <c r="K3996" s="2">
        <v>1</v>
      </c>
      <c r="M3996" s="1" t="s">
        <v>3546</v>
      </c>
      <c r="N3996" s="9">
        <f>S3996*Unit_conversion!$C$5</f>
        <v>0.82041584820155034</v>
      </c>
      <c r="R3996" s="4"/>
      <c r="S3996" s="1">
        <v>23.3</v>
      </c>
      <c r="U3996" s="1" t="s">
        <v>234</v>
      </c>
      <c r="V3996" s="1" t="s">
        <v>36</v>
      </c>
      <c r="W3996" s="2" t="s">
        <v>3552</v>
      </c>
      <c r="X3996" s="2" t="s">
        <v>1141</v>
      </c>
      <c r="Y3996" s="1" t="s">
        <v>3554</v>
      </c>
      <c r="Z3996" s="1" t="s">
        <v>3555</v>
      </c>
    </row>
    <row r="3997" spans="1:27" ht="14.25" customHeight="1">
      <c r="A3997" s="1">
        <v>3361</v>
      </c>
      <c r="B3997" s="16">
        <v>1</v>
      </c>
      <c r="C3997" s="1" t="s">
        <v>3541</v>
      </c>
      <c r="D3997" s="1" t="s">
        <v>3542</v>
      </c>
      <c r="E3997" s="1">
        <v>2017</v>
      </c>
      <c r="F3997" s="1" t="s">
        <v>3543</v>
      </c>
      <c r="G3997" s="1" t="s">
        <v>3544</v>
      </c>
      <c r="H3997" s="8" t="str">
        <f>HYPERLINK("https://doi.org/"&amp;G3997)</f>
        <v>https://doi.org/10.3390/rs9121326</v>
      </c>
      <c r="I3997" s="1" t="s">
        <v>3545</v>
      </c>
      <c r="J3997" s="1" t="s">
        <v>2820</v>
      </c>
      <c r="K3997" s="2">
        <v>1</v>
      </c>
      <c r="M3997" s="1" t="s">
        <v>2241</v>
      </c>
      <c r="N3997" s="9">
        <f>S3997*Unit_conversion!$C$5</f>
        <v>0.83379602083316362</v>
      </c>
      <c r="R3997" s="4"/>
      <c r="S3997" s="1">
        <v>23.68</v>
      </c>
      <c r="U3997" s="1" t="s">
        <v>234</v>
      </c>
      <c r="V3997" s="1" t="s">
        <v>36</v>
      </c>
      <c r="W3997" s="2" t="s">
        <v>3552</v>
      </c>
      <c r="X3997" s="2" t="s">
        <v>1141</v>
      </c>
      <c r="Y3997" s="1" t="s">
        <v>3554</v>
      </c>
      <c r="Z3997" s="1" t="s">
        <v>3555</v>
      </c>
    </row>
    <row r="3998" spans="1:27" ht="14.25" customHeight="1">
      <c r="A3998" s="1">
        <v>3361</v>
      </c>
      <c r="B3998" s="16">
        <v>1</v>
      </c>
      <c r="C3998" s="1" t="s">
        <v>3541</v>
      </c>
      <c r="D3998" s="1" t="s">
        <v>3542</v>
      </c>
      <c r="E3998" s="1">
        <v>2017</v>
      </c>
      <c r="F3998" s="1" t="s">
        <v>3543</v>
      </c>
      <c r="G3998" s="1" t="s">
        <v>3544</v>
      </c>
      <c r="H3998" s="8" t="str">
        <f>HYPERLINK("https://doi.org/"&amp;G3998)</f>
        <v>https://doi.org/10.3390/rs9121326</v>
      </c>
      <c r="I3998" s="1" t="s">
        <v>3545</v>
      </c>
      <c r="J3998" s="1" t="s">
        <v>2820</v>
      </c>
      <c r="K3998" s="2">
        <v>1</v>
      </c>
      <c r="M3998" s="1" t="s">
        <v>3549</v>
      </c>
      <c r="N3998" s="9">
        <f>S3998*Unit_conversion!$C$5</f>
        <v>0.86020425629029507</v>
      </c>
      <c r="R3998" s="4"/>
      <c r="S3998" s="1">
        <v>24.43</v>
      </c>
      <c r="U3998" s="1" t="s">
        <v>234</v>
      </c>
      <c r="V3998" s="1" t="s">
        <v>36</v>
      </c>
      <c r="W3998" s="2" t="s">
        <v>3552</v>
      </c>
      <c r="X3998" s="2" t="s">
        <v>1141</v>
      </c>
      <c r="Y3998" s="1" t="s">
        <v>3554</v>
      </c>
      <c r="Z3998" s="1" t="s">
        <v>3555</v>
      </c>
    </row>
    <row r="3999" spans="1:27" ht="14.25" customHeight="1">
      <c r="A3999" s="1">
        <v>3361</v>
      </c>
      <c r="B3999" s="16">
        <v>1</v>
      </c>
      <c r="C3999" s="1" t="s">
        <v>3541</v>
      </c>
      <c r="D3999" s="1" t="s">
        <v>3542</v>
      </c>
      <c r="E3999" s="1">
        <v>2017</v>
      </c>
      <c r="F3999" s="1" t="s">
        <v>3543</v>
      </c>
      <c r="G3999" s="1" t="s">
        <v>3544</v>
      </c>
      <c r="H3999" s="8" t="str">
        <f>HYPERLINK("https://doi.org/"&amp;G3999)</f>
        <v>https://doi.org/10.3390/rs9121326</v>
      </c>
      <c r="I3999" s="1" t="s">
        <v>3545</v>
      </c>
      <c r="J3999" s="1" t="s">
        <v>2820</v>
      </c>
      <c r="K3999" s="2">
        <v>1</v>
      </c>
      <c r="M3999" s="1" t="s">
        <v>3546</v>
      </c>
      <c r="N3999" s="9">
        <f>S3999*Unit_conversion!$C$5</f>
        <v>0.52288306205120272</v>
      </c>
      <c r="R3999" s="4"/>
      <c r="S3999" s="1">
        <v>14.85</v>
      </c>
      <c r="U3999" s="1" t="s">
        <v>234</v>
      </c>
      <c r="V3999" s="1" t="s">
        <v>1580</v>
      </c>
      <c r="W3999" s="2" t="s">
        <v>3553</v>
      </c>
      <c r="X3999" s="2" t="s">
        <v>1141</v>
      </c>
      <c r="Y3999" s="1" t="s">
        <v>3554</v>
      </c>
      <c r="Z3999" s="1" t="s">
        <v>3555</v>
      </c>
    </row>
    <row r="4000" spans="1:27" ht="14.25" customHeight="1">
      <c r="A4000" s="1">
        <v>3361</v>
      </c>
      <c r="B4000" s="16">
        <v>1</v>
      </c>
      <c r="C4000" s="1" t="s">
        <v>3541</v>
      </c>
      <c r="D4000" s="1" t="s">
        <v>3542</v>
      </c>
      <c r="E4000" s="1">
        <v>2017</v>
      </c>
      <c r="F4000" s="1" t="s">
        <v>3543</v>
      </c>
      <c r="G4000" s="1" t="s">
        <v>3544</v>
      </c>
      <c r="H4000" s="8" t="str">
        <f>HYPERLINK("https://doi.org/"&amp;G4000)</f>
        <v>https://doi.org/10.3390/rs9121326</v>
      </c>
      <c r="I4000" s="1" t="s">
        <v>3545</v>
      </c>
      <c r="J4000" s="1" t="s">
        <v>2820</v>
      </c>
      <c r="K4000" s="2">
        <v>1</v>
      </c>
      <c r="M4000" s="1" t="s">
        <v>2241</v>
      </c>
      <c r="N4000" s="9">
        <f>S4000*Unit_conversion!$C$5</f>
        <v>0.55034762692661943</v>
      </c>
      <c r="R4000" s="4"/>
      <c r="S4000" s="1">
        <v>15.63</v>
      </c>
      <c r="U4000" s="1" t="s">
        <v>234</v>
      </c>
      <c r="V4000" s="1" t="s">
        <v>1580</v>
      </c>
      <c r="W4000" s="2" t="s">
        <v>3553</v>
      </c>
      <c r="X4000" s="2" t="s">
        <v>1141</v>
      </c>
      <c r="Y4000" s="1" t="s">
        <v>3554</v>
      </c>
      <c r="Z4000" s="1" t="s">
        <v>3555</v>
      </c>
    </row>
    <row r="4001" spans="1:27" ht="14.25" customHeight="1">
      <c r="A4001" s="1">
        <v>3361</v>
      </c>
      <c r="B4001" s="16">
        <v>1</v>
      </c>
      <c r="C4001" s="1" t="s">
        <v>3541</v>
      </c>
      <c r="D4001" s="1" t="s">
        <v>3542</v>
      </c>
      <c r="E4001" s="1">
        <v>2017</v>
      </c>
      <c r="F4001" s="1" t="s">
        <v>3543</v>
      </c>
      <c r="G4001" s="1" t="s">
        <v>3544</v>
      </c>
      <c r="H4001" s="8" t="str">
        <f>HYPERLINK("https://doi.org/"&amp;G4001)</f>
        <v>https://doi.org/10.3390/rs9121326</v>
      </c>
      <c r="I4001" s="1" t="s">
        <v>3545</v>
      </c>
      <c r="J4001" s="1" t="s">
        <v>2820</v>
      </c>
      <c r="K4001" s="2">
        <v>1</v>
      </c>
      <c r="M4001" s="1" t="s">
        <v>3549</v>
      </c>
      <c r="N4001" s="9">
        <f>S4001*Unit_conversion!$C$5</f>
        <v>0.60210776842259706</v>
      </c>
      <c r="R4001" s="4"/>
      <c r="S4001" s="1">
        <v>17.100000000000001</v>
      </c>
      <c r="U4001" s="1" t="s">
        <v>234</v>
      </c>
      <c r="V4001" s="1" t="s">
        <v>1580</v>
      </c>
      <c r="W4001" s="2" t="s">
        <v>3553</v>
      </c>
      <c r="X4001" s="2" t="s">
        <v>1141</v>
      </c>
      <c r="Y4001" s="1" t="s">
        <v>3554</v>
      </c>
      <c r="Z4001" s="1" t="s">
        <v>3555</v>
      </c>
    </row>
    <row r="4002" spans="1:27" ht="14.25" customHeight="1">
      <c r="A4002" s="1">
        <v>3361</v>
      </c>
      <c r="B4002" s="2">
        <v>1</v>
      </c>
      <c r="C4002" s="1" t="s">
        <v>3541</v>
      </c>
      <c r="D4002" s="1" t="s">
        <v>3542</v>
      </c>
      <c r="E4002" s="1">
        <v>2017</v>
      </c>
      <c r="F4002" s="1" t="s">
        <v>3543</v>
      </c>
      <c r="G4002" s="1" t="s">
        <v>3544</v>
      </c>
      <c r="H4002" s="8" t="str">
        <f>HYPERLINK("https://doi.org/"&amp;G4002)</f>
        <v>https://doi.org/10.3390/rs9121326</v>
      </c>
      <c r="I4002" s="1" t="s">
        <v>3545</v>
      </c>
      <c r="J4002" s="1" t="s">
        <v>2820</v>
      </c>
      <c r="K4002" s="2">
        <v>85</v>
      </c>
      <c r="M4002" s="1" t="s">
        <v>3546</v>
      </c>
      <c r="N4002" s="9">
        <f>S4002*Unit_conversion!$C$5</f>
        <v>0.61020629396278392</v>
      </c>
      <c r="R4002" s="10"/>
      <c r="S4002" s="2">
        <v>17.329999999999998</v>
      </c>
      <c r="U4002" s="2" t="s">
        <v>35</v>
      </c>
      <c r="X4002" s="2" t="s">
        <v>1141</v>
      </c>
      <c r="Z4002" s="1" t="s">
        <v>3548</v>
      </c>
    </row>
    <row r="4003" spans="1:27" ht="14.25" customHeight="1">
      <c r="A4003" s="1">
        <v>3361</v>
      </c>
      <c r="B4003" s="2">
        <v>1</v>
      </c>
      <c r="C4003" s="1" t="s">
        <v>3541</v>
      </c>
      <c r="D4003" s="1" t="s">
        <v>3542</v>
      </c>
      <c r="E4003" s="1">
        <v>2017</v>
      </c>
      <c r="F4003" s="1" t="s">
        <v>3543</v>
      </c>
      <c r="G4003" s="1" t="s">
        <v>3544</v>
      </c>
      <c r="H4003" s="8" t="str">
        <f>HYPERLINK("https://doi.org/"&amp;G4003)</f>
        <v>https://doi.org/10.3390/rs9121326</v>
      </c>
      <c r="I4003" s="1" t="s">
        <v>3545</v>
      </c>
      <c r="J4003" s="1" t="s">
        <v>2820</v>
      </c>
      <c r="K4003" s="2">
        <v>85</v>
      </c>
      <c r="M4003" s="1" t="s">
        <v>2241</v>
      </c>
      <c r="N4003" s="9">
        <f>S4003*Unit_conversion!$C$5</f>
        <v>0.7341489457082544</v>
      </c>
      <c r="R4003" s="10"/>
      <c r="S4003" s="2">
        <v>20.85</v>
      </c>
      <c r="U4003" s="2" t="s">
        <v>35</v>
      </c>
      <c r="X4003" s="2" t="s">
        <v>1141</v>
      </c>
      <c r="Z4003" s="1" t="s">
        <v>3548</v>
      </c>
    </row>
    <row r="4004" spans="1:27" ht="14.25" customHeight="1">
      <c r="A4004" s="1">
        <v>3361</v>
      </c>
      <c r="B4004" s="2">
        <v>1</v>
      </c>
      <c r="C4004" s="1" t="s">
        <v>3541</v>
      </c>
      <c r="D4004" s="1" t="s">
        <v>3542</v>
      </c>
      <c r="E4004" s="1">
        <v>2017</v>
      </c>
      <c r="F4004" s="1" t="s">
        <v>3543</v>
      </c>
      <c r="G4004" s="1" t="s">
        <v>3544</v>
      </c>
      <c r="H4004" s="8" t="str">
        <f>HYPERLINK("https://doi.org/"&amp;G4004)</f>
        <v>https://doi.org/10.3390/rs9121326</v>
      </c>
      <c r="I4004" s="1" t="s">
        <v>3545</v>
      </c>
      <c r="J4004" s="1" t="s">
        <v>2820</v>
      </c>
      <c r="K4004" s="2">
        <v>85</v>
      </c>
      <c r="M4004" s="1" t="s">
        <v>3549</v>
      </c>
      <c r="N4004" s="9">
        <f>S4004*Unit_conversion!$C$5</f>
        <v>0.74295169086063151</v>
      </c>
      <c r="R4004" s="10"/>
      <c r="S4004" s="2">
        <v>21.1</v>
      </c>
      <c r="U4004" s="2" t="s">
        <v>35</v>
      </c>
      <c r="X4004" s="2" t="s">
        <v>1141</v>
      </c>
      <c r="Z4004" s="1" t="s">
        <v>3548</v>
      </c>
    </row>
    <row r="4005" spans="1:27" ht="14.25" customHeight="1">
      <c r="A4005" s="1">
        <v>3361</v>
      </c>
      <c r="B4005" s="2">
        <v>1</v>
      </c>
      <c r="C4005" s="1" t="s">
        <v>3541</v>
      </c>
      <c r="D4005" s="1" t="s">
        <v>3542</v>
      </c>
      <c r="E4005" s="1">
        <v>2017</v>
      </c>
      <c r="F4005" s="1" t="s">
        <v>3543</v>
      </c>
      <c r="G4005" s="1" t="s">
        <v>3544</v>
      </c>
      <c r="H4005" s="8" t="str">
        <f>HYPERLINK("https://doi.org/"&amp;G4005)</f>
        <v>https://doi.org/10.3390/rs9121326</v>
      </c>
      <c r="I4005" s="1" t="s">
        <v>3545</v>
      </c>
      <c r="J4005" s="1" t="s">
        <v>2820</v>
      </c>
      <c r="K4005" s="2">
        <v>85</v>
      </c>
      <c r="M4005" s="1" t="s">
        <v>3546</v>
      </c>
      <c r="N4005" s="9">
        <f>S4005*Unit_conversion!$C$5</f>
        <v>0.71196602792426389</v>
      </c>
      <c r="R4005" s="10"/>
      <c r="S4005" s="2">
        <v>20.22</v>
      </c>
      <c r="U4005" s="2" t="s">
        <v>35</v>
      </c>
      <c r="X4005" s="2" t="s">
        <v>1141</v>
      </c>
      <c r="Z4005" s="1" t="s">
        <v>3555</v>
      </c>
    </row>
    <row r="4006" spans="1:27" ht="14.25" customHeight="1">
      <c r="A4006" s="1">
        <v>3361</v>
      </c>
      <c r="B4006" s="2">
        <v>1</v>
      </c>
      <c r="C4006" s="1" t="s">
        <v>3541</v>
      </c>
      <c r="D4006" s="1" t="s">
        <v>3542</v>
      </c>
      <c r="E4006" s="1">
        <v>2017</v>
      </c>
      <c r="F4006" s="1" t="s">
        <v>3543</v>
      </c>
      <c r="G4006" s="1" t="s">
        <v>3544</v>
      </c>
      <c r="H4006" s="8" t="str">
        <f>HYPERLINK("https://doi.org/"&amp;G4006)</f>
        <v>https://doi.org/10.3390/rs9121326</v>
      </c>
      <c r="I4006" s="1" t="s">
        <v>3545</v>
      </c>
      <c r="J4006" s="1" t="s">
        <v>2820</v>
      </c>
      <c r="K4006" s="2">
        <v>85</v>
      </c>
      <c r="M4006" s="1" t="s">
        <v>2241</v>
      </c>
      <c r="N4006" s="9">
        <f>S4006*Unit_conversion!$C$5</f>
        <v>0.81055677363088796</v>
      </c>
      <c r="R4006" s="10"/>
      <c r="S4006" s="2">
        <v>23.02</v>
      </c>
      <c r="U4006" s="2" t="s">
        <v>35</v>
      </c>
      <c r="X4006" s="2" t="s">
        <v>1141</v>
      </c>
      <c r="Z4006" s="1" t="s">
        <v>3555</v>
      </c>
    </row>
    <row r="4007" spans="1:27" ht="14.25" customHeight="1">
      <c r="A4007" s="1">
        <v>3361</v>
      </c>
      <c r="B4007" s="2">
        <v>1</v>
      </c>
      <c r="C4007" s="1" t="s">
        <v>3541</v>
      </c>
      <c r="D4007" s="1" t="s">
        <v>3542</v>
      </c>
      <c r="E4007" s="1">
        <v>2017</v>
      </c>
      <c r="F4007" s="1" t="s">
        <v>3543</v>
      </c>
      <c r="G4007" s="1" t="s">
        <v>3544</v>
      </c>
      <c r="H4007" s="8" t="str">
        <f>HYPERLINK("https://doi.org/"&amp;G4007)</f>
        <v>https://doi.org/10.3390/rs9121326</v>
      </c>
      <c r="I4007" s="1" t="s">
        <v>3545</v>
      </c>
      <c r="J4007" s="1" t="s">
        <v>2820</v>
      </c>
      <c r="K4007" s="2">
        <v>85</v>
      </c>
      <c r="M4007" s="1" t="s">
        <v>3549</v>
      </c>
      <c r="N4007" s="9">
        <f>S4007*Unit_conversion!$C$5</f>
        <v>0.83273969141487836</v>
      </c>
      <c r="R4007" s="10"/>
      <c r="S4007" s="2">
        <v>23.65</v>
      </c>
      <c r="U4007" s="2" t="s">
        <v>35</v>
      </c>
      <c r="V4007" s="2"/>
      <c r="W4007" s="2"/>
      <c r="X4007" s="2" t="s">
        <v>1141</v>
      </c>
      <c r="Y4007" s="2"/>
      <c r="Z4007" s="2" t="s">
        <v>3555</v>
      </c>
      <c r="AA4007" s="2"/>
    </row>
    <row r="4008" spans="1:27" ht="14.25" customHeight="1">
      <c r="A4008" s="1">
        <v>2486</v>
      </c>
      <c r="B4008" s="2">
        <v>1</v>
      </c>
      <c r="C4008" s="1" t="s">
        <v>3556</v>
      </c>
      <c r="D4008" s="1" t="s">
        <v>3557</v>
      </c>
      <c r="E4008" s="1">
        <v>2020</v>
      </c>
      <c r="F4008" s="1" t="s">
        <v>3558</v>
      </c>
      <c r="G4008" s="1" t="s">
        <v>3559</v>
      </c>
      <c r="H4008" s="8" t="str">
        <f>HYPERLINK("https://doi.org/"&amp;G4008)</f>
        <v>https://doi.org/10.3390/s20071915</v>
      </c>
      <c r="I4008" s="1" t="s">
        <v>3560</v>
      </c>
      <c r="J4008" s="1" t="s">
        <v>3561</v>
      </c>
      <c r="K4008" s="2">
        <v>1</v>
      </c>
      <c r="M4008" s="2" t="s">
        <v>803</v>
      </c>
      <c r="N4008" s="9">
        <f t="shared" ref="N4008:N4019" si="80">P4008/R4008</f>
        <v>1.1900000000000002</v>
      </c>
      <c r="O4008" s="15">
        <f t="shared" ref="O4008:O4019" si="81">Q4008/R4008</f>
        <v>2.1066666666666669</v>
      </c>
      <c r="P4008" s="2">
        <v>35.700000000000003</v>
      </c>
      <c r="Q4008" s="2">
        <v>63.2</v>
      </c>
      <c r="R4008" s="10">
        <v>30</v>
      </c>
      <c r="U4008" s="2" t="s">
        <v>45</v>
      </c>
      <c r="V4008" s="2" t="s">
        <v>3562</v>
      </c>
      <c r="W4008" s="2" t="s">
        <v>3114</v>
      </c>
      <c r="X4008" s="2" t="s">
        <v>1141</v>
      </c>
      <c r="Y4008" s="2" t="s">
        <v>216</v>
      </c>
    </row>
    <row r="4009" spans="1:27" ht="14.25" customHeight="1">
      <c r="A4009" s="1">
        <v>2486</v>
      </c>
      <c r="B4009" s="2">
        <v>1</v>
      </c>
      <c r="C4009" s="1" t="s">
        <v>3556</v>
      </c>
      <c r="D4009" s="1" t="s">
        <v>3557</v>
      </c>
      <c r="E4009" s="1">
        <v>2020</v>
      </c>
      <c r="F4009" s="1" t="s">
        <v>3558</v>
      </c>
      <c r="G4009" s="1" t="s">
        <v>3559</v>
      </c>
      <c r="H4009" s="8" t="str">
        <f>HYPERLINK("https://doi.org/"&amp;G4009)</f>
        <v>https://doi.org/10.3390/s20071915</v>
      </c>
      <c r="I4009" s="1" t="s">
        <v>3560</v>
      </c>
      <c r="J4009" s="1" t="s">
        <v>3561</v>
      </c>
      <c r="K4009" s="2">
        <v>1</v>
      </c>
      <c r="M4009" s="2" t="s">
        <v>803</v>
      </c>
      <c r="N4009" s="9">
        <f t="shared" si="80"/>
        <v>0.45333333333333331</v>
      </c>
      <c r="O4009" s="15">
        <f t="shared" si="81"/>
        <v>2.8466666666666667</v>
      </c>
      <c r="P4009" s="2">
        <v>13.6</v>
      </c>
      <c r="Q4009" s="2">
        <v>85.4</v>
      </c>
      <c r="R4009" s="10">
        <v>30</v>
      </c>
      <c r="U4009" s="2" t="s">
        <v>45</v>
      </c>
      <c r="V4009" s="2" t="s">
        <v>3563</v>
      </c>
      <c r="W4009" s="2" t="s">
        <v>3564</v>
      </c>
      <c r="X4009" s="2" t="s">
        <v>1141</v>
      </c>
      <c r="Y4009" s="2" t="s">
        <v>216</v>
      </c>
      <c r="Z4009" s="2"/>
    </row>
    <row r="4010" spans="1:27" ht="14.25" customHeight="1">
      <c r="A4010" s="1">
        <v>2486</v>
      </c>
      <c r="B4010" s="2">
        <v>1</v>
      </c>
      <c r="C4010" s="1" t="s">
        <v>3556</v>
      </c>
      <c r="D4010" s="1" t="s">
        <v>3557</v>
      </c>
      <c r="E4010" s="1">
        <v>2020</v>
      </c>
      <c r="F4010" s="1" t="s">
        <v>3558</v>
      </c>
      <c r="G4010" s="1" t="s">
        <v>3559</v>
      </c>
      <c r="H4010" s="8" t="str">
        <f>HYPERLINK("https://doi.org/"&amp;G4010)</f>
        <v>https://doi.org/10.3390/s20071915</v>
      </c>
      <c r="I4010" s="1" t="s">
        <v>3560</v>
      </c>
      <c r="J4010" s="1" t="s">
        <v>3561</v>
      </c>
      <c r="K4010" s="2">
        <v>1</v>
      </c>
      <c r="M4010" s="2" t="s">
        <v>803</v>
      </c>
      <c r="N4010" s="9">
        <f t="shared" si="80"/>
        <v>0.59333333333333338</v>
      </c>
      <c r="O4010" s="15">
        <f t="shared" si="81"/>
        <v>1.8233333333333335</v>
      </c>
      <c r="P4010" s="2">
        <v>17.8</v>
      </c>
      <c r="Q4010" s="2">
        <v>54.7</v>
      </c>
      <c r="R4010" s="10">
        <v>30</v>
      </c>
      <c r="U4010" s="2" t="s">
        <v>45</v>
      </c>
      <c r="V4010" s="2" t="s">
        <v>3565</v>
      </c>
      <c r="W4010" s="2" t="s">
        <v>3319</v>
      </c>
      <c r="X4010" s="2" t="s">
        <v>1141</v>
      </c>
      <c r="Y4010" s="2" t="s">
        <v>216</v>
      </c>
      <c r="Z4010" s="2"/>
    </row>
    <row r="4011" spans="1:27" ht="14.25" customHeight="1">
      <c r="A4011" s="1">
        <v>2486</v>
      </c>
      <c r="B4011" s="2">
        <v>1</v>
      </c>
      <c r="C4011" s="1" t="s">
        <v>3556</v>
      </c>
      <c r="D4011" s="1" t="s">
        <v>3557</v>
      </c>
      <c r="E4011" s="1">
        <v>2020</v>
      </c>
      <c r="F4011" s="1" t="s">
        <v>3558</v>
      </c>
      <c r="G4011" s="1" t="s">
        <v>3559</v>
      </c>
      <c r="H4011" s="8" t="str">
        <f>HYPERLINK("https://doi.org/"&amp;G4011)</f>
        <v>https://doi.org/10.3390/s20071915</v>
      </c>
      <c r="I4011" s="1" t="s">
        <v>3560</v>
      </c>
      <c r="J4011" s="1" t="s">
        <v>3561</v>
      </c>
      <c r="K4011" s="2">
        <v>1</v>
      </c>
      <c r="M4011" s="2" t="s">
        <v>803</v>
      </c>
      <c r="N4011" s="9">
        <f t="shared" si="80"/>
        <v>1.29</v>
      </c>
      <c r="O4011" s="15">
        <f t="shared" si="81"/>
        <v>2.5633333333333335</v>
      </c>
      <c r="P4011" s="2">
        <v>38.700000000000003</v>
      </c>
      <c r="Q4011" s="2">
        <v>76.900000000000006</v>
      </c>
      <c r="R4011" s="10">
        <v>30</v>
      </c>
      <c r="U4011" s="2" t="s">
        <v>45</v>
      </c>
      <c r="V4011" s="2" t="s">
        <v>3566</v>
      </c>
      <c r="W4011" s="2" t="s">
        <v>1655</v>
      </c>
      <c r="X4011" s="2" t="s">
        <v>1141</v>
      </c>
      <c r="Y4011" s="2" t="s">
        <v>216</v>
      </c>
      <c r="Z4011" s="2"/>
    </row>
    <row r="4012" spans="1:27" ht="14.25" customHeight="1">
      <c r="A4012" s="1">
        <v>2486</v>
      </c>
      <c r="B4012" s="2">
        <v>1</v>
      </c>
      <c r="C4012" s="1" t="s">
        <v>3556</v>
      </c>
      <c r="D4012" s="1" t="s">
        <v>3557</v>
      </c>
      <c r="E4012" s="1">
        <v>2020</v>
      </c>
      <c r="F4012" s="1" t="s">
        <v>3558</v>
      </c>
      <c r="G4012" s="1" t="s">
        <v>3559</v>
      </c>
      <c r="H4012" s="8" t="str">
        <f>HYPERLINK("https://doi.org/"&amp;G4012)</f>
        <v>https://doi.org/10.3390/s20071915</v>
      </c>
      <c r="I4012" s="1" t="s">
        <v>3560</v>
      </c>
      <c r="J4012" s="1" t="s">
        <v>3561</v>
      </c>
      <c r="K4012" s="2">
        <v>1</v>
      </c>
      <c r="M4012" s="2" t="s">
        <v>803</v>
      </c>
      <c r="N4012" s="9">
        <f t="shared" si="80"/>
        <v>0.45333333333333331</v>
      </c>
      <c r="O4012" s="15">
        <f t="shared" si="81"/>
        <v>1.2666666666666666</v>
      </c>
      <c r="P4012" s="2">
        <v>13.6</v>
      </c>
      <c r="Q4012" s="2">
        <v>38</v>
      </c>
      <c r="R4012" s="10">
        <v>30</v>
      </c>
      <c r="U4012" s="2" t="s">
        <v>45</v>
      </c>
      <c r="V4012" s="2" t="s">
        <v>3562</v>
      </c>
      <c r="W4012" s="2" t="s">
        <v>1229</v>
      </c>
      <c r="X4012" s="2" t="s">
        <v>1141</v>
      </c>
      <c r="Y4012" s="2" t="s">
        <v>216</v>
      </c>
      <c r="Z4012" s="2"/>
    </row>
    <row r="4013" spans="1:27" ht="14.25" customHeight="1">
      <c r="A4013" s="1">
        <v>2486</v>
      </c>
      <c r="B4013" s="2">
        <v>1</v>
      </c>
      <c r="C4013" s="1" t="s">
        <v>3556</v>
      </c>
      <c r="D4013" s="1" t="s">
        <v>3557</v>
      </c>
      <c r="E4013" s="1">
        <v>2020</v>
      </c>
      <c r="F4013" s="1" t="s">
        <v>3558</v>
      </c>
      <c r="G4013" s="1" t="s">
        <v>3559</v>
      </c>
      <c r="H4013" s="8" t="str">
        <f>HYPERLINK("https://doi.org/"&amp;G4013)</f>
        <v>https://doi.org/10.3390/s20071915</v>
      </c>
      <c r="I4013" s="1" t="s">
        <v>3560</v>
      </c>
      <c r="J4013" s="1" t="s">
        <v>3561</v>
      </c>
      <c r="K4013" s="2">
        <v>1</v>
      </c>
      <c r="M4013" s="2" t="s">
        <v>803</v>
      </c>
      <c r="N4013" s="9">
        <f t="shared" si="80"/>
        <v>0.37666666666666671</v>
      </c>
      <c r="O4013" s="15">
        <f t="shared" si="81"/>
        <v>1.6366666666666667</v>
      </c>
      <c r="P4013" s="2">
        <v>11.3</v>
      </c>
      <c r="Q4013" s="2">
        <v>49.1</v>
      </c>
      <c r="R4013" s="10">
        <v>30</v>
      </c>
      <c r="U4013" s="2" t="s">
        <v>45</v>
      </c>
      <c r="V4013" s="2" t="s">
        <v>3562</v>
      </c>
      <c r="W4013" s="2" t="s">
        <v>1230</v>
      </c>
      <c r="X4013" s="2" t="s">
        <v>1141</v>
      </c>
      <c r="Y4013" s="2" t="s">
        <v>216</v>
      </c>
      <c r="Z4013" s="2"/>
    </row>
    <row r="4014" spans="1:27" ht="14.25" customHeight="1">
      <c r="A4014" s="1">
        <v>2486</v>
      </c>
      <c r="B4014" s="2">
        <v>1</v>
      </c>
      <c r="C4014" s="1" t="s">
        <v>3556</v>
      </c>
      <c r="D4014" s="1" t="s">
        <v>3557</v>
      </c>
      <c r="E4014" s="1">
        <v>2020</v>
      </c>
      <c r="F4014" s="1" t="s">
        <v>3558</v>
      </c>
      <c r="G4014" s="1" t="s">
        <v>3559</v>
      </c>
      <c r="H4014" s="8" t="str">
        <f>HYPERLINK("https://doi.org/"&amp;G4014)</f>
        <v>https://doi.org/10.3390/s20071915</v>
      </c>
      <c r="I4014" s="1" t="s">
        <v>3560</v>
      </c>
      <c r="J4014" s="1" t="s">
        <v>3561</v>
      </c>
      <c r="K4014" s="2">
        <v>1</v>
      </c>
      <c r="M4014" s="2" t="s">
        <v>803</v>
      </c>
      <c r="N4014" s="9">
        <f t="shared" si="80"/>
        <v>0.52666666666666673</v>
      </c>
      <c r="O4014" s="15">
        <f t="shared" si="81"/>
        <v>1.3466666666666667</v>
      </c>
      <c r="P4014" s="2">
        <v>15.8</v>
      </c>
      <c r="Q4014" s="2">
        <v>40.4</v>
      </c>
      <c r="R4014" s="10">
        <v>30</v>
      </c>
      <c r="U4014" s="2" t="s">
        <v>45</v>
      </c>
      <c r="V4014" s="2" t="s">
        <v>3565</v>
      </c>
      <c r="W4014" s="2" t="s">
        <v>3109</v>
      </c>
      <c r="X4014" s="2" t="s">
        <v>1141</v>
      </c>
      <c r="Y4014" s="2" t="s">
        <v>216</v>
      </c>
      <c r="Z4014" s="2"/>
    </row>
    <row r="4015" spans="1:27" ht="14.25" customHeight="1">
      <c r="A4015" s="1">
        <v>2486</v>
      </c>
      <c r="B4015" s="2">
        <v>1</v>
      </c>
      <c r="C4015" s="1" t="s">
        <v>3556</v>
      </c>
      <c r="D4015" s="1" t="s">
        <v>3557</v>
      </c>
      <c r="E4015" s="1">
        <v>2020</v>
      </c>
      <c r="F4015" s="1" t="s">
        <v>3558</v>
      </c>
      <c r="G4015" s="1" t="s">
        <v>3559</v>
      </c>
      <c r="H4015" s="8" t="str">
        <f>HYPERLINK("https://doi.org/"&amp;G4015)</f>
        <v>https://doi.org/10.3390/s20071915</v>
      </c>
      <c r="I4015" s="1" t="s">
        <v>3560</v>
      </c>
      <c r="J4015" s="1" t="s">
        <v>3561</v>
      </c>
      <c r="K4015" s="2">
        <v>1</v>
      </c>
      <c r="M4015" s="2" t="s">
        <v>803</v>
      </c>
      <c r="N4015" s="9">
        <f t="shared" si="80"/>
        <v>0.61</v>
      </c>
      <c r="O4015" s="15">
        <f t="shared" si="81"/>
        <v>1.3900000000000001</v>
      </c>
      <c r="P4015" s="2">
        <v>18.3</v>
      </c>
      <c r="Q4015" s="2">
        <v>41.7</v>
      </c>
      <c r="R4015" s="10">
        <v>30</v>
      </c>
      <c r="U4015" s="2" t="s">
        <v>45</v>
      </c>
      <c r="V4015" s="2" t="s">
        <v>3566</v>
      </c>
      <c r="W4015" s="2" t="s">
        <v>1662</v>
      </c>
      <c r="X4015" s="2" t="s">
        <v>1141</v>
      </c>
      <c r="Y4015" s="2" t="s">
        <v>216</v>
      </c>
      <c r="Z4015" s="2"/>
    </row>
    <row r="4016" spans="1:27" ht="14.25" customHeight="1">
      <c r="A4016" s="1">
        <v>2486</v>
      </c>
      <c r="B4016" s="2">
        <v>1</v>
      </c>
      <c r="C4016" s="1" t="s">
        <v>3556</v>
      </c>
      <c r="D4016" s="1" t="s">
        <v>3557</v>
      </c>
      <c r="E4016" s="1">
        <v>2020</v>
      </c>
      <c r="F4016" s="1" t="s">
        <v>3558</v>
      </c>
      <c r="G4016" s="1" t="s">
        <v>3559</v>
      </c>
      <c r="H4016" s="8" t="str">
        <f>HYPERLINK("https://doi.org/"&amp;G4016)</f>
        <v>https://doi.org/10.3390/s20071915</v>
      </c>
      <c r="I4016" s="1" t="s">
        <v>3560</v>
      </c>
      <c r="J4016" s="1" t="s">
        <v>3561</v>
      </c>
      <c r="K4016" s="2">
        <v>1</v>
      </c>
      <c r="M4016" s="2" t="s">
        <v>803</v>
      </c>
      <c r="N4016" s="9">
        <f t="shared" si="80"/>
        <v>0.61</v>
      </c>
      <c r="O4016" s="15">
        <f t="shared" si="81"/>
        <v>1.2566666666666668</v>
      </c>
      <c r="P4016" s="2">
        <v>18.3</v>
      </c>
      <c r="Q4016" s="2">
        <v>37.700000000000003</v>
      </c>
      <c r="R4016" s="10">
        <v>30</v>
      </c>
      <c r="U4016" s="2" t="s">
        <v>45</v>
      </c>
      <c r="V4016" s="2" t="s">
        <v>1125</v>
      </c>
      <c r="W4016" s="2" t="s">
        <v>3329</v>
      </c>
      <c r="X4016" s="2" t="s">
        <v>1141</v>
      </c>
      <c r="Y4016" s="2" t="s">
        <v>216</v>
      </c>
      <c r="Z4016" s="2"/>
    </row>
    <row r="4017" spans="1:26" ht="14.25" customHeight="1">
      <c r="A4017" s="1">
        <v>2486</v>
      </c>
      <c r="B4017" s="2">
        <v>1</v>
      </c>
      <c r="C4017" s="1" t="s">
        <v>3556</v>
      </c>
      <c r="D4017" s="1" t="s">
        <v>3557</v>
      </c>
      <c r="E4017" s="1">
        <v>2020</v>
      </c>
      <c r="F4017" s="1" t="s">
        <v>3558</v>
      </c>
      <c r="G4017" s="1" t="s">
        <v>3559</v>
      </c>
      <c r="H4017" s="8" t="str">
        <f>HYPERLINK("https://doi.org/"&amp;G4017)</f>
        <v>https://doi.org/10.3390/s20071915</v>
      </c>
      <c r="I4017" s="1" t="s">
        <v>3560</v>
      </c>
      <c r="J4017" s="1" t="s">
        <v>3561</v>
      </c>
      <c r="K4017" s="2">
        <v>1</v>
      </c>
      <c r="M4017" s="2" t="s">
        <v>803</v>
      </c>
      <c r="N4017" s="9">
        <f t="shared" si="80"/>
        <v>0.82333333333333336</v>
      </c>
      <c r="O4017" s="15">
        <f t="shared" si="81"/>
        <v>1.1700000000000002</v>
      </c>
      <c r="P4017" s="2">
        <v>24.7</v>
      </c>
      <c r="Q4017" s="2">
        <v>35.1</v>
      </c>
      <c r="R4017" s="10">
        <v>30</v>
      </c>
      <c r="U4017" s="2" t="s">
        <v>45</v>
      </c>
      <c r="V4017" s="2" t="s">
        <v>3567</v>
      </c>
      <c r="W4017" s="2" t="s">
        <v>3568</v>
      </c>
      <c r="X4017" s="2" t="s">
        <v>1141</v>
      </c>
      <c r="Y4017" s="2" t="s">
        <v>216</v>
      </c>
      <c r="Z4017" s="2"/>
    </row>
    <row r="4018" spans="1:26" ht="14.25" customHeight="1">
      <c r="A4018" s="1">
        <v>2486</v>
      </c>
      <c r="B4018" s="2">
        <v>1</v>
      </c>
      <c r="C4018" s="1" t="s">
        <v>3556</v>
      </c>
      <c r="D4018" s="1" t="s">
        <v>3557</v>
      </c>
      <c r="E4018" s="1">
        <v>2020</v>
      </c>
      <c r="F4018" s="1" t="s">
        <v>3558</v>
      </c>
      <c r="G4018" s="1" t="s">
        <v>3559</v>
      </c>
      <c r="H4018" s="8" t="str">
        <f>HYPERLINK("https://doi.org/"&amp;G4018)</f>
        <v>https://doi.org/10.3390/s20071915</v>
      </c>
      <c r="I4018" s="1" t="s">
        <v>3560</v>
      </c>
      <c r="J4018" s="1" t="s">
        <v>3561</v>
      </c>
      <c r="K4018" s="2">
        <v>1</v>
      </c>
      <c r="M4018" s="2" t="s">
        <v>803</v>
      </c>
      <c r="N4018" s="9">
        <f t="shared" si="80"/>
        <v>1.4566666666666668</v>
      </c>
      <c r="O4018" s="15">
        <f t="shared" si="81"/>
        <v>1.82</v>
      </c>
      <c r="P4018" s="2">
        <v>43.7</v>
      </c>
      <c r="Q4018" s="2">
        <v>54.6</v>
      </c>
      <c r="R4018" s="10">
        <v>30</v>
      </c>
      <c r="U4018" s="2" t="s">
        <v>45</v>
      </c>
      <c r="V4018" s="2" t="s">
        <v>3569</v>
      </c>
      <c r="W4018" s="2" t="s">
        <v>3570</v>
      </c>
      <c r="X4018" s="2" t="s">
        <v>1141</v>
      </c>
      <c r="Y4018" s="2" t="s">
        <v>216</v>
      </c>
      <c r="Z4018" s="2"/>
    </row>
    <row r="4019" spans="1:26" ht="14.25" customHeight="1">
      <c r="A4019" s="1">
        <v>2486</v>
      </c>
      <c r="B4019" s="2">
        <v>1</v>
      </c>
      <c r="C4019" s="1" t="s">
        <v>3556</v>
      </c>
      <c r="D4019" s="1" t="s">
        <v>3557</v>
      </c>
      <c r="E4019" s="1">
        <v>2020</v>
      </c>
      <c r="F4019" s="1" t="s">
        <v>3558</v>
      </c>
      <c r="G4019" s="1" t="s">
        <v>3559</v>
      </c>
      <c r="H4019" s="8" t="str">
        <f>HYPERLINK("https://doi.org/"&amp;G4019)</f>
        <v>https://doi.org/10.3390/s20071915</v>
      </c>
      <c r="I4019" s="1" t="s">
        <v>3560</v>
      </c>
      <c r="J4019" s="1" t="s">
        <v>3561</v>
      </c>
      <c r="K4019" s="2">
        <v>1</v>
      </c>
      <c r="M4019" s="2" t="s">
        <v>803</v>
      </c>
      <c r="N4019" s="9">
        <f t="shared" si="80"/>
        <v>0.25</v>
      </c>
      <c r="O4019" s="15">
        <f t="shared" si="81"/>
        <v>3.5333333333333332</v>
      </c>
      <c r="P4019" s="2">
        <v>7.5</v>
      </c>
      <c r="Q4019" s="2">
        <v>106</v>
      </c>
      <c r="R4019" s="10">
        <v>30</v>
      </c>
      <c r="U4019" s="2" t="s">
        <v>45</v>
      </c>
      <c r="V4019" s="2" t="s">
        <v>3563</v>
      </c>
      <c r="W4019" s="2" t="s">
        <v>3326</v>
      </c>
      <c r="X4019" s="2" t="s">
        <v>1141</v>
      </c>
      <c r="Y4019" s="2" t="s">
        <v>216</v>
      </c>
      <c r="Z4019" s="2"/>
    </row>
    <row r="4020" spans="1:26" ht="14.25" customHeight="1">
      <c r="A4020" s="1">
        <v>2440</v>
      </c>
      <c r="B4020" s="2">
        <v>1</v>
      </c>
      <c r="C4020" s="1" t="s">
        <v>3571</v>
      </c>
      <c r="D4020" s="1" t="s">
        <v>3572</v>
      </c>
      <c r="E4020" s="1">
        <v>2020</v>
      </c>
      <c r="F4020" s="1" t="s">
        <v>3573</v>
      </c>
      <c r="G4020" s="1" t="s">
        <v>3574</v>
      </c>
      <c r="H4020" s="8" t="str">
        <f>HYPERLINK("https://doi.org/"&amp;G4020)</f>
        <v>https://doi.org/10.3390/s20102811</v>
      </c>
      <c r="I4020" s="1" t="s">
        <v>3575</v>
      </c>
      <c r="J4020" s="1" t="s">
        <v>3561</v>
      </c>
      <c r="K4020" s="2">
        <v>1</v>
      </c>
      <c r="M4020" s="2" t="s">
        <v>3576</v>
      </c>
      <c r="N4020" s="9">
        <f>S4020*Unit_conversion!$C$5</f>
        <v>0.78583866524301293</v>
      </c>
      <c r="R4020" s="26"/>
      <c r="S4020" s="21">
        <v>22.318000000000001</v>
      </c>
      <c r="U4020" s="2" t="s">
        <v>35</v>
      </c>
      <c r="V4020" s="2" t="s">
        <v>29</v>
      </c>
      <c r="W4020" s="2" t="s">
        <v>3577</v>
      </c>
      <c r="X4020" s="2" t="s">
        <v>1141</v>
      </c>
    </row>
    <row r="4021" spans="1:26" ht="14.25" customHeight="1">
      <c r="A4021" s="1">
        <v>2440</v>
      </c>
      <c r="B4021" s="2">
        <v>1</v>
      </c>
      <c r="C4021" s="1" t="s">
        <v>3571</v>
      </c>
      <c r="D4021" s="1" t="s">
        <v>3572</v>
      </c>
      <c r="E4021" s="1">
        <v>2020</v>
      </c>
      <c r="F4021" s="1" t="s">
        <v>3573</v>
      </c>
      <c r="G4021" s="1" t="s">
        <v>3574</v>
      </c>
      <c r="H4021" s="8" t="str">
        <f>HYPERLINK("https://doi.org/"&amp;G4021)</f>
        <v>https://doi.org/10.3390/s20102811</v>
      </c>
      <c r="I4021" s="1" t="s">
        <v>3575</v>
      </c>
      <c r="J4021" s="1" t="s">
        <v>3561</v>
      </c>
      <c r="K4021" s="2">
        <v>1</v>
      </c>
      <c r="M4021" s="2" t="s">
        <v>3576</v>
      </c>
      <c r="N4021" s="9">
        <f>S4021*Unit_conversion!$C$5</f>
        <v>0.92925298926554134</v>
      </c>
      <c r="R4021" s="26"/>
      <c r="S4021" s="21">
        <v>26.390999999999998</v>
      </c>
      <c r="U4021" s="2" t="s">
        <v>35</v>
      </c>
      <c r="V4021" s="2" t="s">
        <v>29</v>
      </c>
      <c r="W4021" s="2" t="s">
        <v>3578</v>
      </c>
      <c r="X4021" s="2" t="s">
        <v>1141</v>
      </c>
      <c r="Y4021" s="2"/>
    </row>
    <row r="4022" spans="1:26" ht="14.25" customHeight="1">
      <c r="A4022" s="1">
        <v>2440</v>
      </c>
      <c r="B4022" s="2">
        <v>1</v>
      </c>
      <c r="C4022" s="1" t="s">
        <v>3571</v>
      </c>
      <c r="D4022" s="1" t="s">
        <v>3572</v>
      </c>
      <c r="E4022" s="1">
        <v>2020</v>
      </c>
      <c r="F4022" s="1" t="s">
        <v>3573</v>
      </c>
      <c r="G4022" s="1" t="s">
        <v>3574</v>
      </c>
      <c r="H4022" s="8" t="str">
        <f>HYPERLINK("https://doi.org/"&amp;G4022)</f>
        <v>https://doi.org/10.3390/s20102811</v>
      </c>
      <c r="I4022" s="1" t="s">
        <v>3575</v>
      </c>
      <c r="J4022" s="1" t="s">
        <v>3561</v>
      </c>
      <c r="K4022" s="2">
        <v>1</v>
      </c>
      <c r="M4022" s="2" t="s">
        <v>3579</v>
      </c>
      <c r="N4022" s="9">
        <f>S4022*Unit_conversion!$C$5</f>
        <v>0.59316417934778187</v>
      </c>
      <c r="R4022" s="26"/>
      <c r="S4022" s="21">
        <v>16.846</v>
      </c>
      <c r="U4022" s="2" t="s">
        <v>35</v>
      </c>
      <c r="V4022" s="2" t="s">
        <v>29</v>
      </c>
      <c r="W4022" s="2" t="s">
        <v>3577</v>
      </c>
      <c r="X4022" s="2" t="s">
        <v>1141</v>
      </c>
      <c r="Y4022" s="2"/>
    </row>
    <row r="4023" spans="1:26" ht="14.25" customHeight="1">
      <c r="A4023" s="1">
        <v>2440</v>
      </c>
      <c r="B4023" s="2">
        <v>1</v>
      </c>
      <c r="C4023" s="1" t="s">
        <v>3571</v>
      </c>
      <c r="D4023" s="1" t="s">
        <v>3572</v>
      </c>
      <c r="E4023" s="1">
        <v>2020</v>
      </c>
      <c r="F4023" s="1" t="s">
        <v>3573</v>
      </c>
      <c r="G4023" s="1" t="s">
        <v>3574</v>
      </c>
      <c r="H4023" s="8" t="str">
        <f>HYPERLINK("https://doi.org/"&amp;G4023)</f>
        <v>https://doi.org/10.3390/s20102811</v>
      </c>
      <c r="I4023" s="1" t="s">
        <v>3575</v>
      </c>
      <c r="J4023" s="1" t="s">
        <v>3561</v>
      </c>
      <c r="K4023" s="2">
        <v>1</v>
      </c>
      <c r="M4023" s="2" t="s">
        <v>3579</v>
      </c>
      <c r="N4023" s="9">
        <f>S4023*Unit_conversion!$C$5</f>
        <v>0.77386693183578004</v>
      </c>
      <c r="R4023" s="26"/>
      <c r="S4023" s="21">
        <v>21.978000000000002</v>
      </c>
      <c r="U4023" s="2" t="s">
        <v>35</v>
      </c>
      <c r="V4023" s="2" t="s">
        <v>29</v>
      </c>
      <c r="W4023" s="2" t="s">
        <v>3578</v>
      </c>
      <c r="X4023" s="2" t="s">
        <v>1141</v>
      </c>
      <c r="Y4023" s="2"/>
    </row>
    <row r="4024" spans="1:26" ht="14.25" customHeight="1">
      <c r="A4024" s="1">
        <v>2440</v>
      </c>
      <c r="B4024" s="2">
        <v>1</v>
      </c>
      <c r="C4024" s="1" t="s">
        <v>3571</v>
      </c>
      <c r="D4024" s="1" t="s">
        <v>3572</v>
      </c>
      <c r="E4024" s="1">
        <v>2020</v>
      </c>
      <c r="F4024" s="1" t="s">
        <v>3573</v>
      </c>
      <c r="G4024" s="1" t="s">
        <v>3574</v>
      </c>
      <c r="H4024" s="8" t="str">
        <f>HYPERLINK("https://doi.org/"&amp;G4024)</f>
        <v>https://doi.org/10.3390/s20102811</v>
      </c>
      <c r="I4024" s="1" t="s">
        <v>3575</v>
      </c>
      <c r="J4024" s="1" t="s">
        <v>3561</v>
      </c>
      <c r="K4024" s="2">
        <v>1</v>
      </c>
      <c r="M4024" s="2" t="s">
        <v>3580</v>
      </c>
      <c r="N4024" s="9">
        <f>S4024*Unit_conversion!$C$5</f>
        <v>0.52967878130883783</v>
      </c>
      <c r="R4024" s="26"/>
      <c r="S4024" s="21">
        <v>15.042999999999999</v>
      </c>
      <c r="U4024" s="2" t="s">
        <v>35</v>
      </c>
      <c r="V4024" s="2" t="s">
        <v>29</v>
      </c>
      <c r="W4024" s="2" t="s">
        <v>3577</v>
      </c>
      <c r="X4024" s="2" t="s">
        <v>1141</v>
      </c>
      <c r="Y4024" s="2" t="s">
        <v>1938</v>
      </c>
    </row>
    <row r="4025" spans="1:26" ht="14.25" customHeight="1">
      <c r="A4025" s="1">
        <v>2440</v>
      </c>
      <c r="B4025" s="2">
        <v>1</v>
      </c>
      <c r="C4025" s="1" t="s">
        <v>3571</v>
      </c>
      <c r="D4025" s="1" t="s">
        <v>3572</v>
      </c>
      <c r="E4025" s="1">
        <v>2020</v>
      </c>
      <c r="F4025" s="1" t="s">
        <v>3573</v>
      </c>
      <c r="G4025" s="1" t="s">
        <v>3574</v>
      </c>
      <c r="H4025" s="8" t="str">
        <f>HYPERLINK("https://doi.org/"&amp;G4025)</f>
        <v>https://doi.org/10.3390/s20102811</v>
      </c>
      <c r="I4025" s="1" t="s">
        <v>3575</v>
      </c>
      <c r="J4025" s="1" t="s">
        <v>3561</v>
      </c>
      <c r="K4025" s="2">
        <v>1</v>
      </c>
      <c r="M4025" s="2" t="s">
        <v>3580</v>
      </c>
      <c r="N4025" s="9">
        <f>S4025*Unit_conversion!$C$5</f>
        <v>0.61414992379104905</v>
      </c>
      <c r="R4025" s="26"/>
      <c r="S4025" s="21">
        <v>17.442</v>
      </c>
      <c r="U4025" s="2" t="s">
        <v>35</v>
      </c>
      <c r="V4025" s="2" t="s">
        <v>29</v>
      </c>
      <c r="W4025" s="2" t="s">
        <v>3578</v>
      </c>
      <c r="X4025" s="2" t="s">
        <v>1141</v>
      </c>
      <c r="Y4025" s="2"/>
    </row>
    <row r="4026" spans="1:26" ht="14.25" customHeight="1">
      <c r="A4026" s="1">
        <v>3272</v>
      </c>
      <c r="B4026" s="2">
        <v>1</v>
      </c>
      <c r="C4026" s="1" t="s">
        <v>3581</v>
      </c>
      <c r="D4026" s="1" t="s">
        <v>3582</v>
      </c>
      <c r="E4026" s="1">
        <v>2018</v>
      </c>
      <c r="F4026" s="1" t="s">
        <v>3583</v>
      </c>
      <c r="G4026" s="1" t="s">
        <v>3584</v>
      </c>
      <c r="H4026" s="8" t="str">
        <f>HYPERLINK("https://doi.org/"&amp;G4026)</f>
        <v>https://doi.org/10.3390/w10030339</v>
      </c>
      <c r="I4026" s="1" t="s">
        <v>3585</v>
      </c>
      <c r="J4026" s="1" t="s">
        <v>3586</v>
      </c>
      <c r="K4026" s="2">
        <v>1</v>
      </c>
      <c r="M4026" s="2" t="s">
        <v>3587</v>
      </c>
      <c r="N4026" s="9">
        <f>S4026*Unit_conversion!$C$5</f>
        <v>0.91548549584722361</v>
      </c>
      <c r="O4026" s="2"/>
      <c r="P4026" s="2"/>
      <c r="Q4026" s="2"/>
      <c r="R4026" s="10"/>
      <c r="S4026" s="2">
        <v>26</v>
      </c>
      <c r="T4026" s="2"/>
      <c r="U4026" s="2" t="s">
        <v>26</v>
      </c>
      <c r="V4026" s="2" t="s">
        <v>3588</v>
      </c>
      <c r="W4026" s="2"/>
      <c r="X4026" s="2" t="s">
        <v>1141</v>
      </c>
    </row>
    <row r="4027" spans="1:26" ht="14.25" customHeight="1">
      <c r="A4027" s="1">
        <v>3272</v>
      </c>
      <c r="B4027" s="2">
        <v>1</v>
      </c>
      <c r="C4027" s="1" t="s">
        <v>3581</v>
      </c>
      <c r="D4027" s="1" t="s">
        <v>3582</v>
      </c>
      <c r="E4027" s="1">
        <v>2018</v>
      </c>
      <c r="F4027" s="1" t="s">
        <v>3583</v>
      </c>
      <c r="G4027" s="1" t="s">
        <v>3584</v>
      </c>
      <c r="H4027" s="8" t="str">
        <f>HYPERLINK("https://doi.org/"&amp;G4027)</f>
        <v>https://doi.org/10.3390/w10030339</v>
      </c>
      <c r="I4027" s="1" t="s">
        <v>3585</v>
      </c>
      <c r="J4027" s="1" t="s">
        <v>3586</v>
      </c>
      <c r="K4027" s="2">
        <v>1</v>
      </c>
      <c r="M4027" s="2" t="s">
        <v>3587</v>
      </c>
      <c r="N4027" s="16">
        <v>0.31</v>
      </c>
      <c r="O4027" s="2"/>
      <c r="Q4027" s="2"/>
      <c r="R4027" s="10"/>
      <c r="S4027" s="2"/>
      <c r="T4027" s="2"/>
      <c r="U4027" s="2" t="s">
        <v>35</v>
      </c>
      <c r="V4027" s="2" t="s">
        <v>3588</v>
      </c>
      <c r="W4027" s="2"/>
      <c r="X4027" s="2" t="s">
        <v>1141</v>
      </c>
      <c r="Y4027" s="2" t="s">
        <v>563</v>
      </c>
    </row>
    <row r="4028" spans="1:26" ht="14.25" customHeight="1">
      <c r="A4028" s="1">
        <v>3162</v>
      </c>
      <c r="B4028" s="2">
        <v>1</v>
      </c>
      <c r="C4028" s="1" t="s">
        <v>3589</v>
      </c>
      <c r="D4028" s="1" t="s">
        <v>3590</v>
      </c>
      <c r="E4028" s="1">
        <v>2018</v>
      </c>
      <c r="F4028" s="1" t="s">
        <v>3591</v>
      </c>
      <c r="G4028" s="1" t="s">
        <v>3592</v>
      </c>
      <c r="H4028" s="8" t="str">
        <f>HYPERLINK("https://doi.org/"&amp;G4028)</f>
        <v>https://doi.org/10.3390/w10070901</v>
      </c>
      <c r="I4028" s="1" t="s">
        <v>3593</v>
      </c>
      <c r="J4028" s="1" t="s">
        <v>3586</v>
      </c>
      <c r="K4028" s="2">
        <v>2</v>
      </c>
      <c r="M4028" s="2" t="s">
        <v>592</v>
      </c>
      <c r="N4028" s="25">
        <v>1.218</v>
      </c>
      <c r="O4028" s="2">
        <v>3.13</v>
      </c>
      <c r="R4028" s="4"/>
      <c r="U4028" s="2" t="s">
        <v>35</v>
      </c>
      <c r="V4028" s="2" t="s">
        <v>29</v>
      </c>
      <c r="X4028" s="2" t="s">
        <v>1141</v>
      </c>
    </row>
    <row r="4029" spans="1:26" ht="14.25" customHeight="1">
      <c r="A4029" s="1">
        <v>3162</v>
      </c>
      <c r="B4029" s="2">
        <v>1</v>
      </c>
      <c r="C4029" s="1" t="s">
        <v>3589</v>
      </c>
      <c r="D4029" s="1" t="s">
        <v>3590</v>
      </c>
      <c r="E4029" s="1">
        <v>2018</v>
      </c>
      <c r="F4029" s="1" t="s">
        <v>3591</v>
      </c>
      <c r="G4029" s="1" t="s">
        <v>3592</v>
      </c>
      <c r="H4029" s="8" t="str">
        <f>HYPERLINK("https://doi.org/"&amp;G4029)</f>
        <v>https://doi.org/10.3390/w10070901</v>
      </c>
      <c r="I4029" s="1" t="s">
        <v>3593</v>
      </c>
      <c r="J4029" s="1" t="s">
        <v>3586</v>
      </c>
      <c r="K4029" s="2">
        <v>1</v>
      </c>
      <c r="M4029" s="2" t="s">
        <v>592</v>
      </c>
      <c r="N4029" s="25">
        <v>0.76700000000000002</v>
      </c>
      <c r="O4029" s="2">
        <v>1.25</v>
      </c>
      <c r="R4029" s="4"/>
      <c r="U4029" s="2" t="s">
        <v>35</v>
      </c>
      <c r="V4029" s="2" t="s">
        <v>3594</v>
      </c>
      <c r="X4029" s="2" t="s">
        <v>1141</v>
      </c>
    </row>
    <row r="4030" spans="1:26" ht="14.25" customHeight="1">
      <c r="A4030" s="1">
        <v>3162</v>
      </c>
      <c r="B4030" s="2">
        <v>1</v>
      </c>
      <c r="C4030" s="1" t="s">
        <v>3589</v>
      </c>
      <c r="D4030" s="1" t="s">
        <v>3590</v>
      </c>
      <c r="E4030" s="1">
        <v>2018</v>
      </c>
      <c r="F4030" s="1" t="s">
        <v>3591</v>
      </c>
      <c r="G4030" s="1" t="s">
        <v>3592</v>
      </c>
      <c r="H4030" s="8" t="str">
        <f>HYPERLINK("https://doi.org/"&amp;G4030)</f>
        <v>https://doi.org/10.3390/w10070901</v>
      </c>
      <c r="I4030" s="1" t="s">
        <v>3593</v>
      </c>
      <c r="J4030" s="1" t="s">
        <v>3586</v>
      </c>
      <c r="K4030" s="2">
        <v>2</v>
      </c>
      <c r="L4030" s="2"/>
      <c r="M4030" s="2" t="s">
        <v>592</v>
      </c>
      <c r="N4030" s="25">
        <v>0.40100000000000002</v>
      </c>
      <c r="O4030" s="2">
        <v>0.86</v>
      </c>
      <c r="R4030" s="10"/>
      <c r="S4030" s="2"/>
      <c r="T4030" s="2"/>
      <c r="U4030" s="2" t="s">
        <v>35</v>
      </c>
      <c r="V4030" s="2" t="s">
        <v>3595</v>
      </c>
      <c r="W4030" s="2"/>
      <c r="X4030" s="2" t="s">
        <v>1141</v>
      </c>
      <c r="Y4030" s="2"/>
    </row>
    <row r="4031" spans="1:26" ht="14.25" customHeight="1">
      <c r="A4031" s="1">
        <v>3162</v>
      </c>
      <c r="B4031" s="16">
        <v>1</v>
      </c>
      <c r="C4031" s="1" t="s">
        <v>3589</v>
      </c>
      <c r="D4031" s="1" t="s">
        <v>3590</v>
      </c>
      <c r="E4031" s="1">
        <v>2018</v>
      </c>
      <c r="F4031" s="1" t="s">
        <v>3591</v>
      </c>
      <c r="G4031" s="1" t="s">
        <v>3592</v>
      </c>
      <c r="H4031" s="8" t="str">
        <f>HYPERLINK("https://doi.org/"&amp;G4031)</f>
        <v>https://doi.org/10.3390/w10070901</v>
      </c>
      <c r="I4031" s="1" t="s">
        <v>3593</v>
      </c>
      <c r="J4031" s="1" t="s">
        <v>3586</v>
      </c>
      <c r="K4031" s="2">
        <v>1</v>
      </c>
      <c r="L4031" s="2">
        <v>15</v>
      </c>
      <c r="M4031" s="2" t="s">
        <v>592</v>
      </c>
      <c r="N4031" s="16">
        <v>0.68</v>
      </c>
      <c r="O4031" s="2">
        <v>2.65</v>
      </c>
      <c r="R4031" s="10"/>
      <c r="S4031" s="2"/>
      <c r="T4031" s="2"/>
      <c r="U4031" s="2" t="s">
        <v>234</v>
      </c>
      <c r="V4031" s="2" t="s">
        <v>29</v>
      </c>
      <c r="W4031" s="2" t="s">
        <v>3596</v>
      </c>
      <c r="X4031" s="2" t="s">
        <v>1141</v>
      </c>
      <c r="Y4031" s="2"/>
    </row>
    <row r="4032" spans="1:26" ht="14.25" customHeight="1">
      <c r="A4032" s="1">
        <v>3162</v>
      </c>
      <c r="B4032" s="16">
        <v>1</v>
      </c>
      <c r="C4032" s="1" t="s">
        <v>3589</v>
      </c>
      <c r="D4032" s="1" t="s">
        <v>3590</v>
      </c>
      <c r="E4032" s="1">
        <v>2018</v>
      </c>
      <c r="F4032" s="1" t="s">
        <v>3591</v>
      </c>
      <c r="G4032" s="1" t="s">
        <v>3592</v>
      </c>
      <c r="H4032" s="8" t="str">
        <f>HYPERLINK("https://doi.org/"&amp;G4032)</f>
        <v>https://doi.org/10.3390/w10070901</v>
      </c>
      <c r="I4032" s="1" t="s">
        <v>3593</v>
      </c>
      <c r="J4032" s="1" t="s">
        <v>3586</v>
      </c>
      <c r="K4032" s="2">
        <v>1</v>
      </c>
      <c r="L4032" s="2">
        <v>8</v>
      </c>
      <c r="M4032" s="2" t="s">
        <v>592</v>
      </c>
      <c r="N4032" s="16">
        <v>1.85</v>
      </c>
      <c r="O4032" s="2">
        <v>4.01</v>
      </c>
      <c r="R4032" s="10"/>
      <c r="S4032" s="2"/>
      <c r="T4032" s="2"/>
      <c r="U4032" s="2" t="s">
        <v>234</v>
      </c>
      <c r="V4032" s="2" t="s">
        <v>29</v>
      </c>
      <c r="W4032" s="2" t="s">
        <v>3596</v>
      </c>
      <c r="X4032" s="2" t="s">
        <v>1141</v>
      </c>
      <c r="Y4032" s="2"/>
    </row>
    <row r="4033" spans="1:27" ht="14.25" customHeight="1">
      <c r="A4033" s="1">
        <v>3162</v>
      </c>
      <c r="B4033" s="16">
        <v>1</v>
      </c>
      <c r="C4033" s="1" t="s">
        <v>3589</v>
      </c>
      <c r="D4033" s="1" t="s">
        <v>3590</v>
      </c>
      <c r="E4033" s="1">
        <v>2018</v>
      </c>
      <c r="F4033" s="1" t="s">
        <v>3591</v>
      </c>
      <c r="G4033" s="1" t="s">
        <v>3592</v>
      </c>
      <c r="H4033" s="8" t="str">
        <f>HYPERLINK("https://doi.org/"&amp;G4033)</f>
        <v>https://doi.org/10.3390/w10070901</v>
      </c>
      <c r="I4033" s="1" t="s">
        <v>3593</v>
      </c>
      <c r="J4033" s="1" t="s">
        <v>3586</v>
      </c>
      <c r="K4033" s="2">
        <v>1</v>
      </c>
      <c r="L4033" s="2">
        <v>19</v>
      </c>
      <c r="M4033" s="2" t="s">
        <v>592</v>
      </c>
      <c r="N4033" s="16">
        <v>0.85</v>
      </c>
      <c r="O4033" s="2">
        <v>1.85</v>
      </c>
      <c r="R4033" s="10"/>
      <c r="S4033" s="2"/>
      <c r="T4033" s="2"/>
      <c r="U4033" s="2" t="s">
        <v>234</v>
      </c>
      <c r="V4033" s="2" t="s">
        <v>3594</v>
      </c>
      <c r="W4033" s="2" t="s">
        <v>3597</v>
      </c>
      <c r="X4033" s="2" t="s">
        <v>1141</v>
      </c>
      <c r="Y4033" s="2"/>
    </row>
    <row r="4034" spans="1:27" ht="14.25" customHeight="1">
      <c r="A4034" s="1">
        <v>3162</v>
      </c>
      <c r="B4034" s="16">
        <v>1</v>
      </c>
      <c r="C4034" s="1" t="s">
        <v>3589</v>
      </c>
      <c r="D4034" s="1" t="s">
        <v>3590</v>
      </c>
      <c r="E4034" s="1">
        <v>2018</v>
      </c>
      <c r="F4034" s="1" t="s">
        <v>3591</v>
      </c>
      <c r="G4034" s="1" t="s">
        <v>3592</v>
      </c>
      <c r="H4034" s="8" t="str">
        <f>HYPERLINK("https://doi.org/"&amp;G4034)</f>
        <v>https://doi.org/10.3390/w10070901</v>
      </c>
      <c r="I4034" s="1" t="s">
        <v>3593</v>
      </c>
      <c r="J4034" s="1" t="s">
        <v>3586</v>
      </c>
      <c r="K4034" s="2">
        <v>1</v>
      </c>
      <c r="L4034" s="2">
        <v>42</v>
      </c>
      <c r="M4034" s="2" t="s">
        <v>592</v>
      </c>
      <c r="N4034" s="16">
        <v>0.57999999999999996</v>
      </c>
      <c r="O4034" s="2">
        <v>0.92</v>
      </c>
      <c r="R4034" s="10"/>
      <c r="S4034" s="2"/>
      <c r="T4034" s="2"/>
      <c r="U4034" s="2" t="s">
        <v>234</v>
      </c>
      <c r="V4034" s="2" t="s">
        <v>3594</v>
      </c>
      <c r="W4034" s="2" t="s">
        <v>3597</v>
      </c>
      <c r="X4034" s="2" t="s">
        <v>1141</v>
      </c>
      <c r="Y4034" s="2"/>
    </row>
    <row r="4035" spans="1:27" ht="14.25" customHeight="1">
      <c r="A4035" s="1">
        <v>3162</v>
      </c>
      <c r="B4035" s="16">
        <v>1</v>
      </c>
      <c r="C4035" s="1" t="s">
        <v>3589</v>
      </c>
      <c r="D4035" s="1" t="s">
        <v>3590</v>
      </c>
      <c r="E4035" s="1">
        <v>2018</v>
      </c>
      <c r="F4035" s="1" t="s">
        <v>3591</v>
      </c>
      <c r="G4035" s="1" t="s">
        <v>3592</v>
      </c>
      <c r="H4035" s="8" t="str">
        <f>HYPERLINK("https://doi.org/"&amp;G4035)</f>
        <v>https://doi.org/10.3390/w10070901</v>
      </c>
      <c r="I4035" s="1" t="s">
        <v>3593</v>
      </c>
      <c r="J4035" s="1" t="s">
        <v>3586</v>
      </c>
      <c r="K4035" s="2">
        <v>1</v>
      </c>
      <c r="L4035" s="2">
        <v>43</v>
      </c>
      <c r="M4035" s="2" t="s">
        <v>592</v>
      </c>
      <c r="N4035" s="16">
        <v>0.88</v>
      </c>
      <c r="O4035" s="2">
        <v>1.32</v>
      </c>
      <c r="R4035" s="10"/>
      <c r="S4035" s="2"/>
      <c r="T4035" s="2"/>
      <c r="U4035" s="2" t="s">
        <v>234</v>
      </c>
      <c r="V4035" s="2" t="s">
        <v>3594</v>
      </c>
      <c r="W4035" s="2" t="s">
        <v>3597</v>
      </c>
      <c r="X4035" s="2" t="s">
        <v>1141</v>
      </c>
      <c r="Y4035" s="2"/>
    </row>
    <row r="4036" spans="1:27" ht="14.25" customHeight="1">
      <c r="A4036" s="1">
        <v>3162</v>
      </c>
      <c r="B4036" s="16">
        <v>1</v>
      </c>
      <c r="C4036" s="1" t="s">
        <v>3589</v>
      </c>
      <c r="D4036" s="1" t="s">
        <v>3590</v>
      </c>
      <c r="E4036" s="1">
        <v>2018</v>
      </c>
      <c r="F4036" s="1" t="s">
        <v>3591</v>
      </c>
      <c r="G4036" s="1" t="s">
        <v>3592</v>
      </c>
      <c r="H4036" s="8" t="str">
        <f>HYPERLINK("https://doi.org/"&amp;G4036)</f>
        <v>https://doi.org/10.3390/w10070901</v>
      </c>
      <c r="I4036" s="1" t="s">
        <v>3593</v>
      </c>
      <c r="J4036" s="1" t="s">
        <v>3586</v>
      </c>
      <c r="K4036" s="2">
        <v>1</v>
      </c>
      <c r="L4036" s="2">
        <v>39</v>
      </c>
      <c r="M4036" s="2" t="s">
        <v>592</v>
      </c>
      <c r="N4036" s="16">
        <v>0.41</v>
      </c>
      <c r="O4036" s="2">
        <v>0.85</v>
      </c>
      <c r="R4036" s="10"/>
      <c r="S4036" s="2"/>
      <c r="T4036" s="2"/>
      <c r="U4036" s="2" t="s">
        <v>234</v>
      </c>
      <c r="V4036" s="2" t="s">
        <v>3595</v>
      </c>
      <c r="W4036" s="2" t="s">
        <v>3598</v>
      </c>
      <c r="X4036" s="2" t="s">
        <v>1141</v>
      </c>
      <c r="Y4036" s="2"/>
    </row>
    <row r="4037" spans="1:27" ht="14.25" customHeight="1">
      <c r="A4037" s="1">
        <v>3162</v>
      </c>
      <c r="B4037" s="16">
        <v>1</v>
      </c>
      <c r="C4037" s="1" t="s">
        <v>3589</v>
      </c>
      <c r="D4037" s="1" t="s">
        <v>3590</v>
      </c>
      <c r="E4037" s="1">
        <v>2018</v>
      </c>
      <c r="F4037" s="1" t="s">
        <v>3591</v>
      </c>
      <c r="G4037" s="1" t="s">
        <v>3592</v>
      </c>
      <c r="H4037" s="8" t="str">
        <f>HYPERLINK("https://doi.org/"&amp;G4037)</f>
        <v>https://doi.org/10.3390/w10070901</v>
      </c>
      <c r="I4037" s="1" t="s">
        <v>3593</v>
      </c>
      <c r="J4037" s="1" t="s">
        <v>3586</v>
      </c>
      <c r="K4037" s="2">
        <v>1</v>
      </c>
      <c r="L4037" s="2">
        <v>40</v>
      </c>
      <c r="M4037" s="2" t="s">
        <v>592</v>
      </c>
      <c r="N4037" s="16">
        <v>0.37</v>
      </c>
      <c r="O4037" s="2">
        <v>0.88</v>
      </c>
      <c r="R4037" s="10"/>
      <c r="S4037" s="2"/>
      <c r="T4037" s="2"/>
      <c r="U4037" s="2" t="s">
        <v>234</v>
      </c>
      <c r="V4037" s="2" t="s">
        <v>3595</v>
      </c>
      <c r="W4037" s="2" t="s">
        <v>3598</v>
      </c>
      <c r="X4037" s="2" t="s">
        <v>1141</v>
      </c>
      <c r="Y4037" s="2"/>
    </row>
    <row r="4038" spans="1:27" ht="14.25" customHeight="1">
      <c r="A4038" s="1">
        <v>3162</v>
      </c>
      <c r="B4038" s="16">
        <v>1</v>
      </c>
      <c r="C4038" s="1" t="s">
        <v>3589</v>
      </c>
      <c r="D4038" s="1" t="s">
        <v>3590</v>
      </c>
      <c r="E4038" s="1">
        <v>2018</v>
      </c>
      <c r="F4038" s="1" t="s">
        <v>3591</v>
      </c>
      <c r="G4038" s="1" t="s">
        <v>3592</v>
      </c>
      <c r="H4038" s="8" t="str">
        <f>HYPERLINK("https://doi.org/"&amp;G4038)</f>
        <v>https://doi.org/10.3390/w10070901</v>
      </c>
      <c r="I4038" s="1" t="s">
        <v>3593</v>
      </c>
      <c r="J4038" s="1" t="s">
        <v>3586</v>
      </c>
      <c r="K4038" s="2">
        <v>1</v>
      </c>
      <c r="L4038" s="2">
        <v>41</v>
      </c>
      <c r="M4038" s="2" t="s">
        <v>592</v>
      </c>
      <c r="N4038" s="16">
        <v>0.38</v>
      </c>
      <c r="O4038" s="2">
        <v>1.1599999999999999</v>
      </c>
      <c r="R4038" s="10"/>
      <c r="S4038" s="2"/>
      <c r="T4038" s="2"/>
      <c r="U4038" s="2" t="s">
        <v>234</v>
      </c>
      <c r="V4038" s="2" t="s">
        <v>3595</v>
      </c>
      <c r="W4038" s="2" t="s">
        <v>3598</v>
      </c>
      <c r="X4038" s="2" t="s">
        <v>1141</v>
      </c>
      <c r="Y4038" s="2"/>
    </row>
    <row r="4039" spans="1:27" ht="14.25" customHeight="1">
      <c r="A4039" s="1">
        <v>3162</v>
      </c>
      <c r="B4039" s="16">
        <v>1</v>
      </c>
      <c r="C4039" s="1" t="s">
        <v>3589</v>
      </c>
      <c r="D4039" s="1" t="s">
        <v>3590</v>
      </c>
      <c r="E4039" s="1">
        <v>2018</v>
      </c>
      <c r="F4039" s="1" t="s">
        <v>3591</v>
      </c>
      <c r="G4039" s="1" t="s">
        <v>3592</v>
      </c>
      <c r="H4039" s="8" t="str">
        <f>HYPERLINK("https://doi.org/"&amp;G4039)</f>
        <v>https://doi.org/10.3390/w10070901</v>
      </c>
      <c r="I4039" s="1" t="s">
        <v>3593</v>
      </c>
      <c r="J4039" s="1" t="s">
        <v>3586</v>
      </c>
      <c r="K4039" s="2">
        <v>1</v>
      </c>
      <c r="L4039" s="2">
        <v>32</v>
      </c>
      <c r="M4039" s="2" t="s">
        <v>592</v>
      </c>
      <c r="N4039" s="16">
        <v>0.42</v>
      </c>
      <c r="O4039" s="2">
        <v>0.87</v>
      </c>
      <c r="R4039" s="10"/>
      <c r="S4039" s="2"/>
      <c r="T4039" s="2"/>
      <c r="U4039" s="2" t="s">
        <v>234</v>
      </c>
      <c r="V4039" s="2" t="s">
        <v>3595</v>
      </c>
      <c r="W4039" s="2" t="s">
        <v>3599</v>
      </c>
      <c r="X4039" s="2" t="s">
        <v>1141</v>
      </c>
      <c r="Y4039" s="2"/>
    </row>
    <row r="4040" spans="1:27" ht="14.25" customHeight="1">
      <c r="A4040" s="1">
        <v>3162</v>
      </c>
      <c r="B4040" s="16">
        <v>1</v>
      </c>
      <c r="C4040" s="1" t="s">
        <v>3589</v>
      </c>
      <c r="D4040" s="1" t="s">
        <v>3590</v>
      </c>
      <c r="E4040" s="1">
        <v>2018</v>
      </c>
      <c r="F4040" s="1" t="s">
        <v>3591</v>
      </c>
      <c r="G4040" s="1" t="s">
        <v>3592</v>
      </c>
      <c r="H4040" s="8" t="str">
        <f>HYPERLINK("https://doi.org/"&amp;G4040)</f>
        <v>https://doi.org/10.3390/w10070901</v>
      </c>
      <c r="I4040" s="1" t="s">
        <v>3593</v>
      </c>
      <c r="J4040" s="1" t="s">
        <v>3586</v>
      </c>
      <c r="K4040" s="2">
        <v>1</v>
      </c>
      <c r="L4040" s="2">
        <v>34</v>
      </c>
      <c r="M4040" s="2" t="s">
        <v>592</v>
      </c>
      <c r="N4040" s="16">
        <v>0.26</v>
      </c>
      <c r="O4040" s="2">
        <v>0.56999999999999995</v>
      </c>
      <c r="R4040" s="10"/>
      <c r="S4040" s="2"/>
      <c r="T4040" s="2"/>
      <c r="U4040" s="2" t="s">
        <v>234</v>
      </c>
      <c r="V4040" s="2" t="s">
        <v>3595</v>
      </c>
      <c r="W4040" s="2" t="s">
        <v>3599</v>
      </c>
      <c r="X4040" s="2" t="s">
        <v>1141</v>
      </c>
      <c r="Y4040" s="2"/>
    </row>
    <row r="4041" spans="1:27" ht="14.25" customHeight="1">
      <c r="A4041" s="1">
        <v>3162</v>
      </c>
      <c r="B4041" s="16">
        <v>1</v>
      </c>
      <c r="C4041" s="1" t="s">
        <v>3589</v>
      </c>
      <c r="D4041" s="1" t="s">
        <v>3590</v>
      </c>
      <c r="E4041" s="1">
        <v>2018</v>
      </c>
      <c r="F4041" s="1" t="s">
        <v>3591</v>
      </c>
      <c r="G4041" s="1" t="s">
        <v>3592</v>
      </c>
      <c r="H4041" s="8" t="str">
        <f>HYPERLINK("https://doi.org/"&amp;G4041)</f>
        <v>https://doi.org/10.3390/w10070901</v>
      </c>
      <c r="I4041" s="1" t="s">
        <v>3593</v>
      </c>
      <c r="J4041" s="1" t="s">
        <v>3586</v>
      </c>
      <c r="K4041" s="2">
        <v>1</v>
      </c>
      <c r="L4041" s="2">
        <v>37</v>
      </c>
      <c r="M4041" s="2" t="s">
        <v>592</v>
      </c>
      <c r="N4041" s="16">
        <v>0.52</v>
      </c>
      <c r="O4041" s="2">
        <v>0.76</v>
      </c>
      <c r="R4041" s="10"/>
      <c r="S4041" s="2"/>
      <c r="T4041" s="2"/>
      <c r="U4041" s="2" t="s">
        <v>234</v>
      </c>
      <c r="V4041" s="2" t="s">
        <v>3595</v>
      </c>
      <c r="W4041" s="2" t="s">
        <v>3599</v>
      </c>
      <c r="X4041" s="2" t="s">
        <v>1141</v>
      </c>
      <c r="Y4041" s="2"/>
    </row>
    <row r="4042" spans="1:27" ht="14.25" customHeight="1">
      <c r="A4042" s="1">
        <v>3038</v>
      </c>
      <c r="B4042" s="2">
        <v>1</v>
      </c>
      <c r="C4042" s="1" t="s">
        <v>3600</v>
      </c>
      <c r="D4042" s="1" t="s">
        <v>3601</v>
      </c>
      <c r="E4042" s="1">
        <v>2018</v>
      </c>
      <c r="F4042" s="1" t="s">
        <v>3602</v>
      </c>
      <c r="G4042" s="1" t="s">
        <v>3603</v>
      </c>
      <c r="H4042" s="8" t="str">
        <f>HYPERLINK("https://doi.org/"&amp;G4042)</f>
        <v>https://doi.org/10.3390/w10111687</v>
      </c>
      <c r="I4042" s="1" t="s">
        <v>3604</v>
      </c>
      <c r="J4042" s="1" t="s">
        <v>3586</v>
      </c>
      <c r="K4042" s="2">
        <v>2</v>
      </c>
      <c r="M4042" s="2" t="s">
        <v>3605</v>
      </c>
      <c r="N4042" s="16">
        <v>0.13</v>
      </c>
      <c r="O4042" s="2"/>
      <c r="R4042" s="4"/>
      <c r="U4042" s="2" t="s">
        <v>35</v>
      </c>
      <c r="X4042" s="2" t="s">
        <v>1141</v>
      </c>
      <c r="Y4042" s="2" t="s">
        <v>563</v>
      </c>
    </row>
    <row r="4043" spans="1:27" ht="14.25" customHeight="1">
      <c r="A4043" s="1">
        <v>3038</v>
      </c>
      <c r="B4043" s="2">
        <v>1</v>
      </c>
      <c r="C4043" s="1" t="s">
        <v>3600</v>
      </c>
      <c r="D4043" s="1" t="s">
        <v>3601</v>
      </c>
      <c r="E4043" s="1">
        <v>2018</v>
      </c>
      <c r="F4043" s="1" t="s">
        <v>3602</v>
      </c>
      <c r="G4043" s="1" t="s">
        <v>3603</v>
      </c>
      <c r="H4043" s="8" t="str">
        <f>HYPERLINK("https://doi.org/"&amp;G4043)</f>
        <v>https://doi.org/10.3390/w10111687</v>
      </c>
      <c r="I4043" s="1" t="s">
        <v>3604</v>
      </c>
      <c r="J4043" s="1" t="s">
        <v>3586</v>
      </c>
      <c r="K4043" s="2">
        <v>2</v>
      </c>
      <c r="M4043" s="2" t="s">
        <v>3606</v>
      </c>
      <c r="N4043" s="25">
        <f t="shared" ref="N4043:N4053" si="82">P4043/R4043</f>
        <v>0.16320000000000001</v>
      </c>
      <c r="O4043" s="21"/>
      <c r="P4043" s="67">
        <v>3.3999999999999998E-3</v>
      </c>
      <c r="R4043" s="4">
        <f>1/(24*2)</f>
        <v>2.0833333333333332E-2</v>
      </c>
      <c r="U4043" s="2" t="s">
        <v>175</v>
      </c>
      <c r="V4043" s="2"/>
      <c r="W4043" s="2"/>
      <c r="X4043" s="2" t="s">
        <v>28</v>
      </c>
      <c r="Y4043" s="2" t="s">
        <v>3607</v>
      </c>
      <c r="AA4043" s="2"/>
    </row>
    <row r="4044" spans="1:27" ht="14.25" customHeight="1">
      <c r="A4044" s="1">
        <v>2960</v>
      </c>
      <c r="B4044" s="16">
        <v>1</v>
      </c>
      <c r="C4044" s="1" t="s">
        <v>3608</v>
      </c>
      <c r="D4044" s="1" t="s">
        <v>3609</v>
      </c>
      <c r="E4044" s="1">
        <v>2019</v>
      </c>
      <c r="F4044" s="1" t="s">
        <v>3610</v>
      </c>
      <c r="G4044" s="1" t="s">
        <v>3611</v>
      </c>
      <c r="H4044" s="8" t="str">
        <f>HYPERLINK("https://doi.org/"&amp;G4044)</f>
        <v>https://doi.org/10.3390/w11091911</v>
      </c>
      <c r="I4044" s="1" t="s">
        <v>3612</v>
      </c>
      <c r="J4044" s="1" t="s">
        <v>3586</v>
      </c>
      <c r="K4044" s="2">
        <v>1</v>
      </c>
      <c r="M4044" s="2" t="s">
        <v>592</v>
      </c>
      <c r="N4044" s="15">
        <f t="shared" si="82"/>
        <v>1.675</v>
      </c>
      <c r="O4044" s="15"/>
      <c r="P4044" s="2">
        <v>13.4</v>
      </c>
      <c r="R4044" s="10">
        <v>8</v>
      </c>
      <c r="U4044" s="2" t="s">
        <v>234</v>
      </c>
      <c r="V4044" s="2"/>
      <c r="W4044" s="2" t="s">
        <v>3613</v>
      </c>
      <c r="X4044" s="2" t="s">
        <v>1141</v>
      </c>
      <c r="Y4044" s="2" t="s">
        <v>236</v>
      </c>
      <c r="Z4044" s="2" t="s">
        <v>3614</v>
      </c>
    </row>
    <row r="4045" spans="1:27" ht="14.25" customHeight="1">
      <c r="A4045" s="1">
        <v>2960</v>
      </c>
      <c r="B4045" s="16">
        <v>1</v>
      </c>
      <c r="C4045" s="1" t="s">
        <v>3608</v>
      </c>
      <c r="D4045" s="1" t="s">
        <v>3609</v>
      </c>
      <c r="E4045" s="1">
        <v>2019</v>
      </c>
      <c r="F4045" s="1" t="s">
        <v>3610</v>
      </c>
      <c r="G4045" s="1" t="s">
        <v>3611</v>
      </c>
      <c r="H4045" s="8" t="str">
        <f>HYPERLINK("https://doi.org/"&amp;G4045)</f>
        <v>https://doi.org/10.3390/w11091911</v>
      </c>
      <c r="I4045" s="1" t="s">
        <v>3612</v>
      </c>
      <c r="J4045" s="1" t="s">
        <v>3586</v>
      </c>
      <c r="K4045" s="2">
        <v>1</v>
      </c>
      <c r="M4045" s="2" t="s">
        <v>592</v>
      </c>
      <c r="N4045" s="15">
        <f t="shared" si="82"/>
        <v>2.0437500000000002</v>
      </c>
      <c r="O4045" s="15"/>
      <c r="P4045" s="2">
        <v>16.350000000000001</v>
      </c>
      <c r="R4045" s="10">
        <v>8</v>
      </c>
      <c r="U4045" s="2" t="s">
        <v>234</v>
      </c>
      <c r="V4045" s="2"/>
      <c r="W4045" s="2" t="s">
        <v>3615</v>
      </c>
      <c r="X4045" s="2" t="s">
        <v>1141</v>
      </c>
      <c r="Y4045" s="2" t="s">
        <v>236</v>
      </c>
      <c r="Z4045" s="2" t="s">
        <v>3616</v>
      </c>
      <c r="AA4045" s="2"/>
    </row>
    <row r="4046" spans="1:27" ht="14.25" customHeight="1">
      <c r="A4046" s="1">
        <v>2960</v>
      </c>
      <c r="B4046" s="16">
        <v>1</v>
      </c>
      <c r="C4046" s="1" t="s">
        <v>3608</v>
      </c>
      <c r="D4046" s="1" t="s">
        <v>3609</v>
      </c>
      <c r="E4046" s="1">
        <v>2019</v>
      </c>
      <c r="F4046" s="1" t="s">
        <v>3610</v>
      </c>
      <c r="G4046" s="1" t="s">
        <v>3611</v>
      </c>
      <c r="H4046" s="8" t="str">
        <f>HYPERLINK("https://doi.org/"&amp;G4046)</f>
        <v>https://doi.org/10.3390/w11091911</v>
      </c>
      <c r="I4046" s="1" t="s">
        <v>3612</v>
      </c>
      <c r="J4046" s="1" t="s">
        <v>3586</v>
      </c>
      <c r="K4046" s="2">
        <v>1</v>
      </c>
      <c r="M4046" s="2" t="s">
        <v>592</v>
      </c>
      <c r="N4046" s="15">
        <f t="shared" si="82"/>
        <v>1.6937500000000001</v>
      </c>
      <c r="O4046" s="15"/>
      <c r="P4046" s="2">
        <v>13.55</v>
      </c>
      <c r="R4046" s="10">
        <v>8</v>
      </c>
      <c r="U4046" s="2" t="s">
        <v>234</v>
      </c>
      <c r="V4046" s="2"/>
      <c r="W4046" s="2" t="s">
        <v>3615</v>
      </c>
      <c r="X4046" s="2" t="s">
        <v>1141</v>
      </c>
      <c r="Y4046" s="2" t="s">
        <v>236</v>
      </c>
      <c r="Z4046" s="2">
        <v>2011</v>
      </c>
      <c r="AA4046" s="2"/>
    </row>
    <row r="4047" spans="1:27" ht="14.25" customHeight="1">
      <c r="A4047" s="1">
        <v>2960</v>
      </c>
      <c r="B4047" s="16">
        <v>1</v>
      </c>
      <c r="C4047" s="1" t="s">
        <v>3608</v>
      </c>
      <c r="D4047" s="1" t="s">
        <v>3609</v>
      </c>
      <c r="E4047" s="1">
        <v>2019</v>
      </c>
      <c r="F4047" s="1" t="s">
        <v>3610</v>
      </c>
      <c r="G4047" s="1" t="s">
        <v>3611</v>
      </c>
      <c r="H4047" s="8" t="str">
        <f>HYPERLINK("https://doi.org/"&amp;G4047)</f>
        <v>https://doi.org/10.3390/w11091911</v>
      </c>
      <c r="I4047" s="1" t="s">
        <v>3612</v>
      </c>
      <c r="J4047" s="1" t="s">
        <v>3586</v>
      </c>
      <c r="K4047" s="2">
        <v>1</v>
      </c>
      <c r="M4047" s="2" t="s">
        <v>592</v>
      </c>
      <c r="N4047" s="15">
        <f t="shared" si="82"/>
        <v>1.7775000000000001</v>
      </c>
      <c r="O4047" s="15"/>
      <c r="P4047" s="2">
        <v>14.22</v>
      </c>
      <c r="R4047" s="10">
        <v>8</v>
      </c>
      <c r="U4047" s="2" t="s">
        <v>234</v>
      </c>
      <c r="V4047" s="2"/>
      <c r="W4047" s="2" t="s">
        <v>3615</v>
      </c>
      <c r="X4047" s="2" t="s">
        <v>1141</v>
      </c>
      <c r="Y4047" s="2" t="s">
        <v>236</v>
      </c>
      <c r="Z4047" s="2">
        <v>2012</v>
      </c>
      <c r="AA4047" s="2"/>
    </row>
    <row r="4048" spans="1:27" ht="14.25" customHeight="1">
      <c r="A4048" s="1">
        <v>2960</v>
      </c>
      <c r="B4048" s="16">
        <v>1</v>
      </c>
      <c r="C4048" s="1" t="s">
        <v>3608</v>
      </c>
      <c r="D4048" s="1" t="s">
        <v>3609</v>
      </c>
      <c r="E4048" s="1">
        <v>2019</v>
      </c>
      <c r="F4048" s="1" t="s">
        <v>3610</v>
      </c>
      <c r="G4048" s="1" t="s">
        <v>3611</v>
      </c>
      <c r="H4048" s="8" t="str">
        <f>HYPERLINK("https://doi.org/"&amp;G4048)</f>
        <v>https://doi.org/10.3390/w11091911</v>
      </c>
      <c r="I4048" s="1" t="s">
        <v>3612</v>
      </c>
      <c r="J4048" s="1" t="s">
        <v>3586</v>
      </c>
      <c r="K4048" s="2">
        <v>1</v>
      </c>
      <c r="M4048" s="2" t="s">
        <v>592</v>
      </c>
      <c r="N4048" s="15">
        <f t="shared" si="82"/>
        <v>2.39</v>
      </c>
      <c r="O4048" s="15"/>
      <c r="P4048" s="2">
        <v>19.12</v>
      </c>
      <c r="R4048" s="10">
        <v>8</v>
      </c>
      <c r="U4048" s="2" t="s">
        <v>234</v>
      </c>
      <c r="V4048" s="2"/>
      <c r="W4048" s="2" t="s">
        <v>3615</v>
      </c>
      <c r="X4048" s="2" t="s">
        <v>1141</v>
      </c>
      <c r="Y4048" s="2" t="s">
        <v>236</v>
      </c>
      <c r="Z4048" s="2">
        <v>2013</v>
      </c>
      <c r="AA4048" s="2"/>
    </row>
    <row r="4049" spans="1:27" ht="14.25" customHeight="1">
      <c r="A4049" s="1">
        <v>2960</v>
      </c>
      <c r="B4049" s="16">
        <v>1</v>
      </c>
      <c r="C4049" s="1" t="s">
        <v>3608</v>
      </c>
      <c r="D4049" s="1" t="s">
        <v>3609</v>
      </c>
      <c r="E4049" s="1">
        <v>2019</v>
      </c>
      <c r="F4049" s="1" t="s">
        <v>3610</v>
      </c>
      <c r="G4049" s="1" t="s">
        <v>3611</v>
      </c>
      <c r="H4049" s="8" t="str">
        <f>HYPERLINK("https://doi.org/"&amp;G4049)</f>
        <v>https://doi.org/10.3390/w11091911</v>
      </c>
      <c r="I4049" s="1" t="s">
        <v>3612</v>
      </c>
      <c r="J4049" s="1" t="s">
        <v>3586</v>
      </c>
      <c r="K4049" s="2">
        <v>1</v>
      </c>
      <c r="M4049" s="2" t="s">
        <v>592</v>
      </c>
      <c r="N4049" s="15">
        <f t="shared" si="82"/>
        <v>2.2287499999999998</v>
      </c>
      <c r="O4049" s="15"/>
      <c r="P4049" s="2">
        <v>17.829999999999998</v>
      </c>
      <c r="R4049" s="10">
        <v>8</v>
      </c>
      <c r="U4049" s="2" t="s">
        <v>234</v>
      </c>
      <c r="V4049" s="2"/>
      <c r="W4049" s="2" t="s">
        <v>3615</v>
      </c>
      <c r="X4049" s="2" t="s">
        <v>1141</v>
      </c>
      <c r="Y4049" s="2" t="s">
        <v>236</v>
      </c>
      <c r="Z4049" s="2">
        <v>2014</v>
      </c>
      <c r="AA4049" s="2"/>
    </row>
    <row r="4050" spans="1:27" ht="14.25" customHeight="1">
      <c r="A4050" s="1">
        <v>2960</v>
      </c>
      <c r="B4050" s="16">
        <v>1</v>
      </c>
      <c r="C4050" s="1" t="s">
        <v>3608</v>
      </c>
      <c r="D4050" s="1" t="s">
        <v>3609</v>
      </c>
      <c r="E4050" s="1">
        <v>2019</v>
      </c>
      <c r="F4050" s="1" t="s">
        <v>3610</v>
      </c>
      <c r="G4050" s="1" t="s">
        <v>3611</v>
      </c>
      <c r="H4050" s="8" t="str">
        <f>HYPERLINK("https://doi.org/"&amp;G4050)</f>
        <v>https://doi.org/10.3390/w11091911</v>
      </c>
      <c r="I4050" s="1" t="s">
        <v>3612</v>
      </c>
      <c r="J4050" s="1" t="s">
        <v>3586</v>
      </c>
      <c r="K4050" s="2">
        <v>1</v>
      </c>
      <c r="M4050" s="2" t="s">
        <v>592</v>
      </c>
      <c r="N4050" s="15">
        <f t="shared" si="82"/>
        <v>1.34375</v>
      </c>
      <c r="O4050" s="15"/>
      <c r="P4050" s="2">
        <v>10.75</v>
      </c>
      <c r="R4050" s="10">
        <v>8</v>
      </c>
      <c r="U4050" s="2" t="s">
        <v>234</v>
      </c>
      <c r="V4050" s="2" t="s">
        <v>2859</v>
      </c>
      <c r="W4050" s="2" t="s">
        <v>3613</v>
      </c>
      <c r="X4050" s="2" t="s">
        <v>1141</v>
      </c>
      <c r="Y4050" s="2" t="s">
        <v>236</v>
      </c>
      <c r="AA4050" s="2"/>
    </row>
    <row r="4051" spans="1:27" ht="14.25" customHeight="1">
      <c r="A4051" s="1">
        <v>2960</v>
      </c>
      <c r="B4051" s="16">
        <v>1</v>
      </c>
      <c r="C4051" s="1" t="s">
        <v>3608</v>
      </c>
      <c r="D4051" s="1" t="s">
        <v>3609</v>
      </c>
      <c r="E4051" s="1">
        <v>2019</v>
      </c>
      <c r="F4051" s="1" t="s">
        <v>3610</v>
      </c>
      <c r="G4051" s="1" t="s">
        <v>3611</v>
      </c>
      <c r="H4051" s="8" t="str">
        <f>HYPERLINK("https://doi.org/"&amp;G4051)</f>
        <v>https://doi.org/10.3390/w11091911</v>
      </c>
      <c r="I4051" s="1" t="s">
        <v>3612</v>
      </c>
      <c r="J4051" s="1" t="s">
        <v>3586</v>
      </c>
      <c r="K4051" s="2">
        <v>1</v>
      </c>
      <c r="M4051" s="2" t="s">
        <v>592</v>
      </c>
      <c r="N4051" s="15">
        <f t="shared" si="82"/>
        <v>2.1462500000000002</v>
      </c>
      <c r="O4051" s="15"/>
      <c r="P4051" s="2">
        <v>17.170000000000002</v>
      </c>
      <c r="R4051" s="10">
        <v>8</v>
      </c>
      <c r="U4051" s="2" t="s">
        <v>234</v>
      </c>
      <c r="V4051" s="2" t="s">
        <v>3617</v>
      </c>
      <c r="W4051" s="2" t="s">
        <v>3613</v>
      </c>
      <c r="X4051" s="2" t="s">
        <v>1141</v>
      </c>
      <c r="Y4051" s="2" t="s">
        <v>236</v>
      </c>
      <c r="AA4051" s="2"/>
    </row>
    <row r="4052" spans="1:27" ht="14.25" customHeight="1">
      <c r="A4052" s="1">
        <v>2960</v>
      </c>
      <c r="B4052" s="16">
        <v>1</v>
      </c>
      <c r="C4052" s="1" t="s">
        <v>3608</v>
      </c>
      <c r="D4052" s="1" t="s">
        <v>3609</v>
      </c>
      <c r="E4052" s="1">
        <v>2019</v>
      </c>
      <c r="F4052" s="1" t="s">
        <v>3610</v>
      </c>
      <c r="G4052" s="1" t="s">
        <v>3611</v>
      </c>
      <c r="H4052" s="8" t="str">
        <f>HYPERLINK("https://doi.org/"&amp;G4052)</f>
        <v>https://doi.org/10.3390/w11091911</v>
      </c>
      <c r="I4052" s="1" t="s">
        <v>3612</v>
      </c>
      <c r="J4052" s="1" t="s">
        <v>3586</v>
      </c>
      <c r="K4052" s="2">
        <v>1</v>
      </c>
      <c r="M4052" s="2" t="s">
        <v>592</v>
      </c>
      <c r="N4052" s="15">
        <f t="shared" si="82"/>
        <v>1.18625</v>
      </c>
      <c r="O4052" s="15"/>
      <c r="P4052" s="2">
        <v>9.49</v>
      </c>
      <c r="R4052" s="10">
        <v>8</v>
      </c>
      <c r="U4052" s="2" t="s">
        <v>234</v>
      </c>
      <c r="V4052" s="2" t="s">
        <v>2859</v>
      </c>
      <c r="W4052" s="2" t="s">
        <v>3615</v>
      </c>
      <c r="X4052" s="2" t="s">
        <v>1141</v>
      </c>
      <c r="Y4052" s="2" t="s">
        <v>236</v>
      </c>
      <c r="AA4052" s="2"/>
    </row>
    <row r="4053" spans="1:27" ht="14.25" customHeight="1">
      <c r="A4053" s="1">
        <v>2960</v>
      </c>
      <c r="B4053" s="16">
        <v>1</v>
      </c>
      <c r="C4053" s="1" t="s">
        <v>3608</v>
      </c>
      <c r="D4053" s="1" t="s">
        <v>3609</v>
      </c>
      <c r="E4053" s="1">
        <v>2019</v>
      </c>
      <c r="F4053" s="1" t="s">
        <v>3610</v>
      </c>
      <c r="G4053" s="1" t="s">
        <v>3611</v>
      </c>
      <c r="H4053" s="8" t="str">
        <f>HYPERLINK("https://doi.org/"&amp;G4053)</f>
        <v>https://doi.org/10.3390/w11091911</v>
      </c>
      <c r="I4053" s="1" t="s">
        <v>3612</v>
      </c>
      <c r="J4053" s="1" t="s">
        <v>3586</v>
      </c>
      <c r="K4053" s="2">
        <v>1</v>
      </c>
      <c r="M4053" s="2" t="s">
        <v>592</v>
      </c>
      <c r="N4053" s="15">
        <f t="shared" si="82"/>
        <v>2.88</v>
      </c>
      <c r="O4053" s="15"/>
      <c r="P4053" s="2">
        <v>23.04</v>
      </c>
      <c r="R4053" s="10">
        <v>8</v>
      </c>
      <c r="U4053" s="2" t="s">
        <v>234</v>
      </c>
      <c r="V4053" s="2" t="s">
        <v>3617</v>
      </c>
      <c r="W4053" s="2" t="s">
        <v>3615</v>
      </c>
      <c r="X4053" s="2" t="s">
        <v>1141</v>
      </c>
      <c r="Y4053" s="2" t="s">
        <v>236</v>
      </c>
      <c r="AA4053" s="2"/>
    </row>
    <row r="4054" spans="1:27" ht="14.25" customHeight="1">
      <c r="A4054" s="1">
        <v>2659</v>
      </c>
      <c r="B4054" s="2">
        <v>1</v>
      </c>
      <c r="C4054" s="1" t="s">
        <v>3618</v>
      </c>
      <c r="D4054" s="1" t="s">
        <v>3619</v>
      </c>
      <c r="E4054" s="1">
        <v>2019</v>
      </c>
      <c r="F4054" s="1" t="s">
        <v>3620</v>
      </c>
      <c r="G4054" s="1" t="s">
        <v>3621</v>
      </c>
      <c r="H4054" s="8" t="str">
        <f>HYPERLINK("https://doi.org/"&amp;G4054)</f>
        <v>https://doi.org/10.3390/w11122568</v>
      </c>
      <c r="I4054" s="1" t="s">
        <v>3622</v>
      </c>
      <c r="J4054" s="1" t="s">
        <v>3586</v>
      </c>
      <c r="K4054" s="2">
        <v>1</v>
      </c>
      <c r="M4054" s="2" t="s">
        <v>3623</v>
      </c>
      <c r="N4054" s="2">
        <v>0.8</v>
      </c>
      <c r="O4054" s="2"/>
      <c r="R4054" s="4"/>
      <c r="U4054" s="2" t="s">
        <v>35</v>
      </c>
      <c r="W4054" s="2" t="s">
        <v>237</v>
      </c>
      <c r="X4054" s="2" t="s">
        <v>1141</v>
      </c>
    </row>
    <row r="4055" spans="1:27" ht="14.25" customHeight="1">
      <c r="A4055" s="1">
        <v>2319</v>
      </c>
      <c r="B4055" s="2">
        <v>1</v>
      </c>
      <c r="C4055" s="1" t="s">
        <v>3624</v>
      </c>
      <c r="D4055" s="1" t="s">
        <v>3625</v>
      </c>
      <c r="E4055" s="1">
        <v>2020</v>
      </c>
      <c r="F4055" s="1" t="s">
        <v>3626</v>
      </c>
      <c r="G4055" s="1" t="s">
        <v>3627</v>
      </c>
      <c r="H4055" s="8" t="str">
        <f>HYPERLINK("https://doi.org/"&amp;G4055)</f>
        <v>https://doi.org/10.3390/W12092369</v>
      </c>
      <c r="I4055" s="1" t="s">
        <v>3628</v>
      </c>
      <c r="J4055" s="1" t="s">
        <v>3586</v>
      </c>
      <c r="K4055" s="2">
        <v>35</v>
      </c>
      <c r="M4055" s="2" t="s">
        <v>3629</v>
      </c>
      <c r="N4055" s="9">
        <f>S4055*Unit_conversion!$C$5</f>
        <v>2.3168825241056656</v>
      </c>
      <c r="O4055" s="21"/>
      <c r="R4055" s="4"/>
      <c r="S4055" s="2">
        <v>65.8</v>
      </c>
      <c r="U4055" s="2" t="s">
        <v>26</v>
      </c>
      <c r="X4055" s="2" t="s">
        <v>1141</v>
      </c>
    </row>
    <row r="4056" spans="1:27" ht="14.25" customHeight="1">
      <c r="A4056" s="1">
        <v>2319</v>
      </c>
      <c r="B4056" s="2">
        <v>1</v>
      </c>
      <c r="C4056" s="1" t="s">
        <v>3624</v>
      </c>
      <c r="D4056" s="1" t="s">
        <v>3625</v>
      </c>
      <c r="E4056" s="1">
        <v>2020</v>
      </c>
      <c r="F4056" s="1" t="s">
        <v>3626</v>
      </c>
      <c r="G4056" s="1" t="s">
        <v>3627</v>
      </c>
      <c r="H4056" s="8" t="str">
        <f>HYPERLINK("https://doi.org/"&amp;G4056)</f>
        <v>https://doi.org/10.3390/W12092369</v>
      </c>
      <c r="I4056" s="1" t="s">
        <v>3628</v>
      </c>
      <c r="J4056" s="1" t="s">
        <v>3586</v>
      </c>
      <c r="K4056" s="2">
        <v>35</v>
      </c>
      <c r="M4056" s="2" t="s">
        <v>3630</v>
      </c>
      <c r="N4056" s="9">
        <f>S4056*Unit_conversion!$C$5</f>
        <v>2.1760386016676314</v>
      </c>
      <c r="O4056" s="21"/>
      <c r="R4056" s="4"/>
      <c r="S4056" s="2">
        <v>61.8</v>
      </c>
      <c r="U4056" s="2" t="s">
        <v>26</v>
      </c>
      <c r="X4056" s="2" t="s">
        <v>1141</v>
      </c>
      <c r="Y4056" s="2"/>
    </row>
    <row r="4057" spans="1:27" ht="14.25" customHeight="1">
      <c r="A4057" s="1">
        <v>2319</v>
      </c>
      <c r="B4057" s="2">
        <v>1</v>
      </c>
      <c r="C4057" s="1" t="s">
        <v>3624</v>
      </c>
      <c r="D4057" s="1" t="s">
        <v>3625</v>
      </c>
      <c r="E4057" s="1">
        <v>2020</v>
      </c>
      <c r="F4057" s="1" t="s">
        <v>3626</v>
      </c>
      <c r="G4057" s="1" t="s">
        <v>3627</v>
      </c>
      <c r="H4057" s="8" t="str">
        <f>HYPERLINK("https://doi.org/"&amp;G4057)</f>
        <v>https://doi.org/10.3390/W12092369</v>
      </c>
      <c r="I4057" s="1" t="s">
        <v>3628</v>
      </c>
      <c r="J4057" s="1" t="s">
        <v>3586</v>
      </c>
      <c r="K4057" s="2">
        <v>35</v>
      </c>
      <c r="M4057" s="2" t="s">
        <v>3631</v>
      </c>
      <c r="N4057" s="9">
        <f>S4057*Unit_conversion!$C$5</f>
        <v>2.4577264465437003</v>
      </c>
      <c r="O4057" s="21"/>
      <c r="R4057" s="4"/>
      <c r="S4057" s="2">
        <v>69.8</v>
      </c>
      <c r="U4057" s="2" t="s">
        <v>26</v>
      </c>
      <c r="X4057" s="2" t="s">
        <v>1141</v>
      </c>
      <c r="Y4057" s="2"/>
    </row>
    <row r="4058" spans="1:27" ht="14.25" customHeight="1">
      <c r="A4058" s="1">
        <v>2319</v>
      </c>
      <c r="B4058" s="2">
        <v>1</v>
      </c>
      <c r="C4058" s="1" t="s">
        <v>3624</v>
      </c>
      <c r="D4058" s="1" t="s">
        <v>3625</v>
      </c>
      <c r="E4058" s="1">
        <v>2020</v>
      </c>
      <c r="F4058" s="1" t="s">
        <v>3626</v>
      </c>
      <c r="G4058" s="1" t="s">
        <v>3627</v>
      </c>
      <c r="H4058" s="8" t="str">
        <f>HYPERLINK("https://doi.org/"&amp;G4058)</f>
        <v>https://doi.org/10.3390/W12092369</v>
      </c>
      <c r="I4058" s="1" t="s">
        <v>3628</v>
      </c>
      <c r="J4058" s="1" t="s">
        <v>3586</v>
      </c>
      <c r="K4058" s="2">
        <v>35</v>
      </c>
      <c r="M4058" s="2" t="s">
        <v>3632</v>
      </c>
      <c r="N4058" s="9">
        <f>S4058*Unit_conversion!$C$5</f>
        <v>2.0422368753514988</v>
      </c>
      <c r="O4058" s="21"/>
      <c r="R4058" s="4"/>
      <c r="S4058" s="2">
        <v>58</v>
      </c>
      <c r="U4058" s="2" t="s">
        <v>26</v>
      </c>
      <c r="X4058" s="2" t="s">
        <v>1141</v>
      </c>
      <c r="Y4058" s="2"/>
    </row>
    <row r="4059" spans="1:27" ht="14.25" customHeight="1">
      <c r="A4059" s="1">
        <v>2319</v>
      </c>
      <c r="B4059" s="2">
        <v>1</v>
      </c>
      <c r="C4059" s="1" t="s">
        <v>3624</v>
      </c>
      <c r="D4059" s="1" t="s">
        <v>3625</v>
      </c>
      <c r="E4059" s="1">
        <v>2020</v>
      </c>
      <c r="F4059" s="1" t="s">
        <v>3626</v>
      </c>
      <c r="G4059" s="1" t="s">
        <v>3627</v>
      </c>
      <c r="H4059" s="8" t="str">
        <f>HYPERLINK("https://doi.org/"&amp;G4059)</f>
        <v>https://doi.org/10.3390/W12092369</v>
      </c>
      <c r="I4059" s="1" t="s">
        <v>3628</v>
      </c>
      <c r="J4059" s="1" t="s">
        <v>3586</v>
      </c>
      <c r="K4059" s="2">
        <v>35</v>
      </c>
      <c r="M4059" s="2" t="s">
        <v>597</v>
      </c>
      <c r="N4059" s="9">
        <f>S4059*Unit_conversion!$C$5</f>
        <v>0.97182306482243741</v>
      </c>
      <c r="O4059" s="21"/>
      <c r="R4059" s="4"/>
      <c r="S4059" s="2">
        <v>27.6</v>
      </c>
      <c r="U4059" s="2" t="s">
        <v>35</v>
      </c>
      <c r="X4059" s="2" t="s">
        <v>1141</v>
      </c>
      <c r="Y4059" s="2" t="s">
        <v>677</v>
      </c>
    </row>
    <row r="4060" spans="1:27" ht="14.25" customHeight="1">
      <c r="A4060" s="1">
        <v>2319</v>
      </c>
      <c r="B4060" s="2">
        <v>1</v>
      </c>
      <c r="C4060" s="1" t="s">
        <v>3624</v>
      </c>
      <c r="D4060" s="1" t="s">
        <v>3625</v>
      </c>
      <c r="E4060" s="1">
        <v>2020</v>
      </c>
      <c r="F4060" s="1" t="s">
        <v>3626</v>
      </c>
      <c r="G4060" s="1" t="s">
        <v>3627</v>
      </c>
      <c r="H4060" s="8" t="str">
        <f>HYPERLINK("https://doi.org/"&amp;G4060)</f>
        <v>https://doi.org/10.3390/W12092369</v>
      </c>
      <c r="I4060" s="1" t="s">
        <v>3628</v>
      </c>
      <c r="J4060" s="1" t="s">
        <v>3586</v>
      </c>
      <c r="K4060" s="2">
        <v>35</v>
      </c>
      <c r="M4060" s="2" t="s">
        <v>3631</v>
      </c>
      <c r="N4060" s="9">
        <f>S4060*Unit_conversion!$C$5</f>
        <v>1.232384321332801</v>
      </c>
      <c r="O4060" s="2"/>
      <c r="R4060" s="4"/>
      <c r="S4060" s="2">
        <v>35</v>
      </c>
      <c r="U4060" s="2" t="s">
        <v>35</v>
      </c>
      <c r="X4060" s="2" t="s">
        <v>1141</v>
      </c>
      <c r="Y4060" s="2" t="s">
        <v>677</v>
      </c>
    </row>
    <row r="4061" spans="1:27" ht="14.25" customHeight="1">
      <c r="A4061" s="1">
        <v>2319</v>
      </c>
      <c r="B4061" s="2">
        <v>1</v>
      </c>
      <c r="C4061" s="1" t="s">
        <v>3624</v>
      </c>
      <c r="D4061" s="1" t="s">
        <v>3625</v>
      </c>
      <c r="E4061" s="1">
        <v>2020</v>
      </c>
      <c r="F4061" s="1" t="s">
        <v>3626</v>
      </c>
      <c r="G4061" s="1" t="s">
        <v>3627</v>
      </c>
      <c r="H4061" s="8" t="str">
        <f>HYPERLINK("https://doi.org/"&amp;G4061)</f>
        <v>https://doi.org/10.3390/W12092369</v>
      </c>
      <c r="I4061" s="1" t="s">
        <v>3628</v>
      </c>
      <c r="J4061" s="1" t="s">
        <v>3586</v>
      </c>
      <c r="K4061" s="2">
        <v>35</v>
      </c>
      <c r="M4061" s="2" t="s">
        <v>597</v>
      </c>
      <c r="N4061" s="9">
        <f>S4061*Unit_conversion!$C$5</f>
        <v>1.2429476155156534</v>
      </c>
      <c r="O4061" s="21"/>
      <c r="R4061" s="4"/>
      <c r="S4061" s="40">
        <v>35.299999999999997</v>
      </c>
      <c r="U4061" s="2" t="s">
        <v>35</v>
      </c>
      <c r="X4061" s="2" t="s">
        <v>1141</v>
      </c>
      <c r="Y4061" s="2" t="s">
        <v>3633</v>
      </c>
    </row>
    <row r="4062" spans="1:27" ht="14.25" customHeight="1">
      <c r="A4062" s="1">
        <v>4242</v>
      </c>
      <c r="B4062" s="2">
        <v>1</v>
      </c>
      <c r="C4062" s="1" t="s">
        <v>3634</v>
      </c>
      <c r="D4062" s="1" t="s">
        <v>3635</v>
      </c>
      <c r="E4062" s="1">
        <v>2021</v>
      </c>
      <c r="F4062" s="1" t="s">
        <v>3636</v>
      </c>
      <c r="G4062" s="1" t="s">
        <v>3637</v>
      </c>
      <c r="H4062" s="8" t="str">
        <f>HYPERLINK("https://doi.org/"&amp;G4062)</f>
        <v>https://doi.org/10.3390/w13060870</v>
      </c>
      <c r="I4062" s="1" t="s">
        <v>3638</v>
      </c>
      <c r="J4062" s="1" t="s">
        <v>3586</v>
      </c>
      <c r="K4062" s="2">
        <v>1</v>
      </c>
      <c r="M4062" s="2" t="s">
        <v>3639</v>
      </c>
      <c r="N4062" s="16">
        <v>0.64</v>
      </c>
      <c r="O4062" s="2"/>
      <c r="R4062" s="4"/>
      <c r="U4062" s="2" t="s">
        <v>35</v>
      </c>
      <c r="X4062" s="2" t="s">
        <v>1141</v>
      </c>
      <c r="Y4062" s="2" t="s">
        <v>3640</v>
      </c>
    </row>
    <row r="4063" spans="1:27" ht="14.25" customHeight="1">
      <c r="A4063" s="1">
        <v>4242</v>
      </c>
      <c r="B4063" s="2">
        <v>1</v>
      </c>
      <c r="C4063" s="1" t="s">
        <v>3634</v>
      </c>
      <c r="D4063" s="1" t="s">
        <v>3635</v>
      </c>
      <c r="E4063" s="1">
        <v>2021</v>
      </c>
      <c r="F4063" s="1" t="s">
        <v>3636</v>
      </c>
      <c r="G4063" s="1" t="s">
        <v>3637</v>
      </c>
      <c r="H4063" s="8" t="str">
        <f>HYPERLINK("https://doi.org/"&amp;G4063)</f>
        <v>https://doi.org/10.3390/w13060870</v>
      </c>
      <c r="I4063" s="1" t="s">
        <v>3638</v>
      </c>
      <c r="J4063" s="1" t="s">
        <v>3586</v>
      </c>
      <c r="K4063" s="2">
        <v>1</v>
      </c>
      <c r="M4063" s="2" t="s">
        <v>3639</v>
      </c>
      <c r="N4063" s="16">
        <v>0.47</v>
      </c>
      <c r="O4063" s="2"/>
      <c r="R4063" s="4"/>
      <c r="U4063" s="2" t="s">
        <v>45</v>
      </c>
      <c r="X4063" s="2" t="s">
        <v>1141</v>
      </c>
      <c r="Y4063" s="2"/>
    </row>
    <row r="4064" spans="1:27" ht="14.25" customHeight="1">
      <c r="A4064" s="1">
        <v>4242</v>
      </c>
      <c r="B4064" s="2">
        <v>1</v>
      </c>
      <c r="C4064" s="1" t="s">
        <v>3634</v>
      </c>
      <c r="D4064" s="1" t="s">
        <v>3635</v>
      </c>
      <c r="E4064" s="1">
        <v>2021</v>
      </c>
      <c r="F4064" s="1" t="s">
        <v>3636</v>
      </c>
      <c r="G4064" s="1" t="s">
        <v>3637</v>
      </c>
      <c r="H4064" s="8" t="str">
        <f>HYPERLINK("https://doi.org/"&amp;G4064)</f>
        <v>https://doi.org/10.3390/w13060870</v>
      </c>
      <c r="I4064" s="1" t="s">
        <v>3638</v>
      </c>
      <c r="J4064" s="1" t="s">
        <v>3586</v>
      </c>
      <c r="K4064" s="2">
        <v>1</v>
      </c>
      <c r="M4064" s="2" t="s">
        <v>3639</v>
      </c>
      <c r="N4064" s="16">
        <v>0.49</v>
      </c>
      <c r="O4064" s="2"/>
      <c r="R4064" s="4"/>
      <c r="U4064" s="2" t="s">
        <v>45</v>
      </c>
      <c r="X4064" s="2" t="s">
        <v>1141</v>
      </c>
      <c r="Y4064" s="2" t="s">
        <v>3641</v>
      </c>
    </row>
    <row r="4065" spans="1:25" ht="14.25" customHeight="1">
      <c r="A4065" s="1">
        <v>4242</v>
      </c>
      <c r="B4065" s="2">
        <v>1</v>
      </c>
      <c r="C4065" s="1" t="s">
        <v>3634</v>
      </c>
      <c r="D4065" s="1" t="s">
        <v>3635</v>
      </c>
      <c r="E4065" s="1">
        <v>2021</v>
      </c>
      <c r="F4065" s="1" t="s">
        <v>3636</v>
      </c>
      <c r="G4065" s="1" t="s">
        <v>3637</v>
      </c>
      <c r="H4065" s="8" t="str">
        <f>HYPERLINK("https://doi.org/"&amp;G4065)</f>
        <v>https://doi.org/10.3390/w13060870</v>
      </c>
      <c r="I4065" s="1" t="s">
        <v>3638</v>
      </c>
      <c r="J4065" s="1" t="s">
        <v>3586</v>
      </c>
      <c r="K4065" s="2">
        <v>1</v>
      </c>
      <c r="M4065" s="2" t="s">
        <v>3639</v>
      </c>
      <c r="N4065" s="16">
        <v>1.36</v>
      </c>
      <c r="O4065" s="2"/>
      <c r="R4065" s="4"/>
      <c r="U4065" s="2" t="s">
        <v>35</v>
      </c>
      <c r="W4065" s="2" t="s">
        <v>3642</v>
      </c>
      <c r="X4065" s="2" t="s">
        <v>1141</v>
      </c>
      <c r="Y4065" s="2"/>
    </row>
    <row r="4066" spans="1:25" ht="14.25" customHeight="1">
      <c r="A4066" s="1">
        <v>4242</v>
      </c>
      <c r="B4066" s="2">
        <v>1</v>
      </c>
      <c r="C4066" s="1" t="s">
        <v>3634</v>
      </c>
      <c r="D4066" s="1" t="s">
        <v>3635</v>
      </c>
      <c r="E4066" s="1">
        <v>2021</v>
      </c>
      <c r="F4066" s="1" t="s">
        <v>3636</v>
      </c>
      <c r="G4066" s="1" t="s">
        <v>3637</v>
      </c>
      <c r="H4066" s="8" t="str">
        <f>HYPERLINK("https://doi.org/"&amp;G4066)</f>
        <v>https://doi.org/10.3390/w13060870</v>
      </c>
      <c r="I4066" s="1" t="s">
        <v>3638</v>
      </c>
      <c r="J4066" s="1" t="s">
        <v>3586</v>
      </c>
      <c r="K4066" s="2">
        <v>1</v>
      </c>
      <c r="M4066" s="2" t="s">
        <v>3639</v>
      </c>
      <c r="N4066" s="16">
        <v>1.37</v>
      </c>
      <c r="O4066" s="2"/>
      <c r="R4066" s="4"/>
      <c r="U4066" s="2" t="s">
        <v>35</v>
      </c>
      <c r="W4066" s="2" t="s">
        <v>3643</v>
      </c>
      <c r="X4066" s="2" t="s">
        <v>1141</v>
      </c>
      <c r="Y4066" s="2"/>
    </row>
    <row r="4067" spans="1:25" ht="14.25" customHeight="1">
      <c r="A4067" s="1">
        <v>4242</v>
      </c>
      <c r="B4067" s="2">
        <v>1</v>
      </c>
      <c r="C4067" s="1" t="s">
        <v>3634</v>
      </c>
      <c r="D4067" s="1" t="s">
        <v>3635</v>
      </c>
      <c r="E4067" s="1">
        <v>2021</v>
      </c>
      <c r="F4067" s="1" t="s">
        <v>3636</v>
      </c>
      <c r="G4067" s="1" t="s">
        <v>3637</v>
      </c>
      <c r="H4067" s="8" t="str">
        <f>HYPERLINK("https://doi.org/"&amp;G4067)</f>
        <v>https://doi.org/10.3390/w13060870</v>
      </c>
      <c r="I4067" s="1" t="s">
        <v>3638</v>
      </c>
      <c r="J4067" s="1" t="s">
        <v>3586</v>
      </c>
      <c r="K4067" s="2">
        <v>1</v>
      </c>
      <c r="M4067" s="2" t="s">
        <v>3639</v>
      </c>
      <c r="N4067" s="16">
        <v>0.91</v>
      </c>
      <c r="O4067" s="2"/>
      <c r="R4067" s="4"/>
      <c r="U4067" s="2" t="s">
        <v>35</v>
      </c>
      <c r="W4067" s="2" t="s">
        <v>1152</v>
      </c>
      <c r="X4067" s="2" t="s">
        <v>1141</v>
      </c>
      <c r="Y4067" s="2"/>
    </row>
    <row r="4068" spans="1:25" ht="14.25" customHeight="1">
      <c r="A4068" s="1">
        <v>4242</v>
      </c>
      <c r="B4068" s="2">
        <v>1</v>
      </c>
      <c r="C4068" s="1" t="s">
        <v>3634</v>
      </c>
      <c r="D4068" s="1" t="s">
        <v>3635</v>
      </c>
      <c r="E4068" s="1">
        <v>2021</v>
      </c>
      <c r="F4068" s="1" t="s">
        <v>3636</v>
      </c>
      <c r="G4068" s="1" t="s">
        <v>3637</v>
      </c>
      <c r="H4068" s="8" t="str">
        <f>HYPERLINK("https://doi.org/"&amp;G4068)</f>
        <v>https://doi.org/10.3390/w13060870</v>
      </c>
      <c r="I4068" s="1" t="s">
        <v>3638</v>
      </c>
      <c r="J4068" s="1" t="s">
        <v>3586</v>
      </c>
      <c r="K4068" s="2">
        <v>1</v>
      </c>
      <c r="M4068" s="2" t="s">
        <v>3639</v>
      </c>
      <c r="N4068" s="16">
        <v>1.81</v>
      </c>
      <c r="O4068" s="2"/>
      <c r="R4068" s="4"/>
      <c r="U4068" s="2" t="s">
        <v>45</v>
      </c>
      <c r="W4068" s="2" t="s">
        <v>3642</v>
      </c>
      <c r="X4068" s="2" t="s">
        <v>1141</v>
      </c>
      <c r="Y4068" s="2"/>
    </row>
    <row r="4069" spans="1:25" ht="14.25" customHeight="1">
      <c r="A4069" s="1">
        <v>4242</v>
      </c>
      <c r="B4069" s="2">
        <v>1</v>
      </c>
      <c r="C4069" s="1" t="s">
        <v>3634</v>
      </c>
      <c r="D4069" s="1" t="s">
        <v>3635</v>
      </c>
      <c r="E4069" s="1">
        <v>2021</v>
      </c>
      <c r="F4069" s="1" t="s">
        <v>3636</v>
      </c>
      <c r="G4069" s="1" t="s">
        <v>3637</v>
      </c>
      <c r="H4069" s="8" t="str">
        <f>HYPERLINK("https://doi.org/"&amp;G4069)</f>
        <v>https://doi.org/10.3390/w13060870</v>
      </c>
      <c r="I4069" s="1" t="s">
        <v>3638</v>
      </c>
      <c r="J4069" s="1" t="s">
        <v>3586</v>
      </c>
      <c r="K4069" s="2">
        <v>1</v>
      </c>
      <c r="M4069" s="2" t="s">
        <v>3639</v>
      </c>
      <c r="N4069" s="16">
        <v>0.8</v>
      </c>
      <c r="O4069" s="2"/>
      <c r="R4069" s="4"/>
      <c r="U4069" s="2" t="s">
        <v>45</v>
      </c>
      <c r="W4069" s="2" t="s">
        <v>3643</v>
      </c>
      <c r="X4069" s="2" t="s">
        <v>1141</v>
      </c>
      <c r="Y4069" s="2"/>
    </row>
    <row r="4070" spans="1:25" ht="14.25" customHeight="1">
      <c r="A4070" s="1">
        <v>4242</v>
      </c>
      <c r="B4070" s="2">
        <v>1</v>
      </c>
      <c r="C4070" s="1" t="s">
        <v>3634</v>
      </c>
      <c r="D4070" s="1" t="s">
        <v>3635</v>
      </c>
      <c r="E4070" s="1">
        <v>2021</v>
      </c>
      <c r="F4070" s="1" t="s">
        <v>3636</v>
      </c>
      <c r="G4070" s="1" t="s">
        <v>3637</v>
      </c>
      <c r="H4070" s="8" t="str">
        <f>HYPERLINK("https://doi.org/"&amp;G4070)</f>
        <v>https://doi.org/10.3390/w13060870</v>
      </c>
      <c r="I4070" s="1" t="s">
        <v>3638</v>
      </c>
      <c r="J4070" s="1" t="s">
        <v>3586</v>
      </c>
      <c r="K4070" s="2">
        <v>1</v>
      </c>
      <c r="M4070" s="2" t="s">
        <v>3639</v>
      </c>
      <c r="N4070" s="16">
        <v>0.61</v>
      </c>
      <c r="O4070" s="2"/>
      <c r="R4070" s="4"/>
      <c r="U4070" s="2" t="s">
        <v>45</v>
      </c>
      <c r="W4070" s="2" t="s">
        <v>1152</v>
      </c>
      <c r="X4070" s="2" t="s">
        <v>1141</v>
      </c>
      <c r="Y4070" s="2"/>
    </row>
    <row r="4071" spans="1:25" ht="14.25" customHeight="1">
      <c r="A4071" s="1">
        <v>4242</v>
      </c>
      <c r="B4071" s="2">
        <v>1</v>
      </c>
      <c r="C4071" s="1" t="s">
        <v>3634</v>
      </c>
      <c r="D4071" s="1" t="s">
        <v>3635</v>
      </c>
      <c r="E4071" s="1">
        <v>2021</v>
      </c>
      <c r="F4071" s="1" t="s">
        <v>3636</v>
      </c>
      <c r="G4071" s="1" t="s">
        <v>3637</v>
      </c>
      <c r="H4071" s="8" t="str">
        <f>HYPERLINK("https://doi.org/"&amp;G4071)</f>
        <v>https://doi.org/10.3390/w13060870</v>
      </c>
      <c r="I4071" s="1" t="s">
        <v>3638</v>
      </c>
      <c r="J4071" s="1" t="s">
        <v>3586</v>
      </c>
      <c r="K4071" s="2">
        <v>1</v>
      </c>
      <c r="M4071" s="2" t="s">
        <v>3639</v>
      </c>
      <c r="N4071" s="16">
        <v>1.38</v>
      </c>
      <c r="O4071" s="2"/>
      <c r="R4071" s="4"/>
      <c r="U4071" s="2" t="s">
        <v>45</v>
      </c>
      <c r="W4071" s="2" t="s">
        <v>3642</v>
      </c>
      <c r="X4071" s="2" t="s">
        <v>1141</v>
      </c>
      <c r="Y4071" s="2" t="s">
        <v>3641</v>
      </c>
    </row>
    <row r="4072" spans="1:25" ht="14.25" customHeight="1">
      <c r="A4072" s="1">
        <v>4242</v>
      </c>
      <c r="B4072" s="2">
        <v>1</v>
      </c>
      <c r="C4072" s="1" t="s">
        <v>3634</v>
      </c>
      <c r="D4072" s="1" t="s">
        <v>3635</v>
      </c>
      <c r="E4072" s="1">
        <v>2021</v>
      </c>
      <c r="F4072" s="1" t="s">
        <v>3636</v>
      </c>
      <c r="G4072" s="1" t="s">
        <v>3637</v>
      </c>
      <c r="H4072" s="8" t="str">
        <f>HYPERLINK("https://doi.org/"&amp;G4072)</f>
        <v>https://doi.org/10.3390/w13060870</v>
      </c>
      <c r="I4072" s="1" t="s">
        <v>3638</v>
      </c>
      <c r="J4072" s="1" t="s">
        <v>3586</v>
      </c>
      <c r="K4072" s="2">
        <v>1</v>
      </c>
      <c r="M4072" s="2" t="s">
        <v>3639</v>
      </c>
      <c r="N4072" s="16">
        <v>0.95</v>
      </c>
      <c r="O4072" s="2"/>
      <c r="R4072" s="4"/>
      <c r="U4072" s="2" t="s">
        <v>45</v>
      </c>
      <c r="W4072" s="2" t="s">
        <v>3643</v>
      </c>
      <c r="X4072" s="2" t="s">
        <v>1141</v>
      </c>
      <c r="Y4072" s="2" t="s">
        <v>3641</v>
      </c>
    </row>
    <row r="4073" spans="1:25" ht="14.25" customHeight="1">
      <c r="A4073" s="1">
        <v>4242</v>
      </c>
      <c r="B4073" s="2">
        <v>1</v>
      </c>
      <c r="C4073" s="1" t="s">
        <v>3634</v>
      </c>
      <c r="D4073" s="1" t="s">
        <v>3635</v>
      </c>
      <c r="E4073" s="1">
        <v>2021</v>
      </c>
      <c r="F4073" s="1" t="s">
        <v>3636</v>
      </c>
      <c r="G4073" s="1" t="s">
        <v>3637</v>
      </c>
      <c r="H4073" s="8" t="str">
        <f>HYPERLINK("https://doi.org/"&amp;G4073)</f>
        <v>https://doi.org/10.3390/w13060870</v>
      </c>
      <c r="I4073" s="1" t="s">
        <v>3638</v>
      </c>
      <c r="J4073" s="1" t="s">
        <v>3586</v>
      </c>
      <c r="K4073" s="2">
        <v>1</v>
      </c>
      <c r="M4073" s="2" t="s">
        <v>3639</v>
      </c>
      <c r="N4073" s="16">
        <v>0.42</v>
      </c>
      <c r="O4073" s="2"/>
      <c r="R4073" s="4"/>
      <c r="U4073" s="2" t="s">
        <v>45</v>
      </c>
      <c r="W4073" s="2" t="s">
        <v>1152</v>
      </c>
      <c r="X4073" s="2" t="s">
        <v>1141</v>
      </c>
      <c r="Y4073" s="2" t="s">
        <v>3641</v>
      </c>
    </row>
    <row r="4074" spans="1:25" ht="14.25" customHeight="1">
      <c r="A4074" s="1">
        <v>1279</v>
      </c>
      <c r="B4074" s="2">
        <v>1</v>
      </c>
      <c r="C4074" s="1" t="s">
        <v>3644</v>
      </c>
      <c r="D4074" s="1" t="s">
        <v>3645</v>
      </c>
      <c r="E4074" s="1">
        <v>2015</v>
      </c>
      <c r="F4074" s="1" t="s">
        <v>3646</v>
      </c>
      <c r="G4074" s="1" t="s">
        <v>3647</v>
      </c>
      <c r="H4074" s="8" t="str">
        <f>HYPERLINK("https://doi.org/"&amp;G4074)</f>
        <v>https://doi.org/10.3390/w7126653</v>
      </c>
      <c r="I4074" s="1" t="s">
        <v>3648</v>
      </c>
      <c r="J4074" s="1" t="s">
        <v>3586</v>
      </c>
      <c r="K4074" s="2">
        <v>8</v>
      </c>
      <c r="L4074" s="2">
        <v>8</v>
      </c>
      <c r="M4074" s="2" t="s">
        <v>57</v>
      </c>
      <c r="N4074" s="9">
        <f>S4074*Unit_conversion!$C$5</f>
        <v>1.3450594592832286</v>
      </c>
      <c r="O4074" s="15">
        <f>T4074*Unit_conversion!$C$5</f>
        <v>16.263951943532021</v>
      </c>
      <c r="R4074" s="10"/>
      <c r="S4074" s="2">
        <v>38.200000000000003</v>
      </c>
      <c r="T4074" s="2">
        <v>461.9</v>
      </c>
      <c r="U4074" s="2" t="s">
        <v>35</v>
      </c>
      <c r="W4074" s="2" t="s">
        <v>3649</v>
      </c>
      <c r="X4074" s="2" t="s">
        <v>1141</v>
      </c>
    </row>
    <row r="4075" spans="1:25" ht="14.25" customHeight="1">
      <c r="A4075" s="1">
        <v>1279</v>
      </c>
      <c r="B4075" s="2">
        <v>1</v>
      </c>
      <c r="C4075" s="1" t="s">
        <v>3644</v>
      </c>
      <c r="D4075" s="1" t="s">
        <v>3645</v>
      </c>
      <c r="E4075" s="1">
        <v>2015</v>
      </c>
      <c r="F4075" s="1" t="s">
        <v>3646</v>
      </c>
      <c r="G4075" s="1" t="s">
        <v>3647</v>
      </c>
      <c r="H4075" s="8" t="str">
        <f>HYPERLINK("https://doi.org/"&amp;G4075)</f>
        <v>https://doi.org/10.3390/w7126653</v>
      </c>
      <c r="I4075" s="1" t="s">
        <v>3648</v>
      </c>
      <c r="J4075" s="1" t="s">
        <v>3586</v>
      </c>
      <c r="K4075" s="2">
        <v>9</v>
      </c>
      <c r="L4075" s="2">
        <v>9</v>
      </c>
      <c r="M4075" s="2" t="s">
        <v>57</v>
      </c>
      <c r="N4075" s="9">
        <f>S4075*Unit_conversion!$C$5</f>
        <v>0.88027451523771494</v>
      </c>
      <c r="O4075" s="15">
        <f>T4075*Unit_conversion!$C$5</f>
        <v>17.43999869588961</v>
      </c>
      <c r="R4075" s="10"/>
      <c r="S4075" s="2">
        <v>25</v>
      </c>
      <c r="T4075" s="2">
        <v>495.3</v>
      </c>
      <c r="U4075" s="2" t="s">
        <v>35</v>
      </c>
      <c r="W4075" s="2" t="s">
        <v>3649</v>
      </c>
      <c r="X4075" s="2" t="s">
        <v>1141</v>
      </c>
      <c r="Y4075" s="2"/>
    </row>
    <row r="4076" spans="1:25" ht="14.25" customHeight="1">
      <c r="A4076" s="1">
        <v>1279</v>
      </c>
      <c r="B4076" s="2">
        <v>1</v>
      </c>
      <c r="C4076" s="1" t="s">
        <v>3644</v>
      </c>
      <c r="D4076" s="1" t="s">
        <v>3645</v>
      </c>
      <c r="E4076" s="1">
        <v>2015</v>
      </c>
      <c r="F4076" s="1" t="s">
        <v>3646</v>
      </c>
      <c r="G4076" s="1" t="s">
        <v>3647</v>
      </c>
      <c r="H4076" s="8" t="str">
        <f>HYPERLINK("https://doi.org/"&amp;G4076)</f>
        <v>https://doi.org/10.3390/w7126653</v>
      </c>
      <c r="I4076" s="1" t="s">
        <v>3648</v>
      </c>
      <c r="J4076" s="1" t="s">
        <v>3586</v>
      </c>
      <c r="K4076" s="2">
        <v>9</v>
      </c>
      <c r="L4076" s="2">
        <v>9</v>
      </c>
      <c r="M4076" s="2" t="s">
        <v>57</v>
      </c>
      <c r="N4076" s="9">
        <f>S4076*Unit_conversion!$C$5</f>
        <v>0.78168376953109087</v>
      </c>
      <c r="O4076" s="15">
        <f>T4076*Unit_conversion!$C$5</f>
        <v>13.594959613331271</v>
      </c>
      <c r="R4076" s="10"/>
      <c r="S4076" s="2">
        <v>22.2</v>
      </c>
      <c r="T4076" s="2">
        <v>386.1</v>
      </c>
      <c r="U4076" s="2" t="s">
        <v>35</v>
      </c>
      <c r="W4076" s="2" t="s">
        <v>3649</v>
      </c>
      <c r="X4076" s="2" t="s">
        <v>1141</v>
      </c>
      <c r="Y4076" s="2"/>
    </row>
    <row r="4077" spans="1:25" ht="14.25" customHeight="1">
      <c r="A4077" s="1">
        <v>1279</v>
      </c>
      <c r="B4077" s="2">
        <v>1</v>
      </c>
      <c r="C4077" s="1" t="s">
        <v>3644</v>
      </c>
      <c r="D4077" s="1" t="s">
        <v>3645</v>
      </c>
      <c r="E4077" s="1">
        <v>2015</v>
      </c>
      <c r="F4077" s="1" t="s">
        <v>3646</v>
      </c>
      <c r="G4077" s="1" t="s">
        <v>3647</v>
      </c>
      <c r="H4077" s="8" t="str">
        <f>HYPERLINK("https://doi.org/"&amp;G4077)</f>
        <v>https://doi.org/10.3390/w7126653</v>
      </c>
      <c r="I4077" s="1" t="s">
        <v>3648</v>
      </c>
      <c r="J4077" s="1" t="s">
        <v>3586</v>
      </c>
      <c r="K4077" s="2">
        <v>9</v>
      </c>
      <c r="L4077" s="2">
        <v>9</v>
      </c>
      <c r="M4077" s="2" t="s">
        <v>57</v>
      </c>
      <c r="N4077" s="9">
        <f>S4077*Unit_conversion!$C$5</f>
        <v>1.711253657622118</v>
      </c>
      <c r="O4077" s="15">
        <f>T4077*Unit_conversion!$C$5</f>
        <v>10.640758340193498</v>
      </c>
      <c r="R4077" s="10"/>
      <c r="S4077" s="2">
        <v>48.6</v>
      </c>
      <c r="T4077" s="2">
        <v>302.2</v>
      </c>
      <c r="U4077" s="2" t="s">
        <v>35</v>
      </c>
      <c r="W4077" s="2" t="s">
        <v>3649</v>
      </c>
      <c r="X4077" s="2" t="s">
        <v>1141</v>
      </c>
      <c r="Y4077" s="2"/>
    </row>
    <row r="4078" spans="1:25" ht="14.25" customHeight="1">
      <c r="A4078" s="1">
        <v>1279</v>
      </c>
      <c r="B4078" s="2">
        <v>1</v>
      </c>
      <c r="C4078" s="1" t="s">
        <v>3644</v>
      </c>
      <c r="D4078" s="1" t="s">
        <v>3645</v>
      </c>
      <c r="E4078" s="1">
        <v>2015</v>
      </c>
      <c r="F4078" s="1" t="s">
        <v>3646</v>
      </c>
      <c r="G4078" s="1" t="s">
        <v>3647</v>
      </c>
      <c r="H4078" s="8" t="str">
        <f>HYPERLINK("https://doi.org/"&amp;G4078)</f>
        <v>https://doi.org/10.3390/w7126653</v>
      </c>
      <c r="I4078" s="1" t="s">
        <v>3648</v>
      </c>
      <c r="J4078" s="1" t="s">
        <v>3586</v>
      </c>
      <c r="K4078" s="2">
        <v>9</v>
      </c>
      <c r="L4078" s="2">
        <v>35</v>
      </c>
      <c r="M4078" s="2" t="s">
        <v>57</v>
      </c>
      <c r="N4078" s="16">
        <v>0.74</v>
      </c>
      <c r="O4078" s="2"/>
      <c r="R4078" s="4"/>
      <c r="U4078" s="2" t="s">
        <v>35</v>
      </c>
      <c r="W4078" s="2" t="s">
        <v>3649</v>
      </c>
      <c r="X4078" s="2" t="s">
        <v>1141</v>
      </c>
      <c r="Y4078" s="2"/>
    </row>
    <row r="4079" spans="1:25" ht="14.25" customHeight="1">
      <c r="A4079" s="1">
        <v>1279</v>
      </c>
      <c r="B4079" s="2">
        <v>1</v>
      </c>
      <c r="C4079" s="1" t="s">
        <v>3644</v>
      </c>
      <c r="D4079" s="1" t="s">
        <v>3645</v>
      </c>
      <c r="E4079" s="1">
        <v>2015</v>
      </c>
      <c r="F4079" s="1" t="s">
        <v>3646</v>
      </c>
      <c r="G4079" s="1" t="s">
        <v>3647</v>
      </c>
      <c r="H4079" s="8" t="str">
        <f>HYPERLINK("https://doi.org/"&amp;G4079)</f>
        <v>https://doi.org/10.3390/w7126653</v>
      </c>
      <c r="I4079" s="1" t="s">
        <v>3648</v>
      </c>
      <c r="J4079" s="1" t="s">
        <v>3586</v>
      </c>
      <c r="K4079" s="2">
        <v>9</v>
      </c>
      <c r="L4079" s="2">
        <v>35</v>
      </c>
      <c r="M4079" s="2" t="s">
        <v>3650</v>
      </c>
      <c r="N4079" s="16">
        <v>0.3</v>
      </c>
      <c r="O4079" s="2"/>
      <c r="R4079" s="4"/>
      <c r="U4079" s="2" t="s">
        <v>35</v>
      </c>
      <c r="W4079" s="2" t="s">
        <v>3649</v>
      </c>
      <c r="X4079" s="2" t="s">
        <v>1141</v>
      </c>
      <c r="Y4079" s="2"/>
    </row>
    <row r="4080" spans="1:25" ht="14.25" customHeight="1">
      <c r="A4080" s="1">
        <v>3854</v>
      </c>
      <c r="B4080" s="2">
        <v>1</v>
      </c>
      <c r="C4080" s="1" t="s">
        <v>3651</v>
      </c>
      <c r="D4080" s="1" t="s">
        <v>3652</v>
      </c>
      <c r="E4080" s="1">
        <v>2016</v>
      </c>
      <c r="F4080" s="1" t="s">
        <v>3653</v>
      </c>
      <c r="G4080" s="1" t="s">
        <v>3654</v>
      </c>
      <c r="H4080" s="8" t="str">
        <f>HYPERLINK("https://doi.org/"&amp;G4080)</f>
        <v>https://doi.org/10.3390/w8010009</v>
      </c>
      <c r="I4080" s="1" t="s">
        <v>3655</v>
      </c>
      <c r="J4080" s="1" t="s">
        <v>3586</v>
      </c>
      <c r="K4080" s="2">
        <v>1</v>
      </c>
      <c r="M4080" s="2" t="s">
        <v>65</v>
      </c>
      <c r="N4080" s="2">
        <v>0.88</v>
      </c>
      <c r="O4080" s="2"/>
      <c r="R4080" s="4"/>
      <c r="T4080" s="2" t="s">
        <v>29</v>
      </c>
      <c r="U4080" s="2" t="s">
        <v>35</v>
      </c>
      <c r="W4080" s="2" t="s">
        <v>3656</v>
      </c>
      <c r="X4080" s="2" t="s">
        <v>1141</v>
      </c>
    </row>
    <row r="4081" spans="1:27" ht="14.25" customHeight="1">
      <c r="A4081" s="1">
        <v>3854</v>
      </c>
      <c r="B4081" s="2">
        <v>1</v>
      </c>
      <c r="C4081" s="1" t="s">
        <v>3651</v>
      </c>
      <c r="D4081" s="1" t="s">
        <v>3652</v>
      </c>
      <c r="E4081" s="1">
        <v>2016</v>
      </c>
      <c r="F4081" s="1" t="s">
        <v>3653</v>
      </c>
      <c r="G4081" s="1" t="s">
        <v>3654</v>
      </c>
      <c r="H4081" s="8" t="str">
        <f>HYPERLINK("https://doi.org/"&amp;G4081)</f>
        <v>https://doi.org/10.3390/w8010009</v>
      </c>
      <c r="I4081" s="1" t="s">
        <v>3655</v>
      </c>
      <c r="J4081" s="1" t="s">
        <v>3586</v>
      </c>
      <c r="K4081" s="2">
        <v>1</v>
      </c>
      <c r="M4081" s="2" t="s">
        <v>65</v>
      </c>
      <c r="N4081" s="2">
        <v>0.84</v>
      </c>
      <c r="O4081" s="2"/>
      <c r="R4081" s="4"/>
      <c r="T4081" s="2" t="s">
        <v>29</v>
      </c>
      <c r="U4081" s="2" t="s">
        <v>35</v>
      </c>
      <c r="W4081" s="2" t="s">
        <v>3657</v>
      </c>
      <c r="X4081" s="2" t="s">
        <v>1141</v>
      </c>
      <c r="Y4081" s="2"/>
    </row>
    <row r="4082" spans="1:27" ht="14.25" customHeight="1">
      <c r="A4082" s="1">
        <v>3854</v>
      </c>
      <c r="B4082" s="2">
        <v>1</v>
      </c>
      <c r="C4082" s="1" t="s">
        <v>3651</v>
      </c>
      <c r="D4082" s="1" t="s">
        <v>3652</v>
      </c>
      <c r="E4082" s="1">
        <v>2016</v>
      </c>
      <c r="F4082" s="1" t="s">
        <v>3653</v>
      </c>
      <c r="G4082" s="1" t="s">
        <v>3654</v>
      </c>
      <c r="H4082" s="8" t="str">
        <f>HYPERLINK("https://doi.org/"&amp;G4082)</f>
        <v>https://doi.org/10.3390/w8010009</v>
      </c>
      <c r="I4082" s="1" t="s">
        <v>3655</v>
      </c>
      <c r="J4082" s="1" t="s">
        <v>3586</v>
      </c>
      <c r="K4082" s="2">
        <v>1</v>
      </c>
      <c r="M4082" s="2" t="s">
        <v>65</v>
      </c>
      <c r="N4082" s="2">
        <v>1.06</v>
      </c>
      <c r="O4082" s="2"/>
      <c r="R4082" s="4"/>
      <c r="T4082" s="2" t="s">
        <v>29</v>
      </c>
      <c r="U4082" s="2" t="s">
        <v>35</v>
      </c>
      <c r="W4082" s="2" t="s">
        <v>3658</v>
      </c>
      <c r="X4082" s="2" t="s">
        <v>1141</v>
      </c>
      <c r="Y4082" s="2"/>
    </row>
    <row r="4083" spans="1:27" ht="14.25" customHeight="1">
      <c r="A4083" s="1">
        <v>3854</v>
      </c>
      <c r="B4083" s="2">
        <v>1</v>
      </c>
      <c r="C4083" s="1" t="s">
        <v>3651</v>
      </c>
      <c r="D4083" s="1" t="s">
        <v>3652</v>
      </c>
      <c r="E4083" s="1">
        <v>2016</v>
      </c>
      <c r="F4083" s="1" t="s">
        <v>3653</v>
      </c>
      <c r="G4083" s="1" t="s">
        <v>3654</v>
      </c>
      <c r="H4083" s="8" t="str">
        <f>HYPERLINK("https://doi.org/"&amp;G4083)</f>
        <v>https://doi.org/10.3390/w8010009</v>
      </c>
      <c r="I4083" s="1" t="s">
        <v>3655</v>
      </c>
      <c r="J4083" s="1" t="s">
        <v>3586</v>
      </c>
      <c r="K4083" s="2">
        <v>1</v>
      </c>
      <c r="M4083" s="2" t="s">
        <v>207</v>
      </c>
      <c r="N4083" s="2">
        <v>2.46</v>
      </c>
      <c r="O4083" s="2"/>
      <c r="R4083" s="4"/>
      <c r="T4083" s="2" t="s">
        <v>29</v>
      </c>
      <c r="U4083" s="2" t="s">
        <v>35</v>
      </c>
      <c r="W4083" s="2" t="s">
        <v>3656</v>
      </c>
      <c r="X4083" s="2" t="s">
        <v>1141</v>
      </c>
      <c r="Y4083" s="2"/>
    </row>
    <row r="4084" spans="1:27" ht="14.25" customHeight="1">
      <c r="A4084" s="1">
        <v>3854</v>
      </c>
      <c r="B4084" s="2">
        <v>1</v>
      </c>
      <c r="C4084" s="1" t="s">
        <v>3651</v>
      </c>
      <c r="D4084" s="1" t="s">
        <v>3652</v>
      </c>
      <c r="E4084" s="1">
        <v>2016</v>
      </c>
      <c r="F4084" s="1" t="s">
        <v>3653</v>
      </c>
      <c r="G4084" s="1" t="s">
        <v>3654</v>
      </c>
      <c r="H4084" s="8" t="str">
        <f>HYPERLINK("https://doi.org/"&amp;G4084)</f>
        <v>https://doi.org/10.3390/w8010009</v>
      </c>
      <c r="I4084" s="1" t="s">
        <v>3655</v>
      </c>
      <c r="J4084" s="1" t="s">
        <v>3586</v>
      </c>
      <c r="K4084" s="2">
        <v>1</v>
      </c>
      <c r="M4084" s="2" t="s">
        <v>207</v>
      </c>
      <c r="N4084" s="2">
        <v>2.0099999999999998</v>
      </c>
      <c r="O4084" s="2"/>
      <c r="R4084" s="4"/>
      <c r="T4084" s="2" t="s">
        <v>29</v>
      </c>
      <c r="U4084" s="2" t="s">
        <v>35</v>
      </c>
      <c r="W4084" s="2" t="s">
        <v>3657</v>
      </c>
      <c r="X4084" s="2" t="s">
        <v>1141</v>
      </c>
      <c r="Y4084" s="2"/>
    </row>
    <row r="4085" spans="1:27" ht="14.25" customHeight="1">
      <c r="A4085" s="1">
        <v>3854</v>
      </c>
      <c r="B4085" s="2">
        <v>1</v>
      </c>
      <c r="C4085" s="1" t="s">
        <v>3651</v>
      </c>
      <c r="D4085" s="1" t="s">
        <v>3652</v>
      </c>
      <c r="E4085" s="1">
        <v>2016</v>
      </c>
      <c r="F4085" s="1" t="s">
        <v>3653</v>
      </c>
      <c r="G4085" s="1" t="s">
        <v>3654</v>
      </c>
      <c r="H4085" s="8" t="str">
        <f>HYPERLINK("https://doi.org/"&amp;G4085)</f>
        <v>https://doi.org/10.3390/w8010009</v>
      </c>
      <c r="I4085" s="1" t="s">
        <v>3655</v>
      </c>
      <c r="J4085" s="1" t="s">
        <v>3586</v>
      </c>
      <c r="K4085" s="2">
        <v>1</v>
      </c>
      <c r="M4085" s="2" t="s">
        <v>207</v>
      </c>
      <c r="N4085" s="2">
        <v>1.74</v>
      </c>
      <c r="O4085" s="2"/>
      <c r="R4085" s="4"/>
      <c r="T4085" s="2" t="s">
        <v>29</v>
      </c>
      <c r="U4085" s="2" t="s">
        <v>35</v>
      </c>
      <c r="W4085" s="2" t="s">
        <v>3658</v>
      </c>
      <c r="X4085" s="2" t="s">
        <v>1141</v>
      </c>
      <c r="Y4085" s="2"/>
    </row>
    <row r="4086" spans="1:27" ht="14.25" customHeight="1">
      <c r="A4086" s="1">
        <v>3854</v>
      </c>
      <c r="B4086" s="2">
        <v>1</v>
      </c>
      <c r="C4086" s="1" t="s">
        <v>3651</v>
      </c>
      <c r="D4086" s="1" t="s">
        <v>3652</v>
      </c>
      <c r="E4086" s="1">
        <v>2016</v>
      </c>
      <c r="F4086" s="1" t="s">
        <v>3653</v>
      </c>
      <c r="G4086" s="1" t="s">
        <v>3654</v>
      </c>
      <c r="H4086" s="8" t="str">
        <f>HYPERLINK("https://doi.org/"&amp;G4086)</f>
        <v>https://doi.org/10.3390/w8010009</v>
      </c>
      <c r="I4086" s="1" t="s">
        <v>3655</v>
      </c>
      <c r="J4086" s="1" t="s">
        <v>3586</v>
      </c>
      <c r="K4086" s="2">
        <v>1</v>
      </c>
      <c r="M4086" s="2" t="s">
        <v>189</v>
      </c>
      <c r="N4086" s="2">
        <v>1.96</v>
      </c>
      <c r="O4086" s="2"/>
      <c r="R4086" s="4"/>
      <c r="T4086" s="2" t="s">
        <v>29</v>
      </c>
      <c r="U4086" s="2" t="s">
        <v>35</v>
      </c>
      <c r="W4086" s="2" t="s">
        <v>3656</v>
      </c>
      <c r="X4086" s="2" t="s">
        <v>1141</v>
      </c>
      <c r="Y4086" s="2"/>
    </row>
    <row r="4087" spans="1:27" ht="14.25" customHeight="1">
      <c r="A4087" s="1">
        <v>3854</v>
      </c>
      <c r="B4087" s="2">
        <v>1</v>
      </c>
      <c r="C4087" s="1" t="s">
        <v>3651</v>
      </c>
      <c r="D4087" s="1" t="s">
        <v>3652</v>
      </c>
      <c r="E4087" s="1">
        <v>2016</v>
      </c>
      <c r="F4087" s="1" t="s">
        <v>3653</v>
      </c>
      <c r="G4087" s="1" t="s">
        <v>3654</v>
      </c>
      <c r="H4087" s="8" t="str">
        <f>HYPERLINK("https://doi.org/"&amp;G4087)</f>
        <v>https://doi.org/10.3390/w8010009</v>
      </c>
      <c r="I4087" s="1" t="s">
        <v>3655</v>
      </c>
      <c r="J4087" s="1" t="s">
        <v>3586</v>
      </c>
      <c r="K4087" s="2">
        <v>1</v>
      </c>
      <c r="M4087" s="2" t="s">
        <v>189</v>
      </c>
      <c r="N4087" s="2">
        <v>1.53</v>
      </c>
      <c r="O4087" s="2"/>
      <c r="R4087" s="4"/>
      <c r="T4087" s="2" t="s">
        <v>29</v>
      </c>
      <c r="U4087" s="2" t="s">
        <v>35</v>
      </c>
      <c r="W4087" s="2" t="s">
        <v>3657</v>
      </c>
      <c r="X4087" s="2" t="s">
        <v>1141</v>
      </c>
      <c r="Y4087" s="2"/>
    </row>
    <row r="4088" spans="1:27" ht="14.25" customHeight="1">
      <c r="A4088" s="1">
        <v>3854</v>
      </c>
      <c r="B4088" s="2">
        <v>1</v>
      </c>
      <c r="C4088" s="1" t="s">
        <v>3651</v>
      </c>
      <c r="D4088" s="1" t="s">
        <v>3652</v>
      </c>
      <c r="E4088" s="1">
        <v>2016</v>
      </c>
      <c r="F4088" s="1" t="s">
        <v>3653</v>
      </c>
      <c r="G4088" s="1" t="s">
        <v>3654</v>
      </c>
      <c r="H4088" s="8" t="str">
        <f>HYPERLINK("https://doi.org/"&amp;G4088)</f>
        <v>https://doi.org/10.3390/w8010009</v>
      </c>
      <c r="I4088" s="1" t="s">
        <v>3655</v>
      </c>
      <c r="J4088" s="1" t="s">
        <v>3586</v>
      </c>
      <c r="K4088" s="2">
        <v>1</v>
      </c>
      <c r="M4088" s="2" t="s">
        <v>189</v>
      </c>
      <c r="N4088" s="2">
        <v>1.67</v>
      </c>
      <c r="O4088" s="2"/>
      <c r="R4088" s="4"/>
      <c r="T4088" s="2" t="s">
        <v>29</v>
      </c>
      <c r="U4088" s="2" t="s">
        <v>35</v>
      </c>
      <c r="W4088" s="2" t="s">
        <v>3658</v>
      </c>
      <c r="X4088" s="2" t="s">
        <v>1141</v>
      </c>
      <c r="Y4088" s="2"/>
    </row>
    <row r="4089" spans="1:27" ht="14.25" customHeight="1">
      <c r="A4089" s="1">
        <v>3854</v>
      </c>
      <c r="B4089" s="2">
        <v>1</v>
      </c>
      <c r="C4089" s="1" t="s">
        <v>3651</v>
      </c>
      <c r="D4089" s="1" t="s">
        <v>3652</v>
      </c>
      <c r="E4089" s="1">
        <v>2016</v>
      </c>
      <c r="F4089" s="1" t="s">
        <v>3653</v>
      </c>
      <c r="G4089" s="1" t="s">
        <v>3654</v>
      </c>
      <c r="H4089" s="8" t="str">
        <f>HYPERLINK("https://doi.org/"&amp;G4089)</f>
        <v>https://doi.org/10.3390/w8010009</v>
      </c>
      <c r="I4089" s="1" t="s">
        <v>3655</v>
      </c>
      <c r="J4089" s="1" t="s">
        <v>3586</v>
      </c>
      <c r="K4089" s="2">
        <v>1</v>
      </c>
      <c r="M4089" s="2" t="s">
        <v>803</v>
      </c>
      <c r="N4089" s="2">
        <v>0.9</v>
      </c>
      <c r="O4089" s="2"/>
      <c r="R4089" s="4"/>
      <c r="T4089" s="2" t="s">
        <v>29</v>
      </c>
      <c r="U4089" s="2" t="s">
        <v>35</v>
      </c>
      <c r="W4089" s="2" t="s">
        <v>3656</v>
      </c>
      <c r="X4089" s="2" t="s">
        <v>1141</v>
      </c>
      <c r="Y4089" s="2"/>
    </row>
    <row r="4090" spans="1:27" ht="14.25" customHeight="1">
      <c r="A4090" s="1">
        <v>3854</v>
      </c>
      <c r="B4090" s="2">
        <v>1</v>
      </c>
      <c r="C4090" s="1" t="s">
        <v>3651</v>
      </c>
      <c r="D4090" s="1" t="s">
        <v>3652</v>
      </c>
      <c r="E4090" s="1">
        <v>2016</v>
      </c>
      <c r="F4090" s="1" t="s">
        <v>3653</v>
      </c>
      <c r="G4090" s="1" t="s">
        <v>3654</v>
      </c>
      <c r="H4090" s="8" t="str">
        <f>HYPERLINK("https://doi.org/"&amp;G4090)</f>
        <v>https://doi.org/10.3390/w8010009</v>
      </c>
      <c r="I4090" s="1" t="s">
        <v>3655</v>
      </c>
      <c r="J4090" s="1" t="s">
        <v>3586</v>
      </c>
      <c r="K4090" s="2">
        <v>1</v>
      </c>
      <c r="M4090" s="2" t="s">
        <v>803</v>
      </c>
      <c r="N4090" s="2">
        <v>0.88</v>
      </c>
      <c r="O4090" s="2"/>
      <c r="R4090" s="4"/>
      <c r="T4090" s="2" t="s">
        <v>29</v>
      </c>
      <c r="U4090" s="2" t="s">
        <v>35</v>
      </c>
      <c r="W4090" s="2" t="s">
        <v>3657</v>
      </c>
      <c r="X4090" s="2" t="s">
        <v>1141</v>
      </c>
      <c r="Y4090" s="2"/>
    </row>
    <row r="4091" spans="1:27" ht="14.25" customHeight="1">
      <c r="A4091" s="1">
        <v>3854</v>
      </c>
      <c r="B4091" s="2">
        <v>1</v>
      </c>
      <c r="C4091" s="1" t="s">
        <v>3651</v>
      </c>
      <c r="D4091" s="1" t="s">
        <v>3652</v>
      </c>
      <c r="E4091" s="1">
        <v>2016</v>
      </c>
      <c r="F4091" s="1" t="s">
        <v>3653</v>
      </c>
      <c r="G4091" s="1" t="s">
        <v>3654</v>
      </c>
      <c r="H4091" s="8" t="str">
        <f>HYPERLINK("https://doi.org/"&amp;G4091)</f>
        <v>https://doi.org/10.3390/w8010009</v>
      </c>
      <c r="I4091" s="1" t="s">
        <v>3655</v>
      </c>
      <c r="J4091" s="1" t="s">
        <v>3586</v>
      </c>
      <c r="K4091" s="2">
        <v>1</v>
      </c>
      <c r="M4091" s="2" t="s">
        <v>803</v>
      </c>
      <c r="N4091" s="2">
        <v>0.73</v>
      </c>
      <c r="O4091" s="2"/>
      <c r="R4091" s="4"/>
      <c r="T4091" s="2" t="s">
        <v>29</v>
      </c>
      <c r="U4091" s="2" t="s">
        <v>35</v>
      </c>
      <c r="W4091" s="2" t="s">
        <v>3658</v>
      </c>
      <c r="X4091" s="2" t="s">
        <v>1141</v>
      </c>
      <c r="Y4091" s="2"/>
    </row>
    <row r="4092" spans="1:27" ht="14.25" customHeight="1">
      <c r="A4092" s="1">
        <v>1366</v>
      </c>
      <c r="B4092" s="2">
        <v>1</v>
      </c>
      <c r="C4092" s="1" t="s">
        <v>3659</v>
      </c>
      <c r="D4092" s="1" t="s">
        <v>3660</v>
      </c>
      <c r="E4092" s="1">
        <v>2014</v>
      </c>
      <c r="F4092" s="1" t="s">
        <v>3661</v>
      </c>
      <c r="G4092" s="1" t="s">
        <v>3662</v>
      </c>
      <c r="H4092" s="8" t="str">
        <f>HYPERLINK("https://doi.org/"&amp;G4092)</f>
        <v>https://doi.org/10.5194/acp-14-13097-2014</v>
      </c>
      <c r="I4092" s="1" t="s">
        <v>3663</v>
      </c>
      <c r="J4092" s="1" t="s">
        <v>3664</v>
      </c>
      <c r="K4092" s="2">
        <v>11</v>
      </c>
      <c r="M4092" s="2" t="s">
        <v>189</v>
      </c>
      <c r="N4092" s="9">
        <f>S4092*Unit_conversion!$C$5</f>
        <v>0.75351498504348402</v>
      </c>
      <c r="R4092" s="10"/>
      <c r="S4092" s="2">
        <v>21.4</v>
      </c>
      <c r="U4092" s="2" t="s">
        <v>45</v>
      </c>
      <c r="X4092" s="2" t="s">
        <v>1141</v>
      </c>
    </row>
    <row r="4093" spans="1:27" ht="14.25" customHeight="1">
      <c r="A4093" s="1">
        <v>1366</v>
      </c>
      <c r="B4093" s="2">
        <v>1</v>
      </c>
      <c r="C4093" s="1" t="s">
        <v>3659</v>
      </c>
      <c r="D4093" s="1" t="s">
        <v>3660</v>
      </c>
      <c r="E4093" s="1">
        <v>2014</v>
      </c>
      <c r="F4093" s="1" t="s">
        <v>3661</v>
      </c>
      <c r="G4093" s="1" t="s">
        <v>3662</v>
      </c>
      <c r="H4093" s="8" t="str">
        <f>HYPERLINK("https://doi.org/"&amp;G4093)</f>
        <v>https://doi.org/10.5194/acp-14-13097-2014</v>
      </c>
      <c r="I4093" s="1" t="s">
        <v>3663</v>
      </c>
      <c r="J4093" s="1" t="s">
        <v>3664</v>
      </c>
      <c r="K4093" s="2">
        <v>11</v>
      </c>
      <c r="M4093" s="2" t="s">
        <v>3665</v>
      </c>
      <c r="N4093" s="9">
        <f>S4093*Unit_conversion!$C$5</f>
        <v>0.72534620055587717</v>
      </c>
      <c r="R4093" s="10"/>
      <c r="S4093" s="2">
        <v>20.6</v>
      </c>
      <c r="U4093" s="2" t="s">
        <v>45</v>
      </c>
      <c r="X4093" s="2" t="s">
        <v>1141</v>
      </c>
      <c r="Y4093" s="2"/>
    </row>
    <row r="4094" spans="1:27" ht="14.25" customHeight="1">
      <c r="A4094" s="1">
        <v>2853</v>
      </c>
      <c r="B4094" s="2">
        <v>1</v>
      </c>
      <c r="C4094" s="1" t="s">
        <v>3666</v>
      </c>
      <c r="D4094" s="1" t="s">
        <v>3667</v>
      </c>
      <c r="E4094" s="1">
        <v>2019</v>
      </c>
      <c r="F4094" s="1" t="s">
        <v>3668</v>
      </c>
      <c r="G4094" s="1" t="s">
        <v>3669</v>
      </c>
      <c r="H4094" s="8" t="str">
        <f>HYPERLINK("https://doi.org/"&amp;G4094)</f>
        <v>https://doi.org/10.5194/acp-19-5529-2019</v>
      </c>
      <c r="I4094" s="1" t="s">
        <v>3670</v>
      </c>
      <c r="J4094" s="1" t="s">
        <v>3664</v>
      </c>
      <c r="K4094" s="2">
        <v>6</v>
      </c>
      <c r="M4094" s="2" t="s">
        <v>189</v>
      </c>
      <c r="N4094" s="9">
        <f>S4094*Unit_conversion!$C$5</f>
        <v>2.5010359526933956</v>
      </c>
      <c r="R4094" s="10"/>
      <c r="S4094" s="2">
        <v>71.03</v>
      </c>
      <c r="U4094" s="2" t="s">
        <v>1295</v>
      </c>
      <c r="X4094" s="2" t="s">
        <v>1141</v>
      </c>
    </row>
    <row r="4095" spans="1:27" ht="14.25" customHeight="1">
      <c r="A4095" s="1">
        <v>2853</v>
      </c>
      <c r="B4095" s="2">
        <v>1</v>
      </c>
      <c r="C4095" s="1" t="s">
        <v>3666</v>
      </c>
      <c r="D4095" s="1" t="s">
        <v>3667</v>
      </c>
      <c r="E4095" s="1">
        <v>2019</v>
      </c>
      <c r="F4095" s="1" t="s">
        <v>3668</v>
      </c>
      <c r="G4095" s="1" t="s">
        <v>3669</v>
      </c>
      <c r="H4095" s="8" t="str">
        <f>HYPERLINK("https://doi.org/"&amp;G4095)</f>
        <v>https://doi.org/10.5194/acp-19-5529-2019</v>
      </c>
      <c r="I4095" s="1" t="s">
        <v>3670</v>
      </c>
      <c r="J4095" s="1" t="s">
        <v>3664</v>
      </c>
      <c r="K4095" s="2">
        <v>6</v>
      </c>
      <c r="M4095" s="2" t="s">
        <v>3665</v>
      </c>
      <c r="N4095" s="9">
        <f>S4095*Unit_conversion!$C$5</f>
        <v>2.6619501340788498</v>
      </c>
      <c r="R4095" s="10"/>
      <c r="S4095" s="2">
        <v>75.599999999999994</v>
      </c>
      <c r="U4095" s="2" t="s">
        <v>1295</v>
      </c>
      <c r="X4095" s="2" t="s">
        <v>1141</v>
      </c>
      <c r="Y4095" s="2"/>
    </row>
    <row r="4096" spans="1:27" ht="14.25" customHeight="1">
      <c r="A4096" s="1">
        <v>1363</v>
      </c>
      <c r="B4096" s="2">
        <v>1</v>
      </c>
      <c r="C4096" s="1" t="s">
        <v>3671</v>
      </c>
      <c r="D4096" s="1" t="s">
        <v>3672</v>
      </c>
      <c r="E4096" s="1">
        <v>2014</v>
      </c>
      <c r="F4096" s="1" t="s">
        <v>3673</v>
      </c>
      <c r="G4096" s="1" t="s">
        <v>3674</v>
      </c>
      <c r="H4096" s="8" t="str">
        <f>HYPERLINK("https://doi.org/"&amp;G4096)</f>
        <v>https://doi.org/10.5194/bg-11-7369-2014</v>
      </c>
      <c r="I4096" s="1" t="s">
        <v>3675</v>
      </c>
      <c r="J4096" s="1" t="s">
        <v>3676</v>
      </c>
      <c r="K4096" s="2" t="s">
        <v>2523</v>
      </c>
      <c r="L4096" s="2">
        <v>65</v>
      </c>
      <c r="M4096" s="2" t="s">
        <v>3677</v>
      </c>
      <c r="N4096" s="9">
        <f>S4096*Unit_conversion!$C$5</f>
        <v>2.9872995949107097</v>
      </c>
      <c r="R4096" s="10"/>
      <c r="S4096" s="2">
        <v>84.84</v>
      </c>
      <c r="U4096" s="1" t="s">
        <v>45</v>
      </c>
      <c r="V4096" s="2" t="s">
        <v>125</v>
      </c>
      <c r="X4096" s="2" t="s">
        <v>1141</v>
      </c>
      <c r="Y4096" s="2" t="s">
        <v>3678</v>
      </c>
      <c r="Z4096" s="2" t="s">
        <v>3679</v>
      </c>
      <c r="AA4096" s="2"/>
    </row>
    <row r="4097" spans="1:27" ht="14.25" customHeight="1">
      <c r="A4097" s="1">
        <v>1363</v>
      </c>
      <c r="B4097" s="2">
        <v>1</v>
      </c>
      <c r="C4097" s="1" t="s">
        <v>3671</v>
      </c>
      <c r="D4097" s="1" t="s">
        <v>3672</v>
      </c>
      <c r="E4097" s="1">
        <v>2014</v>
      </c>
      <c r="F4097" s="1" t="s">
        <v>3673</v>
      </c>
      <c r="G4097" s="1" t="s">
        <v>3674</v>
      </c>
      <c r="H4097" s="8" t="str">
        <f>HYPERLINK("https://doi.org/"&amp;G4097)</f>
        <v>https://doi.org/10.5194/bg-11-7369-2014</v>
      </c>
      <c r="I4097" s="1" t="s">
        <v>3675</v>
      </c>
      <c r="J4097" s="1" t="s">
        <v>3676</v>
      </c>
      <c r="K4097" s="2" t="s">
        <v>2523</v>
      </c>
      <c r="L4097" s="2">
        <v>32</v>
      </c>
      <c r="M4097" s="2" t="s">
        <v>3677</v>
      </c>
      <c r="N4097" s="9">
        <f>S4097*Unit_conversion!$C$5</f>
        <v>2.1358980837727914</v>
      </c>
      <c r="R4097" s="10"/>
      <c r="S4097" s="2">
        <v>60.66</v>
      </c>
      <c r="U4097" s="1" t="s">
        <v>45</v>
      </c>
      <c r="V4097" s="2" t="s">
        <v>27</v>
      </c>
      <c r="X4097" s="2" t="s">
        <v>1141</v>
      </c>
      <c r="Y4097" s="2" t="s">
        <v>3678</v>
      </c>
      <c r="Z4097" s="2" t="s">
        <v>3679</v>
      </c>
      <c r="AA4097" s="2"/>
    </row>
    <row r="4098" spans="1:27" ht="14.25" customHeight="1">
      <c r="A4098" s="1">
        <v>1363</v>
      </c>
      <c r="B4098" s="2">
        <v>1</v>
      </c>
      <c r="C4098" s="1" t="s">
        <v>3671</v>
      </c>
      <c r="D4098" s="1" t="s">
        <v>3672</v>
      </c>
      <c r="E4098" s="1">
        <v>2014</v>
      </c>
      <c r="F4098" s="1" t="s">
        <v>3673</v>
      </c>
      <c r="G4098" s="1" t="s">
        <v>3674</v>
      </c>
      <c r="H4098" s="8" t="str">
        <f>HYPERLINK("https://doi.org/"&amp;G4098)</f>
        <v>https://doi.org/10.5194/bg-11-7369-2014</v>
      </c>
      <c r="I4098" s="1" t="s">
        <v>3675</v>
      </c>
      <c r="J4098" s="1" t="s">
        <v>3676</v>
      </c>
      <c r="K4098" s="2" t="s">
        <v>2523</v>
      </c>
      <c r="L4098" s="2">
        <v>42</v>
      </c>
      <c r="M4098" s="2" t="s">
        <v>3677</v>
      </c>
      <c r="N4098" s="9">
        <f>S4098*Unit_conversion!$C$5</f>
        <v>2.7601887699793792</v>
      </c>
      <c r="R4098" s="10"/>
      <c r="S4098" s="2">
        <v>78.39</v>
      </c>
      <c r="U4098" s="1" t="s">
        <v>45</v>
      </c>
      <c r="V4098" s="2" t="s">
        <v>36</v>
      </c>
      <c r="X4098" s="2" t="s">
        <v>1141</v>
      </c>
      <c r="Y4098" s="2" t="s">
        <v>3678</v>
      </c>
      <c r="Z4098" s="2" t="s">
        <v>3679</v>
      </c>
      <c r="AA4098" s="2"/>
    </row>
    <row r="4099" spans="1:27" ht="14.25" customHeight="1">
      <c r="A4099" s="1">
        <v>1363</v>
      </c>
      <c r="B4099" s="2">
        <v>1</v>
      </c>
      <c r="C4099" s="1" t="s">
        <v>3671</v>
      </c>
      <c r="D4099" s="1" t="s">
        <v>3672</v>
      </c>
      <c r="E4099" s="1">
        <v>2014</v>
      </c>
      <c r="F4099" s="1" t="s">
        <v>3673</v>
      </c>
      <c r="G4099" s="1" t="s">
        <v>3674</v>
      </c>
      <c r="H4099" s="8" t="str">
        <f>HYPERLINK("https://doi.org/"&amp;G4099)</f>
        <v>https://doi.org/10.5194/bg-11-7369-2014</v>
      </c>
      <c r="I4099" s="1" t="s">
        <v>3675</v>
      </c>
      <c r="J4099" s="1" t="s">
        <v>3676</v>
      </c>
      <c r="K4099" s="2" t="s">
        <v>2523</v>
      </c>
      <c r="L4099" s="2">
        <v>31</v>
      </c>
      <c r="M4099" s="2" t="s">
        <v>3677</v>
      </c>
      <c r="N4099" s="9">
        <f>S4099*Unit_conversion!$C$5</f>
        <v>2.4563180073193203</v>
      </c>
      <c r="R4099" s="10"/>
      <c r="S4099" s="2">
        <v>69.760000000000005</v>
      </c>
      <c r="U4099" s="1" t="s">
        <v>45</v>
      </c>
      <c r="V4099" s="2" t="s">
        <v>29</v>
      </c>
      <c r="X4099" s="2" t="s">
        <v>1141</v>
      </c>
      <c r="Y4099" s="2" t="s">
        <v>3678</v>
      </c>
      <c r="Z4099" s="2" t="s">
        <v>3679</v>
      </c>
      <c r="AA4099" s="2"/>
    </row>
    <row r="4100" spans="1:27" ht="14.25" customHeight="1">
      <c r="A4100" s="1">
        <v>1363</v>
      </c>
      <c r="B4100" s="2">
        <v>1</v>
      </c>
      <c r="C4100" s="1" t="s">
        <v>3671</v>
      </c>
      <c r="D4100" s="1" t="s">
        <v>3672</v>
      </c>
      <c r="E4100" s="1">
        <v>2014</v>
      </c>
      <c r="F4100" s="1" t="s">
        <v>3673</v>
      </c>
      <c r="G4100" s="1" t="s">
        <v>3674</v>
      </c>
      <c r="H4100" s="8" t="str">
        <f>HYPERLINK("https://doi.org/"&amp;G4100)</f>
        <v>https://doi.org/10.5194/bg-11-7369-2014</v>
      </c>
      <c r="I4100" s="1" t="s">
        <v>3675</v>
      </c>
      <c r="J4100" s="1" t="s">
        <v>3676</v>
      </c>
      <c r="K4100" s="2" t="s">
        <v>2523</v>
      </c>
      <c r="L4100" s="2">
        <v>43</v>
      </c>
      <c r="M4100" s="2" t="s">
        <v>3677</v>
      </c>
      <c r="N4100" s="9">
        <f>S4100*Unit_conversion!$C$5</f>
        <v>2.3816707284271619</v>
      </c>
      <c r="R4100" s="10"/>
      <c r="S4100" s="2">
        <v>67.64</v>
      </c>
      <c r="U4100" s="1" t="s">
        <v>45</v>
      </c>
      <c r="V4100" s="2" t="s">
        <v>32</v>
      </c>
      <c r="X4100" s="2" t="s">
        <v>1141</v>
      </c>
      <c r="Y4100" s="2" t="s">
        <v>3678</v>
      </c>
      <c r="Z4100" s="2" t="s">
        <v>3679</v>
      </c>
      <c r="AA4100" s="2"/>
    </row>
    <row r="4101" spans="1:27" ht="14.25" customHeight="1">
      <c r="A4101" s="1">
        <v>1363</v>
      </c>
      <c r="B4101" s="2">
        <v>1</v>
      </c>
      <c r="C4101" s="1" t="s">
        <v>3671</v>
      </c>
      <c r="D4101" s="1" t="s">
        <v>3672</v>
      </c>
      <c r="E4101" s="1">
        <v>2014</v>
      </c>
      <c r="F4101" s="1" t="s">
        <v>3673</v>
      </c>
      <c r="G4101" s="1" t="s">
        <v>3674</v>
      </c>
      <c r="H4101" s="8" t="str">
        <f>HYPERLINK("https://doi.org/"&amp;G4101)</f>
        <v>https://doi.org/10.5194/bg-11-7369-2014</v>
      </c>
      <c r="I4101" s="1" t="s">
        <v>3675</v>
      </c>
      <c r="J4101" s="1" t="s">
        <v>3676</v>
      </c>
      <c r="K4101" s="2" t="s">
        <v>2523</v>
      </c>
      <c r="L4101" s="2">
        <v>74</v>
      </c>
      <c r="M4101" s="2" t="s">
        <v>3677</v>
      </c>
      <c r="N4101" s="9">
        <f>S4101*Unit_conversion!$C$5</f>
        <v>2.2954038259338656</v>
      </c>
      <c r="R4101" s="10"/>
      <c r="S4101" s="2">
        <v>65.19</v>
      </c>
      <c r="U4101" s="1" t="s">
        <v>45</v>
      </c>
      <c r="V4101" s="2" t="s">
        <v>30</v>
      </c>
      <c r="X4101" s="2" t="s">
        <v>1141</v>
      </c>
      <c r="Y4101" s="2" t="s">
        <v>3678</v>
      </c>
      <c r="Z4101" s="2" t="s">
        <v>3679</v>
      </c>
      <c r="AA4101" s="2"/>
    </row>
    <row r="4102" spans="1:27" ht="14.25" customHeight="1">
      <c r="A4102" s="1">
        <v>1363</v>
      </c>
      <c r="B4102" s="2">
        <v>1</v>
      </c>
      <c r="C4102" s="1" t="s">
        <v>3671</v>
      </c>
      <c r="D4102" s="1" t="s">
        <v>3672</v>
      </c>
      <c r="E4102" s="1">
        <v>2014</v>
      </c>
      <c r="F4102" s="1" t="s">
        <v>3673</v>
      </c>
      <c r="G4102" s="1" t="s">
        <v>3674</v>
      </c>
      <c r="H4102" s="8" t="str">
        <f>HYPERLINK("https://doi.org/"&amp;G4102)</f>
        <v>https://doi.org/10.5194/bg-11-7369-2014</v>
      </c>
      <c r="I4102" s="1" t="s">
        <v>3675</v>
      </c>
      <c r="J4102" s="1" t="s">
        <v>3676</v>
      </c>
      <c r="K4102" s="2" t="s">
        <v>2523</v>
      </c>
      <c r="L4102" s="2">
        <v>19</v>
      </c>
      <c r="M4102" s="2" t="s">
        <v>3677</v>
      </c>
      <c r="N4102" s="9">
        <f>S4102*Unit_conversion!$C$5</f>
        <v>4.9570018502066207</v>
      </c>
      <c r="R4102" s="10"/>
      <c r="S4102" s="2">
        <v>140.78</v>
      </c>
      <c r="U4102" s="1" t="s">
        <v>45</v>
      </c>
      <c r="V4102" s="2" t="s">
        <v>123</v>
      </c>
      <c r="X4102" s="2" t="s">
        <v>1141</v>
      </c>
      <c r="Y4102" s="2" t="s">
        <v>3678</v>
      </c>
      <c r="Z4102" s="2" t="s">
        <v>3679</v>
      </c>
      <c r="AA4102" s="2"/>
    </row>
    <row r="4103" spans="1:27" ht="14.25" customHeight="1">
      <c r="A4103" s="1">
        <v>1363</v>
      </c>
      <c r="B4103" s="2">
        <v>1</v>
      </c>
      <c r="C4103" s="1" t="s">
        <v>3671</v>
      </c>
      <c r="D4103" s="1" t="s">
        <v>3672</v>
      </c>
      <c r="E4103" s="1">
        <v>2014</v>
      </c>
      <c r="F4103" s="1" t="s">
        <v>3673</v>
      </c>
      <c r="G4103" s="1" t="s">
        <v>3674</v>
      </c>
      <c r="H4103" s="8" t="str">
        <f>HYPERLINK("https://doi.org/"&amp;G4103)</f>
        <v>https://doi.org/10.5194/bg-11-7369-2014</v>
      </c>
      <c r="I4103" s="1" t="s">
        <v>3675</v>
      </c>
      <c r="J4103" s="1" t="s">
        <v>3676</v>
      </c>
      <c r="K4103" s="2">
        <v>30</v>
      </c>
      <c r="L4103" s="2">
        <v>306</v>
      </c>
      <c r="M4103" s="2" t="s">
        <v>3677</v>
      </c>
      <c r="N4103" s="9">
        <f>S4103*Unit_conversion!$C$5</f>
        <v>2.7725126131927071</v>
      </c>
      <c r="R4103" s="10"/>
      <c r="S4103" s="2">
        <v>78.739999999999995</v>
      </c>
      <c r="U4103" s="1" t="s">
        <v>45</v>
      </c>
      <c r="X4103" s="2" t="s">
        <v>1141</v>
      </c>
      <c r="Y4103" s="2"/>
      <c r="Z4103" s="2" t="s">
        <v>3679</v>
      </c>
      <c r="AA4103" s="2"/>
    </row>
    <row r="4104" spans="1:27" ht="14.25" customHeight="1">
      <c r="A4104" s="1">
        <v>3187</v>
      </c>
      <c r="B4104" s="2">
        <v>1</v>
      </c>
      <c r="C4104" s="1" t="s">
        <v>460</v>
      </c>
      <c r="D4104" s="1" t="s">
        <v>461</v>
      </c>
      <c r="E4104" s="1">
        <v>2018</v>
      </c>
      <c r="F4104" s="1" t="s">
        <v>462</v>
      </c>
      <c r="G4104" s="1" t="s">
        <v>463</v>
      </c>
      <c r="H4104" s="8" t="str">
        <f>HYPERLINK("https://doi.org/"&amp;G4104)</f>
        <v>https://doi.org/10.1016/j.agrformet.2018.03.027</v>
      </c>
      <c r="I4104" s="1" t="s">
        <v>464</v>
      </c>
      <c r="J4104" s="1" t="s">
        <v>349</v>
      </c>
      <c r="K4104" s="2">
        <v>7</v>
      </c>
      <c r="M4104" s="2" t="s">
        <v>471</v>
      </c>
      <c r="N4104" s="9">
        <f>S4104*Unit_conversion!$C$5</f>
        <v>1.0137241317477526</v>
      </c>
      <c r="R4104" s="10"/>
      <c r="S4104" s="2">
        <v>28.79</v>
      </c>
      <c r="T4104" s="2"/>
      <c r="U4104" s="2" t="s">
        <v>35</v>
      </c>
      <c r="W4104" s="2" t="s">
        <v>473</v>
      </c>
      <c r="X4104" s="2" t="s">
        <v>28</v>
      </c>
    </row>
    <row r="4105" spans="1:27" ht="14.25" customHeight="1">
      <c r="A4105" s="1">
        <v>4394</v>
      </c>
      <c r="B4105" s="2">
        <v>1</v>
      </c>
      <c r="C4105" s="1" t="s">
        <v>3680</v>
      </c>
      <c r="D4105" s="1" t="s">
        <v>3681</v>
      </c>
      <c r="E4105" s="1">
        <v>2021</v>
      </c>
      <c r="F4105" s="1" t="s">
        <v>3682</v>
      </c>
      <c r="G4105" s="1" t="s">
        <v>3683</v>
      </c>
      <c r="H4105" s="8" t="str">
        <f>HYPERLINK("https://doi.org/"&amp;G4105)</f>
        <v>https://doi.org/10.5194/essd-13-3513-2021</v>
      </c>
      <c r="J4105" s="1" t="s">
        <v>3684</v>
      </c>
      <c r="K4105" s="2">
        <v>1</v>
      </c>
      <c r="M4105" s="2" t="s">
        <v>189</v>
      </c>
      <c r="N4105" s="9">
        <f t="shared" ref="N4105:N4187" si="83">P4105/R4105</f>
        <v>0.44</v>
      </c>
      <c r="O4105" s="15"/>
      <c r="P4105" s="2">
        <v>13.2</v>
      </c>
      <c r="R4105" s="10">
        <v>30</v>
      </c>
      <c r="U4105" s="2" t="s">
        <v>45</v>
      </c>
      <c r="V4105" s="2" t="s">
        <v>3685</v>
      </c>
      <c r="W4105" s="2" t="s">
        <v>3686</v>
      </c>
      <c r="X4105" s="2" t="s">
        <v>1141</v>
      </c>
      <c r="Y4105" s="2" t="s">
        <v>216</v>
      </c>
    </row>
    <row r="4106" spans="1:27" ht="14.25" customHeight="1">
      <c r="A4106" s="1">
        <v>4394</v>
      </c>
      <c r="B4106" s="2">
        <v>1</v>
      </c>
      <c r="C4106" s="1" t="s">
        <v>3680</v>
      </c>
      <c r="D4106" s="1" t="s">
        <v>3681</v>
      </c>
      <c r="E4106" s="1">
        <v>2021</v>
      </c>
      <c r="F4106" s="1" t="s">
        <v>3682</v>
      </c>
      <c r="G4106" s="1" t="s">
        <v>3683</v>
      </c>
      <c r="H4106" s="8" t="str">
        <f>HYPERLINK("https://doi.org/"&amp;G4106)</f>
        <v>https://doi.org/10.5194/essd-13-3513-2021</v>
      </c>
      <c r="J4106" s="1" t="s">
        <v>3684</v>
      </c>
      <c r="K4106" s="2">
        <v>1</v>
      </c>
      <c r="M4106" s="2" t="s">
        <v>189</v>
      </c>
      <c r="N4106" s="9">
        <f t="shared" si="83"/>
        <v>0.39333333333333337</v>
      </c>
      <c r="O4106" s="15"/>
      <c r="P4106" s="2">
        <v>11.8</v>
      </c>
      <c r="R4106" s="10">
        <v>30</v>
      </c>
      <c r="U4106" s="2" t="s">
        <v>45</v>
      </c>
      <c r="V4106" s="2" t="s">
        <v>3687</v>
      </c>
      <c r="W4106" s="2" t="s">
        <v>3688</v>
      </c>
      <c r="X4106" s="2" t="s">
        <v>1141</v>
      </c>
      <c r="Y4106" s="2" t="s">
        <v>216</v>
      </c>
    </row>
    <row r="4107" spans="1:27" ht="14.25" customHeight="1">
      <c r="A4107" s="1">
        <v>4394</v>
      </c>
      <c r="B4107" s="2">
        <v>1</v>
      </c>
      <c r="C4107" s="1" t="s">
        <v>3680</v>
      </c>
      <c r="D4107" s="1" t="s">
        <v>3681</v>
      </c>
      <c r="E4107" s="1">
        <v>2021</v>
      </c>
      <c r="F4107" s="1" t="s">
        <v>3682</v>
      </c>
      <c r="G4107" s="1" t="s">
        <v>3683</v>
      </c>
      <c r="H4107" s="8" t="str">
        <f>HYPERLINK("https://doi.org/"&amp;G4107)</f>
        <v>https://doi.org/10.5194/essd-13-3513-2021</v>
      </c>
      <c r="J4107" s="1" t="s">
        <v>3684</v>
      </c>
      <c r="K4107" s="2">
        <v>1</v>
      </c>
      <c r="M4107" s="2" t="s">
        <v>189</v>
      </c>
      <c r="N4107" s="9">
        <f t="shared" si="83"/>
        <v>0.31</v>
      </c>
      <c r="O4107" s="15"/>
      <c r="P4107" s="2">
        <v>9.3000000000000007</v>
      </c>
      <c r="R4107" s="10">
        <v>30</v>
      </c>
      <c r="U4107" s="2" t="s">
        <v>45</v>
      </c>
      <c r="V4107" s="2" t="s">
        <v>36</v>
      </c>
      <c r="W4107" s="2" t="s">
        <v>1916</v>
      </c>
      <c r="X4107" s="2" t="s">
        <v>1141</v>
      </c>
      <c r="Y4107" s="2" t="s">
        <v>216</v>
      </c>
    </row>
    <row r="4108" spans="1:27" ht="14.25" customHeight="1">
      <c r="A4108" s="1">
        <v>4394</v>
      </c>
      <c r="B4108" s="2">
        <v>1</v>
      </c>
      <c r="C4108" s="1" t="s">
        <v>3680</v>
      </c>
      <c r="D4108" s="1" t="s">
        <v>3681</v>
      </c>
      <c r="E4108" s="1">
        <v>2021</v>
      </c>
      <c r="F4108" s="1" t="s">
        <v>3682</v>
      </c>
      <c r="G4108" s="1" t="s">
        <v>3683</v>
      </c>
      <c r="H4108" s="8" t="str">
        <f>HYPERLINK("https://doi.org/"&amp;G4108)</f>
        <v>https://doi.org/10.5194/essd-13-3513-2021</v>
      </c>
      <c r="J4108" s="1" t="s">
        <v>3684</v>
      </c>
      <c r="K4108" s="2">
        <v>1</v>
      </c>
      <c r="M4108" s="2" t="s">
        <v>189</v>
      </c>
      <c r="N4108" s="9">
        <f t="shared" si="83"/>
        <v>0.45666666666666667</v>
      </c>
      <c r="O4108" s="15"/>
      <c r="P4108" s="2">
        <v>13.7</v>
      </c>
      <c r="R4108" s="10">
        <v>30</v>
      </c>
      <c r="U4108" s="2" t="s">
        <v>45</v>
      </c>
      <c r="V4108" s="2" t="s">
        <v>3689</v>
      </c>
      <c r="W4108" s="2" t="s">
        <v>3690</v>
      </c>
      <c r="X4108" s="2" t="s">
        <v>1141</v>
      </c>
      <c r="Y4108" s="2" t="s">
        <v>216</v>
      </c>
    </row>
    <row r="4109" spans="1:27" ht="14.25" customHeight="1">
      <c r="A4109" s="1">
        <v>4394</v>
      </c>
      <c r="B4109" s="2">
        <v>1</v>
      </c>
      <c r="C4109" s="1" t="s">
        <v>3680</v>
      </c>
      <c r="D4109" s="1" t="s">
        <v>3681</v>
      </c>
      <c r="E4109" s="1">
        <v>2021</v>
      </c>
      <c r="F4109" s="1" t="s">
        <v>3682</v>
      </c>
      <c r="G4109" s="1" t="s">
        <v>3683</v>
      </c>
      <c r="H4109" s="8" t="str">
        <f>HYPERLINK("https://doi.org/"&amp;G4109)</f>
        <v>https://doi.org/10.5194/essd-13-3513-2021</v>
      </c>
      <c r="J4109" s="1" t="s">
        <v>3684</v>
      </c>
      <c r="K4109" s="2">
        <v>1</v>
      </c>
      <c r="M4109" s="2" t="s">
        <v>189</v>
      </c>
      <c r="N4109" s="9">
        <f t="shared" si="83"/>
        <v>0.48333333333333334</v>
      </c>
      <c r="O4109" s="15"/>
      <c r="P4109" s="2">
        <v>14.5</v>
      </c>
      <c r="R4109" s="10">
        <v>30</v>
      </c>
      <c r="U4109" s="2" t="s">
        <v>45</v>
      </c>
      <c r="V4109" s="2" t="s">
        <v>3689</v>
      </c>
      <c r="W4109" s="2" t="s">
        <v>3691</v>
      </c>
      <c r="X4109" s="2" t="s">
        <v>1141</v>
      </c>
      <c r="Y4109" s="2" t="s">
        <v>216</v>
      </c>
    </row>
    <row r="4110" spans="1:27" ht="14.25" customHeight="1">
      <c r="A4110" s="1">
        <v>4394</v>
      </c>
      <c r="B4110" s="2">
        <v>1</v>
      </c>
      <c r="C4110" s="1" t="s">
        <v>3680</v>
      </c>
      <c r="D4110" s="1" t="s">
        <v>3681</v>
      </c>
      <c r="E4110" s="1">
        <v>2021</v>
      </c>
      <c r="F4110" s="1" t="s">
        <v>3682</v>
      </c>
      <c r="G4110" s="1" t="s">
        <v>3683</v>
      </c>
      <c r="H4110" s="8" t="str">
        <f>HYPERLINK("https://doi.org/"&amp;G4110)</f>
        <v>https://doi.org/10.5194/essd-13-3513-2021</v>
      </c>
      <c r="J4110" s="1" t="s">
        <v>3684</v>
      </c>
      <c r="K4110" s="2">
        <v>1</v>
      </c>
      <c r="M4110" s="2" t="s">
        <v>189</v>
      </c>
      <c r="N4110" s="9">
        <f t="shared" si="83"/>
        <v>0.36000000000000004</v>
      </c>
      <c r="O4110" s="15"/>
      <c r="P4110" s="2">
        <v>10.8</v>
      </c>
      <c r="R4110" s="10">
        <v>30</v>
      </c>
      <c r="U4110" s="2" t="s">
        <v>45</v>
      </c>
      <c r="V4110" s="2" t="s">
        <v>3692</v>
      </c>
      <c r="W4110" s="2" t="s">
        <v>3693</v>
      </c>
      <c r="X4110" s="2" t="s">
        <v>1141</v>
      </c>
      <c r="Y4110" s="2" t="s">
        <v>216</v>
      </c>
    </row>
    <row r="4111" spans="1:27" ht="14.25" customHeight="1">
      <c r="A4111" s="1">
        <v>4278</v>
      </c>
      <c r="B4111" s="2">
        <v>1</v>
      </c>
      <c r="C4111" s="1" t="s">
        <v>3694</v>
      </c>
      <c r="D4111" s="1" t="s">
        <v>3695</v>
      </c>
      <c r="E4111" s="1">
        <v>2021</v>
      </c>
      <c r="F4111" s="1" t="s">
        <v>3696</v>
      </c>
      <c r="G4111" s="1" t="s">
        <v>3697</v>
      </c>
      <c r="H4111" s="8" t="str">
        <f>HYPERLINK("https://doi.org/"&amp;G4111)</f>
        <v>https://doi.org/10.5194/essd-13-447-2021</v>
      </c>
      <c r="J4111" s="1" t="s">
        <v>3698</v>
      </c>
      <c r="K4111" s="2">
        <v>645</v>
      </c>
      <c r="L4111" s="2">
        <v>35658</v>
      </c>
      <c r="M4111" s="2" t="s">
        <v>134</v>
      </c>
      <c r="N4111" s="9">
        <f t="shared" si="83"/>
        <v>0.8676666666666667</v>
      </c>
      <c r="O4111" s="15"/>
      <c r="P4111" s="2">
        <v>26.03</v>
      </c>
      <c r="R4111" s="10">
        <v>30</v>
      </c>
      <c r="U4111" s="2" t="s">
        <v>45</v>
      </c>
      <c r="V4111" s="2" t="s">
        <v>3699</v>
      </c>
      <c r="X4111" s="2" t="s">
        <v>1141</v>
      </c>
      <c r="Y4111" s="2" t="s">
        <v>216</v>
      </c>
    </row>
    <row r="4112" spans="1:27" ht="14.25" customHeight="1">
      <c r="A4112" s="1">
        <v>4278</v>
      </c>
      <c r="B4112" s="2">
        <v>1</v>
      </c>
      <c r="C4112" s="1" t="s">
        <v>3694</v>
      </c>
      <c r="D4112" s="1" t="s">
        <v>3695</v>
      </c>
      <c r="E4112" s="1">
        <v>2021</v>
      </c>
      <c r="F4112" s="1" t="s">
        <v>3696</v>
      </c>
      <c r="G4112" s="1" t="s">
        <v>3697</v>
      </c>
      <c r="H4112" s="8" t="str">
        <f>HYPERLINK("https://doi.org/"&amp;G4112)</f>
        <v>https://doi.org/10.5194/essd-13-447-2021</v>
      </c>
      <c r="J4112" s="1" t="s">
        <v>3698</v>
      </c>
      <c r="K4112" s="2">
        <v>645</v>
      </c>
      <c r="L4112" s="2">
        <v>25203</v>
      </c>
      <c r="M4112" s="2" t="s">
        <v>3700</v>
      </c>
      <c r="N4112" s="9">
        <f t="shared" si="83"/>
        <v>0.94</v>
      </c>
      <c r="O4112" s="15"/>
      <c r="P4112" s="2">
        <v>28.2</v>
      </c>
      <c r="R4112" s="10">
        <v>30</v>
      </c>
      <c r="U4112" s="2" t="s">
        <v>45</v>
      </c>
      <c r="X4112" s="2" t="s">
        <v>1141</v>
      </c>
      <c r="Y4112" s="2" t="s">
        <v>216</v>
      </c>
    </row>
    <row r="4113" spans="1:25" ht="14.25" customHeight="1">
      <c r="A4113" s="1">
        <v>4278</v>
      </c>
      <c r="B4113" s="2">
        <v>1</v>
      </c>
      <c r="C4113" s="1" t="s">
        <v>3694</v>
      </c>
      <c r="D4113" s="1" t="s">
        <v>3695</v>
      </c>
      <c r="E4113" s="1">
        <v>2021</v>
      </c>
      <c r="F4113" s="1" t="s">
        <v>3696</v>
      </c>
      <c r="G4113" s="1" t="s">
        <v>3697</v>
      </c>
      <c r="H4113" s="8" t="str">
        <f>HYPERLINK("https://doi.org/"&amp;G4113)</f>
        <v>https://doi.org/10.5194/essd-13-447-2021</v>
      </c>
      <c r="J4113" s="1" t="s">
        <v>3698</v>
      </c>
      <c r="K4113" s="2">
        <v>645</v>
      </c>
      <c r="L4113" s="2">
        <v>30966</v>
      </c>
      <c r="M4113" s="2" t="s">
        <v>803</v>
      </c>
      <c r="N4113" s="9">
        <f t="shared" si="83"/>
        <v>1.1283333333333334</v>
      </c>
      <c r="O4113" s="15"/>
      <c r="P4113" s="2">
        <v>33.85</v>
      </c>
      <c r="R4113" s="10">
        <v>30</v>
      </c>
      <c r="U4113" s="2" t="s">
        <v>45</v>
      </c>
      <c r="X4113" s="2" t="s">
        <v>1141</v>
      </c>
      <c r="Y4113" s="2" t="s">
        <v>216</v>
      </c>
    </row>
    <row r="4114" spans="1:25" ht="14.25" customHeight="1">
      <c r="A4114" s="1">
        <v>4278</v>
      </c>
      <c r="B4114" s="2">
        <v>1</v>
      </c>
      <c r="C4114" s="1" t="s">
        <v>3694</v>
      </c>
      <c r="D4114" s="1" t="s">
        <v>3695</v>
      </c>
      <c r="E4114" s="1">
        <v>2021</v>
      </c>
      <c r="F4114" s="1" t="s">
        <v>3696</v>
      </c>
      <c r="G4114" s="1" t="s">
        <v>3697</v>
      </c>
      <c r="H4114" s="8" t="str">
        <f>HYPERLINK("https://doi.org/"&amp;G4114)</f>
        <v>https://doi.org/10.5194/essd-13-447-2021</v>
      </c>
      <c r="J4114" s="1" t="s">
        <v>3698</v>
      </c>
      <c r="K4114" s="2">
        <v>645</v>
      </c>
      <c r="L4114" s="2">
        <v>33636</v>
      </c>
      <c r="M4114" s="2" t="s">
        <v>3701</v>
      </c>
      <c r="N4114" s="9">
        <f t="shared" si="83"/>
        <v>0.97933333333333328</v>
      </c>
      <c r="O4114" s="15"/>
      <c r="P4114" s="2">
        <v>29.38</v>
      </c>
      <c r="R4114" s="10">
        <v>30</v>
      </c>
      <c r="U4114" s="2" t="s">
        <v>45</v>
      </c>
      <c r="X4114" s="2" t="s">
        <v>1141</v>
      </c>
      <c r="Y4114" s="2" t="s">
        <v>216</v>
      </c>
    </row>
    <row r="4115" spans="1:25" ht="14.25" customHeight="1">
      <c r="A4115" s="1">
        <v>4278</v>
      </c>
      <c r="B4115" s="2">
        <v>1</v>
      </c>
      <c r="C4115" s="1" t="s">
        <v>3694</v>
      </c>
      <c r="D4115" s="1" t="s">
        <v>3695</v>
      </c>
      <c r="E4115" s="1">
        <v>2021</v>
      </c>
      <c r="F4115" s="1" t="s">
        <v>3696</v>
      </c>
      <c r="G4115" s="1" t="s">
        <v>3697</v>
      </c>
      <c r="H4115" s="8" t="str">
        <f>HYPERLINK("https://doi.org/"&amp;G4115)</f>
        <v>https://doi.org/10.5194/essd-13-447-2021</v>
      </c>
      <c r="J4115" s="1" t="s">
        <v>3698</v>
      </c>
      <c r="K4115" s="2">
        <v>645</v>
      </c>
      <c r="L4115" s="2">
        <v>38315</v>
      </c>
      <c r="M4115" s="2" t="s">
        <v>3702</v>
      </c>
      <c r="N4115" s="9">
        <f t="shared" si="83"/>
        <v>1.048</v>
      </c>
      <c r="O4115" s="15"/>
      <c r="P4115" s="2">
        <v>31.44</v>
      </c>
      <c r="R4115" s="10">
        <v>30</v>
      </c>
      <c r="U4115" s="2" t="s">
        <v>45</v>
      </c>
      <c r="X4115" s="2" t="s">
        <v>1141</v>
      </c>
      <c r="Y4115" s="2" t="s">
        <v>216</v>
      </c>
    </row>
    <row r="4116" spans="1:25" ht="14.25" customHeight="1">
      <c r="A4116" s="1">
        <v>4278</v>
      </c>
      <c r="B4116" s="2">
        <v>1</v>
      </c>
      <c r="C4116" s="1" t="s">
        <v>3694</v>
      </c>
      <c r="D4116" s="1" t="s">
        <v>3695</v>
      </c>
      <c r="E4116" s="1">
        <v>2021</v>
      </c>
      <c r="F4116" s="1" t="s">
        <v>3696</v>
      </c>
      <c r="G4116" s="1" t="s">
        <v>3697</v>
      </c>
      <c r="H4116" s="8" t="str">
        <f>HYPERLINK("https://doi.org/"&amp;G4116)</f>
        <v>https://doi.org/10.5194/essd-13-447-2021</v>
      </c>
      <c r="J4116" s="1" t="s">
        <v>3698</v>
      </c>
      <c r="K4116" s="2">
        <v>645</v>
      </c>
      <c r="L4116" s="2">
        <v>30064</v>
      </c>
      <c r="M4116" s="2" t="s">
        <v>189</v>
      </c>
      <c r="N4116" s="9">
        <f t="shared" si="83"/>
        <v>1.1343333333333334</v>
      </c>
      <c r="O4116" s="15"/>
      <c r="P4116" s="2">
        <v>34.03</v>
      </c>
      <c r="R4116" s="10">
        <v>30</v>
      </c>
      <c r="U4116" s="2" t="s">
        <v>45</v>
      </c>
      <c r="X4116" s="2" t="s">
        <v>1141</v>
      </c>
      <c r="Y4116" s="2" t="s">
        <v>216</v>
      </c>
    </row>
    <row r="4117" spans="1:25" ht="14.25" customHeight="1">
      <c r="A4117" s="1">
        <v>4278</v>
      </c>
      <c r="B4117" s="2">
        <v>1</v>
      </c>
      <c r="C4117" s="1" t="s">
        <v>3694</v>
      </c>
      <c r="D4117" s="1" t="s">
        <v>3695</v>
      </c>
      <c r="E4117" s="1">
        <v>2021</v>
      </c>
      <c r="F4117" s="1" t="s">
        <v>3696</v>
      </c>
      <c r="G4117" s="1" t="s">
        <v>3697</v>
      </c>
      <c r="H4117" s="8" t="str">
        <f>HYPERLINK("https://doi.org/"&amp;G4117)</f>
        <v>https://doi.org/10.5194/essd-13-447-2021</v>
      </c>
      <c r="J4117" s="1" t="s">
        <v>3698</v>
      </c>
      <c r="K4117" s="2">
        <v>645</v>
      </c>
      <c r="L4117" s="2">
        <v>34954</v>
      </c>
      <c r="M4117" s="2" t="s">
        <v>3194</v>
      </c>
      <c r="N4117" s="9">
        <f t="shared" si="83"/>
        <v>0.97399999999999998</v>
      </c>
      <c r="O4117" s="15"/>
      <c r="P4117" s="2">
        <v>29.22</v>
      </c>
      <c r="R4117" s="10">
        <v>30</v>
      </c>
      <c r="U4117" s="2" t="s">
        <v>45</v>
      </c>
      <c r="X4117" s="2" t="s">
        <v>1141</v>
      </c>
      <c r="Y4117" s="2" t="s">
        <v>216</v>
      </c>
    </row>
    <row r="4118" spans="1:25" ht="14.25" customHeight="1">
      <c r="A4118" s="1">
        <v>4278</v>
      </c>
      <c r="B4118" s="2">
        <v>1</v>
      </c>
      <c r="C4118" s="1" t="s">
        <v>3694</v>
      </c>
      <c r="D4118" s="1" t="s">
        <v>3695</v>
      </c>
      <c r="E4118" s="1">
        <v>2021</v>
      </c>
      <c r="F4118" s="1" t="s">
        <v>3696</v>
      </c>
      <c r="G4118" s="1" t="s">
        <v>3697</v>
      </c>
      <c r="H4118" s="8" t="str">
        <f>HYPERLINK("https://doi.org/"&amp;G4118)</f>
        <v>https://doi.org/10.5194/essd-13-447-2021</v>
      </c>
      <c r="J4118" s="1" t="s">
        <v>3698</v>
      </c>
      <c r="K4118" s="2">
        <v>645</v>
      </c>
      <c r="L4118" s="2">
        <v>34656</v>
      </c>
      <c r="M4118" s="2" t="s">
        <v>3703</v>
      </c>
      <c r="N4118" s="9">
        <f t="shared" si="83"/>
        <v>1.0409999999999999</v>
      </c>
      <c r="O4118" s="15"/>
      <c r="P4118" s="2">
        <v>31.23</v>
      </c>
      <c r="R4118" s="10">
        <v>30</v>
      </c>
      <c r="U4118" s="2" t="s">
        <v>45</v>
      </c>
      <c r="X4118" s="2" t="s">
        <v>1141</v>
      </c>
      <c r="Y4118" s="2" t="s">
        <v>216</v>
      </c>
    </row>
    <row r="4119" spans="1:25" ht="14.25" customHeight="1">
      <c r="A4119" s="1">
        <v>4278</v>
      </c>
      <c r="B4119" s="2">
        <v>1</v>
      </c>
      <c r="C4119" s="1" t="s">
        <v>3694</v>
      </c>
      <c r="D4119" s="1" t="s">
        <v>3695</v>
      </c>
      <c r="E4119" s="1">
        <v>2021</v>
      </c>
      <c r="F4119" s="1" t="s">
        <v>3696</v>
      </c>
      <c r="G4119" s="1" t="s">
        <v>3697</v>
      </c>
      <c r="H4119" s="8" t="str">
        <f>HYPERLINK("https://doi.org/"&amp;G4119)</f>
        <v>https://doi.org/10.5194/essd-13-447-2021</v>
      </c>
      <c r="J4119" s="1" t="s">
        <v>3698</v>
      </c>
      <c r="K4119" s="2">
        <v>645</v>
      </c>
      <c r="L4119" s="2">
        <v>40773</v>
      </c>
      <c r="M4119" s="2" t="s">
        <v>3704</v>
      </c>
      <c r="N4119" s="9">
        <f t="shared" si="83"/>
        <v>1.1786666666666668</v>
      </c>
      <c r="O4119" s="15"/>
      <c r="P4119" s="2">
        <v>35.36</v>
      </c>
      <c r="R4119" s="10">
        <v>30</v>
      </c>
      <c r="U4119" s="2" t="s">
        <v>45</v>
      </c>
      <c r="X4119" s="2" t="s">
        <v>1141</v>
      </c>
      <c r="Y4119" s="2" t="s">
        <v>216</v>
      </c>
    </row>
    <row r="4120" spans="1:25" ht="14.25" customHeight="1">
      <c r="A4120" s="1">
        <v>4278</v>
      </c>
      <c r="B4120" s="2">
        <v>1</v>
      </c>
      <c r="C4120" s="1" t="s">
        <v>3694</v>
      </c>
      <c r="D4120" s="1" t="s">
        <v>3695</v>
      </c>
      <c r="E4120" s="1">
        <v>2021</v>
      </c>
      <c r="F4120" s="1" t="s">
        <v>3696</v>
      </c>
      <c r="G4120" s="1" t="s">
        <v>3697</v>
      </c>
      <c r="H4120" s="8" t="str">
        <f>HYPERLINK("https://doi.org/"&amp;G4120)</f>
        <v>https://doi.org/10.5194/essd-13-447-2021</v>
      </c>
      <c r="J4120" s="1" t="s">
        <v>3698</v>
      </c>
      <c r="K4120" s="2">
        <v>645</v>
      </c>
      <c r="L4120" s="2">
        <v>38822</v>
      </c>
      <c r="M4120" s="2" t="s">
        <v>3705</v>
      </c>
      <c r="N4120" s="9">
        <f t="shared" si="83"/>
        <v>1.046</v>
      </c>
      <c r="O4120" s="15"/>
      <c r="P4120" s="2">
        <v>31.38</v>
      </c>
      <c r="R4120" s="10">
        <v>30</v>
      </c>
      <c r="U4120" s="2" t="s">
        <v>45</v>
      </c>
      <c r="X4120" s="2" t="s">
        <v>1141</v>
      </c>
      <c r="Y4120" s="2" t="s">
        <v>216</v>
      </c>
    </row>
    <row r="4121" spans="1:25" ht="14.25" customHeight="1">
      <c r="A4121" s="1">
        <v>4278</v>
      </c>
      <c r="B4121" s="2">
        <v>1</v>
      </c>
      <c r="C4121" s="1" t="s">
        <v>3694</v>
      </c>
      <c r="D4121" s="1" t="s">
        <v>3695</v>
      </c>
      <c r="E4121" s="1">
        <v>2021</v>
      </c>
      <c r="F4121" s="1" t="s">
        <v>3696</v>
      </c>
      <c r="G4121" s="1" t="s">
        <v>3697</v>
      </c>
      <c r="H4121" s="8" t="str">
        <f>HYPERLINK("https://doi.org/"&amp;G4121)</f>
        <v>https://doi.org/10.5194/essd-13-447-2021</v>
      </c>
      <c r="J4121" s="1" t="s">
        <v>3698</v>
      </c>
      <c r="K4121" s="2">
        <v>645</v>
      </c>
      <c r="L4121" s="2">
        <v>36543</v>
      </c>
      <c r="M4121" s="2" t="s">
        <v>3706</v>
      </c>
      <c r="N4121" s="9">
        <f t="shared" si="83"/>
        <v>1.1439999999999999</v>
      </c>
      <c r="O4121" s="15"/>
      <c r="P4121" s="2">
        <v>34.32</v>
      </c>
      <c r="R4121" s="10">
        <v>30</v>
      </c>
      <c r="U4121" s="2" t="s">
        <v>45</v>
      </c>
      <c r="X4121" s="2" t="s">
        <v>1141</v>
      </c>
      <c r="Y4121" s="2" t="s">
        <v>216</v>
      </c>
    </row>
    <row r="4122" spans="1:25" ht="14.25" customHeight="1">
      <c r="A4122" s="1">
        <v>4278</v>
      </c>
      <c r="B4122" s="2">
        <v>1</v>
      </c>
      <c r="C4122" s="1" t="s">
        <v>3694</v>
      </c>
      <c r="D4122" s="1" t="s">
        <v>3695</v>
      </c>
      <c r="E4122" s="1">
        <v>2021</v>
      </c>
      <c r="F4122" s="1" t="s">
        <v>3696</v>
      </c>
      <c r="G4122" s="1" t="s">
        <v>3697</v>
      </c>
      <c r="H4122" s="8" t="str">
        <f>HYPERLINK("https://doi.org/"&amp;G4122)</f>
        <v>https://doi.org/10.5194/essd-13-447-2021</v>
      </c>
      <c r="J4122" s="1" t="s">
        <v>3698</v>
      </c>
      <c r="K4122" s="2">
        <v>645</v>
      </c>
      <c r="L4122" s="2">
        <v>31545</v>
      </c>
      <c r="M4122" s="2" t="s">
        <v>3707</v>
      </c>
      <c r="N4122" s="9">
        <f t="shared" si="83"/>
        <v>1.0906666666666667</v>
      </c>
      <c r="O4122" s="15"/>
      <c r="P4122" s="2">
        <v>32.72</v>
      </c>
      <c r="R4122" s="10">
        <v>30</v>
      </c>
      <c r="U4122" s="2" t="s">
        <v>45</v>
      </c>
      <c r="X4122" s="2" t="s">
        <v>1141</v>
      </c>
      <c r="Y4122" s="2" t="s">
        <v>216</v>
      </c>
    </row>
    <row r="4123" spans="1:25" ht="14.25" customHeight="1">
      <c r="A4123" s="1">
        <v>4278</v>
      </c>
      <c r="B4123" s="2">
        <v>1</v>
      </c>
      <c r="C4123" s="1" t="s">
        <v>3694</v>
      </c>
      <c r="D4123" s="1" t="s">
        <v>3695</v>
      </c>
      <c r="E4123" s="1">
        <v>2021</v>
      </c>
      <c r="F4123" s="1" t="s">
        <v>3696</v>
      </c>
      <c r="G4123" s="1" t="s">
        <v>3697</v>
      </c>
      <c r="H4123" s="8" t="str">
        <f>HYPERLINK("https://doi.org/"&amp;G4123)</f>
        <v>https://doi.org/10.5194/essd-13-447-2021</v>
      </c>
      <c r="J4123" s="1" t="s">
        <v>3698</v>
      </c>
      <c r="K4123" s="2">
        <v>645</v>
      </c>
      <c r="L4123" s="2">
        <v>35658</v>
      </c>
      <c r="M4123" s="2" t="s">
        <v>134</v>
      </c>
      <c r="N4123" s="9">
        <f t="shared" si="83"/>
        <v>0.67800000000000005</v>
      </c>
      <c r="O4123" s="15"/>
      <c r="P4123" s="2">
        <v>20.34</v>
      </c>
      <c r="R4123" s="10">
        <v>30</v>
      </c>
      <c r="U4123" s="2" t="s">
        <v>4</v>
      </c>
      <c r="V4123" s="2" t="s">
        <v>3699</v>
      </c>
      <c r="X4123" s="2" t="s">
        <v>1141</v>
      </c>
      <c r="Y4123" s="2" t="s">
        <v>216</v>
      </c>
    </row>
    <row r="4124" spans="1:25" ht="14.25" customHeight="1">
      <c r="A4124" s="1">
        <v>4278</v>
      </c>
      <c r="B4124" s="2">
        <v>1</v>
      </c>
      <c r="C4124" s="1" t="s">
        <v>3694</v>
      </c>
      <c r="D4124" s="1" t="s">
        <v>3695</v>
      </c>
      <c r="E4124" s="1">
        <v>2021</v>
      </c>
      <c r="F4124" s="1" t="s">
        <v>3696</v>
      </c>
      <c r="G4124" s="1" t="s">
        <v>3697</v>
      </c>
      <c r="H4124" s="8" t="str">
        <f>HYPERLINK("https://doi.org/"&amp;G4124)</f>
        <v>https://doi.org/10.5194/essd-13-447-2021</v>
      </c>
      <c r="J4124" s="1" t="s">
        <v>3698</v>
      </c>
      <c r="K4124" s="2">
        <v>645</v>
      </c>
      <c r="L4124" s="2">
        <v>25203</v>
      </c>
      <c r="M4124" s="2" t="s">
        <v>3700</v>
      </c>
      <c r="N4124" s="9">
        <f t="shared" si="83"/>
        <v>0.74133333333333329</v>
      </c>
      <c r="O4124" s="15"/>
      <c r="P4124" s="2">
        <v>22.24</v>
      </c>
      <c r="R4124" s="10">
        <v>30</v>
      </c>
      <c r="U4124" s="2" t="s">
        <v>4</v>
      </c>
      <c r="X4124" s="2" t="s">
        <v>1141</v>
      </c>
      <c r="Y4124" s="2" t="s">
        <v>216</v>
      </c>
    </row>
    <row r="4125" spans="1:25" ht="14.25" customHeight="1">
      <c r="A4125" s="1">
        <v>4278</v>
      </c>
      <c r="B4125" s="2">
        <v>1</v>
      </c>
      <c r="C4125" s="1" t="s">
        <v>3694</v>
      </c>
      <c r="D4125" s="1" t="s">
        <v>3695</v>
      </c>
      <c r="E4125" s="1">
        <v>2021</v>
      </c>
      <c r="F4125" s="1" t="s">
        <v>3696</v>
      </c>
      <c r="G4125" s="1" t="s">
        <v>3697</v>
      </c>
      <c r="H4125" s="8" t="str">
        <f>HYPERLINK("https://doi.org/"&amp;G4125)</f>
        <v>https://doi.org/10.5194/essd-13-447-2021</v>
      </c>
      <c r="J4125" s="1" t="s">
        <v>3698</v>
      </c>
      <c r="K4125" s="2">
        <v>645</v>
      </c>
      <c r="L4125" s="2">
        <v>30966</v>
      </c>
      <c r="M4125" s="2" t="s">
        <v>803</v>
      </c>
      <c r="N4125" s="9">
        <f t="shared" si="83"/>
        <v>0.84666666666666657</v>
      </c>
      <c r="O4125" s="15"/>
      <c r="P4125" s="2">
        <v>25.4</v>
      </c>
      <c r="R4125" s="10">
        <v>30</v>
      </c>
      <c r="U4125" s="2" t="s">
        <v>4</v>
      </c>
      <c r="X4125" s="2" t="s">
        <v>1141</v>
      </c>
      <c r="Y4125" s="2" t="s">
        <v>216</v>
      </c>
    </row>
    <row r="4126" spans="1:25" ht="14.25" customHeight="1">
      <c r="A4126" s="1">
        <v>4278</v>
      </c>
      <c r="B4126" s="2">
        <v>1</v>
      </c>
      <c r="C4126" s="1" t="s">
        <v>3694</v>
      </c>
      <c r="D4126" s="1" t="s">
        <v>3695</v>
      </c>
      <c r="E4126" s="1">
        <v>2021</v>
      </c>
      <c r="F4126" s="1" t="s">
        <v>3696</v>
      </c>
      <c r="G4126" s="1" t="s">
        <v>3697</v>
      </c>
      <c r="H4126" s="8" t="str">
        <f>HYPERLINK("https://doi.org/"&amp;G4126)</f>
        <v>https://doi.org/10.5194/essd-13-447-2021</v>
      </c>
      <c r="J4126" s="1" t="s">
        <v>3698</v>
      </c>
      <c r="K4126" s="2">
        <v>645</v>
      </c>
      <c r="L4126" s="2">
        <v>33636</v>
      </c>
      <c r="M4126" s="2" t="s">
        <v>3701</v>
      </c>
      <c r="N4126" s="9">
        <f t="shared" si="83"/>
        <v>0.7526666666666666</v>
      </c>
      <c r="O4126" s="15"/>
      <c r="P4126" s="2">
        <v>22.58</v>
      </c>
      <c r="R4126" s="10">
        <v>30</v>
      </c>
      <c r="U4126" s="2" t="s">
        <v>4</v>
      </c>
      <c r="X4126" s="2" t="s">
        <v>1141</v>
      </c>
      <c r="Y4126" s="2" t="s">
        <v>216</v>
      </c>
    </row>
    <row r="4127" spans="1:25" ht="14.25" customHeight="1">
      <c r="A4127" s="1">
        <v>4278</v>
      </c>
      <c r="B4127" s="2">
        <v>1</v>
      </c>
      <c r="C4127" s="1" t="s">
        <v>3694</v>
      </c>
      <c r="D4127" s="1" t="s">
        <v>3695</v>
      </c>
      <c r="E4127" s="1">
        <v>2021</v>
      </c>
      <c r="F4127" s="1" t="s">
        <v>3696</v>
      </c>
      <c r="G4127" s="1" t="s">
        <v>3697</v>
      </c>
      <c r="H4127" s="8" t="str">
        <f>HYPERLINK("https://doi.org/"&amp;G4127)</f>
        <v>https://doi.org/10.5194/essd-13-447-2021</v>
      </c>
      <c r="J4127" s="1" t="s">
        <v>3698</v>
      </c>
      <c r="K4127" s="2">
        <v>645</v>
      </c>
      <c r="L4127" s="2">
        <v>38315</v>
      </c>
      <c r="M4127" s="2" t="s">
        <v>3702</v>
      </c>
      <c r="N4127" s="9">
        <f t="shared" si="83"/>
        <v>0.83233333333333326</v>
      </c>
      <c r="O4127" s="15"/>
      <c r="P4127" s="2">
        <v>24.97</v>
      </c>
      <c r="R4127" s="10">
        <v>30</v>
      </c>
      <c r="U4127" s="2" t="s">
        <v>4</v>
      </c>
      <c r="X4127" s="2" t="s">
        <v>1141</v>
      </c>
      <c r="Y4127" s="2" t="s">
        <v>216</v>
      </c>
    </row>
    <row r="4128" spans="1:25" ht="14.25" customHeight="1">
      <c r="A4128" s="1">
        <v>4278</v>
      </c>
      <c r="B4128" s="2">
        <v>1</v>
      </c>
      <c r="C4128" s="1" t="s">
        <v>3694</v>
      </c>
      <c r="D4128" s="1" t="s">
        <v>3695</v>
      </c>
      <c r="E4128" s="1">
        <v>2021</v>
      </c>
      <c r="F4128" s="1" t="s">
        <v>3696</v>
      </c>
      <c r="G4128" s="1" t="s">
        <v>3697</v>
      </c>
      <c r="H4128" s="8" t="str">
        <f>HYPERLINK("https://doi.org/"&amp;G4128)</f>
        <v>https://doi.org/10.5194/essd-13-447-2021</v>
      </c>
      <c r="J4128" s="1" t="s">
        <v>3698</v>
      </c>
      <c r="K4128" s="2">
        <v>645</v>
      </c>
      <c r="L4128" s="2">
        <v>30064</v>
      </c>
      <c r="M4128" s="2" t="s">
        <v>189</v>
      </c>
      <c r="N4128" s="9">
        <f t="shared" si="83"/>
        <v>0.83466666666666667</v>
      </c>
      <c r="O4128" s="15"/>
      <c r="P4128" s="2">
        <v>25.04</v>
      </c>
      <c r="R4128" s="10">
        <v>30</v>
      </c>
      <c r="U4128" s="2" t="s">
        <v>4</v>
      </c>
      <c r="X4128" s="2" t="s">
        <v>1141</v>
      </c>
      <c r="Y4128" s="2" t="s">
        <v>216</v>
      </c>
    </row>
    <row r="4129" spans="1:25" ht="14.25" customHeight="1">
      <c r="A4129" s="1">
        <v>4278</v>
      </c>
      <c r="B4129" s="2">
        <v>1</v>
      </c>
      <c r="C4129" s="1" t="s">
        <v>3694</v>
      </c>
      <c r="D4129" s="1" t="s">
        <v>3695</v>
      </c>
      <c r="E4129" s="1">
        <v>2021</v>
      </c>
      <c r="F4129" s="1" t="s">
        <v>3696</v>
      </c>
      <c r="G4129" s="1" t="s">
        <v>3697</v>
      </c>
      <c r="H4129" s="8" t="str">
        <f>HYPERLINK("https://doi.org/"&amp;G4129)</f>
        <v>https://doi.org/10.5194/essd-13-447-2021</v>
      </c>
      <c r="J4129" s="1" t="s">
        <v>3698</v>
      </c>
      <c r="K4129" s="2">
        <v>645</v>
      </c>
      <c r="L4129" s="2">
        <v>34954</v>
      </c>
      <c r="M4129" s="2" t="s">
        <v>3194</v>
      </c>
      <c r="N4129" s="9">
        <f t="shared" si="83"/>
        <v>0.754</v>
      </c>
      <c r="O4129" s="15"/>
      <c r="P4129" s="2">
        <v>22.62</v>
      </c>
      <c r="R4129" s="10">
        <v>30</v>
      </c>
      <c r="U4129" s="2" t="s">
        <v>4</v>
      </c>
      <c r="X4129" s="2" t="s">
        <v>1141</v>
      </c>
      <c r="Y4129" s="2" t="s">
        <v>216</v>
      </c>
    </row>
    <row r="4130" spans="1:25" ht="14.25" customHeight="1">
      <c r="A4130" s="1">
        <v>4278</v>
      </c>
      <c r="B4130" s="2">
        <v>1</v>
      </c>
      <c r="C4130" s="1" t="s">
        <v>3694</v>
      </c>
      <c r="D4130" s="1" t="s">
        <v>3695</v>
      </c>
      <c r="E4130" s="1">
        <v>2021</v>
      </c>
      <c r="F4130" s="1" t="s">
        <v>3696</v>
      </c>
      <c r="G4130" s="1" t="s">
        <v>3697</v>
      </c>
      <c r="H4130" s="8" t="str">
        <f>HYPERLINK("https://doi.org/"&amp;G4130)</f>
        <v>https://doi.org/10.5194/essd-13-447-2021</v>
      </c>
      <c r="J4130" s="1" t="s">
        <v>3698</v>
      </c>
      <c r="K4130" s="2">
        <v>645</v>
      </c>
      <c r="L4130" s="2">
        <v>34656</v>
      </c>
      <c r="M4130" s="2" t="s">
        <v>3703</v>
      </c>
      <c r="N4130" s="9">
        <f t="shared" si="83"/>
        <v>0.80899999999999994</v>
      </c>
      <c r="O4130" s="15"/>
      <c r="P4130" s="2">
        <v>24.27</v>
      </c>
      <c r="R4130" s="10">
        <v>30</v>
      </c>
      <c r="U4130" s="2" t="s">
        <v>4</v>
      </c>
      <c r="X4130" s="2" t="s">
        <v>1141</v>
      </c>
      <c r="Y4130" s="2" t="s">
        <v>216</v>
      </c>
    </row>
    <row r="4131" spans="1:25" ht="14.25" customHeight="1">
      <c r="A4131" s="1">
        <v>4278</v>
      </c>
      <c r="B4131" s="2">
        <v>1</v>
      </c>
      <c r="C4131" s="1" t="s">
        <v>3694</v>
      </c>
      <c r="D4131" s="1" t="s">
        <v>3695</v>
      </c>
      <c r="E4131" s="1">
        <v>2021</v>
      </c>
      <c r="F4131" s="1" t="s">
        <v>3696</v>
      </c>
      <c r="G4131" s="1" t="s">
        <v>3697</v>
      </c>
      <c r="H4131" s="8" t="str">
        <f>HYPERLINK("https://doi.org/"&amp;G4131)</f>
        <v>https://doi.org/10.5194/essd-13-447-2021</v>
      </c>
      <c r="J4131" s="1" t="s">
        <v>3698</v>
      </c>
      <c r="K4131" s="2">
        <v>645</v>
      </c>
      <c r="L4131" s="2">
        <v>40773</v>
      </c>
      <c r="M4131" s="2" t="s">
        <v>3704</v>
      </c>
      <c r="N4131" s="9">
        <f t="shared" si="83"/>
        <v>0.95733333333333326</v>
      </c>
      <c r="O4131" s="15"/>
      <c r="P4131" s="2">
        <v>28.72</v>
      </c>
      <c r="R4131" s="10">
        <v>30</v>
      </c>
      <c r="U4131" s="2" t="s">
        <v>4</v>
      </c>
      <c r="X4131" s="2" t="s">
        <v>1141</v>
      </c>
      <c r="Y4131" s="2" t="s">
        <v>216</v>
      </c>
    </row>
    <row r="4132" spans="1:25" ht="14.25" customHeight="1">
      <c r="A4132" s="1">
        <v>4278</v>
      </c>
      <c r="B4132" s="2">
        <v>1</v>
      </c>
      <c r="C4132" s="1" t="s">
        <v>3694</v>
      </c>
      <c r="D4132" s="1" t="s">
        <v>3695</v>
      </c>
      <c r="E4132" s="1">
        <v>2021</v>
      </c>
      <c r="F4132" s="1" t="s">
        <v>3696</v>
      </c>
      <c r="G4132" s="1" t="s">
        <v>3697</v>
      </c>
      <c r="H4132" s="8" t="str">
        <f>HYPERLINK("https://doi.org/"&amp;G4132)</f>
        <v>https://doi.org/10.5194/essd-13-447-2021</v>
      </c>
      <c r="J4132" s="1" t="s">
        <v>3698</v>
      </c>
      <c r="K4132" s="2">
        <v>645</v>
      </c>
      <c r="L4132" s="2">
        <v>38822</v>
      </c>
      <c r="M4132" s="2" t="s">
        <v>3705</v>
      </c>
      <c r="N4132" s="9">
        <f t="shared" si="83"/>
        <v>0.80499999999999994</v>
      </c>
      <c r="O4132" s="15"/>
      <c r="P4132" s="2">
        <v>24.15</v>
      </c>
      <c r="R4132" s="10">
        <v>30</v>
      </c>
      <c r="U4132" s="2" t="s">
        <v>4</v>
      </c>
      <c r="X4132" s="2" t="s">
        <v>1141</v>
      </c>
      <c r="Y4132" s="2" t="s">
        <v>216</v>
      </c>
    </row>
    <row r="4133" spans="1:25" ht="14.25" customHeight="1">
      <c r="A4133" s="1">
        <v>4278</v>
      </c>
      <c r="B4133" s="2">
        <v>1</v>
      </c>
      <c r="C4133" s="1" t="s">
        <v>3694</v>
      </c>
      <c r="D4133" s="1" t="s">
        <v>3695</v>
      </c>
      <c r="E4133" s="1">
        <v>2021</v>
      </c>
      <c r="F4133" s="1" t="s">
        <v>3696</v>
      </c>
      <c r="G4133" s="1" t="s">
        <v>3697</v>
      </c>
      <c r="H4133" s="8" t="str">
        <f>HYPERLINK("https://doi.org/"&amp;G4133)</f>
        <v>https://doi.org/10.5194/essd-13-447-2021</v>
      </c>
      <c r="J4133" s="1" t="s">
        <v>3698</v>
      </c>
      <c r="K4133" s="2">
        <v>645</v>
      </c>
      <c r="L4133" s="2">
        <v>36543</v>
      </c>
      <c r="M4133" s="2" t="s">
        <v>3706</v>
      </c>
      <c r="N4133" s="9">
        <f t="shared" si="83"/>
        <v>0.81866666666666665</v>
      </c>
      <c r="O4133" s="15"/>
      <c r="P4133" s="2">
        <v>24.56</v>
      </c>
      <c r="R4133" s="10">
        <v>30</v>
      </c>
      <c r="U4133" s="2" t="s">
        <v>4</v>
      </c>
      <c r="X4133" s="2" t="s">
        <v>1141</v>
      </c>
      <c r="Y4133" s="2" t="s">
        <v>216</v>
      </c>
    </row>
    <row r="4134" spans="1:25" ht="14.25" customHeight="1">
      <c r="A4134" s="1">
        <v>4278</v>
      </c>
      <c r="B4134" s="2">
        <v>1</v>
      </c>
      <c r="C4134" s="1" t="s">
        <v>3694</v>
      </c>
      <c r="D4134" s="1" t="s">
        <v>3695</v>
      </c>
      <c r="E4134" s="1">
        <v>2021</v>
      </c>
      <c r="F4134" s="1" t="s">
        <v>3696</v>
      </c>
      <c r="G4134" s="1" t="s">
        <v>3697</v>
      </c>
      <c r="H4134" s="8" t="str">
        <f>HYPERLINK("https://doi.org/"&amp;G4134)</f>
        <v>https://doi.org/10.5194/essd-13-447-2021</v>
      </c>
      <c r="J4134" s="1" t="s">
        <v>3698</v>
      </c>
      <c r="K4134" s="2">
        <v>645</v>
      </c>
      <c r="L4134" s="2">
        <v>31545</v>
      </c>
      <c r="M4134" s="2" t="s">
        <v>3707</v>
      </c>
      <c r="N4134" s="9">
        <f t="shared" si="83"/>
        <v>0.8653333333333334</v>
      </c>
      <c r="O4134" s="15"/>
      <c r="P4134" s="2">
        <v>25.96</v>
      </c>
      <c r="R4134" s="10">
        <v>30</v>
      </c>
      <c r="U4134" s="2" t="s">
        <v>4</v>
      </c>
      <c r="X4134" s="2" t="s">
        <v>1141</v>
      </c>
      <c r="Y4134" s="2" t="s">
        <v>216</v>
      </c>
    </row>
    <row r="4135" spans="1:25" ht="14.25" customHeight="1">
      <c r="A4135" s="1">
        <v>4278</v>
      </c>
      <c r="B4135" s="2">
        <v>1</v>
      </c>
      <c r="C4135" s="1" t="s">
        <v>3694</v>
      </c>
      <c r="D4135" s="1" t="s">
        <v>3695</v>
      </c>
      <c r="E4135" s="1">
        <v>2021</v>
      </c>
      <c r="F4135" s="1" t="s">
        <v>3696</v>
      </c>
      <c r="G4135" s="1" t="s">
        <v>3697</v>
      </c>
      <c r="H4135" s="8" t="str">
        <f>HYPERLINK("https://doi.org/"&amp;G4135)</f>
        <v>https://doi.org/10.5194/essd-13-447-2021</v>
      </c>
      <c r="J4135" s="1" t="s">
        <v>3698</v>
      </c>
      <c r="K4135" s="2" t="s">
        <v>2523</v>
      </c>
      <c r="L4135" s="2">
        <v>8308</v>
      </c>
      <c r="M4135" s="2" t="s">
        <v>134</v>
      </c>
      <c r="N4135" s="9">
        <f t="shared" si="83"/>
        <v>0.89600000000000002</v>
      </c>
      <c r="O4135" s="15"/>
      <c r="P4135" s="2">
        <v>26.88</v>
      </c>
      <c r="R4135" s="10">
        <v>30</v>
      </c>
      <c r="U4135" s="2" t="s">
        <v>45</v>
      </c>
      <c r="V4135" s="2" t="s">
        <v>29</v>
      </c>
      <c r="X4135" s="2" t="s">
        <v>1141</v>
      </c>
      <c r="Y4135" s="2" t="s">
        <v>216</v>
      </c>
    </row>
    <row r="4136" spans="1:25" ht="14.25" customHeight="1">
      <c r="A4136" s="1">
        <v>4278</v>
      </c>
      <c r="B4136" s="2">
        <v>1</v>
      </c>
      <c r="C4136" s="1" t="s">
        <v>3694</v>
      </c>
      <c r="D4136" s="1" t="s">
        <v>3695</v>
      </c>
      <c r="E4136" s="1">
        <v>2021</v>
      </c>
      <c r="F4136" s="1" t="s">
        <v>3696</v>
      </c>
      <c r="G4136" s="1" t="s">
        <v>3697</v>
      </c>
      <c r="H4136" s="8" t="str">
        <f>HYPERLINK("https://doi.org/"&amp;G4136)</f>
        <v>https://doi.org/10.5194/essd-13-447-2021</v>
      </c>
      <c r="J4136" s="1" t="s">
        <v>3698</v>
      </c>
      <c r="K4136" s="2" t="s">
        <v>2523</v>
      </c>
      <c r="L4136" s="2">
        <v>5718</v>
      </c>
      <c r="M4136" s="2" t="s">
        <v>3700</v>
      </c>
      <c r="N4136" s="9">
        <f t="shared" si="83"/>
        <v>1.0226666666666666</v>
      </c>
      <c r="O4136" s="15"/>
      <c r="P4136" s="2">
        <v>30.68</v>
      </c>
      <c r="R4136" s="10">
        <v>30</v>
      </c>
      <c r="U4136" s="2" t="s">
        <v>45</v>
      </c>
      <c r="V4136" s="2" t="s">
        <v>29</v>
      </c>
      <c r="X4136" s="2" t="s">
        <v>1141</v>
      </c>
      <c r="Y4136" s="2" t="s">
        <v>216</v>
      </c>
    </row>
    <row r="4137" spans="1:25" ht="14.25" customHeight="1">
      <c r="A4137" s="1">
        <v>4278</v>
      </c>
      <c r="B4137" s="2">
        <v>1</v>
      </c>
      <c r="C4137" s="1" t="s">
        <v>3694</v>
      </c>
      <c r="D4137" s="1" t="s">
        <v>3695</v>
      </c>
      <c r="E4137" s="1">
        <v>2021</v>
      </c>
      <c r="F4137" s="1" t="s">
        <v>3696</v>
      </c>
      <c r="G4137" s="1" t="s">
        <v>3697</v>
      </c>
      <c r="H4137" s="8" t="str">
        <f>HYPERLINK("https://doi.org/"&amp;G4137)</f>
        <v>https://doi.org/10.5194/essd-13-447-2021</v>
      </c>
      <c r="J4137" s="1" t="s">
        <v>3698</v>
      </c>
      <c r="K4137" s="2" t="s">
        <v>2523</v>
      </c>
      <c r="L4137" s="2">
        <v>6876</v>
      </c>
      <c r="M4137" s="2" t="s">
        <v>803</v>
      </c>
      <c r="N4137" s="9">
        <f t="shared" si="83"/>
        <v>1.1283333333333334</v>
      </c>
      <c r="O4137" s="15"/>
      <c r="P4137" s="2">
        <v>33.85</v>
      </c>
      <c r="R4137" s="10">
        <v>30</v>
      </c>
      <c r="U4137" s="2" t="s">
        <v>45</v>
      </c>
      <c r="V4137" s="2" t="s">
        <v>29</v>
      </c>
      <c r="X4137" s="2" t="s">
        <v>1141</v>
      </c>
      <c r="Y4137" s="2" t="s">
        <v>216</v>
      </c>
    </row>
    <row r="4138" spans="1:25" ht="14.25" customHeight="1">
      <c r="A4138" s="1">
        <v>4278</v>
      </c>
      <c r="B4138" s="2">
        <v>1</v>
      </c>
      <c r="C4138" s="1" t="s">
        <v>3694</v>
      </c>
      <c r="D4138" s="1" t="s">
        <v>3695</v>
      </c>
      <c r="E4138" s="1">
        <v>2021</v>
      </c>
      <c r="F4138" s="1" t="s">
        <v>3696</v>
      </c>
      <c r="G4138" s="1" t="s">
        <v>3697</v>
      </c>
      <c r="H4138" s="8" t="str">
        <f>HYPERLINK("https://doi.org/"&amp;G4138)</f>
        <v>https://doi.org/10.5194/essd-13-447-2021</v>
      </c>
      <c r="J4138" s="1" t="s">
        <v>3698</v>
      </c>
      <c r="K4138" s="2" t="s">
        <v>2523</v>
      </c>
      <c r="L4138" s="2">
        <v>7618</v>
      </c>
      <c r="M4138" s="2" t="s">
        <v>3701</v>
      </c>
      <c r="N4138" s="9">
        <f t="shared" si="83"/>
        <v>1.0913333333333335</v>
      </c>
      <c r="O4138" s="15"/>
      <c r="P4138" s="2">
        <v>32.74</v>
      </c>
      <c r="R4138" s="10">
        <v>30</v>
      </c>
      <c r="U4138" s="2" t="s">
        <v>45</v>
      </c>
      <c r="V4138" s="2" t="s">
        <v>29</v>
      </c>
      <c r="X4138" s="2" t="s">
        <v>1141</v>
      </c>
      <c r="Y4138" s="2" t="s">
        <v>216</v>
      </c>
    </row>
    <row r="4139" spans="1:25" ht="14.25" customHeight="1">
      <c r="A4139" s="1">
        <v>4278</v>
      </c>
      <c r="B4139" s="2">
        <v>1</v>
      </c>
      <c r="C4139" s="1" t="s">
        <v>3694</v>
      </c>
      <c r="D4139" s="1" t="s">
        <v>3695</v>
      </c>
      <c r="E4139" s="1">
        <v>2021</v>
      </c>
      <c r="F4139" s="1" t="s">
        <v>3696</v>
      </c>
      <c r="G4139" s="1" t="s">
        <v>3697</v>
      </c>
      <c r="H4139" s="8" t="str">
        <f>HYPERLINK("https://doi.org/"&amp;G4139)</f>
        <v>https://doi.org/10.5194/essd-13-447-2021</v>
      </c>
      <c r="J4139" s="1" t="s">
        <v>3698</v>
      </c>
      <c r="K4139" s="2" t="s">
        <v>2523</v>
      </c>
      <c r="L4139" s="2">
        <v>8442</v>
      </c>
      <c r="M4139" s="2" t="s">
        <v>3702</v>
      </c>
      <c r="N4139" s="9">
        <f t="shared" si="83"/>
        <v>1.2676666666666667</v>
      </c>
      <c r="O4139" s="15"/>
      <c r="P4139" s="2">
        <v>38.03</v>
      </c>
      <c r="R4139" s="10">
        <v>30</v>
      </c>
      <c r="U4139" s="2" t="s">
        <v>45</v>
      </c>
      <c r="V4139" s="2" t="s">
        <v>29</v>
      </c>
      <c r="X4139" s="2" t="s">
        <v>1141</v>
      </c>
      <c r="Y4139" s="2" t="s">
        <v>216</v>
      </c>
    </row>
    <row r="4140" spans="1:25" ht="14.25" customHeight="1">
      <c r="A4140" s="1">
        <v>4278</v>
      </c>
      <c r="B4140" s="2">
        <v>1</v>
      </c>
      <c r="C4140" s="1" t="s">
        <v>3694</v>
      </c>
      <c r="D4140" s="1" t="s">
        <v>3695</v>
      </c>
      <c r="E4140" s="1">
        <v>2021</v>
      </c>
      <c r="F4140" s="1" t="s">
        <v>3696</v>
      </c>
      <c r="G4140" s="1" t="s">
        <v>3697</v>
      </c>
      <c r="H4140" s="8" t="str">
        <f>HYPERLINK("https://doi.org/"&amp;G4140)</f>
        <v>https://doi.org/10.5194/essd-13-447-2021</v>
      </c>
      <c r="J4140" s="1" t="s">
        <v>3698</v>
      </c>
      <c r="K4140" s="2" t="s">
        <v>2523</v>
      </c>
      <c r="L4140" s="2">
        <v>6589</v>
      </c>
      <c r="M4140" s="2" t="s">
        <v>189</v>
      </c>
      <c r="N4140" s="9">
        <f t="shared" si="83"/>
        <v>1.0620000000000001</v>
      </c>
      <c r="O4140" s="15"/>
      <c r="P4140" s="2">
        <v>31.86</v>
      </c>
      <c r="R4140" s="10">
        <v>30</v>
      </c>
      <c r="U4140" s="2" t="s">
        <v>45</v>
      </c>
      <c r="V4140" s="2" t="s">
        <v>29</v>
      </c>
      <c r="X4140" s="2" t="s">
        <v>1141</v>
      </c>
      <c r="Y4140" s="2" t="s">
        <v>216</v>
      </c>
    </row>
    <row r="4141" spans="1:25" ht="14.25" customHeight="1">
      <c r="A4141" s="1">
        <v>4278</v>
      </c>
      <c r="B4141" s="2">
        <v>1</v>
      </c>
      <c r="C4141" s="1" t="s">
        <v>3694</v>
      </c>
      <c r="D4141" s="1" t="s">
        <v>3695</v>
      </c>
      <c r="E4141" s="1">
        <v>2021</v>
      </c>
      <c r="F4141" s="1" t="s">
        <v>3696</v>
      </c>
      <c r="G4141" s="1" t="s">
        <v>3697</v>
      </c>
      <c r="H4141" s="8" t="str">
        <f>HYPERLINK("https://doi.org/"&amp;G4141)</f>
        <v>https://doi.org/10.5194/essd-13-447-2021</v>
      </c>
      <c r="J4141" s="1" t="s">
        <v>3698</v>
      </c>
      <c r="K4141" s="2" t="s">
        <v>2523</v>
      </c>
      <c r="L4141" s="2">
        <v>19336</v>
      </c>
      <c r="M4141" s="2" t="s">
        <v>134</v>
      </c>
      <c r="N4141" s="9">
        <f t="shared" si="83"/>
        <v>0.76933333333333331</v>
      </c>
      <c r="O4141" s="15"/>
      <c r="P4141" s="2">
        <v>23.08</v>
      </c>
      <c r="R4141" s="10">
        <v>30</v>
      </c>
      <c r="U4141" s="2" t="s">
        <v>45</v>
      </c>
      <c r="V4141" s="2" t="s">
        <v>36</v>
      </c>
      <c r="X4141" s="2" t="s">
        <v>1141</v>
      </c>
      <c r="Y4141" s="2" t="s">
        <v>216</v>
      </c>
    </row>
    <row r="4142" spans="1:25" ht="14.25" customHeight="1">
      <c r="A4142" s="1">
        <v>4278</v>
      </c>
      <c r="B4142" s="2">
        <v>1</v>
      </c>
      <c r="C4142" s="1" t="s">
        <v>3694</v>
      </c>
      <c r="D4142" s="1" t="s">
        <v>3695</v>
      </c>
      <c r="E4142" s="1">
        <v>2021</v>
      </c>
      <c r="F4142" s="1" t="s">
        <v>3696</v>
      </c>
      <c r="G4142" s="1" t="s">
        <v>3697</v>
      </c>
      <c r="H4142" s="8" t="str">
        <f>HYPERLINK("https://doi.org/"&amp;G4142)</f>
        <v>https://doi.org/10.5194/essd-13-447-2021</v>
      </c>
      <c r="J4142" s="1" t="s">
        <v>3698</v>
      </c>
      <c r="K4142" s="2" t="s">
        <v>2523</v>
      </c>
      <c r="L4142" s="2">
        <v>14447</v>
      </c>
      <c r="M4142" s="2" t="s">
        <v>3700</v>
      </c>
      <c r="N4142" s="9">
        <f t="shared" si="83"/>
        <v>0.91400000000000003</v>
      </c>
      <c r="O4142" s="15"/>
      <c r="P4142" s="2">
        <v>27.42</v>
      </c>
      <c r="R4142" s="10">
        <v>30</v>
      </c>
      <c r="U4142" s="2" t="s">
        <v>45</v>
      </c>
      <c r="V4142" s="2" t="s">
        <v>36</v>
      </c>
      <c r="X4142" s="2" t="s">
        <v>1141</v>
      </c>
      <c r="Y4142" s="2" t="s">
        <v>216</v>
      </c>
    </row>
    <row r="4143" spans="1:25" ht="14.25" customHeight="1">
      <c r="A4143" s="1">
        <v>4278</v>
      </c>
      <c r="B4143" s="2">
        <v>1</v>
      </c>
      <c r="C4143" s="1" t="s">
        <v>3694</v>
      </c>
      <c r="D4143" s="1" t="s">
        <v>3695</v>
      </c>
      <c r="E4143" s="1">
        <v>2021</v>
      </c>
      <c r="F4143" s="1" t="s">
        <v>3696</v>
      </c>
      <c r="G4143" s="1" t="s">
        <v>3697</v>
      </c>
      <c r="H4143" s="8" t="str">
        <f>HYPERLINK("https://doi.org/"&amp;G4143)</f>
        <v>https://doi.org/10.5194/essd-13-447-2021</v>
      </c>
      <c r="J4143" s="1" t="s">
        <v>3698</v>
      </c>
      <c r="K4143" s="2" t="s">
        <v>2523</v>
      </c>
      <c r="L4143" s="2">
        <v>16930</v>
      </c>
      <c r="M4143" s="2" t="s">
        <v>803</v>
      </c>
      <c r="N4143" s="9">
        <f t="shared" si="83"/>
        <v>1.0573333333333332</v>
      </c>
      <c r="O4143" s="15"/>
      <c r="P4143" s="2">
        <v>31.72</v>
      </c>
      <c r="R4143" s="10">
        <v>30</v>
      </c>
      <c r="U4143" s="2" t="s">
        <v>45</v>
      </c>
      <c r="V4143" s="2" t="s">
        <v>36</v>
      </c>
      <c r="X4143" s="2" t="s">
        <v>1141</v>
      </c>
      <c r="Y4143" s="2" t="s">
        <v>216</v>
      </c>
    </row>
    <row r="4144" spans="1:25" ht="14.25" customHeight="1">
      <c r="A4144" s="1">
        <v>4278</v>
      </c>
      <c r="B4144" s="2">
        <v>1</v>
      </c>
      <c r="C4144" s="1" t="s">
        <v>3694</v>
      </c>
      <c r="D4144" s="1" t="s">
        <v>3695</v>
      </c>
      <c r="E4144" s="1">
        <v>2021</v>
      </c>
      <c r="F4144" s="1" t="s">
        <v>3696</v>
      </c>
      <c r="G4144" s="1" t="s">
        <v>3697</v>
      </c>
      <c r="H4144" s="8" t="str">
        <f>HYPERLINK("https://doi.org/"&amp;G4144)</f>
        <v>https://doi.org/10.5194/essd-13-447-2021</v>
      </c>
      <c r="J4144" s="1" t="s">
        <v>3698</v>
      </c>
      <c r="K4144" s="2" t="s">
        <v>2523</v>
      </c>
      <c r="L4144" s="2">
        <v>18660</v>
      </c>
      <c r="M4144" s="2" t="s">
        <v>3701</v>
      </c>
      <c r="N4144" s="9">
        <f t="shared" si="83"/>
        <v>0.91466666666666674</v>
      </c>
      <c r="O4144" s="15"/>
      <c r="P4144" s="2">
        <v>27.44</v>
      </c>
      <c r="R4144" s="10">
        <v>30</v>
      </c>
      <c r="U4144" s="2" t="s">
        <v>45</v>
      </c>
      <c r="V4144" s="2" t="s">
        <v>36</v>
      </c>
      <c r="X4144" s="2" t="s">
        <v>1141</v>
      </c>
      <c r="Y4144" s="2" t="s">
        <v>216</v>
      </c>
    </row>
    <row r="4145" spans="1:25" ht="14.25" customHeight="1">
      <c r="A4145" s="1">
        <v>4278</v>
      </c>
      <c r="B4145" s="2">
        <v>1</v>
      </c>
      <c r="C4145" s="1" t="s">
        <v>3694</v>
      </c>
      <c r="D4145" s="1" t="s">
        <v>3695</v>
      </c>
      <c r="E4145" s="1">
        <v>2021</v>
      </c>
      <c r="F4145" s="1" t="s">
        <v>3696</v>
      </c>
      <c r="G4145" s="1" t="s">
        <v>3697</v>
      </c>
      <c r="H4145" s="8" t="str">
        <f>HYPERLINK("https://doi.org/"&amp;G4145)</f>
        <v>https://doi.org/10.5194/essd-13-447-2021</v>
      </c>
      <c r="J4145" s="1" t="s">
        <v>3698</v>
      </c>
      <c r="K4145" s="2" t="s">
        <v>2523</v>
      </c>
      <c r="L4145" s="2">
        <v>21265</v>
      </c>
      <c r="M4145" s="2" t="s">
        <v>3702</v>
      </c>
      <c r="N4145" s="9">
        <f t="shared" si="83"/>
        <v>0.92066666666666674</v>
      </c>
      <c r="O4145" s="15"/>
      <c r="P4145" s="2">
        <v>27.62</v>
      </c>
      <c r="R4145" s="10">
        <v>30</v>
      </c>
      <c r="U4145" s="2" t="s">
        <v>45</v>
      </c>
      <c r="V4145" s="2" t="s">
        <v>36</v>
      </c>
      <c r="X4145" s="2" t="s">
        <v>1141</v>
      </c>
      <c r="Y4145" s="2" t="s">
        <v>216</v>
      </c>
    </row>
    <row r="4146" spans="1:25" ht="14.25" customHeight="1">
      <c r="A4146" s="1">
        <v>4278</v>
      </c>
      <c r="B4146" s="2">
        <v>1</v>
      </c>
      <c r="C4146" s="1" t="s">
        <v>3694</v>
      </c>
      <c r="D4146" s="1" t="s">
        <v>3695</v>
      </c>
      <c r="E4146" s="1">
        <v>2021</v>
      </c>
      <c r="F4146" s="1" t="s">
        <v>3696</v>
      </c>
      <c r="G4146" s="1" t="s">
        <v>3697</v>
      </c>
      <c r="H4146" s="8" t="str">
        <f>HYPERLINK("https://doi.org/"&amp;G4146)</f>
        <v>https://doi.org/10.5194/essd-13-447-2021</v>
      </c>
      <c r="J4146" s="1" t="s">
        <v>3698</v>
      </c>
      <c r="K4146" s="2" t="s">
        <v>2523</v>
      </c>
      <c r="L4146" s="2">
        <v>16919</v>
      </c>
      <c r="M4146" s="2" t="s">
        <v>189</v>
      </c>
      <c r="N4146" s="9">
        <f t="shared" si="83"/>
        <v>1.0496666666666665</v>
      </c>
      <c r="O4146" s="15"/>
      <c r="P4146" s="2">
        <v>31.49</v>
      </c>
      <c r="R4146" s="10">
        <v>30</v>
      </c>
      <c r="U4146" s="2" t="s">
        <v>45</v>
      </c>
      <c r="V4146" s="2" t="s">
        <v>36</v>
      </c>
      <c r="X4146" s="2" t="s">
        <v>1141</v>
      </c>
      <c r="Y4146" s="2" t="s">
        <v>216</v>
      </c>
    </row>
    <row r="4147" spans="1:25" ht="14.25" customHeight="1">
      <c r="A4147" s="1">
        <v>4278</v>
      </c>
      <c r="B4147" s="2">
        <v>1</v>
      </c>
      <c r="C4147" s="1" t="s">
        <v>3694</v>
      </c>
      <c r="D4147" s="1" t="s">
        <v>3695</v>
      </c>
      <c r="E4147" s="1">
        <v>2021</v>
      </c>
      <c r="F4147" s="1" t="s">
        <v>3696</v>
      </c>
      <c r="G4147" s="1" t="s">
        <v>3697</v>
      </c>
      <c r="H4147" s="8" t="str">
        <f>HYPERLINK("https://doi.org/"&amp;G4147)</f>
        <v>https://doi.org/10.5194/essd-13-447-2021</v>
      </c>
      <c r="J4147" s="1" t="s">
        <v>3698</v>
      </c>
      <c r="K4147" s="2" t="s">
        <v>2523</v>
      </c>
      <c r="L4147" s="2">
        <v>19336</v>
      </c>
      <c r="M4147" s="2" t="s">
        <v>134</v>
      </c>
      <c r="N4147" s="9">
        <f t="shared" si="83"/>
        <v>0.8670000000000001</v>
      </c>
      <c r="O4147" s="15"/>
      <c r="P4147" s="2">
        <v>26.01</v>
      </c>
      <c r="R4147" s="10">
        <v>30</v>
      </c>
      <c r="U4147" s="2" t="s">
        <v>45</v>
      </c>
      <c r="V4147" s="2" t="s">
        <v>27</v>
      </c>
      <c r="X4147" s="2" t="s">
        <v>1141</v>
      </c>
      <c r="Y4147" s="2" t="s">
        <v>216</v>
      </c>
    </row>
    <row r="4148" spans="1:25" ht="14.25" customHeight="1">
      <c r="A4148" s="1">
        <v>4278</v>
      </c>
      <c r="B4148" s="2">
        <v>1</v>
      </c>
      <c r="C4148" s="1" t="s">
        <v>3694</v>
      </c>
      <c r="D4148" s="1" t="s">
        <v>3695</v>
      </c>
      <c r="E4148" s="1">
        <v>2021</v>
      </c>
      <c r="F4148" s="1" t="s">
        <v>3696</v>
      </c>
      <c r="G4148" s="1" t="s">
        <v>3697</v>
      </c>
      <c r="H4148" s="8" t="str">
        <f>HYPERLINK("https://doi.org/"&amp;G4148)</f>
        <v>https://doi.org/10.5194/essd-13-447-2021</v>
      </c>
      <c r="J4148" s="1" t="s">
        <v>3698</v>
      </c>
      <c r="K4148" s="2" t="s">
        <v>2523</v>
      </c>
      <c r="L4148" s="2">
        <v>14447</v>
      </c>
      <c r="M4148" s="2" t="s">
        <v>3700</v>
      </c>
      <c r="N4148" s="9">
        <f t="shared" si="83"/>
        <v>0.92566666666666664</v>
      </c>
      <c r="O4148" s="15"/>
      <c r="P4148" s="2">
        <v>27.77</v>
      </c>
      <c r="R4148" s="10">
        <v>30</v>
      </c>
      <c r="U4148" s="2" t="s">
        <v>45</v>
      </c>
      <c r="V4148" s="2" t="s">
        <v>27</v>
      </c>
      <c r="X4148" s="2" t="s">
        <v>1141</v>
      </c>
      <c r="Y4148" s="2" t="s">
        <v>216</v>
      </c>
    </row>
    <row r="4149" spans="1:25" ht="14.25" customHeight="1">
      <c r="A4149" s="1">
        <v>4278</v>
      </c>
      <c r="B4149" s="2">
        <v>1</v>
      </c>
      <c r="C4149" s="1" t="s">
        <v>3694</v>
      </c>
      <c r="D4149" s="1" t="s">
        <v>3695</v>
      </c>
      <c r="E4149" s="1">
        <v>2021</v>
      </c>
      <c r="F4149" s="1" t="s">
        <v>3696</v>
      </c>
      <c r="G4149" s="1" t="s">
        <v>3697</v>
      </c>
      <c r="H4149" s="8" t="str">
        <f>HYPERLINK("https://doi.org/"&amp;G4149)</f>
        <v>https://doi.org/10.5194/essd-13-447-2021</v>
      </c>
      <c r="J4149" s="1" t="s">
        <v>3698</v>
      </c>
      <c r="K4149" s="2" t="s">
        <v>2523</v>
      </c>
      <c r="L4149" s="2">
        <v>16930</v>
      </c>
      <c r="M4149" s="2" t="s">
        <v>803</v>
      </c>
      <c r="N4149" s="9">
        <f t="shared" si="83"/>
        <v>1.1520000000000001</v>
      </c>
      <c r="O4149" s="15"/>
      <c r="P4149" s="2">
        <v>34.56</v>
      </c>
      <c r="R4149" s="10">
        <v>30</v>
      </c>
      <c r="U4149" s="2" t="s">
        <v>45</v>
      </c>
      <c r="V4149" s="2" t="s">
        <v>27</v>
      </c>
      <c r="X4149" s="2" t="s">
        <v>1141</v>
      </c>
      <c r="Y4149" s="2" t="s">
        <v>216</v>
      </c>
    </row>
    <row r="4150" spans="1:25" ht="14.25" customHeight="1">
      <c r="A4150" s="1">
        <v>4278</v>
      </c>
      <c r="B4150" s="2">
        <v>1</v>
      </c>
      <c r="C4150" s="1" t="s">
        <v>3694</v>
      </c>
      <c r="D4150" s="1" t="s">
        <v>3695</v>
      </c>
      <c r="E4150" s="1">
        <v>2021</v>
      </c>
      <c r="F4150" s="1" t="s">
        <v>3696</v>
      </c>
      <c r="G4150" s="1" t="s">
        <v>3697</v>
      </c>
      <c r="H4150" s="8" t="str">
        <f>HYPERLINK("https://doi.org/"&amp;G4150)</f>
        <v>https://doi.org/10.5194/essd-13-447-2021</v>
      </c>
      <c r="J4150" s="1" t="s">
        <v>3698</v>
      </c>
      <c r="K4150" s="2" t="s">
        <v>2523</v>
      </c>
      <c r="L4150" s="2">
        <v>18660</v>
      </c>
      <c r="M4150" s="2" t="s">
        <v>3701</v>
      </c>
      <c r="N4150" s="9">
        <f t="shared" si="83"/>
        <v>0.95933333333333337</v>
      </c>
      <c r="O4150" s="15"/>
      <c r="P4150" s="2">
        <v>28.78</v>
      </c>
      <c r="R4150" s="10">
        <v>30</v>
      </c>
      <c r="U4150" s="2" t="s">
        <v>45</v>
      </c>
      <c r="V4150" s="2" t="s">
        <v>27</v>
      </c>
      <c r="X4150" s="2" t="s">
        <v>1141</v>
      </c>
      <c r="Y4150" s="2" t="s">
        <v>216</v>
      </c>
    </row>
    <row r="4151" spans="1:25" ht="14.25" customHeight="1">
      <c r="A4151" s="1">
        <v>4278</v>
      </c>
      <c r="B4151" s="2">
        <v>1</v>
      </c>
      <c r="C4151" s="1" t="s">
        <v>3694</v>
      </c>
      <c r="D4151" s="1" t="s">
        <v>3695</v>
      </c>
      <c r="E4151" s="1">
        <v>2021</v>
      </c>
      <c r="F4151" s="1" t="s">
        <v>3696</v>
      </c>
      <c r="G4151" s="1" t="s">
        <v>3697</v>
      </c>
      <c r="H4151" s="8" t="str">
        <f>HYPERLINK("https://doi.org/"&amp;G4151)</f>
        <v>https://doi.org/10.5194/essd-13-447-2021</v>
      </c>
      <c r="J4151" s="1" t="s">
        <v>3698</v>
      </c>
      <c r="K4151" s="2" t="s">
        <v>2523</v>
      </c>
      <c r="L4151" s="2">
        <v>21265</v>
      </c>
      <c r="M4151" s="2" t="s">
        <v>3702</v>
      </c>
      <c r="N4151" s="9">
        <f t="shared" si="83"/>
        <v>0.99399999999999999</v>
      </c>
      <c r="O4151" s="15"/>
      <c r="P4151" s="2">
        <v>29.82</v>
      </c>
      <c r="R4151" s="10">
        <v>30</v>
      </c>
      <c r="U4151" s="2" t="s">
        <v>45</v>
      </c>
      <c r="V4151" s="2" t="s">
        <v>27</v>
      </c>
      <c r="X4151" s="2" t="s">
        <v>1141</v>
      </c>
      <c r="Y4151" s="2" t="s">
        <v>216</v>
      </c>
    </row>
    <row r="4152" spans="1:25" ht="14.25" customHeight="1">
      <c r="A4152" s="1">
        <v>4278</v>
      </c>
      <c r="B4152" s="2">
        <v>1</v>
      </c>
      <c r="C4152" s="1" t="s">
        <v>3694</v>
      </c>
      <c r="D4152" s="1" t="s">
        <v>3695</v>
      </c>
      <c r="E4152" s="1">
        <v>2021</v>
      </c>
      <c r="F4152" s="1" t="s">
        <v>3696</v>
      </c>
      <c r="G4152" s="1" t="s">
        <v>3697</v>
      </c>
      <c r="H4152" s="8" t="str">
        <f>HYPERLINK("https://doi.org/"&amp;G4152)</f>
        <v>https://doi.org/10.5194/essd-13-447-2021</v>
      </c>
      <c r="J4152" s="1" t="s">
        <v>3698</v>
      </c>
      <c r="K4152" s="2" t="s">
        <v>2523</v>
      </c>
      <c r="L4152" s="2">
        <v>16919</v>
      </c>
      <c r="M4152" s="2" t="s">
        <v>189</v>
      </c>
      <c r="N4152" s="9">
        <f t="shared" si="83"/>
        <v>1.1593333333333333</v>
      </c>
      <c r="O4152" s="15"/>
      <c r="P4152" s="2">
        <v>34.78</v>
      </c>
      <c r="R4152" s="10">
        <v>30</v>
      </c>
      <c r="U4152" s="2" t="s">
        <v>45</v>
      </c>
      <c r="V4152" s="2" t="s">
        <v>27</v>
      </c>
      <c r="X4152" s="2" t="s">
        <v>1141</v>
      </c>
      <c r="Y4152" s="2" t="s">
        <v>216</v>
      </c>
    </row>
    <row r="4153" spans="1:25" ht="14.25" customHeight="1">
      <c r="A4153" s="1">
        <v>4278</v>
      </c>
      <c r="B4153" s="2">
        <v>1</v>
      </c>
      <c r="C4153" s="1" t="s">
        <v>3694</v>
      </c>
      <c r="D4153" s="1" t="s">
        <v>3695</v>
      </c>
      <c r="E4153" s="1">
        <v>2021</v>
      </c>
      <c r="F4153" s="1" t="s">
        <v>3696</v>
      </c>
      <c r="G4153" s="1" t="s">
        <v>3697</v>
      </c>
      <c r="H4153" s="8" t="str">
        <f>HYPERLINK("https://doi.org/"&amp;G4153)</f>
        <v>https://doi.org/10.5194/essd-13-447-2021</v>
      </c>
      <c r="J4153" s="1" t="s">
        <v>3698</v>
      </c>
      <c r="K4153" s="2" t="s">
        <v>2523</v>
      </c>
      <c r="L4153" s="2">
        <v>3264</v>
      </c>
      <c r="M4153" s="2" t="s">
        <v>134</v>
      </c>
      <c r="N4153" s="9">
        <f t="shared" si="83"/>
        <v>1.0649999999999999</v>
      </c>
      <c r="O4153" s="15"/>
      <c r="P4153" s="2">
        <v>31.95</v>
      </c>
      <c r="R4153" s="10">
        <v>30</v>
      </c>
      <c r="U4153" s="2" t="s">
        <v>45</v>
      </c>
      <c r="V4153" s="2" t="s">
        <v>3708</v>
      </c>
      <c r="X4153" s="2" t="s">
        <v>1141</v>
      </c>
      <c r="Y4153" s="2" t="s">
        <v>216</v>
      </c>
    </row>
    <row r="4154" spans="1:25" ht="14.25" customHeight="1">
      <c r="A4154" s="1">
        <v>4278</v>
      </c>
      <c r="B4154" s="2">
        <v>1</v>
      </c>
      <c r="C4154" s="1" t="s">
        <v>3694</v>
      </c>
      <c r="D4154" s="1" t="s">
        <v>3695</v>
      </c>
      <c r="E4154" s="1">
        <v>2021</v>
      </c>
      <c r="F4154" s="1" t="s">
        <v>3696</v>
      </c>
      <c r="G4154" s="1" t="s">
        <v>3697</v>
      </c>
      <c r="H4154" s="8" t="str">
        <f>HYPERLINK("https://doi.org/"&amp;G4154)</f>
        <v>https://doi.org/10.5194/essd-13-447-2021</v>
      </c>
      <c r="J4154" s="1" t="s">
        <v>3698</v>
      </c>
      <c r="K4154" s="2" t="s">
        <v>2523</v>
      </c>
      <c r="L4154" s="2">
        <v>1901</v>
      </c>
      <c r="M4154" s="2" t="s">
        <v>3700</v>
      </c>
      <c r="N4154" s="9">
        <f t="shared" si="83"/>
        <v>0.99966666666666659</v>
      </c>
      <c r="O4154" s="15"/>
      <c r="P4154" s="2">
        <v>29.99</v>
      </c>
      <c r="R4154" s="10">
        <v>30</v>
      </c>
      <c r="U4154" s="2" t="s">
        <v>45</v>
      </c>
      <c r="V4154" s="2" t="s">
        <v>3708</v>
      </c>
      <c r="X4154" s="2" t="s">
        <v>1141</v>
      </c>
      <c r="Y4154" s="2" t="s">
        <v>216</v>
      </c>
    </row>
    <row r="4155" spans="1:25" ht="14.25" customHeight="1">
      <c r="A4155" s="1">
        <v>4278</v>
      </c>
      <c r="B4155" s="2">
        <v>1</v>
      </c>
      <c r="C4155" s="1" t="s">
        <v>3694</v>
      </c>
      <c r="D4155" s="1" t="s">
        <v>3695</v>
      </c>
      <c r="E4155" s="1">
        <v>2021</v>
      </c>
      <c r="F4155" s="1" t="s">
        <v>3696</v>
      </c>
      <c r="G4155" s="1" t="s">
        <v>3697</v>
      </c>
      <c r="H4155" s="8" t="str">
        <f>HYPERLINK("https://doi.org/"&amp;G4155)</f>
        <v>https://doi.org/10.5194/essd-13-447-2021</v>
      </c>
      <c r="J4155" s="1" t="s">
        <v>3698</v>
      </c>
      <c r="K4155" s="2" t="s">
        <v>2523</v>
      </c>
      <c r="L4155" s="2">
        <v>2919</v>
      </c>
      <c r="M4155" s="2" t="s">
        <v>803</v>
      </c>
      <c r="N4155" s="9">
        <f t="shared" si="83"/>
        <v>1.1619999999999999</v>
      </c>
      <c r="O4155" s="15"/>
      <c r="P4155" s="2">
        <v>34.86</v>
      </c>
      <c r="R4155" s="10">
        <v>30</v>
      </c>
      <c r="U4155" s="2" t="s">
        <v>45</v>
      </c>
      <c r="V4155" s="2" t="s">
        <v>3708</v>
      </c>
      <c r="X4155" s="2" t="s">
        <v>1141</v>
      </c>
      <c r="Y4155" s="2" t="s">
        <v>216</v>
      </c>
    </row>
    <row r="4156" spans="1:25" ht="14.25" customHeight="1">
      <c r="A4156" s="1">
        <v>4278</v>
      </c>
      <c r="B4156" s="2">
        <v>1</v>
      </c>
      <c r="C4156" s="1" t="s">
        <v>3694</v>
      </c>
      <c r="D4156" s="1" t="s">
        <v>3695</v>
      </c>
      <c r="E4156" s="1">
        <v>2021</v>
      </c>
      <c r="F4156" s="1" t="s">
        <v>3696</v>
      </c>
      <c r="G4156" s="1" t="s">
        <v>3697</v>
      </c>
      <c r="H4156" s="8" t="str">
        <f>HYPERLINK("https://doi.org/"&amp;G4156)</f>
        <v>https://doi.org/10.5194/essd-13-447-2021</v>
      </c>
      <c r="J4156" s="1" t="s">
        <v>3698</v>
      </c>
      <c r="K4156" s="2" t="s">
        <v>2523</v>
      </c>
      <c r="L4156" s="2">
        <v>2979</v>
      </c>
      <c r="M4156" s="2" t="s">
        <v>3701</v>
      </c>
      <c r="N4156" s="9">
        <f t="shared" si="83"/>
        <v>1.1030000000000002</v>
      </c>
      <c r="O4156" s="15"/>
      <c r="P4156" s="2">
        <v>33.090000000000003</v>
      </c>
      <c r="R4156" s="10">
        <v>30</v>
      </c>
      <c r="U4156" s="2" t="s">
        <v>45</v>
      </c>
      <c r="V4156" s="2" t="s">
        <v>3708</v>
      </c>
      <c r="X4156" s="2" t="s">
        <v>1141</v>
      </c>
      <c r="Y4156" s="2" t="s">
        <v>216</v>
      </c>
    </row>
    <row r="4157" spans="1:25" ht="14.25" customHeight="1">
      <c r="A4157" s="1">
        <v>4278</v>
      </c>
      <c r="B4157" s="2">
        <v>1</v>
      </c>
      <c r="C4157" s="1" t="s">
        <v>3694</v>
      </c>
      <c r="D4157" s="1" t="s">
        <v>3695</v>
      </c>
      <c r="E4157" s="1">
        <v>2021</v>
      </c>
      <c r="F4157" s="1" t="s">
        <v>3696</v>
      </c>
      <c r="G4157" s="1" t="s">
        <v>3697</v>
      </c>
      <c r="H4157" s="8" t="str">
        <f>HYPERLINK("https://doi.org/"&amp;G4157)</f>
        <v>https://doi.org/10.5194/essd-13-447-2021</v>
      </c>
      <c r="J4157" s="1" t="s">
        <v>3698</v>
      </c>
      <c r="K4157" s="2" t="s">
        <v>2523</v>
      </c>
      <c r="L4157" s="2">
        <v>3432</v>
      </c>
      <c r="M4157" s="2" t="s">
        <v>3702</v>
      </c>
      <c r="N4157" s="9">
        <f t="shared" si="83"/>
        <v>1.3073333333333332</v>
      </c>
      <c r="O4157" s="15"/>
      <c r="P4157" s="2">
        <v>39.22</v>
      </c>
      <c r="R4157" s="10">
        <v>30</v>
      </c>
      <c r="U4157" s="2" t="s">
        <v>45</v>
      </c>
      <c r="V4157" s="2" t="s">
        <v>3708</v>
      </c>
      <c r="X4157" s="2" t="s">
        <v>1141</v>
      </c>
      <c r="Y4157" s="2" t="s">
        <v>216</v>
      </c>
    </row>
    <row r="4158" spans="1:25" ht="14.25" customHeight="1">
      <c r="A4158" s="1">
        <v>4278</v>
      </c>
      <c r="B4158" s="2">
        <v>1</v>
      </c>
      <c r="C4158" s="1" t="s">
        <v>3694</v>
      </c>
      <c r="D4158" s="1" t="s">
        <v>3695</v>
      </c>
      <c r="E4158" s="1">
        <v>2021</v>
      </c>
      <c r="F4158" s="1" t="s">
        <v>3696</v>
      </c>
      <c r="G4158" s="1" t="s">
        <v>3697</v>
      </c>
      <c r="H4158" s="8" t="str">
        <f>HYPERLINK("https://doi.org/"&amp;G4158)</f>
        <v>https://doi.org/10.5194/essd-13-447-2021</v>
      </c>
      <c r="J4158" s="1" t="s">
        <v>3698</v>
      </c>
      <c r="K4158" s="2" t="s">
        <v>2523</v>
      </c>
      <c r="L4158" s="2">
        <v>2547</v>
      </c>
      <c r="M4158" s="2" t="s">
        <v>189</v>
      </c>
      <c r="N4158" s="9">
        <f t="shared" si="83"/>
        <v>1.2953333333333332</v>
      </c>
      <c r="O4158" s="15"/>
      <c r="P4158" s="2">
        <v>38.86</v>
      </c>
      <c r="R4158" s="10">
        <v>30</v>
      </c>
      <c r="U4158" s="2" t="s">
        <v>45</v>
      </c>
      <c r="V4158" s="2" t="s">
        <v>3708</v>
      </c>
      <c r="X4158" s="2" t="s">
        <v>1141</v>
      </c>
      <c r="Y4158" s="2" t="s">
        <v>216</v>
      </c>
    </row>
    <row r="4159" spans="1:25" ht="14.25" customHeight="1">
      <c r="A4159" s="1">
        <v>4278</v>
      </c>
      <c r="B4159" s="2">
        <v>1</v>
      </c>
      <c r="C4159" s="1" t="s">
        <v>3694</v>
      </c>
      <c r="D4159" s="1" t="s">
        <v>3695</v>
      </c>
      <c r="E4159" s="1">
        <v>2021</v>
      </c>
      <c r="F4159" s="1" t="s">
        <v>3696</v>
      </c>
      <c r="G4159" s="1" t="s">
        <v>3697</v>
      </c>
      <c r="H4159" s="8" t="str">
        <f>HYPERLINK("https://doi.org/"&amp;G4159)</f>
        <v>https://doi.org/10.5194/essd-13-447-2021</v>
      </c>
      <c r="J4159" s="1" t="s">
        <v>3698</v>
      </c>
      <c r="K4159" s="2" t="s">
        <v>2523</v>
      </c>
      <c r="L4159" s="2">
        <v>4354</v>
      </c>
      <c r="M4159" s="2" t="s">
        <v>3194</v>
      </c>
      <c r="N4159" s="9">
        <f t="shared" si="83"/>
        <v>1.0133333333333332</v>
      </c>
      <c r="O4159" s="15"/>
      <c r="P4159" s="2">
        <v>30.4</v>
      </c>
      <c r="R4159" s="10">
        <v>30</v>
      </c>
      <c r="U4159" s="2" t="s">
        <v>45</v>
      </c>
      <c r="V4159" s="2" t="s">
        <v>29</v>
      </c>
      <c r="X4159" s="2" t="s">
        <v>1141</v>
      </c>
      <c r="Y4159" s="2" t="s">
        <v>216</v>
      </c>
    </row>
    <row r="4160" spans="1:25" ht="14.25" customHeight="1">
      <c r="A4160" s="1">
        <v>4278</v>
      </c>
      <c r="B4160" s="2">
        <v>1</v>
      </c>
      <c r="C4160" s="1" t="s">
        <v>3694</v>
      </c>
      <c r="D4160" s="1" t="s">
        <v>3695</v>
      </c>
      <c r="E4160" s="1">
        <v>2021</v>
      </c>
      <c r="F4160" s="1" t="s">
        <v>3696</v>
      </c>
      <c r="G4160" s="1" t="s">
        <v>3697</v>
      </c>
      <c r="H4160" s="8" t="str">
        <f>HYPERLINK("https://doi.org/"&amp;G4160)</f>
        <v>https://doi.org/10.5194/essd-13-447-2021</v>
      </c>
      <c r="J4160" s="1" t="s">
        <v>3698</v>
      </c>
      <c r="K4160" s="2" t="s">
        <v>2523</v>
      </c>
      <c r="L4160" s="2">
        <v>5107</v>
      </c>
      <c r="M4160" s="2" t="s">
        <v>3703</v>
      </c>
      <c r="N4160" s="9">
        <f t="shared" si="83"/>
        <v>1.1623333333333332</v>
      </c>
      <c r="O4160" s="15"/>
      <c r="P4160" s="2">
        <v>34.869999999999997</v>
      </c>
      <c r="R4160" s="10">
        <v>30</v>
      </c>
      <c r="U4160" s="2" t="s">
        <v>45</v>
      </c>
      <c r="V4160" s="2" t="s">
        <v>29</v>
      </c>
      <c r="X4160" s="2" t="s">
        <v>1141</v>
      </c>
      <c r="Y4160" s="2" t="s">
        <v>216</v>
      </c>
    </row>
    <row r="4161" spans="1:25" ht="14.25" customHeight="1">
      <c r="A4161" s="1">
        <v>4278</v>
      </c>
      <c r="B4161" s="2">
        <v>1</v>
      </c>
      <c r="C4161" s="1" t="s">
        <v>3694</v>
      </c>
      <c r="D4161" s="1" t="s">
        <v>3695</v>
      </c>
      <c r="E4161" s="1">
        <v>2021</v>
      </c>
      <c r="F4161" s="1" t="s">
        <v>3696</v>
      </c>
      <c r="G4161" s="1" t="s">
        <v>3697</v>
      </c>
      <c r="H4161" s="8" t="str">
        <f>HYPERLINK("https://doi.org/"&amp;G4161)</f>
        <v>https://doi.org/10.5194/essd-13-447-2021</v>
      </c>
      <c r="J4161" s="1" t="s">
        <v>3698</v>
      </c>
      <c r="K4161" s="2" t="s">
        <v>2523</v>
      </c>
      <c r="L4161" s="2">
        <v>5330</v>
      </c>
      <c r="M4161" s="2" t="s">
        <v>3704</v>
      </c>
      <c r="N4161" s="9">
        <f t="shared" si="83"/>
        <v>1.3240000000000001</v>
      </c>
      <c r="O4161" s="15"/>
      <c r="P4161" s="2">
        <v>39.72</v>
      </c>
      <c r="R4161" s="10">
        <v>30</v>
      </c>
      <c r="U4161" s="2" t="s">
        <v>45</v>
      </c>
      <c r="V4161" s="2" t="s">
        <v>29</v>
      </c>
      <c r="X4161" s="2" t="s">
        <v>1141</v>
      </c>
      <c r="Y4161" s="2" t="s">
        <v>216</v>
      </c>
    </row>
    <row r="4162" spans="1:25" ht="14.25" customHeight="1">
      <c r="A4162" s="1">
        <v>4278</v>
      </c>
      <c r="B4162" s="2">
        <v>1</v>
      </c>
      <c r="C4162" s="1" t="s">
        <v>3694</v>
      </c>
      <c r="D4162" s="1" t="s">
        <v>3695</v>
      </c>
      <c r="E4162" s="1">
        <v>2021</v>
      </c>
      <c r="F4162" s="1" t="s">
        <v>3696</v>
      </c>
      <c r="G4162" s="1" t="s">
        <v>3697</v>
      </c>
      <c r="H4162" s="8" t="str">
        <f>HYPERLINK("https://doi.org/"&amp;G4162)</f>
        <v>https://doi.org/10.5194/essd-13-447-2021</v>
      </c>
      <c r="J4162" s="1" t="s">
        <v>3698</v>
      </c>
      <c r="K4162" s="2" t="s">
        <v>2523</v>
      </c>
      <c r="L4162" s="2">
        <v>4411</v>
      </c>
      <c r="M4162" s="2" t="s">
        <v>3705</v>
      </c>
      <c r="N4162" s="9">
        <f t="shared" si="83"/>
        <v>1.1456666666666666</v>
      </c>
      <c r="O4162" s="15"/>
      <c r="P4162" s="2">
        <v>34.369999999999997</v>
      </c>
      <c r="R4162" s="10">
        <v>30</v>
      </c>
      <c r="U4162" s="2" t="s">
        <v>45</v>
      </c>
      <c r="V4162" s="2" t="s">
        <v>29</v>
      </c>
      <c r="X4162" s="2" t="s">
        <v>1141</v>
      </c>
      <c r="Y4162" s="2" t="s">
        <v>216</v>
      </c>
    </row>
    <row r="4163" spans="1:25" ht="14.25" customHeight="1">
      <c r="A4163" s="1">
        <v>4278</v>
      </c>
      <c r="B4163" s="2">
        <v>1</v>
      </c>
      <c r="C4163" s="1" t="s">
        <v>3694</v>
      </c>
      <c r="D4163" s="1" t="s">
        <v>3695</v>
      </c>
      <c r="E4163" s="1">
        <v>2021</v>
      </c>
      <c r="F4163" s="1" t="s">
        <v>3696</v>
      </c>
      <c r="G4163" s="1" t="s">
        <v>3697</v>
      </c>
      <c r="H4163" s="8" t="str">
        <f>HYPERLINK("https://doi.org/"&amp;G4163)</f>
        <v>https://doi.org/10.5194/essd-13-447-2021</v>
      </c>
      <c r="J4163" s="1" t="s">
        <v>3698</v>
      </c>
      <c r="K4163" s="2" t="s">
        <v>2523</v>
      </c>
      <c r="L4163" s="2">
        <v>4856</v>
      </c>
      <c r="M4163" s="2" t="s">
        <v>3706</v>
      </c>
      <c r="N4163" s="9">
        <f t="shared" si="83"/>
        <v>1.2816666666666667</v>
      </c>
      <c r="O4163" s="15"/>
      <c r="P4163" s="2">
        <v>38.450000000000003</v>
      </c>
      <c r="R4163" s="10">
        <v>30</v>
      </c>
      <c r="U4163" s="2" t="s">
        <v>45</v>
      </c>
      <c r="V4163" s="2" t="s">
        <v>29</v>
      </c>
      <c r="X4163" s="2" t="s">
        <v>1141</v>
      </c>
      <c r="Y4163" s="2" t="s">
        <v>216</v>
      </c>
    </row>
    <row r="4164" spans="1:25" ht="14.25" customHeight="1">
      <c r="A4164" s="1">
        <v>4278</v>
      </c>
      <c r="B4164" s="2">
        <v>1</v>
      </c>
      <c r="C4164" s="1" t="s">
        <v>3694</v>
      </c>
      <c r="D4164" s="1" t="s">
        <v>3695</v>
      </c>
      <c r="E4164" s="1">
        <v>2021</v>
      </c>
      <c r="F4164" s="1" t="s">
        <v>3696</v>
      </c>
      <c r="G4164" s="1" t="s">
        <v>3697</v>
      </c>
      <c r="H4164" s="8" t="str">
        <f>HYPERLINK("https://doi.org/"&amp;G4164)</f>
        <v>https://doi.org/10.5194/essd-13-447-2021</v>
      </c>
      <c r="J4164" s="1" t="s">
        <v>3698</v>
      </c>
      <c r="K4164" s="2" t="s">
        <v>2523</v>
      </c>
      <c r="L4164" s="2">
        <v>4170</v>
      </c>
      <c r="M4164" s="2" t="s">
        <v>3707</v>
      </c>
      <c r="N4164" s="9">
        <f t="shared" si="83"/>
        <v>1.1243333333333332</v>
      </c>
      <c r="O4164" s="15"/>
      <c r="P4164" s="2">
        <v>33.729999999999997</v>
      </c>
      <c r="R4164" s="10">
        <v>30</v>
      </c>
      <c r="U4164" s="2" t="s">
        <v>45</v>
      </c>
      <c r="V4164" s="2" t="s">
        <v>29</v>
      </c>
      <c r="X4164" s="2" t="s">
        <v>1141</v>
      </c>
      <c r="Y4164" s="2" t="s">
        <v>216</v>
      </c>
    </row>
    <row r="4165" spans="1:25" ht="14.25" customHeight="1">
      <c r="A4165" s="1">
        <v>4278</v>
      </c>
      <c r="B4165" s="2">
        <v>1</v>
      </c>
      <c r="C4165" s="1" t="s">
        <v>3694</v>
      </c>
      <c r="D4165" s="1" t="s">
        <v>3695</v>
      </c>
      <c r="E4165" s="1">
        <v>2021</v>
      </c>
      <c r="F4165" s="1" t="s">
        <v>3696</v>
      </c>
      <c r="G4165" s="1" t="s">
        <v>3697</v>
      </c>
      <c r="H4165" s="8" t="str">
        <f>HYPERLINK("https://doi.org/"&amp;G4165)</f>
        <v>https://doi.org/10.5194/essd-13-447-2021</v>
      </c>
      <c r="J4165" s="1" t="s">
        <v>3698</v>
      </c>
      <c r="K4165" s="2" t="s">
        <v>2523</v>
      </c>
      <c r="L4165" s="2">
        <v>8339</v>
      </c>
      <c r="M4165" s="2" t="s">
        <v>3194</v>
      </c>
      <c r="N4165" s="9">
        <f t="shared" si="83"/>
        <v>0.97300000000000009</v>
      </c>
      <c r="O4165" s="15"/>
      <c r="P4165" s="2">
        <v>29.19</v>
      </c>
      <c r="R4165" s="10">
        <v>30</v>
      </c>
      <c r="U4165" s="2" t="s">
        <v>45</v>
      </c>
      <c r="V4165" s="2" t="s">
        <v>36</v>
      </c>
      <c r="X4165" s="2" t="s">
        <v>1141</v>
      </c>
      <c r="Y4165" s="2" t="s">
        <v>216</v>
      </c>
    </row>
    <row r="4166" spans="1:25" ht="14.25" customHeight="1">
      <c r="A4166" s="1">
        <v>4278</v>
      </c>
      <c r="B4166" s="2">
        <v>1</v>
      </c>
      <c r="C4166" s="1" t="s">
        <v>3694</v>
      </c>
      <c r="D4166" s="1" t="s">
        <v>3695</v>
      </c>
      <c r="E4166" s="1">
        <v>2021</v>
      </c>
      <c r="F4166" s="1" t="s">
        <v>3696</v>
      </c>
      <c r="G4166" s="1" t="s">
        <v>3697</v>
      </c>
      <c r="H4166" s="8" t="str">
        <f>HYPERLINK("https://doi.org/"&amp;G4166)</f>
        <v>https://doi.org/10.5194/essd-13-447-2021</v>
      </c>
      <c r="J4166" s="1" t="s">
        <v>3698</v>
      </c>
      <c r="K4166" s="2" t="s">
        <v>2523</v>
      </c>
      <c r="L4166" s="2">
        <v>8680</v>
      </c>
      <c r="M4166" s="2" t="s">
        <v>3703</v>
      </c>
      <c r="N4166" s="9">
        <f t="shared" si="83"/>
        <v>0.8666666666666667</v>
      </c>
      <c r="O4166" s="15"/>
      <c r="P4166" s="2">
        <v>26</v>
      </c>
      <c r="R4166" s="10">
        <v>30</v>
      </c>
      <c r="U4166" s="2" t="s">
        <v>45</v>
      </c>
      <c r="V4166" s="2" t="s">
        <v>36</v>
      </c>
      <c r="X4166" s="2" t="s">
        <v>1141</v>
      </c>
      <c r="Y4166" s="2" t="s">
        <v>216</v>
      </c>
    </row>
    <row r="4167" spans="1:25" ht="14.25" customHeight="1">
      <c r="A4167" s="1">
        <v>4278</v>
      </c>
      <c r="B4167" s="2">
        <v>1</v>
      </c>
      <c r="C4167" s="1" t="s">
        <v>3694</v>
      </c>
      <c r="D4167" s="1" t="s">
        <v>3695</v>
      </c>
      <c r="E4167" s="1">
        <v>2021</v>
      </c>
      <c r="F4167" s="1" t="s">
        <v>3696</v>
      </c>
      <c r="G4167" s="1" t="s">
        <v>3697</v>
      </c>
      <c r="H4167" s="8" t="str">
        <f>HYPERLINK("https://doi.org/"&amp;G4167)</f>
        <v>https://doi.org/10.5194/essd-13-447-2021</v>
      </c>
      <c r="J4167" s="1" t="s">
        <v>3698</v>
      </c>
      <c r="K4167" s="2" t="s">
        <v>2523</v>
      </c>
      <c r="L4167" s="2">
        <v>9299</v>
      </c>
      <c r="M4167" s="2" t="s">
        <v>3704</v>
      </c>
      <c r="N4167" s="9">
        <f t="shared" si="83"/>
        <v>1.042</v>
      </c>
      <c r="O4167" s="15"/>
      <c r="P4167" s="2">
        <v>31.26</v>
      </c>
      <c r="R4167" s="10">
        <v>30</v>
      </c>
      <c r="U4167" s="2" t="s">
        <v>45</v>
      </c>
      <c r="V4167" s="2" t="s">
        <v>36</v>
      </c>
      <c r="X4167" s="2" t="s">
        <v>1141</v>
      </c>
      <c r="Y4167" s="2" t="s">
        <v>216</v>
      </c>
    </row>
    <row r="4168" spans="1:25" ht="14.25" customHeight="1">
      <c r="A4168" s="1">
        <v>4278</v>
      </c>
      <c r="B4168" s="2">
        <v>1</v>
      </c>
      <c r="C4168" s="1" t="s">
        <v>3694</v>
      </c>
      <c r="D4168" s="1" t="s">
        <v>3695</v>
      </c>
      <c r="E4168" s="1">
        <v>2021</v>
      </c>
      <c r="F4168" s="1" t="s">
        <v>3696</v>
      </c>
      <c r="G4168" s="1" t="s">
        <v>3697</v>
      </c>
      <c r="H4168" s="8" t="str">
        <f>HYPERLINK("https://doi.org/"&amp;G4168)</f>
        <v>https://doi.org/10.5194/essd-13-447-2021</v>
      </c>
      <c r="J4168" s="1" t="s">
        <v>3698</v>
      </c>
      <c r="K4168" s="2" t="s">
        <v>2523</v>
      </c>
      <c r="L4168" s="2">
        <v>7773</v>
      </c>
      <c r="M4168" s="2" t="s">
        <v>3705</v>
      </c>
      <c r="N4168" s="9">
        <f t="shared" si="83"/>
        <v>0.871</v>
      </c>
      <c r="O4168" s="15"/>
      <c r="P4168" s="2">
        <v>26.13</v>
      </c>
      <c r="R4168" s="10">
        <v>30</v>
      </c>
      <c r="U4168" s="2" t="s">
        <v>45</v>
      </c>
      <c r="V4168" s="2" t="s">
        <v>36</v>
      </c>
      <c r="X4168" s="2" t="s">
        <v>1141</v>
      </c>
      <c r="Y4168" s="2" t="s">
        <v>216</v>
      </c>
    </row>
    <row r="4169" spans="1:25" ht="14.25" customHeight="1">
      <c r="A4169" s="1">
        <v>4278</v>
      </c>
      <c r="B4169" s="2">
        <v>1</v>
      </c>
      <c r="C4169" s="1" t="s">
        <v>3694</v>
      </c>
      <c r="D4169" s="1" t="s">
        <v>3695</v>
      </c>
      <c r="E4169" s="1">
        <v>2021</v>
      </c>
      <c r="F4169" s="1" t="s">
        <v>3696</v>
      </c>
      <c r="G4169" s="1" t="s">
        <v>3697</v>
      </c>
      <c r="H4169" s="8" t="str">
        <f>HYPERLINK("https://doi.org/"&amp;G4169)</f>
        <v>https://doi.org/10.5194/essd-13-447-2021</v>
      </c>
      <c r="J4169" s="1" t="s">
        <v>3698</v>
      </c>
      <c r="K4169" s="2" t="s">
        <v>2523</v>
      </c>
      <c r="L4169" s="2">
        <v>8494</v>
      </c>
      <c r="M4169" s="2" t="s">
        <v>3706</v>
      </c>
      <c r="N4169" s="9">
        <f t="shared" si="83"/>
        <v>1.032</v>
      </c>
      <c r="O4169" s="15"/>
      <c r="P4169" s="2">
        <v>30.96</v>
      </c>
      <c r="R4169" s="10">
        <v>30</v>
      </c>
      <c r="U4169" s="2" t="s">
        <v>45</v>
      </c>
      <c r="V4169" s="2" t="s">
        <v>36</v>
      </c>
      <c r="X4169" s="2" t="s">
        <v>1141</v>
      </c>
      <c r="Y4169" s="2" t="s">
        <v>216</v>
      </c>
    </row>
    <row r="4170" spans="1:25" ht="14.25" customHeight="1">
      <c r="A4170" s="1">
        <v>4278</v>
      </c>
      <c r="B4170" s="2">
        <v>1</v>
      </c>
      <c r="C4170" s="1" t="s">
        <v>3694</v>
      </c>
      <c r="D4170" s="1" t="s">
        <v>3695</v>
      </c>
      <c r="E4170" s="1">
        <v>2021</v>
      </c>
      <c r="F4170" s="1" t="s">
        <v>3696</v>
      </c>
      <c r="G4170" s="1" t="s">
        <v>3697</v>
      </c>
      <c r="H4170" s="8" t="str">
        <f>HYPERLINK("https://doi.org/"&amp;G4170)</f>
        <v>https://doi.org/10.5194/essd-13-447-2021</v>
      </c>
      <c r="J4170" s="1" t="s">
        <v>3698</v>
      </c>
      <c r="K4170" s="2" t="s">
        <v>2523</v>
      </c>
      <c r="L4170" s="2">
        <v>7478</v>
      </c>
      <c r="M4170" s="2" t="s">
        <v>3707</v>
      </c>
      <c r="N4170" s="9">
        <f t="shared" si="83"/>
        <v>1.0390000000000001</v>
      </c>
      <c r="O4170" s="15"/>
      <c r="P4170" s="2">
        <v>31.17</v>
      </c>
      <c r="R4170" s="10">
        <v>30</v>
      </c>
      <c r="U4170" s="2" t="s">
        <v>45</v>
      </c>
      <c r="V4170" s="2" t="s">
        <v>36</v>
      </c>
      <c r="X4170" s="2" t="s">
        <v>1141</v>
      </c>
      <c r="Y4170" s="2" t="s">
        <v>216</v>
      </c>
    </row>
    <row r="4171" spans="1:25" ht="14.25" customHeight="1">
      <c r="A4171" s="1">
        <v>4278</v>
      </c>
      <c r="B4171" s="2">
        <v>1</v>
      </c>
      <c r="C4171" s="1" t="s">
        <v>3694</v>
      </c>
      <c r="D4171" s="1" t="s">
        <v>3695</v>
      </c>
      <c r="E4171" s="1">
        <v>2021</v>
      </c>
      <c r="F4171" s="1" t="s">
        <v>3696</v>
      </c>
      <c r="G4171" s="1" t="s">
        <v>3697</v>
      </c>
      <c r="H4171" s="8" t="str">
        <f>HYPERLINK("https://doi.org/"&amp;G4171)</f>
        <v>https://doi.org/10.5194/essd-13-447-2021</v>
      </c>
      <c r="J4171" s="1" t="s">
        <v>3698</v>
      </c>
      <c r="K4171" s="2" t="s">
        <v>2523</v>
      </c>
      <c r="L4171" s="2">
        <v>19302</v>
      </c>
      <c r="M4171" s="2" t="s">
        <v>3194</v>
      </c>
      <c r="N4171" s="9">
        <f t="shared" si="83"/>
        <v>0.95066666666666666</v>
      </c>
      <c r="O4171" s="15"/>
      <c r="P4171" s="2">
        <v>28.52</v>
      </c>
      <c r="R4171" s="10">
        <v>30</v>
      </c>
      <c r="U4171" s="2" t="s">
        <v>45</v>
      </c>
      <c r="V4171" s="2" t="s">
        <v>27</v>
      </c>
      <c r="X4171" s="2" t="s">
        <v>1141</v>
      </c>
      <c r="Y4171" s="2" t="s">
        <v>216</v>
      </c>
    </row>
    <row r="4172" spans="1:25" ht="14.25" customHeight="1">
      <c r="A4172" s="1">
        <v>4278</v>
      </c>
      <c r="B4172" s="2">
        <v>1</v>
      </c>
      <c r="C4172" s="1" t="s">
        <v>3694</v>
      </c>
      <c r="D4172" s="1" t="s">
        <v>3695</v>
      </c>
      <c r="E4172" s="1">
        <v>2021</v>
      </c>
      <c r="F4172" s="1" t="s">
        <v>3696</v>
      </c>
      <c r="G4172" s="1" t="s">
        <v>3697</v>
      </c>
      <c r="H4172" s="8" t="str">
        <f>HYPERLINK("https://doi.org/"&amp;G4172)</f>
        <v>https://doi.org/10.5194/essd-13-447-2021</v>
      </c>
      <c r="J4172" s="1" t="s">
        <v>3698</v>
      </c>
      <c r="K4172" s="2" t="s">
        <v>2523</v>
      </c>
      <c r="L4172" s="2">
        <v>21300</v>
      </c>
      <c r="M4172" s="2" t="s">
        <v>3703</v>
      </c>
      <c r="N4172" s="9">
        <f t="shared" si="83"/>
        <v>1.0130000000000001</v>
      </c>
      <c r="O4172" s="15"/>
      <c r="P4172" s="2">
        <v>30.39</v>
      </c>
      <c r="R4172" s="10">
        <v>30</v>
      </c>
      <c r="U4172" s="2" t="s">
        <v>45</v>
      </c>
      <c r="V4172" s="2" t="s">
        <v>27</v>
      </c>
      <c r="X4172" s="2" t="s">
        <v>1141</v>
      </c>
      <c r="Y4172" s="2" t="s">
        <v>216</v>
      </c>
    </row>
    <row r="4173" spans="1:25" ht="14.25" customHeight="1">
      <c r="A4173" s="1">
        <v>4278</v>
      </c>
      <c r="B4173" s="2">
        <v>1</v>
      </c>
      <c r="C4173" s="1" t="s">
        <v>3694</v>
      </c>
      <c r="D4173" s="1" t="s">
        <v>3695</v>
      </c>
      <c r="E4173" s="1">
        <v>2021</v>
      </c>
      <c r="F4173" s="1" t="s">
        <v>3696</v>
      </c>
      <c r="G4173" s="1" t="s">
        <v>3697</v>
      </c>
      <c r="H4173" s="8" t="str">
        <f>HYPERLINK("https://doi.org/"&amp;G4173)</f>
        <v>https://doi.org/10.5194/essd-13-447-2021</v>
      </c>
      <c r="J4173" s="1" t="s">
        <v>3698</v>
      </c>
      <c r="K4173" s="2" t="s">
        <v>2523</v>
      </c>
      <c r="L4173" s="2">
        <v>22492</v>
      </c>
      <c r="M4173" s="2" t="s">
        <v>3704</v>
      </c>
      <c r="N4173" s="9">
        <f t="shared" si="83"/>
        <v>1.1723333333333334</v>
      </c>
      <c r="O4173" s="15"/>
      <c r="P4173" s="2">
        <v>35.17</v>
      </c>
      <c r="R4173" s="10">
        <v>30</v>
      </c>
      <c r="U4173" s="2" t="s">
        <v>45</v>
      </c>
      <c r="V4173" s="2" t="s">
        <v>27</v>
      </c>
      <c r="X4173" s="2" t="s">
        <v>1141</v>
      </c>
      <c r="Y4173" s="2" t="s">
        <v>216</v>
      </c>
    </row>
    <row r="4174" spans="1:25" ht="14.25" customHeight="1">
      <c r="A4174" s="1">
        <v>4278</v>
      </c>
      <c r="B4174" s="2">
        <v>1</v>
      </c>
      <c r="C4174" s="1" t="s">
        <v>3694</v>
      </c>
      <c r="D4174" s="1" t="s">
        <v>3695</v>
      </c>
      <c r="E4174" s="1">
        <v>2021</v>
      </c>
      <c r="F4174" s="1" t="s">
        <v>3696</v>
      </c>
      <c r="G4174" s="1" t="s">
        <v>3697</v>
      </c>
      <c r="H4174" s="8" t="str">
        <f>HYPERLINK("https://doi.org/"&amp;G4174)</f>
        <v>https://doi.org/10.5194/essd-13-447-2021</v>
      </c>
      <c r="J4174" s="1" t="s">
        <v>3698</v>
      </c>
      <c r="K4174" s="2" t="s">
        <v>2523</v>
      </c>
      <c r="L4174" s="2">
        <v>19247</v>
      </c>
      <c r="M4174" s="2" t="s">
        <v>3705</v>
      </c>
      <c r="N4174" s="9">
        <f t="shared" si="83"/>
        <v>1.0333333333333334</v>
      </c>
      <c r="O4174" s="15"/>
      <c r="P4174" s="2">
        <v>31</v>
      </c>
      <c r="R4174" s="10">
        <v>30</v>
      </c>
      <c r="U4174" s="2" t="s">
        <v>45</v>
      </c>
      <c r="V4174" s="2" t="s">
        <v>27</v>
      </c>
      <c r="X4174" s="2" t="s">
        <v>1141</v>
      </c>
      <c r="Y4174" s="2" t="s">
        <v>216</v>
      </c>
    </row>
    <row r="4175" spans="1:25" ht="14.25" customHeight="1">
      <c r="A4175" s="1">
        <v>4278</v>
      </c>
      <c r="B4175" s="2">
        <v>1</v>
      </c>
      <c r="C4175" s="1" t="s">
        <v>3694</v>
      </c>
      <c r="D4175" s="1" t="s">
        <v>3695</v>
      </c>
      <c r="E4175" s="1">
        <v>2021</v>
      </c>
      <c r="F4175" s="1" t="s">
        <v>3696</v>
      </c>
      <c r="G4175" s="1" t="s">
        <v>3697</v>
      </c>
      <c r="H4175" s="8" t="str">
        <f>HYPERLINK("https://doi.org/"&amp;G4175)</f>
        <v>https://doi.org/10.5194/essd-13-447-2021</v>
      </c>
      <c r="J4175" s="1" t="s">
        <v>3698</v>
      </c>
      <c r="K4175" s="2" t="s">
        <v>2523</v>
      </c>
      <c r="L4175" s="2">
        <v>19720</v>
      </c>
      <c r="M4175" s="2" t="s">
        <v>3706</v>
      </c>
      <c r="N4175" s="9">
        <f t="shared" si="83"/>
        <v>1.1026666666666667</v>
      </c>
      <c r="O4175" s="15"/>
      <c r="P4175" s="2">
        <v>33.08</v>
      </c>
      <c r="R4175" s="10">
        <v>30</v>
      </c>
      <c r="U4175" s="2" t="s">
        <v>45</v>
      </c>
      <c r="V4175" s="2" t="s">
        <v>27</v>
      </c>
      <c r="X4175" s="2" t="s">
        <v>1141</v>
      </c>
      <c r="Y4175" s="2" t="s">
        <v>216</v>
      </c>
    </row>
    <row r="4176" spans="1:25" ht="14.25" customHeight="1">
      <c r="A4176" s="1">
        <v>4278</v>
      </c>
      <c r="B4176" s="2">
        <v>1</v>
      </c>
      <c r="C4176" s="1" t="s">
        <v>3694</v>
      </c>
      <c r="D4176" s="1" t="s">
        <v>3695</v>
      </c>
      <c r="E4176" s="1">
        <v>2021</v>
      </c>
      <c r="F4176" s="1" t="s">
        <v>3696</v>
      </c>
      <c r="G4176" s="1" t="s">
        <v>3697</v>
      </c>
      <c r="H4176" s="8" t="str">
        <f>HYPERLINK("https://doi.org/"&amp;G4176)</f>
        <v>https://doi.org/10.5194/essd-13-447-2021</v>
      </c>
      <c r="J4176" s="1" t="s">
        <v>3698</v>
      </c>
      <c r="K4176" s="2" t="s">
        <v>2523</v>
      </c>
      <c r="L4176" s="2">
        <v>17063</v>
      </c>
      <c r="M4176" s="2" t="s">
        <v>3707</v>
      </c>
      <c r="N4176" s="9">
        <f t="shared" si="83"/>
        <v>1.069</v>
      </c>
      <c r="O4176" s="15"/>
      <c r="P4176" s="2">
        <v>32.07</v>
      </c>
      <c r="R4176" s="10">
        <v>30</v>
      </c>
      <c r="U4176" s="2" t="s">
        <v>45</v>
      </c>
      <c r="V4176" s="2" t="s">
        <v>27</v>
      </c>
      <c r="X4176" s="2" t="s">
        <v>1141</v>
      </c>
      <c r="Y4176" s="2" t="s">
        <v>216</v>
      </c>
    </row>
    <row r="4177" spans="1:25" ht="14.25" customHeight="1">
      <c r="A4177" s="1">
        <v>4278</v>
      </c>
      <c r="B4177" s="2">
        <v>1</v>
      </c>
      <c r="C4177" s="1" t="s">
        <v>3694</v>
      </c>
      <c r="D4177" s="1" t="s">
        <v>3695</v>
      </c>
      <c r="E4177" s="1">
        <v>2021</v>
      </c>
      <c r="F4177" s="1" t="s">
        <v>3696</v>
      </c>
      <c r="G4177" s="1" t="s">
        <v>3697</v>
      </c>
      <c r="H4177" s="8" t="str">
        <f>HYPERLINK("https://doi.org/"&amp;G4177)</f>
        <v>https://doi.org/10.5194/essd-13-447-2021</v>
      </c>
      <c r="J4177" s="1" t="s">
        <v>3698</v>
      </c>
      <c r="K4177" s="2" t="s">
        <v>2523</v>
      </c>
      <c r="L4177" s="2">
        <v>2812</v>
      </c>
      <c r="M4177" s="2" t="s">
        <v>3194</v>
      </c>
      <c r="N4177" s="9">
        <f t="shared" si="83"/>
        <v>1.0723333333333334</v>
      </c>
      <c r="O4177" s="15"/>
      <c r="P4177" s="2">
        <v>32.17</v>
      </c>
      <c r="R4177" s="10">
        <v>30</v>
      </c>
      <c r="U4177" s="2" t="s">
        <v>45</v>
      </c>
      <c r="V4177" s="2" t="s">
        <v>3708</v>
      </c>
      <c r="X4177" s="2" t="s">
        <v>1141</v>
      </c>
      <c r="Y4177" s="2" t="s">
        <v>216</v>
      </c>
    </row>
    <row r="4178" spans="1:25" ht="14.25" customHeight="1">
      <c r="A4178" s="1">
        <v>4278</v>
      </c>
      <c r="B4178" s="2">
        <v>1</v>
      </c>
      <c r="C4178" s="1" t="s">
        <v>3694</v>
      </c>
      <c r="D4178" s="1" t="s">
        <v>3695</v>
      </c>
      <c r="E4178" s="1">
        <v>2021</v>
      </c>
      <c r="F4178" s="1" t="s">
        <v>3696</v>
      </c>
      <c r="G4178" s="1" t="s">
        <v>3697</v>
      </c>
      <c r="H4178" s="8" t="str">
        <f>HYPERLINK("https://doi.org/"&amp;G4178)</f>
        <v>https://doi.org/10.5194/essd-13-447-2021</v>
      </c>
      <c r="J4178" s="1" t="s">
        <v>3698</v>
      </c>
      <c r="K4178" s="2" t="s">
        <v>2523</v>
      </c>
      <c r="L4178" s="2">
        <v>3455</v>
      </c>
      <c r="M4178" s="2" t="s">
        <v>3703</v>
      </c>
      <c r="N4178" s="9">
        <f t="shared" si="83"/>
        <v>1.3880000000000001</v>
      </c>
      <c r="O4178" s="15"/>
      <c r="P4178" s="2">
        <v>41.64</v>
      </c>
      <c r="R4178" s="10">
        <v>30</v>
      </c>
      <c r="U4178" s="2" t="s">
        <v>45</v>
      </c>
      <c r="V4178" s="2" t="s">
        <v>3708</v>
      </c>
      <c r="X4178" s="2" t="s">
        <v>1141</v>
      </c>
      <c r="Y4178" s="2" t="s">
        <v>216</v>
      </c>
    </row>
    <row r="4179" spans="1:25" ht="14.25" customHeight="1">
      <c r="A4179" s="1">
        <v>4278</v>
      </c>
      <c r="B4179" s="2">
        <v>1</v>
      </c>
      <c r="C4179" s="1" t="s">
        <v>3694</v>
      </c>
      <c r="D4179" s="1" t="s">
        <v>3695</v>
      </c>
      <c r="E4179" s="1">
        <v>2021</v>
      </c>
      <c r="F4179" s="1" t="s">
        <v>3696</v>
      </c>
      <c r="G4179" s="1" t="s">
        <v>3697</v>
      </c>
      <c r="H4179" s="8" t="str">
        <f>HYPERLINK("https://doi.org/"&amp;G4179)</f>
        <v>https://doi.org/10.5194/essd-13-447-2021</v>
      </c>
      <c r="J4179" s="1" t="s">
        <v>3698</v>
      </c>
      <c r="K4179" s="2" t="s">
        <v>2523</v>
      </c>
      <c r="L4179" s="2">
        <v>3453</v>
      </c>
      <c r="M4179" s="2" t="s">
        <v>3704</v>
      </c>
      <c r="N4179" s="9">
        <f t="shared" si="83"/>
        <v>1.3453333333333333</v>
      </c>
      <c r="O4179" s="15"/>
      <c r="P4179" s="2">
        <v>40.36</v>
      </c>
      <c r="R4179" s="10">
        <v>30</v>
      </c>
      <c r="U4179" s="2" t="s">
        <v>45</v>
      </c>
      <c r="V4179" s="2" t="s">
        <v>3708</v>
      </c>
      <c r="X4179" s="2" t="s">
        <v>1141</v>
      </c>
      <c r="Y4179" s="2" t="s">
        <v>216</v>
      </c>
    </row>
    <row r="4180" spans="1:25" ht="14.25" customHeight="1">
      <c r="A4180" s="1">
        <v>4278</v>
      </c>
      <c r="B4180" s="2">
        <v>1</v>
      </c>
      <c r="C4180" s="1" t="s">
        <v>3694</v>
      </c>
      <c r="D4180" s="1" t="s">
        <v>3695</v>
      </c>
      <c r="E4180" s="1">
        <v>2021</v>
      </c>
      <c r="F4180" s="1" t="s">
        <v>3696</v>
      </c>
      <c r="G4180" s="1" t="s">
        <v>3697</v>
      </c>
      <c r="H4180" s="8" t="str">
        <f>HYPERLINK("https://doi.org/"&amp;G4180)</f>
        <v>https://doi.org/10.5194/essd-13-447-2021</v>
      </c>
      <c r="J4180" s="1" t="s">
        <v>3698</v>
      </c>
      <c r="K4180" s="2" t="s">
        <v>2523</v>
      </c>
      <c r="L4180" s="2">
        <v>3065</v>
      </c>
      <c r="M4180" s="2" t="s">
        <v>3705</v>
      </c>
      <c r="N4180" s="9">
        <f t="shared" si="83"/>
        <v>1.3593333333333333</v>
      </c>
      <c r="O4180" s="15"/>
      <c r="P4180" s="2">
        <v>40.78</v>
      </c>
      <c r="R4180" s="10">
        <v>30</v>
      </c>
      <c r="U4180" s="2" t="s">
        <v>45</v>
      </c>
      <c r="V4180" s="2" t="s">
        <v>3708</v>
      </c>
      <c r="X4180" s="2" t="s">
        <v>1141</v>
      </c>
      <c r="Y4180" s="2" t="s">
        <v>216</v>
      </c>
    </row>
    <row r="4181" spans="1:25" ht="14.25" customHeight="1">
      <c r="A4181" s="1">
        <v>4278</v>
      </c>
      <c r="B4181" s="2">
        <v>1</v>
      </c>
      <c r="C4181" s="1" t="s">
        <v>3694</v>
      </c>
      <c r="D4181" s="1" t="s">
        <v>3695</v>
      </c>
      <c r="E4181" s="1">
        <v>2021</v>
      </c>
      <c r="F4181" s="1" t="s">
        <v>3696</v>
      </c>
      <c r="G4181" s="1" t="s">
        <v>3697</v>
      </c>
      <c r="H4181" s="8" t="str">
        <f>HYPERLINK("https://doi.org/"&amp;G4181)</f>
        <v>https://doi.org/10.5194/essd-13-447-2021</v>
      </c>
      <c r="J4181" s="1" t="s">
        <v>3698</v>
      </c>
      <c r="K4181" s="2" t="s">
        <v>2523</v>
      </c>
      <c r="L4181" s="2">
        <v>3286</v>
      </c>
      <c r="M4181" s="2" t="s">
        <v>3706</v>
      </c>
      <c r="N4181" s="9">
        <f t="shared" si="83"/>
        <v>1.4363333333333335</v>
      </c>
      <c r="O4181" s="15"/>
      <c r="P4181" s="2">
        <v>43.09</v>
      </c>
      <c r="R4181" s="10">
        <v>30</v>
      </c>
      <c r="U4181" s="2" t="s">
        <v>45</v>
      </c>
      <c r="V4181" s="2" t="s">
        <v>3708</v>
      </c>
      <c r="X4181" s="2" t="s">
        <v>1141</v>
      </c>
      <c r="Y4181" s="2" t="s">
        <v>216</v>
      </c>
    </row>
    <row r="4182" spans="1:25" ht="14.25" customHeight="1">
      <c r="A4182" s="1">
        <v>4278</v>
      </c>
      <c r="B4182" s="2">
        <v>1</v>
      </c>
      <c r="C4182" s="1" t="s">
        <v>3694</v>
      </c>
      <c r="D4182" s="1" t="s">
        <v>3695</v>
      </c>
      <c r="E4182" s="1">
        <v>2021</v>
      </c>
      <c r="F4182" s="1" t="s">
        <v>3696</v>
      </c>
      <c r="G4182" s="1" t="s">
        <v>3697</v>
      </c>
      <c r="H4182" s="8" t="str">
        <f>HYPERLINK("https://doi.org/"&amp;G4182)</f>
        <v>https://doi.org/10.5194/essd-13-447-2021</v>
      </c>
      <c r="J4182" s="1" t="s">
        <v>3698</v>
      </c>
      <c r="K4182" s="2" t="s">
        <v>2523</v>
      </c>
      <c r="L4182" s="2">
        <v>2645</v>
      </c>
      <c r="M4182" s="2" t="s">
        <v>3707</v>
      </c>
      <c r="N4182" s="9">
        <f t="shared" si="83"/>
        <v>1.3243333333333331</v>
      </c>
      <c r="O4182" s="15"/>
      <c r="P4182" s="2">
        <v>39.729999999999997</v>
      </c>
      <c r="R4182" s="10">
        <v>30</v>
      </c>
      <c r="U4182" s="2" t="s">
        <v>45</v>
      </c>
      <c r="V4182" s="2" t="s">
        <v>3708</v>
      </c>
      <c r="X4182" s="2" t="s">
        <v>1141</v>
      </c>
      <c r="Y4182" s="2" t="s">
        <v>216</v>
      </c>
    </row>
    <row r="4183" spans="1:25" ht="14.25" customHeight="1">
      <c r="A4183" s="1">
        <v>4278</v>
      </c>
      <c r="B4183" s="2">
        <v>1</v>
      </c>
      <c r="C4183" s="1" t="s">
        <v>3694</v>
      </c>
      <c r="D4183" s="1" t="s">
        <v>3695</v>
      </c>
      <c r="E4183" s="1">
        <v>2021</v>
      </c>
      <c r="F4183" s="1" t="s">
        <v>3696</v>
      </c>
      <c r="G4183" s="1" t="s">
        <v>3697</v>
      </c>
      <c r="H4183" s="8" t="str">
        <f>HYPERLINK("https://doi.org/"&amp;G4183)</f>
        <v>https://doi.org/10.5194/essd-13-447-2021</v>
      </c>
      <c r="J4183" s="1" t="s">
        <v>3698</v>
      </c>
      <c r="K4183" s="2">
        <v>645</v>
      </c>
      <c r="L4183" s="2">
        <v>41321</v>
      </c>
      <c r="M4183" s="2" t="s">
        <v>3709</v>
      </c>
      <c r="N4183" s="9">
        <f t="shared" si="83"/>
        <v>0.90133333333333332</v>
      </c>
      <c r="O4183" s="15"/>
      <c r="P4183" s="2">
        <v>27.04</v>
      </c>
      <c r="R4183" s="10">
        <v>30</v>
      </c>
      <c r="U4183" s="2" t="s">
        <v>45</v>
      </c>
      <c r="V4183" s="2" t="s">
        <v>2459</v>
      </c>
      <c r="X4183" s="2" t="s">
        <v>1141</v>
      </c>
      <c r="Y4183" s="2" t="s">
        <v>216</v>
      </c>
    </row>
    <row r="4184" spans="1:25" ht="14.25" customHeight="1">
      <c r="A4184" s="1">
        <v>4278</v>
      </c>
      <c r="B4184" s="2">
        <v>1</v>
      </c>
      <c r="C4184" s="1" t="s">
        <v>3694</v>
      </c>
      <c r="D4184" s="1" t="s">
        <v>3695</v>
      </c>
      <c r="E4184" s="1">
        <v>2021</v>
      </c>
      <c r="F4184" s="1" t="s">
        <v>3696</v>
      </c>
      <c r="G4184" s="1" t="s">
        <v>3697</v>
      </c>
      <c r="H4184" s="8" t="str">
        <f>HYPERLINK("https://doi.org/"&amp;G4184)</f>
        <v>https://doi.org/10.5194/essd-13-447-2021</v>
      </c>
      <c r="J4184" s="1" t="s">
        <v>3698</v>
      </c>
      <c r="K4184" s="2" t="s">
        <v>2523</v>
      </c>
      <c r="L4184" s="2">
        <v>5292</v>
      </c>
      <c r="M4184" s="2" t="s">
        <v>3709</v>
      </c>
      <c r="N4184" s="9">
        <f t="shared" si="83"/>
        <v>0.94299999999999995</v>
      </c>
      <c r="O4184" s="15"/>
      <c r="P4184" s="2">
        <v>28.29</v>
      </c>
      <c r="R4184" s="10">
        <v>30</v>
      </c>
      <c r="U4184" s="2" t="s">
        <v>45</v>
      </c>
      <c r="V4184" s="2" t="s">
        <v>29</v>
      </c>
      <c r="X4184" s="2" t="s">
        <v>1141</v>
      </c>
      <c r="Y4184" s="2" t="s">
        <v>216</v>
      </c>
    </row>
    <row r="4185" spans="1:25" ht="14.25" customHeight="1">
      <c r="A4185" s="1">
        <v>4278</v>
      </c>
      <c r="B4185" s="2">
        <v>1</v>
      </c>
      <c r="C4185" s="1" t="s">
        <v>3694</v>
      </c>
      <c r="D4185" s="1" t="s">
        <v>3695</v>
      </c>
      <c r="E4185" s="1">
        <v>2021</v>
      </c>
      <c r="F4185" s="1" t="s">
        <v>3696</v>
      </c>
      <c r="G4185" s="1" t="s">
        <v>3697</v>
      </c>
      <c r="H4185" s="8" t="str">
        <f>HYPERLINK("https://doi.org/"&amp;G4185)</f>
        <v>https://doi.org/10.5194/essd-13-447-2021</v>
      </c>
      <c r="J4185" s="1" t="s">
        <v>3698</v>
      </c>
      <c r="K4185" s="2" t="s">
        <v>2523</v>
      </c>
      <c r="L4185" s="2">
        <v>95133</v>
      </c>
      <c r="M4185" s="2" t="s">
        <v>3709</v>
      </c>
      <c r="N4185" s="9">
        <f t="shared" si="83"/>
        <v>0.83333333333333337</v>
      </c>
      <c r="O4185" s="15"/>
      <c r="P4185" s="2">
        <v>25</v>
      </c>
      <c r="R4185" s="10">
        <v>30</v>
      </c>
      <c r="U4185" s="2" t="s">
        <v>45</v>
      </c>
      <c r="V4185" s="2" t="s">
        <v>36</v>
      </c>
      <c r="X4185" s="2" t="s">
        <v>1141</v>
      </c>
      <c r="Y4185" s="2" t="s">
        <v>216</v>
      </c>
    </row>
    <row r="4186" spans="1:25" ht="14.25" customHeight="1">
      <c r="A4186" s="1">
        <v>4278</v>
      </c>
      <c r="B4186" s="2">
        <v>1</v>
      </c>
      <c r="C4186" s="1" t="s">
        <v>3694</v>
      </c>
      <c r="D4186" s="1" t="s">
        <v>3695</v>
      </c>
      <c r="E4186" s="1">
        <v>2021</v>
      </c>
      <c r="F4186" s="1" t="s">
        <v>3696</v>
      </c>
      <c r="G4186" s="1" t="s">
        <v>3697</v>
      </c>
      <c r="H4186" s="8" t="str">
        <f>HYPERLINK("https://doi.org/"&amp;G4186)</f>
        <v>https://doi.org/10.5194/essd-13-447-2021</v>
      </c>
      <c r="J4186" s="1" t="s">
        <v>3698</v>
      </c>
      <c r="K4186" s="2" t="s">
        <v>2523</v>
      </c>
      <c r="L4186" s="2">
        <v>22657</v>
      </c>
      <c r="M4186" s="2" t="s">
        <v>3709</v>
      </c>
      <c r="N4186" s="9">
        <f t="shared" si="83"/>
        <v>0.90333333333333343</v>
      </c>
      <c r="O4186" s="15"/>
      <c r="P4186" s="2">
        <v>27.1</v>
      </c>
      <c r="R4186" s="10">
        <v>30</v>
      </c>
      <c r="U4186" s="2" t="s">
        <v>45</v>
      </c>
      <c r="V4186" s="2" t="s">
        <v>27</v>
      </c>
      <c r="X4186" s="2" t="s">
        <v>1141</v>
      </c>
      <c r="Y4186" s="2" t="s">
        <v>216</v>
      </c>
    </row>
    <row r="4187" spans="1:25" ht="14.25" customHeight="1">
      <c r="A4187" s="1">
        <v>4278</v>
      </c>
      <c r="B4187" s="2">
        <v>1</v>
      </c>
      <c r="C4187" s="1" t="s">
        <v>3694</v>
      </c>
      <c r="D4187" s="1" t="s">
        <v>3695</v>
      </c>
      <c r="E4187" s="1">
        <v>2021</v>
      </c>
      <c r="F4187" s="1" t="s">
        <v>3696</v>
      </c>
      <c r="G4187" s="1" t="s">
        <v>3697</v>
      </c>
      <c r="H4187" s="8" t="str">
        <f>HYPERLINK("https://doi.org/"&amp;G4187)</f>
        <v>https://doi.org/10.5194/essd-13-447-2021</v>
      </c>
      <c r="J4187" s="1" t="s">
        <v>3698</v>
      </c>
      <c r="K4187" s="2" t="s">
        <v>2523</v>
      </c>
      <c r="L4187" s="2">
        <v>3663</v>
      </c>
      <c r="M4187" s="2" t="s">
        <v>3709</v>
      </c>
      <c r="N4187" s="9">
        <f t="shared" si="83"/>
        <v>1.0073333333333332</v>
      </c>
      <c r="O4187" s="15"/>
      <c r="P4187" s="2">
        <v>30.22</v>
      </c>
      <c r="R4187" s="10">
        <v>30</v>
      </c>
      <c r="U4187" s="2" t="s">
        <v>45</v>
      </c>
      <c r="V4187" s="2" t="s">
        <v>3708</v>
      </c>
      <c r="X4187" s="2" t="s">
        <v>1141</v>
      </c>
      <c r="Y4187" s="2" t="s">
        <v>216</v>
      </c>
    </row>
    <row r="4188" spans="1:25" ht="14.25" customHeight="1">
      <c r="A4188" s="1">
        <v>3708</v>
      </c>
      <c r="B4188" s="2">
        <v>1</v>
      </c>
      <c r="C4188" s="1" t="s">
        <v>3710</v>
      </c>
      <c r="D4188" s="1" t="s">
        <v>3711</v>
      </c>
      <c r="E4188" s="1">
        <v>2016</v>
      </c>
      <c r="F4188" s="1" t="s">
        <v>3712</v>
      </c>
      <c r="G4188" s="1" t="s">
        <v>3713</v>
      </c>
      <c r="H4188" s="8" t="str">
        <f>HYPERLINK("https://doi.org/"&amp;G4188)</f>
        <v>https://doi.org/10.5194/gmd-9-2499-2016</v>
      </c>
      <c r="I4188" s="1" t="s">
        <v>3714</v>
      </c>
      <c r="J4188" s="1" t="s">
        <v>3715</v>
      </c>
      <c r="K4188" s="2">
        <v>48</v>
      </c>
      <c r="M4188" s="2" t="s">
        <v>1123</v>
      </c>
      <c r="N4188" s="9">
        <f>S4188*Unit_conversion!$C$5</f>
        <v>1.8028022072068404</v>
      </c>
      <c r="R4188" s="10"/>
      <c r="S4188" s="2">
        <v>51.2</v>
      </c>
      <c r="U4188" s="2" t="s">
        <v>1295</v>
      </c>
      <c r="X4188" s="2" t="s">
        <v>1141</v>
      </c>
      <c r="Y4188" s="2" t="s">
        <v>3716</v>
      </c>
    </row>
    <row r="4189" spans="1:25" ht="14.25" customHeight="1">
      <c r="A4189" s="1">
        <v>3708</v>
      </c>
      <c r="B4189" s="2">
        <v>1</v>
      </c>
      <c r="C4189" s="1" t="s">
        <v>3710</v>
      </c>
      <c r="D4189" s="1" t="s">
        <v>3711</v>
      </c>
      <c r="E4189" s="1">
        <v>2016</v>
      </c>
      <c r="F4189" s="1" t="s">
        <v>3712</v>
      </c>
      <c r="G4189" s="1" t="s">
        <v>3713</v>
      </c>
      <c r="H4189" s="8" t="str">
        <f>HYPERLINK("https://doi.org/"&amp;G4189)</f>
        <v>https://doi.org/10.5194/gmd-9-2499-2016</v>
      </c>
      <c r="I4189" s="1" t="s">
        <v>3714</v>
      </c>
      <c r="J4189" s="1" t="s">
        <v>3715</v>
      </c>
      <c r="K4189" s="2">
        <v>48</v>
      </c>
      <c r="M4189" s="2" t="s">
        <v>1123</v>
      </c>
      <c r="N4189" s="9">
        <f>S4189*Unit_conversion!$C$5</f>
        <v>1.0809771047119139</v>
      </c>
      <c r="R4189" s="10"/>
      <c r="S4189" s="2">
        <v>30.7</v>
      </c>
      <c r="U4189" s="2" t="s">
        <v>35</v>
      </c>
      <c r="X4189" s="2" t="s">
        <v>1141</v>
      </c>
      <c r="Y4189" s="2" t="s">
        <v>3716</v>
      </c>
    </row>
    <row r="4190" spans="1:25" ht="14.25" customHeight="1">
      <c r="A4190" s="1">
        <v>3708</v>
      </c>
      <c r="B4190" s="2">
        <v>1</v>
      </c>
      <c r="C4190" s="1" t="s">
        <v>3710</v>
      </c>
      <c r="D4190" s="1" t="s">
        <v>3711</v>
      </c>
      <c r="E4190" s="1">
        <v>2016</v>
      </c>
      <c r="F4190" s="1" t="s">
        <v>3712</v>
      </c>
      <c r="G4190" s="1" t="s">
        <v>3713</v>
      </c>
      <c r="H4190" s="8" t="str">
        <f>HYPERLINK("https://doi.org/"&amp;G4190)</f>
        <v>https://doi.org/10.5194/gmd-9-2499-2016</v>
      </c>
      <c r="I4190" s="1" t="s">
        <v>3714</v>
      </c>
      <c r="J4190" s="1" t="s">
        <v>3715</v>
      </c>
      <c r="K4190" s="2">
        <v>48</v>
      </c>
      <c r="M4190" s="2" t="s">
        <v>1123</v>
      </c>
      <c r="N4190" s="9">
        <f>S4190*Unit_conversion!$C$5</f>
        <v>0.92604879003007623</v>
      </c>
      <c r="R4190" s="10"/>
      <c r="S4190" s="2">
        <v>26.3</v>
      </c>
      <c r="U4190" s="2" t="s">
        <v>45</v>
      </c>
      <c r="X4190" s="2" t="s">
        <v>1141</v>
      </c>
      <c r="Y4190" s="2" t="s">
        <v>3716</v>
      </c>
    </row>
    <row r="4191" spans="1:25" ht="14.25" customHeight="1">
      <c r="A4191" s="1">
        <v>3708</v>
      </c>
      <c r="B4191" s="2">
        <v>1</v>
      </c>
      <c r="C4191" s="1" t="s">
        <v>3710</v>
      </c>
      <c r="D4191" s="1" t="s">
        <v>3711</v>
      </c>
      <c r="E4191" s="1">
        <v>2016</v>
      </c>
      <c r="F4191" s="1" t="s">
        <v>3712</v>
      </c>
      <c r="G4191" s="1" t="s">
        <v>3713</v>
      </c>
      <c r="H4191" s="8" t="str">
        <f>HYPERLINK("https://doi.org/"&amp;G4191)</f>
        <v>https://doi.org/10.5194/gmd-9-2499-2016</v>
      </c>
      <c r="I4191" s="1" t="s">
        <v>3714</v>
      </c>
      <c r="J4191" s="1" t="s">
        <v>3715</v>
      </c>
      <c r="K4191" s="2">
        <v>48</v>
      </c>
      <c r="M4191" s="2" t="s">
        <v>1123</v>
      </c>
      <c r="N4191" s="9">
        <f>S4191*Unit_conversion!$C$5</f>
        <v>2.1760386016676314</v>
      </c>
      <c r="R4191" s="10"/>
      <c r="S4191" s="2">
        <v>61.8</v>
      </c>
      <c r="U4191" s="2" t="s">
        <v>1295</v>
      </c>
      <c r="X4191" s="2" t="s">
        <v>1141</v>
      </c>
      <c r="Y4191" s="2" t="s">
        <v>3717</v>
      </c>
    </row>
    <row r="4192" spans="1:25" ht="14.25" customHeight="1">
      <c r="A4192" s="1">
        <v>3708</v>
      </c>
      <c r="B4192" s="2">
        <v>1</v>
      </c>
      <c r="C4192" s="1" t="s">
        <v>3710</v>
      </c>
      <c r="D4192" s="1" t="s">
        <v>3711</v>
      </c>
      <c r="E4192" s="1">
        <v>2016</v>
      </c>
      <c r="F4192" s="1" t="s">
        <v>3712</v>
      </c>
      <c r="G4192" s="1" t="s">
        <v>3713</v>
      </c>
      <c r="H4192" s="8" t="str">
        <f>HYPERLINK("https://doi.org/"&amp;G4192)</f>
        <v>https://doi.org/10.5194/gmd-9-2499-2016</v>
      </c>
      <c r="I4192" s="1" t="s">
        <v>3714</v>
      </c>
      <c r="J4192" s="1" t="s">
        <v>3715</v>
      </c>
      <c r="K4192" s="2">
        <v>48</v>
      </c>
      <c r="M4192" s="2" t="s">
        <v>1123</v>
      </c>
      <c r="N4192" s="9">
        <f>S4192*Unit_conversion!$C$5</f>
        <v>1.1654834581747346</v>
      </c>
      <c r="R4192" s="10"/>
      <c r="S4192" s="2">
        <v>33.1</v>
      </c>
      <c r="U4192" s="2" t="s">
        <v>35</v>
      </c>
      <c r="X4192" s="2" t="s">
        <v>1141</v>
      </c>
      <c r="Y4192" s="2" t="s">
        <v>3717</v>
      </c>
    </row>
    <row r="4193" spans="1:32" ht="14.25" customHeight="1">
      <c r="A4193" s="1">
        <v>3708</v>
      </c>
      <c r="B4193" s="2">
        <v>1</v>
      </c>
      <c r="C4193" s="1" t="s">
        <v>3710</v>
      </c>
      <c r="D4193" s="1" t="s">
        <v>3711</v>
      </c>
      <c r="E4193" s="1">
        <v>2016</v>
      </c>
      <c r="F4193" s="1" t="s">
        <v>3712</v>
      </c>
      <c r="G4193" s="1" t="s">
        <v>3713</v>
      </c>
      <c r="H4193" s="8" t="str">
        <f>HYPERLINK("https://doi.org/"&amp;G4193)</f>
        <v>https://doi.org/10.5194/gmd-9-2499-2016</v>
      </c>
      <c r="I4193" s="1" t="s">
        <v>3714</v>
      </c>
      <c r="J4193" s="1" t="s">
        <v>3715</v>
      </c>
      <c r="K4193" s="2">
        <v>48</v>
      </c>
      <c r="M4193" s="2" t="s">
        <v>1123</v>
      </c>
      <c r="N4193" s="9">
        <f>S4193*Unit_conversion!$C$5</f>
        <v>0.89788000554246927</v>
      </c>
      <c r="R4193" s="10"/>
      <c r="S4193" s="2">
        <v>25.5</v>
      </c>
      <c r="U4193" s="2" t="s">
        <v>45</v>
      </c>
      <c r="X4193" s="2" t="s">
        <v>1141</v>
      </c>
      <c r="Y4193" s="2" t="s">
        <v>3717</v>
      </c>
    </row>
    <row r="4194" spans="1:32" ht="14.25" customHeight="1">
      <c r="A4194" s="1">
        <v>3809</v>
      </c>
      <c r="B4194" s="2">
        <v>1</v>
      </c>
      <c r="C4194" s="1" t="s">
        <v>3718</v>
      </c>
      <c r="D4194" s="1" t="s">
        <v>3719</v>
      </c>
      <c r="E4194" s="1">
        <v>2016</v>
      </c>
      <c r="F4194" s="1" t="s">
        <v>3720</v>
      </c>
      <c r="G4194" s="1" t="s">
        <v>3721</v>
      </c>
      <c r="H4194" s="8" t="str">
        <f>HYPERLINK("https://doi.org/"&amp;G4194)</f>
        <v>https://doi.org/10.5194/gmd-9-283-2016</v>
      </c>
      <c r="I4194" s="1" t="s">
        <v>3722</v>
      </c>
      <c r="J4194" s="1" t="s">
        <v>3715</v>
      </c>
      <c r="K4194" s="2">
        <v>45</v>
      </c>
      <c r="L4194" s="2">
        <v>115153</v>
      </c>
      <c r="M4194" s="2" t="s">
        <v>189</v>
      </c>
      <c r="N4194" s="9">
        <f>S4194*Unit_conversion!$C$5</f>
        <v>3.5563090415603686</v>
      </c>
      <c r="R4194" s="10"/>
      <c r="S4194" s="2">
        <v>101</v>
      </c>
      <c r="U4194" s="2" t="s">
        <v>2134</v>
      </c>
      <c r="X4194" s="2" t="s">
        <v>1141</v>
      </c>
      <c r="Y4194" s="2" t="s">
        <v>3723</v>
      </c>
      <c r="Z4194" s="2" t="s">
        <v>3724</v>
      </c>
      <c r="AB4194" s="2" t="s">
        <v>37</v>
      </c>
    </row>
    <row r="4195" spans="1:32" ht="14.25" customHeight="1">
      <c r="A4195" s="1">
        <v>3809</v>
      </c>
      <c r="B4195" s="2">
        <v>1</v>
      </c>
      <c r="C4195" s="1" t="s">
        <v>3718</v>
      </c>
      <c r="D4195" s="1" t="s">
        <v>3719</v>
      </c>
      <c r="E4195" s="1">
        <v>2016</v>
      </c>
      <c r="F4195" s="1" t="s">
        <v>3720</v>
      </c>
      <c r="G4195" s="1" t="s">
        <v>3721</v>
      </c>
      <c r="H4195" s="8" t="str">
        <f>HYPERLINK("https://doi.org/"&amp;G4195)</f>
        <v>https://doi.org/10.5194/gmd-9-283-2016</v>
      </c>
      <c r="I4195" s="1" t="s">
        <v>3722</v>
      </c>
      <c r="J4195" s="1" t="s">
        <v>3715</v>
      </c>
      <c r="K4195" s="2">
        <v>45</v>
      </c>
      <c r="L4195" s="2">
        <v>115153</v>
      </c>
      <c r="M4195" s="2" t="s">
        <v>47</v>
      </c>
      <c r="N4195" s="9">
        <f>S4195*Unit_conversion!$C$5</f>
        <v>2.1478698171800246</v>
      </c>
      <c r="R4195" s="10"/>
      <c r="S4195" s="2">
        <v>61</v>
      </c>
      <c r="U4195" s="2" t="s">
        <v>2134</v>
      </c>
      <c r="X4195" s="2" t="s">
        <v>1141</v>
      </c>
      <c r="Y4195" s="2" t="s">
        <v>3723</v>
      </c>
      <c r="Z4195" s="2" t="s">
        <v>3724</v>
      </c>
      <c r="AB4195" s="2" t="s">
        <v>37</v>
      </c>
    </row>
    <row r="4196" spans="1:32" ht="14.25" customHeight="1">
      <c r="A4196" s="1">
        <v>3809</v>
      </c>
      <c r="B4196" s="2">
        <v>1</v>
      </c>
      <c r="C4196" s="1" t="s">
        <v>3718</v>
      </c>
      <c r="D4196" s="1" t="s">
        <v>3719</v>
      </c>
      <c r="E4196" s="1">
        <v>2016</v>
      </c>
      <c r="F4196" s="1" t="s">
        <v>3720</v>
      </c>
      <c r="G4196" s="1" t="s">
        <v>3721</v>
      </c>
      <c r="H4196" s="8" t="str">
        <f>HYPERLINK("https://doi.org/"&amp;G4196)</f>
        <v>https://doi.org/10.5194/gmd-9-283-2016</v>
      </c>
      <c r="I4196" s="1" t="s">
        <v>3722</v>
      </c>
      <c r="J4196" s="1" t="s">
        <v>3715</v>
      </c>
      <c r="K4196" s="2">
        <v>45</v>
      </c>
      <c r="L4196" s="2">
        <v>115153</v>
      </c>
      <c r="M4196" s="2" t="s">
        <v>920</v>
      </c>
      <c r="N4196" s="9">
        <f>S4196*Unit_conversion!$C$5</f>
        <v>2.7464564875416708</v>
      </c>
      <c r="R4196" s="10"/>
      <c r="S4196" s="2">
        <v>78</v>
      </c>
      <c r="U4196" s="2" t="s">
        <v>2134</v>
      </c>
      <c r="X4196" s="2" t="s">
        <v>1141</v>
      </c>
      <c r="Y4196" s="2" t="s">
        <v>3723</v>
      </c>
      <c r="Z4196" s="2" t="s">
        <v>3724</v>
      </c>
      <c r="AB4196" s="2" t="s">
        <v>37</v>
      </c>
    </row>
    <row r="4197" spans="1:32" ht="14.25" customHeight="1">
      <c r="A4197" s="1">
        <v>3809</v>
      </c>
      <c r="B4197" s="2">
        <v>1</v>
      </c>
      <c r="C4197" s="1" t="s">
        <v>3718</v>
      </c>
      <c r="D4197" s="1" t="s">
        <v>3719</v>
      </c>
      <c r="E4197" s="1">
        <v>2016</v>
      </c>
      <c r="F4197" s="1" t="s">
        <v>3720</v>
      </c>
      <c r="G4197" s="1" t="s">
        <v>3721</v>
      </c>
      <c r="H4197" s="8" t="str">
        <f>HYPERLINK("https://doi.org/"&amp;G4197)</f>
        <v>https://doi.org/10.5194/gmd-9-283-2016</v>
      </c>
      <c r="I4197" s="1" t="s">
        <v>3722</v>
      </c>
      <c r="J4197" s="1" t="s">
        <v>3715</v>
      </c>
      <c r="K4197" s="2">
        <v>45</v>
      </c>
      <c r="L4197" s="2">
        <v>115153</v>
      </c>
      <c r="M4197" s="2" t="s">
        <v>459</v>
      </c>
      <c r="N4197" s="9">
        <f>S4197*Unit_conversion!$C$5</f>
        <v>2.2535027590085503</v>
      </c>
      <c r="R4197" s="10"/>
      <c r="S4197" s="2">
        <v>64</v>
      </c>
      <c r="U4197" s="2" t="s">
        <v>2134</v>
      </c>
      <c r="X4197" s="2" t="s">
        <v>1141</v>
      </c>
      <c r="Y4197" s="2" t="s">
        <v>3723</v>
      </c>
      <c r="Z4197" s="2" t="s">
        <v>3724</v>
      </c>
      <c r="AB4197" s="2" t="s">
        <v>37</v>
      </c>
    </row>
    <row r="4198" spans="1:32" ht="14.25" customHeight="1">
      <c r="A4198" s="1">
        <v>3809</v>
      </c>
      <c r="B4198" s="2">
        <v>1</v>
      </c>
      <c r="C4198" s="1" t="s">
        <v>3718</v>
      </c>
      <c r="D4198" s="1" t="s">
        <v>3719</v>
      </c>
      <c r="E4198" s="1">
        <v>2016</v>
      </c>
      <c r="F4198" s="1" t="s">
        <v>3720</v>
      </c>
      <c r="G4198" s="1" t="s">
        <v>3721</v>
      </c>
      <c r="H4198" s="8" t="str">
        <f>HYPERLINK("https://doi.org/"&amp;G4198)</f>
        <v>https://doi.org/10.5194/gmd-9-283-2016</v>
      </c>
      <c r="I4198" s="1" t="s">
        <v>3722</v>
      </c>
      <c r="J4198" s="1" t="s">
        <v>3715</v>
      </c>
      <c r="K4198" s="2">
        <v>45</v>
      </c>
      <c r="L4198" s="2">
        <v>115153</v>
      </c>
      <c r="M4198" s="2" t="s">
        <v>189</v>
      </c>
      <c r="N4198" s="9">
        <f>S4198*Unit_conversion!$C$5</f>
        <v>4.5422164986266091</v>
      </c>
      <c r="R4198" s="10"/>
      <c r="S4198" s="2">
        <v>129</v>
      </c>
      <c r="U4198" s="2" t="s">
        <v>2134</v>
      </c>
      <c r="X4198" s="2" t="s">
        <v>1141</v>
      </c>
      <c r="Y4198" s="2" t="s">
        <v>3725</v>
      </c>
      <c r="Z4198" s="2" t="s">
        <v>3724</v>
      </c>
      <c r="AB4198" s="2" t="s">
        <v>37</v>
      </c>
    </row>
    <row r="4199" spans="1:32" ht="14.25" customHeight="1">
      <c r="A4199" s="1">
        <v>3809</v>
      </c>
      <c r="B4199" s="2">
        <v>1</v>
      </c>
      <c r="C4199" s="1" t="s">
        <v>3718</v>
      </c>
      <c r="D4199" s="1" t="s">
        <v>3719</v>
      </c>
      <c r="E4199" s="1">
        <v>2016</v>
      </c>
      <c r="F4199" s="1" t="s">
        <v>3720</v>
      </c>
      <c r="G4199" s="1" t="s">
        <v>3721</v>
      </c>
      <c r="H4199" s="8" t="str">
        <f>HYPERLINK("https://doi.org/"&amp;G4199)</f>
        <v>https://doi.org/10.5194/gmd-9-283-2016</v>
      </c>
      <c r="I4199" s="1" t="s">
        <v>3722</v>
      </c>
      <c r="J4199" s="1" t="s">
        <v>3715</v>
      </c>
      <c r="K4199" s="2">
        <v>45</v>
      </c>
      <c r="L4199" s="2">
        <v>115153</v>
      </c>
      <c r="M4199" s="2" t="s">
        <v>47</v>
      </c>
      <c r="N4199" s="9">
        <f>S4199*Unit_conversion!$C$5</f>
        <v>2.9225113905892139</v>
      </c>
      <c r="R4199" s="10"/>
      <c r="S4199" s="2">
        <v>83</v>
      </c>
      <c r="U4199" s="2" t="s">
        <v>2134</v>
      </c>
      <c r="X4199" s="2" t="s">
        <v>1141</v>
      </c>
      <c r="Y4199" s="2" t="s">
        <v>3725</v>
      </c>
      <c r="Z4199" s="2" t="s">
        <v>3724</v>
      </c>
      <c r="AB4199" s="2" t="s">
        <v>37</v>
      </c>
    </row>
    <row r="4200" spans="1:32" ht="14.25" customHeight="1">
      <c r="A4200" s="1">
        <v>3809</v>
      </c>
      <c r="B4200" s="2">
        <v>1</v>
      </c>
      <c r="C4200" s="1" t="s">
        <v>3718</v>
      </c>
      <c r="D4200" s="1" t="s">
        <v>3719</v>
      </c>
      <c r="E4200" s="1">
        <v>2016</v>
      </c>
      <c r="F4200" s="1" t="s">
        <v>3720</v>
      </c>
      <c r="G4200" s="1" t="s">
        <v>3721</v>
      </c>
      <c r="H4200" s="8" t="str">
        <f>HYPERLINK("https://doi.org/"&amp;G4200)</f>
        <v>https://doi.org/10.5194/gmd-9-283-2016</v>
      </c>
      <c r="I4200" s="1" t="s">
        <v>3722</v>
      </c>
      <c r="J4200" s="1" t="s">
        <v>3715</v>
      </c>
      <c r="K4200" s="2">
        <v>45</v>
      </c>
      <c r="L4200" s="2">
        <v>115153</v>
      </c>
      <c r="M4200" s="2" t="s">
        <v>920</v>
      </c>
      <c r="N4200" s="9">
        <f>S4200*Unit_conversion!$C$5</f>
        <v>3.3802541385128255</v>
      </c>
      <c r="R4200" s="10"/>
      <c r="S4200" s="2">
        <v>96</v>
      </c>
      <c r="U4200" s="2" t="s">
        <v>2134</v>
      </c>
      <c r="X4200" s="2" t="s">
        <v>1141</v>
      </c>
      <c r="Y4200" s="2" t="s">
        <v>3725</v>
      </c>
      <c r="Z4200" s="2" t="s">
        <v>3724</v>
      </c>
      <c r="AB4200" s="2" t="s">
        <v>37</v>
      </c>
    </row>
    <row r="4201" spans="1:32" ht="14.25" customHeight="1">
      <c r="A4201" s="1">
        <v>3809</v>
      </c>
      <c r="B4201" s="2">
        <v>1</v>
      </c>
      <c r="C4201" s="1" t="s">
        <v>3718</v>
      </c>
      <c r="D4201" s="1" t="s">
        <v>3719</v>
      </c>
      <c r="E4201" s="1">
        <v>2016</v>
      </c>
      <c r="F4201" s="1" t="s">
        <v>3720</v>
      </c>
      <c r="G4201" s="1" t="s">
        <v>3721</v>
      </c>
      <c r="H4201" s="8" t="str">
        <f>HYPERLINK("https://doi.org/"&amp;G4201)</f>
        <v>https://doi.org/10.5194/gmd-9-283-2016</v>
      </c>
      <c r="I4201" s="1" t="s">
        <v>3722</v>
      </c>
      <c r="J4201" s="1" t="s">
        <v>3715</v>
      </c>
      <c r="K4201" s="2">
        <v>45</v>
      </c>
      <c r="L4201" s="2">
        <v>115153</v>
      </c>
      <c r="M4201" s="2" t="s">
        <v>459</v>
      </c>
      <c r="N4201" s="9">
        <f>S4201*Unit_conversion!$C$5</f>
        <v>3.0633553130272482</v>
      </c>
      <c r="R4201" s="10"/>
      <c r="S4201" s="2">
        <v>87</v>
      </c>
      <c r="U4201" s="2" t="s">
        <v>2134</v>
      </c>
      <c r="V4201" s="2"/>
      <c r="W4201" s="2"/>
      <c r="X4201" s="2" t="s">
        <v>1141</v>
      </c>
      <c r="Y4201" s="2" t="s">
        <v>3725</v>
      </c>
      <c r="Z4201" s="2" t="s">
        <v>3724</v>
      </c>
      <c r="AB4201" s="2" t="s">
        <v>37</v>
      </c>
    </row>
    <row r="4202" spans="1:32" ht="14.25" customHeight="1">
      <c r="A4202" s="1">
        <v>2055</v>
      </c>
      <c r="B4202" s="2">
        <v>1</v>
      </c>
      <c r="C4202" s="1" t="s">
        <v>3726</v>
      </c>
      <c r="D4202" s="1" t="s">
        <v>3727</v>
      </c>
      <c r="E4202" s="1">
        <v>2011</v>
      </c>
      <c r="F4202" s="1" t="s">
        <v>3728</v>
      </c>
      <c r="G4202" s="1" t="s">
        <v>3729</v>
      </c>
      <c r="H4202" s="8" t="str">
        <f>HYPERLINK("https://doi.org/"&amp;G4202)</f>
        <v>https://doi.org/10.5194/hess-15-1213-2011</v>
      </c>
      <c r="I4202" s="1" t="s">
        <v>3730</v>
      </c>
      <c r="J4202" s="1" t="s">
        <v>3731</v>
      </c>
      <c r="K4202" s="2">
        <v>1</v>
      </c>
      <c r="M4202" s="2" t="s">
        <v>3732</v>
      </c>
      <c r="N4202" s="2">
        <v>1</v>
      </c>
      <c r="O4202" s="2"/>
      <c r="R4202" s="4"/>
      <c r="U4202" s="2" t="s">
        <v>35</v>
      </c>
      <c r="V4202" s="2" t="s">
        <v>29</v>
      </c>
      <c r="W4202" s="2" t="s">
        <v>3733</v>
      </c>
      <c r="X4202" s="2" t="s">
        <v>1141</v>
      </c>
      <c r="Y4202" s="2" t="s">
        <v>1396</v>
      </c>
      <c r="Z4202" s="2">
        <v>2009</v>
      </c>
    </row>
    <row r="4203" spans="1:32" ht="14.25" customHeight="1">
      <c r="A4203" s="1">
        <v>2055</v>
      </c>
      <c r="B4203" s="2">
        <v>1</v>
      </c>
      <c r="C4203" s="1" t="s">
        <v>3726</v>
      </c>
      <c r="D4203" s="1" t="s">
        <v>3727</v>
      </c>
      <c r="E4203" s="1">
        <v>2011</v>
      </c>
      <c r="F4203" s="1" t="s">
        <v>3728</v>
      </c>
      <c r="G4203" s="1" t="s">
        <v>3729</v>
      </c>
      <c r="H4203" s="8" t="str">
        <f>HYPERLINK("https://doi.org/"&amp;G4203)</f>
        <v>https://doi.org/10.5194/hess-15-1213-2011</v>
      </c>
      <c r="I4203" s="1" t="s">
        <v>3730</v>
      </c>
      <c r="J4203" s="1" t="s">
        <v>3731</v>
      </c>
      <c r="K4203" s="2">
        <v>1</v>
      </c>
      <c r="M4203" s="2" t="s">
        <v>3732</v>
      </c>
      <c r="N4203" s="2">
        <v>0.8</v>
      </c>
      <c r="O4203" s="2"/>
      <c r="R4203" s="4"/>
      <c r="U4203" s="2" t="s">
        <v>35</v>
      </c>
      <c r="V4203" s="2" t="s">
        <v>29</v>
      </c>
      <c r="W4203" s="2" t="s">
        <v>3733</v>
      </c>
      <c r="X4203" s="2" t="s">
        <v>1141</v>
      </c>
      <c r="Y4203" s="2" t="s">
        <v>1396</v>
      </c>
      <c r="Z4203" s="2">
        <v>2008</v>
      </c>
    </row>
    <row r="4204" spans="1:32" ht="14.25" customHeight="1">
      <c r="A4204" s="1">
        <v>2055</v>
      </c>
      <c r="B4204" s="2">
        <v>1</v>
      </c>
      <c r="C4204" s="1" t="s">
        <v>3726</v>
      </c>
      <c r="D4204" s="1" t="s">
        <v>3727</v>
      </c>
      <c r="E4204" s="1">
        <v>2011</v>
      </c>
      <c r="F4204" s="1" t="s">
        <v>3728</v>
      </c>
      <c r="G4204" s="1" t="s">
        <v>3729</v>
      </c>
      <c r="H4204" s="8" t="str">
        <f>HYPERLINK("https://doi.org/"&amp;G4204)</f>
        <v>https://doi.org/10.5194/hess-15-1213-2011</v>
      </c>
      <c r="I4204" s="1" t="s">
        <v>3730</v>
      </c>
      <c r="J4204" s="1" t="s">
        <v>3731</v>
      </c>
      <c r="K4204" s="2">
        <v>1</v>
      </c>
      <c r="M4204" s="2" t="s">
        <v>3732</v>
      </c>
      <c r="N4204" s="2">
        <v>0.67</v>
      </c>
      <c r="O4204" s="2"/>
      <c r="R4204" s="4"/>
      <c r="U4204" s="2" t="s">
        <v>35</v>
      </c>
      <c r="V4204" s="2" t="s">
        <v>29</v>
      </c>
      <c r="W4204" s="2" t="s">
        <v>3733</v>
      </c>
      <c r="X4204" s="2" t="s">
        <v>1141</v>
      </c>
      <c r="Y4204" s="2" t="s">
        <v>631</v>
      </c>
      <c r="Z4204" s="2">
        <v>2009</v>
      </c>
    </row>
    <row r="4205" spans="1:32" ht="14.25" customHeight="1">
      <c r="A4205" s="22">
        <v>1992</v>
      </c>
      <c r="B4205" s="23">
        <v>0</v>
      </c>
      <c r="C4205" s="22" t="s">
        <v>3734</v>
      </c>
      <c r="D4205" s="22" t="s">
        <v>3735</v>
      </c>
      <c r="E4205" s="22">
        <v>2011</v>
      </c>
      <c r="F4205" s="22" t="s">
        <v>3736</v>
      </c>
      <c r="G4205" s="22" t="s">
        <v>3737</v>
      </c>
      <c r="H4205" s="24" t="str">
        <f>HYPERLINK("https://doi.org/"&amp;G4205)</f>
        <v>https://doi.org/10.5194/hess-15-1403-2011</v>
      </c>
      <c r="I4205" s="22" t="s">
        <v>3738</v>
      </c>
      <c r="J4205" s="22" t="s">
        <v>3731</v>
      </c>
      <c r="K4205" s="22"/>
      <c r="L4205" s="22"/>
      <c r="M4205" s="22"/>
      <c r="N4205" s="3"/>
      <c r="O4205" s="22"/>
      <c r="P4205" s="22"/>
      <c r="Q4205" s="22"/>
      <c r="R4205" s="4"/>
      <c r="S4205" s="22"/>
      <c r="T4205" s="22"/>
      <c r="U4205" s="22"/>
      <c r="V4205" s="23"/>
      <c r="W4205" s="23"/>
      <c r="X4205" s="23" t="s">
        <v>1141</v>
      </c>
      <c r="Y4205" s="23" t="s">
        <v>3739</v>
      </c>
      <c r="Z4205" s="22"/>
      <c r="AA4205" s="22"/>
      <c r="AB4205" s="22"/>
      <c r="AC4205" s="22"/>
      <c r="AD4205" s="22"/>
      <c r="AE4205" s="22"/>
      <c r="AF4205" s="22"/>
    </row>
    <row r="4206" spans="1:32" ht="14.25" customHeight="1">
      <c r="A4206" s="22">
        <v>2079</v>
      </c>
      <c r="B4206" s="23">
        <v>0</v>
      </c>
      <c r="C4206" s="22" t="s">
        <v>3740</v>
      </c>
      <c r="D4206" s="22" t="s">
        <v>3741</v>
      </c>
      <c r="E4206" s="22">
        <v>2011</v>
      </c>
      <c r="F4206" s="22" t="s">
        <v>3742</v>
      </c>
      <c r="G4206" s="22" t="s">
        <v>3743</v>
      </c>
      <c r="H4206" s="24" t="str">
        <f>HYPERLINK("https://doi.org/"&amp;G4206)</f>
        <v>https://doi.org/10.5194/hess-15-453-2011</v>
      </c>
      <c r="I4206" s="22" t="s">
        <v>3744</v>
      </c>
      <c r="J4206" s="22" t="s">
        <v>3731</v>
      </c>
      <c r="K4206" s="22"/>
      <c r="L4206" s="22"/>
      <c r="M4206" s="22"/>
      <c r="N4206" s="3"/>
      <c r="O4206" s="22"/>
      <c r="P4206" s="22"/>
      <c r="Q4206" s="22"/>
      <c r="R4206" s="4"/>
      <c r="S4206" s="22"/>
      <c r="T4206" s="22"/>
      <c r="U4206" s="22"/>
      <c r="V4206" s="22"/>
      <c r="W4206" s="22"/>
      <c r="X4206" s="23" t="s">
        <v>1141</v>
      </c>
      <c r="Y4206" s="23" t="s">
        <v>3745</v>
      </c>
      <c r="Z4206" s="22"/>
      <c r="AA4206" s="22"/>
      <c r="AB4206" s="22"/>
      <c r="AC4206" s="22"/>
      <c r="AD4206" s="22"/>
      <c r="AE4206" s="22"/>
      <c r="AF4206" s="22"/>
    </row>
    <row r="4207" spans="1:32" ht="14.25" customHeight="1">
      <c r="A4207" s="1">
        <v>2069</v>
      </c>
      <c r="B4207" s="2">
        <v>1</v>
      </c>
      <c r="C4207" s="1" t="s">
        <v>3746</v>
      </c>
      <c r="D4207" s="1" t="s">
        <v>3747</v>
      </c>
      <c r="E4207" s="1">
        <v>2011</v>
      </c>
      <c r="F4207" s="1" t="s">
        <v>3748</v>
      </c>
      <c r="G4207" s="1" t="s">
        <v>3749</v>
      </c>
      <c r="H4207" s="8" t="str">
        <f>HYPERLINK("https://doi.org/"&amp;G4207)</f>
        <v>https://doi.org/10.5194/hess-15-771-2011</v>
      </c>
      <c r="I4207" s="1" t="s">
        <v>3750</v>
      </c>
      <c r="J4207" s="1" t="s">
        <v>3731</v>
      </c>
      <c r="K4207" s="2">
        <v>1</v>
      </c>
      <c r="L4207" s="2">
        <v>16031</v>
      </c>
      <c r="M4207" s="2" t="s">
        <v>3751</v>
      </c>
      <c r="N4207" s="15">
        <f t="shared" ref="N4207:N4221" si="84">P4207/R4207</f>
        <v>1.536</v>
      </c>
      <c r="O4207" s="15"/>
      <c r="P4207" s="2">
        <v>6.4000000000000001E-2</v>
      </c>
      <c r="R4207" s="4">
        <f t="shared" ref="R4207:R4221" si="85">1/24</f>
        <v>4.1666666666666664E-2</v>
      </c>
      <c r="U4207" s="16" t="s">
        <v>175</v>
      </c>
      <c r="V4207" s="2" t="s">
        <v>27</v>
      </c>
      <c r="W4207" s="2" t="s">
        <v>3752</v>
      </c>
      <c r="X4207" s="2" t="s">
        <v>1141</v>
      </c>
      <c r="Y4207" s="2" t="s">
        <v>840</v>
      </c>
    </row>
    <row r="4208" spans="1:32" ht="14.25" customHeight="1">
      <c r="A4208" s="1">
        <v>2069</v>
      </c>
      <c r="B4208" s="2">
        <v>1</v>
      </c>
      <c r="C4208" s="1" t="s">
        <v>3746</v>
      </c>
      <c r="D4208" s="1" t="s">
        <v>3747</v>
      </c>
      <c r="E4208" s="1">
        <v>2011</v>
      </c>
      <c r="F4208" s="1" t="s">
        <v>3748</v>
      </c>
      <c r="G4208" s="1" t="s">
        <v>3749</v>
      </c>
      <c r="H4208" s="8" t="str">
        <f>HYPERLINK("https://doi.org/"&amp;G4208)</f>
        <v>https://doi.org/10.5194/hess-15-771-2011</v>
      </c>
      <c r="I4208" s="1" t="s">
        <v>3750</v>
      </c>
      <c r="J4208" s="1" t="s">
        <v>3731</v>
      </c>
      <c r="K4208" s="2">
        <v>1</v>
      </c>
      <c r="L4208" s="2">
        <v>17520</v>
      </c>
      <c r="M4208" s="2" t="s">
        <v>3751</v>
      </c>
      <c r="N4208" s="15">
        <f t="shared" si="84"/>
        <v>2.3760000000000003</v>
      </c>
      <c r="O4208" s="15"/>
      <c r="P4208" s="2">
        <v>9.9000000000000005E-2</v>
      </c>
      <c r="R4208" s="4">
        <f t="shared" si="85"/>
        <v>4.1666666666666664E-2</v>
      </c>
      <c r="U4208" s="16" t="s">
        <v>175</v>
      </c>
      <c r="V4208" s="2" t="s">
        <v>3753</v>
      </c>
      <c r="W4208" s="2" t="s">
        <v>3754</v>
      </c>
      <c r="X4208" s="2" t="s">
        <v>1141</v>
      </c>
      <c r="Y4208" s="2" t="s">
        <v>840</v>
      </c>
    </row>
    <row r="4209" spans="1:27" ht="14.25" customHeight="1">
      <c r="A4209" s="1">
        <v>2069</v>
      </c>
      <c r="B4209" s="2">
        <v>1</v>
      </c>
      <c r="C4209" s="1" t="s">
        <v>3746</v>
      </c>
      <c r="D4209" s="1" t="s">
        <v>3747</v>
      </c>
      <c r="E4209" s="1">
        <v>2011</v>
      </c>
      <c r="F4209" s="1" t="s">
        <v>3748</v>
      </c>
      <c r="G4209" s="1" t="s">
        <v>3749</v>
      </c>
      <c r="H4209" s="8" t="str">
        <f>HYPERLINK("https://doi.org/"&amp;G4209)</f>
        <v>https://doi.org/10.5194/hess-15-771-2011</v>
      </c>
      <c r="I4209" s="1" t="s">
        <v>3750</v>
      </c>
      <c r="J4209" s="1" t="s">
        <v>3731</v>
      </c>
      <c r="K4209" s="2">
        <v>1</v>
      </c>
      <c r="M4209" s="2" t="s">
        <v>3751</v>
      </c>
      <c r="N4209" s="15">
        <f t="shared" si="84"/>
        <v>2.4000000000000004</v>
      </c>
      <c r="O4209" s="15"/>
      <c r="P4209" s="2">
        <v>0.1</v>
      </c>
      <c r="R4209" s="4">
        <f t="shared" si="85"/>
        <v>4.1666666666666664E-2</v>
      </c>
      <c r="U4209" s="16" t="s">
        <v>175</v>
      </c>
      <c r="V4209" s="2" t="s">
        <v>3753</v>
      </c>
      <c r="W4209" s="2" t="s">
        <v>3755</v>
      </c>
      <c r="X4209" s="2" t="s">
        <v>1141</v>
      </c>
      <c r="Y4209" s="2" t="s">
        <v>840</v>
      </c>
    </row>
    <row r="4210" spans="1:27" ht="14.25" customHeight="1">
      <c r="A4210" s="1">
        <v>2069</v>
      </c>
      <c r="B4210" s="2">
        <v>1</v>
      </c>
      <c r="C4210" s="1" t="s">
        <v>3746</v>
      </c>
      <c r="D4210" s="1" t="s">
        <v>3747</v>
      </c>
      <c r="E4210" s="1">
        <v>2011</v>
      </c>
      <c r="F4210" s="1" t="s">
        <v>3748</v>
      </c>
      <c r="G4210" s="1" t="s">
        <v>3749</v>
      </c>
      <c r="H4210" s="8" t="str">
        <f>HYPERLINK("https://doi.org/"&amp;G4210)</f>
        <v>https://doi.org/10.5194/hess-15-771-2011</v>
      </c>
      <c r="I4210" s="1" t="s">
        <v>3750</v>
      </c>
      <c r="J4210" s="1" t="s">
        <v>3731</v>
      </c>
      <c r="K4210" s="2">
        <v>1</v>
      </c>
      <c r="M4210" s="2" t="s">
        <v>3751</v>
      </c>
      <c r="N4210" s="15">
        <f t="shared" si="84"/>
        <v>1.6800000000000002</v>
      </c>
      <c r="O4210" s="15"/>
      <c r="P4210" s="2">
        <v>7.0000000000000007E-2</v>
      </c>
      <c r="R4210" s="4">
        <f t="shared" si="85"/>
        <v>4.1666666666666664E-2</v>
      </c>
      <c r="U4210" s="16" t="s">
        <v>175</v>
      </c>
      <c r="V4210" s="2" t="s">
        <v>3753</v>
      </c>
      <c r="W4210" s="2" t="s">
        <v>3756</v>
      </c>
      <c r="X4210" s="2" t="s">
        <v>1141</v>
      </c>
      <c r="Y4210" s="2" t="s">
        <v>840</v>
      </c>
    </row>
    <row r="4211" spans="1:27" ht="14.25" customHeight="1">
      <c r="A4211" s="1">
        <v>2069</v>
      </c>
      <c r="B4211" s="2">
        <v>1</v>
      </c>
      <c r="C4211" s="1" t="s">
        <v>3746</v>
      </c>
      <c r="D4211" s="1" t="s">
        <v>3747</v>
      </c>
      <c r="E4211" s="1">
        <v>2011</v>
      </c>
      <c r="F4211" s="1" t="s">
        <v>3748</v>
      </c>
      <c r="G4211" s="1" t="s">
        <v>3749</v>
      </c>
      <c r="H4211" s="8" t="str">
        <f>HYPERLINK("https://doi.org/"&amp;G4211)</f>
        <v>https://doi.org/10.5194/hess-15-771-2011</v>
      </c>
      <c r="I4211" s="1" t="s">
        <v>3750</v>
      </c>
      <c r="J4211" s="1" t="s">
        <v>3731</v>
      </c>
      <c r="K4211" s="2">
        <v>1</v>
      </c>
      <c r="M4211" s="2" t="s">
        <v>3751</v>
      </c>
      <c r="N4211" s="15">
        <f t="shared" si="84"/>
        <v>2.16</v>
      </c>
      <c r="O4211" s="15"/>
      <c r="P4211" s="2">
        <v>0.09</v>
      </c>
      <c r="R4211" s="4">
        <f t="shared" si="85"/>
        <v>4.1666666666666664E-2</v>
      </c>
      <c r="U4211" s="16" t="s">
        <v>175</v>
      </c>
      <c r="V4211" s="2" t="s">
        <v>30</v>
      </c>
      <c r="W4211" s="2" t="s">
        <v>3757</v>
      </c>
      <c r="X4211" s="2" t="s">
        <v>1141</v>
      </c>
      <c r="Y4211" s="2" t="s">
        <v>840</v>
      </c>
    </row>
    <row r="4212" spans="1:27" ht="14.25" customHeight="1">
      <c r="A4212" s="1">
        <v>2069</v>
      </c>
      <c r="B4212" s="2">
        <v>1</v>
      </c>
      <c r="C4212" s="1" t="s">
        <v>3746</v>
      </c>
      <c r="D4212" s="1" t="s">
        <v>3747</v>
      </c>
      <c r="E4212" s="1">
        <v>2011</v>
      </c>
      <c r="F4212" s="1" t="s">
        <v>3748</v>
      </c>
      <c r="G4212" s="1" t="s">
        <v>3749</v>
      </c>
      <c r="H4212" s="8" t="str">
        <f>HYPERLINK("https://doi.org/"&amp;G4212)</f>
        <v>https://doi.org/10.5194/hess-15-771-2011</v>
      </c>
      <c r="I4212" s="1" t="s">
        <v>3750</v>
      </c>
      <c r="J4212" s="1" t="s">
        <v>3731</v>
      </c>
      <c r="K4212" s="2">
        <v>1</v>
      </c>
      <c r="M4212" s="2" t="s">
        <v>3751</v>
      </c>
      <c r="N4212" s="15">
        <f t="shared" si="84"/>
        <v>1.9200000000000002</v>
      </c>
      <c r="O4212" s="15"/>
      <c r="P4212" s="2">
        <v>0.08</v>
      </c>
      <c r="R4212" s="4">
        <f t="shared" si="85"/>
        <v>4.1666666666666664E-2</v>
      </c>
      <c r="U4212" s="16" t="s">
        <v>175</v>
      </c>
      <c r="V4212" s="2" t="s">
        <v>32</v>
      </c>
      <c r="W4212" s="2" t="s">
        <v>3758</v>
      </c>
      <c r="X4212" s="2" t="s">
        <v>1141</v>
      </c>
      <c r="Y4212" s="2" t="s">
        <v>840</v>
      </c>
    </row>
    <row r="4213" spans="1:27" ht="14.25" customHeight="1">
      <c r="A4213" s="1">
        <v>2069</v>
      </c>
      <c r="B4213" s="2">
        <v>1</v>
      </c>
      <c r="C4213" s="1" t="s">
        <v>3746</v>
      </c>
      <c r="D4213" s="1" t="s">
        <v>3747</v>
      </c>
      <c r="E4213" s="1">
        <v>2011</v>
      </c>
      <c r="F4213" s="1" t="s">
        <v>3748</v>
      </c>
      <c r="G4213" s="1" t="s">
        <v>3749</v>
      </c>
      <c r="H4213" s="8" t="str">
        <f>HYPERLINK("https://doi.org/"&amp;G4213)</f>
        <v>https://doi.org/10.5194/hess-15-771-2011</v>
      </c>
      <c r="I4213" s="1" t="s">
        <v>3750</v>
      </c>
      <c r="J4213" s="1" t="s">
        <v>3731</v>
      </c>
      <c r="K4213" s="2">
        <v>1</v>
      </c>
      <c r="L4213" s="2">
        <v>17520</v>
      </c>
      <c r="M4213" s="2" t="s">
        <v>3751</v>
      </c>
      <c r="N4213" s="15">
        <f t="shared" si="84"/>
        <v>1.44</v>
      </c>
      <c r="O4213" s="15"/>
      <c r="P4213" s="2">
        <v>0.06</v>
      </c>
      <c r="R4213" s="4">
        <f t="shared" si="85"/>
        <v>4.1666666666666664E-2</v>
      </c>
      <c r="U4213" s="16" t="s">
        <v>175</v>
      </c>
      <c r="V4213" s="2" t="s">
        <v>3753</v>
      </c>
      <c r="W4213" s="2" t="s">
        <v>3754</v>
      </c>
      <c r="X4213" s="2" t="s">
        <v>1141</v>
      </c>
      <c r="Y4213" s="2" t="s">
        <v>840</v>
      </c>
      <c r="AA4213" s="2"/>
    </row>
    <row r="4214" spans="1:27" ht="14.25" customHeight="1">
      <c r="A4214" s="1">
        <v>2069</v>
      </c>
      <c r="B4214" s="2">
        <v>1</v>
      </c>
      <c r="C4214" s="1" t="s">
        <v>3746</v>
      </c>
      <c r="D4214" s="1" t="s">
        <v>3747</v>
      </c>
      <c r="E4214" s="1">
        <v>2011</v>
      </c>
      <c r="F4214" s="1" t="s">
        <v>3748</v>
      </c>
      <c r="G4214" s="1" t="s">
        <v>3749</v>
      </c>
      <c r="H4214" s="8" t="str">
        <f>HYPERLINK("https://doi.org/"&amp;G4214)</f>
        <v>https://doi.org/10.5194/hess-15-771-2011</v>
      </c>
      <c r="I4214" s="1" t="s">
        <v>3750</v>
      </c>
      <c r="J4214" s="1" t="s">
        <v>3731</v>
      </c>
      <c r="K4214" s="2">
        <v>1</v>
      </c>
      <c r="M4214" s="2" t="s">
        <v>3751</v>
      </c>
      <c r="N4214" s="15">
        <f t="shared" si="84"/>
        <v>2.4000000000000004</v>
      </c>
      <c r="O4214" s="15"/>
      <c r="P4214" s="2">
        <v>0.1</v>
      </c>
      <c r="R4214" s="4">
        <f t="shared" si="85"/>
        <v>4.1666666666666664E-2</v>
      </c>
      <c r="U4214" s="16" t="s">
        <v>175</v>
      </c>
      <c r="V4214" s="2" t="s">
        <v>29</v>
      </c>
      <c r="W4214" s="2" t="s">
        <v>1408</v>
      </c>
      <c r="X4214" s="2" t="s">
        <v>1141</v>
      </c>
      <c r="Y4214" s="2" t="s">
        <v>840</v>
      </c>
      <c r="AA4214" s="2"/>
    </row>
    <row r="4215" spans="1:27" ht="14.25" customHeight="1">
      <c r="A4215" s="1">
        <v>2069</v>
      </c>
      <c r="B4215" s="2">
        <v>1</v>
      </c>
      <c r="C4215" s="1" t="s">
        <v>3746</v>
      </c>
      <c r="D4215" s="1" t="s">
        <v>3747</v>
      </c>
      <c r="E4215" s="1">
        <v>2011</v>
      </c>
      <c r="F4215" s="1" t="s">
        <v>3748</v>
      </c>
      <c r="G4215" s="1" t="s">
        <v>3749</v>
      </c>
      <c r="H4215" s="8" t="str">
        <f>HYPERLINK("https://doi.org/"&amp;G4215)</f>
        <v>https://doi.org/10.5194/hess-15-771-2011</v>
      </c>
      <c r="I4215" s="1" t="s">
        <v>3750</v>
      </c>
      <c r="J4215" s="1" t="s">
        <v>3731</v>
      </c>
      <c r="K4215" s="2">
        <v>1</v>
      </c>
      <c r="M4215" s="2" t="s">
        <v>3751</v>
      </c>
      <c r="N4215" s="15">
        <f t="shared" si="84"/>
        <v>1.44</v>
      </c>
      <c r="O4215" s="15"/>
      <c r="P4215" s="2">
        <v>0.06</v>
      </c>
      <c r="R4215" s="4">
        <f t="shared" si="85"/>
        <v>4.1666666666666664E-2</v>
      </c>
      <c r="U4215" s="16" t="s">
        <v>175</v>
      </c>
      <c r="V4215" s="2" t="s">
        <v>3753</v>
      </c>
      <c r="W4215" s="2" t="s">
        <v>3756</v>
      </c>
      <c r="X4215" s="2" t="s">
        <v>1141</v>
      </c>
      <c r="Y4215" s="2" t="s">
        <v>840</v>
      </c>
      <c r="AA4215" s="2"/>
    </row>
    <row r="4216" spans="1:27" ht="14.25" customHeight="1">
      <c r="A4216" s="1">
        <v>2069</v>
      </c>
      <c r="B4216" s="2">
        <v>1</v>
      </c>
      <c r="C4216" s="1" t="s">
        <v>3746</v>
      </c>
      <c r="D4216" s="1" t="s">
        <v>3747</v>
      </c>
      <c r="E4216" s="1">
        <v>2011</v>
      </c>
      <c r="F4216" s="1" t="s">
        <v>3748</v>
      </c>
      <c r="G4216" s="1" t="s">
        <v>3749</v>
      </c>
      <c r="H4216" s="8" t="str">
        <f>HYPERLINK("https://doi.org/"&amp;G4216)</f>
        <v>https://doi.org/10.5194/hess-15-771-2011</v>
      </c>
      <c r="I4216" s="1" t="s">
        <v>3750</v>
      </c>
      <c r="J4216" s="1" t="s">
        <v>3731</v>
      </c>
      <c r="K4216" s="2">
        <v>1</v>
      </c>
      <c r="M4216" s="2" t="s">
        <v>3751</v>
      </c>
      <c r="N4216" s="15">
        <f t="shared" si="84"/>
        <v>1.2000000000000002</v>
      </c>
      <c r="O4216" s="15"/>
      <c r="P4216" s="2">
        <v>0.05</v>
      </c>
      <c r="R4216" s="4">
        <f t="shared" si="85"/>
        <v>4.1666666666666664E-2</v>
      </c>
      <c r="U4216" s="16" t="s">
        <v>175</v>
      </c>
      <c r="V4216" s="2" t="s">
        <v>30</v>
      </c>
      <c r="W4216" s="2" t="s">
        <v>3759</v>
      </c>
      <c r="X4216" s="2" t="s">
        <v>1141</v>
      </c>
      <c r="Y4216" s="2" t="s">
        <v>840</v>
      </c>
      <c r="AA4216" s="2"/>
    </row>
    <row r="4217" spans="1:27" ht="14.25" customHeight="1">
      <c r="A4217" s="1">
        <v>2069</v>
      </c>
      <c r="B4217" s="2">
        <v>1</v>
      </c>
      <c r="C4217" s="1" t="s">
        <v>3746</v>
      </c>
      <c r="D4217" s="1" t="s">
        <v>3747</v>
      </c>
      <c r="E4217" s="1">
        <v>2011</v>
      </c>
      <c r="F4217" s="1" t="s">
        <v>3748</v>
      </c>
      <c r="G4217" s="1" t="s">
        <v>3749</v>
      </c>
      <c r="H4217" s="8" t="str">
        <f>HYPERLINK("https://doi.org/"&amp;G4217)</f>
        <v>https://doi.org/10.5194/hess-15-771-2011</v>
      </c>
      <c r="I4217" s="1" t="s">
        <v>3750</v>
      </c>
      <c r="J4217" s="1" t="s">
        <v>3731</v>
      </c>
      <c r="K4217" s="2">
        <v>1</v>
      </c>
      <c r="M4217" s="2" t="s">
        <v>3751</v>
      </c>
      <c r="N4217" s="15">
        <f t="shared" si="84"/>
        <v>1.9200000000000002</v>
      </c>
      <c r="O4217" s="15"/>
      <c r="P4217" s="2">
        <v>0.08</v>
      </c>
      <c r="R4217" s="4">
        <f t="shared" si="85"/>
        <v>4.1666666666666664E-2</v>
      </c>
      <c r="U4217" s="16" t="s">
        <v>175</v>
      </c>
      <c r="V4217" s="2" t="s">
        <v>30</v>
      </c>
      <c r="W4217" s="2" t="s">
        <v>3757</v>
      </c>
      <c r="X4217" s="2" t="s">
        <v>1141</v>
      </c>
      <c r="Y4217" s="2" t="s">
        <v>840</v>
      </c>
      <c r="AA4217" s="2"/>
    </row>
    <row r="4218" spans="1:27" ht="14.25" customHeight="1">
      <c r="A4218" s="1">
        <v>2069</v>
      </c>
      <c r="B4218" s="2">
        <v>1</v>
      </c>
      <c r="C4218" s="1" t="s">
        <v>3746</v>
      </c>
      <c r="D4218" s="1" t="s">
        <v>3747</v>
      </c>
      <c r="E4218" s="1">
        <v>2011</v>
      </c>
      <c r="F4218" s="1" t="s">
        <v>3748</v>
      </c>
      <c r="G4218" s="1" t="s">
        <v>3749</v>
      </c>
      <c r="H4218" s="8" t="str">
        <f>HYPERLINK("https://doi.org/"&amp;G4218)</f>
        <v>https://doi.org/10.5194/hess-15-771-2011</v>
      </c>
      <c r="I4218" s="1" t="s">
        <v>3750</v>
      </c>
      <c r="J4218" s="1" t="s">
        <v>3731</v>
      </c>
      <c r="K4218" s="2">
        <v>1</v>
      </c>
      <c r="M4218" s="2" t="s">
        <v>3751</v>
      </c>
      <c r="N4218" s="15">
        <f t="shared" si="84"/>
        <v>1.9200000000000002</v>
      </c>
      <c r="O4218" s="15"/>
      <c r="P4218" s="2">
        <v>0.08</v>
      </c>
      <c r="R4218" s="4">
        <f t="shared" si="85"/>
        <v>4.1666666666666664E-2</v>
      </c>
      <c r="U4218" s="16" t="s">
        <v>175</v>
      </c>
      <c r="V4218" s="2" t="s">
        <v>32</v>
      </c>
      <c r="W4218" s="2" t="s">
        <v>3760</v>
      </c>
      <c r="X4218" s="2" t="s">
        <v>1141</v>
      </c>
      <c r="Y4218" s="2" t="s">
        <v>840</v>
      </c>
      <c r="AA4218" s="2"/>
    </row>
    <row r="4219" spans="1:27" ht="14.25" customHeight="1">
      <c r="A4219" s="1">
        <v>2069</v>
      </c>
      <c r="B4219" s="2">
        <v>1</v>
      </c>
      <c r="C4219" s="1" t="s">
        <v>3746</v>
      </c>
      <c r="D4219" s="1" t="s">
        <v>3747</v>
      </c>
      <c r="E4219" s="1">
        <v>2011</v>
      </c>
      <c r="F4219" s="1" t="s">
        <v>3748</v>
      </c>
      <c r="G4219" s="1" t="s">
        <v>3749</v>
      </c>
      <c r="H4219" s="8" t="str">
        <f>HYPERLINK("https://doi.org/"&amp;G4219)</f>
        <v>https://doi.org/10.5194/hess-15-771-2011</v>
      </c>
      <c r="I4219" s="1" t="s">
        <v>3750</v>
      </c>
      <c r="J4219" s="1" t="s">
        <v>3731</v>
      </c>
      <c r="K4219" s="2">
        <v>1</v>
      </c>
      <c r="M4219" s="2" t="s">
        <v>3751</v>
      </c>
      <c r="N4219" s="15">
        <f t="shared" si="84"/>
        <v>2.4000000000000004</v>
      </c>
      <c r="O4219" s="15"/>
      <c r="P4219" s="2">
        <v>0.1</v>
      </c>
      <c r="R4219" s="4">
        <f t="shared" si="85"/>
        <v>4.1666666666666664E-2</v>
      </c>
      <c r="U4219" s="16" t="s">
        <v>175</v>
      </c>
      <c r="V4219" s="2" t="s">
        <v>32</v>
      </c>
      <c r="W4219" s="2" t="s">
        <v>2390</v>
      </c>
      <c r="X4219" s="2" t="s">
        <v>1141</v>
      </c>
      <c r="Y4219" s="2" t="s">
        <v>840</v>
      </c>
      <c r="AA4219" s="2"/>
    </row>
    <row r="4220" spans="1:27" ht="14.25" customHeight="1">
      <c r="A4220" s="1">
        <v>2069</v>
      </c>
      <c r="B4220" s="2">
        <v>1</v>
      </c>
      <c r="C4220" s="1" t="s">
        <v>3746</v>
      </c>
      <c r="D4220" s="1" t="s">
        <v>3747</v>
      </c>
      <c r="E4220" s="1">
        <v>2011</v>
      </c>
      <c r="F4220" s="1" t="s">
        <v>3748</v>
      </c>
      <c r="G4220" s="1" t="s">
        <v>3749</v>
      </c>
      <c r="H4220" s="8" t="str">
        <f>HYPERLINK("https://doi.org/"&amp;G4220)</f>
        <v>https://doi.org/10.5194/hess-15-771-2011</v>
      </c>
      <c r="I4220" s="1" t="s">
        <v>3750</v>
      </c>
      <c r="J4220" s="1" t="s">
        <v>3731</v>
      </c>
      <c r="K4220" s="2">
        <v>1</v>
      </c>
      <c r="M4220" s="2" t="s">
        <v>3751</v>
      </c>
      <c r="N4220" s="15">
        <f t="shared" si="84"/>
        <v>1.6800000000000002</v>
      </c>
      <c r="O4220" s="15"/>
      <c r="P4220" s="2">
        <v>7.0000000000000007E-2</v>
      </c>
      <c r="R4220" s="4">
        <f t="shared" si="85"/>
        <v>4.1666666666666664E-2</v>
      </c>
      <c r="U4220" s="16" t="s">
        <v>175</v>
      </c>
      <c r="V4220" s="2" t="s">
        <v>125</v>
      </c>
      <c r="W4220" s="2" t="s">
        <v>3761</v>
      </c>
      <c r="X4220" s="2" t="s">
        <v>1141</v>
      </c>
      <c r="Y4220" s="2" t="s">
        <v>840</v>
      </c>
      <c r="AA4220" s="2"/>
    </row>
    <row r="4221" spans="1:27" ht="14.25" customHeight="1">
      <c r="A4221" s="1">
        <v>2069</v>
      </c>
      <c r="B4221" s="2">
        <v>1</v>
      </c>
      <c r="C4221" s="1" t="s">
        <v>3746</v>
      </c>
      <c r="D4221" s="1" t="s">
        <v>3747</v>
      </c>
      <c r="E4221" s="1">
        <v>2011</v>
      </c>
      <c r="F4221" s="1" t="s">
        <v>3748</v>
      </c>
      <c r="G4221" s="1" t="s">
        <v>3749</v>
      </c>
      <c r="H4221" s="8" t="str">
        <f>HYPERLINK("https://doi.org/"&amp;G4221)</f>
        <v>https://doi.org/10.5194/hess-15-771-2011</v>
      </c>
      <c r="I4221" s="1" t="s">
        <v>3750</v>
      </c>
      <c r="J4221" s="1" t="s">
        <v>3731</v>
      </c>
      <c r="K4221" s="2">
        <v>1</v>
      </c>
      <c r="M4221" s="2" t="s">
        <v>3751</v>
      </c>
      <c r="N4221" s="15">
        <f t="shared" si="84"/>
        <v>3.3600000000000003</v>
      </c>
      <c r="O4221" s="15"/>
      <c r="P4221" s="2">
        <v>0.14000000000000001</v>
      </c>
      <c r="R4221" s="4">
        <f t="shared" si="85"/>
        <v>4.1666666666666664E-2</v>
      </c>
      <c r="U4221" s="16" t="s">
        <v>175</v>
      </c>
      <c r="V4221" s="2" t="s">
        <v>125</v>
      </c>
      <c r="W4221" s="2" t="s">
        <v>3762</v>
      </c>
      <c r="X4221" s="2" t="s">
        <v>1141</v>
      </c>
      <c r="Y4221" s="2" t="s">
        <v>840</v>
      </c>
      <c r="AA4221" s="2"/>
    </row>
    <row r="4222" spans="1:27" ht="14.25" customHeight="1">
      <c r="A4222" s="1">
        <v>1693</v>
      </c>
      <c r="B4222" s="2">
        <v>1</v>
      </c>
      <c r="C4222" s="1" t="s">
        <v>3763</v>
      </c>
      <c r="D4222" s="1" t="s">
        <v>3764</v>
      </c>
      <c r="E4222" s="1">
        <v>2013</v>
      </c>
      <c r="F4222" s="1" t="s">
        <v>3765</v>
      </c>
      <c r="G4222" s="1" t="s">
        <v>3766</v>
      </c>
      <c r="H4222" s="8" t="str">
        <f>HYPERLINK("https://doi.org/"&amp;G4222)</f>
        <v>https://doi.org/10.5194/hess-17-1607-2013</v>
      </c>
      <c r="I4222" s="1" t="s">
        <v>3767</v>
      </c>
      <c r="J4222" s="1" t="s">
        <v>3731</v>
      </c>
      <c r="K4222" s="2">
        <v>1</v>
      </c>
      <c r="M4222" s="2" t="s">
        <v>195</v>
      </c>
      <c r="N4222" s="9">
        <f>S4222*Unit_conversion!$C$5</f>
        <v>0.88027451523771494</v>
      </c>
      <c r="R4222" s="10"/>
      <c r="S4222" s="2">
        <v>25</v>
      </c>
      <c r="U4222" s="2" t="s">
        <v>26</v>
      </c>
      <c r="W4222" s="2" t="s">
        <v>3686</v>
      </c>
      <c r="X4222" s="2" t="s">
        <v>1141</v>
      </c>
    </row>
    <row r="4223" spans="1:27" ht="14.25" customHeight="1">
      <c r="A4223" s="1">
        <v>1693</v>
      </c>
      <c r="B4223" s="2">
        <v>1</v>
      </c>
      <c r="C4223" s="1" t="s">
        <v>3763</v>
      </c>
      <c r="D4223" s="1" t="s">
        <v>3764</v>
      </c>
      <c r="E4223" s="1">
        <v>2013</v>
      </c>
      <c r="F4223" s="1" t="s">
        <v>3765</v>
      </c>
      <c r="G4223" s="1" t="s">
        <v>3766</v>
      </c>
      <c r="H4223" s="8" t="str">
        <f>HYPERLINK("https://doi.org/"&amp;G4223)</f>
        <v>https://doi.org/10.5194/hess-17-1607-2013</v>
      </c>
      <c r="I4223" s="1" t="s">
        <v>3767</v>
      </c>
      <c r="J4223" s="1" t="s">
        <v>3731</v>
      </c>
      <c r="K4223" s="2">
        <v>1</v>
      </c>
      <c r="M4223" s="2" t="s">
        <v>189</v>
      </c>
      <c r="N4223" s="9">
        <f>S4223*Unit_conversion!$C$5</f>
        <v>0.88379561329866585</v>
      </c>
      <c r="R4223" s="10"/>
      <c r="S4223" s="2">
        <v>25.1</v>
      </c>
      <c r="U4223" s="2" t="s">
        <v>26</v>
      </c>
      <c r="W4223" s="2" t="s">
        <v>3686</v>
      </c>
      <c r="X4223" s="2" t="s">
        <v>1141</v>
      </c>
      <c r="Y4223" s="2"/>
    </row>
    <row r="4224" spans="1:27" ht="14.25" customHeight="1">
      <c r="A4224" s="1">
        <v>1432</v>
      </c>
      <c r="B4224" s="2">
        <v>1</v>
      </c>
      <c r="C4224" s="1" t="s">
        <v>3768</v>
      </c>
      <c r="D4224" s="1" t="s">
        <v>3769</v>
      </c>
      <c r="E4224" s="1">
        <v>2014</v>
      </c>
      <c r="F4224" s="1" t="s">
        <v>3770</v>
      </c>
      <c r="G4224" s="1" t="s">
        <v>3771</v>
      </c>
      <c r="H4224" s="8" t="str">
        <f>HYPERLINK("https://doi.org/"&amp;G4224)</f>
        <v>https://doi.org/10.5194/hess-18-1165-2014</v>
      </c>
      <c r="I4224" s="1" t="s">
        <v>3772</v>
      </c>
      <c r="J4224" s="1" t="s">
        <v>3731</v>
      </c>
      <c r="K4224" s="2">
        <v>7</v>
      </c>
      <c r="L4224" s="2">
        <v>25</v>
      </c>
      <c r="M4224" s="2" t="s">
        <v>57</v>
      </c>
      <c r="N4224" s="9">
        <f>S4224*Unit_conversion!$C$5</f>
        <v>4.2992607324209997</v>
      </c>
      <c r="R4224" s="10"/>
      <c r="S4224" s="2">
        <v>122.1</v>
      </c>
      <c r="U4224" s="2" t="s">
        <v>26</v>
      </c>
      <c r="V4224" s="2" t="s">
        <v>29</v>
      </c>
      <c r="W4224" s="2" t="s">
        <v>3773</v>
      </c>
      <c r="X4224" s="2" t="s">
        <v>1141</v>
      </c>
    </row>
    <row r="4225" spans="1:27" ht="14.25" customHeight="1">
      <c r="A4225" s="1">
        <v>1432</v>
      </c>
      <c r="B4225" s="2">
        <v>1</v>
      </c>
      <c r="C4225" s="1" t="s">
        <v>3768</v>
      </c>
      <c r="D4225" s="1" t="s">
        <v>3769</v>
      </c>
      <c r="E4225" s="1">
        <v>2014</v>
      </c>
      <c r="F4225" s="1" t="s">
        <v>3770</v>
      </c>
      <c r="G4225" s="1" t="s">
        <v>3771</v>
      </c>
      <c r="H4225" s="8" t="str">
        <f>HYPERLINK("https://doi.org/"&amp;G4225)</f>
        <v>https://doi.org/10.5194/hess-18-1165-2014</v>
      </c>
      <c r="I4225" s="1" t="s">
        <v>3772</v>
      </c>
      <c r="J4225" s="1" t="s">
        <v>3731</v>
      </c>
      <c r="K4225" s="2">
        <v>7</v>
      </c>
      <c r="L4225" s="2">
        <v>25</v>
      </c>
      <c r="M4225" s="2" t="s">
        <v>189</v>
      </c>
      <c r="N4225" s="9">
        <f>S4225*Unit_conversion!$C$5</f>
        <v>4.5985540676018228</v>
      </c>
      <c r="R4225" s="10"/>
      <c r="S4225" s="2">
        <v>130.6</v>
      </c>
      <c r="U4225" s="2" t="s">
        <v>26</v>
      </c>
      <c r="V4225" s="2" t="s">
        <v>29</v>
      </c>
      <c r="W4225" s="2" t="s">
        <v>3773</v>
      </c>
      <c r="X4225" s="2" t="s">
        <v>1141</v>
      </c>
      <c r="Y4225" s="2"/>
    </row>
    <row r="4226" spans="1:27" ht="14.25" customHeight="1">
      <c r="A4226" s="1">
        <v>1432</v>
      </c>
      <c r="B4226" s="2">
        <v>1</v>
      </c>
      <c r="C4226" s="1" t="s">
        <v>3768</v>
      </c>
      <c r="D4226" s="1" t="s">
        <v>3769</v>
      </c>
      <c r="E4226" s="1">
        <v>2014</v>
      </c>
      <c r="F4226" s="1" t="s">
        <v>3770</v>
      </c>
      <c r="G4226" s="1" t="s">
        <v>3771</v>
      </c>
      <c r="H4226" s="8" t="str">
        <f>HYPERLINK("https://doi.org/"&amp;G4226)</f>
        <v>https://doi.org/10.5194/hess-18-1165-2014</v>
      </c>
      <c r="I4226" s="1" t="s">
        <v>3772</v>
      </c>
      <c r="J4226" s="1" t="s">
        <v>3731</v>
      </c>
      <c r="K4226" s="2">
        <v>7</v>
      </c>
      <c r="L4226" s="2">
        <v>25</v>
      </c>
      <c r="M4226" s="2" t="s">
        <v>296</v>
      </c>
      <c r="N4226" s="9">
        <f>S4226*Unit_conversion!$C$5</f>
        <v>4.1020792410077522</v>
      </c>
      <c r="R4226" s="10"/>
      <c r="S4226" s="2">
        <v>116.5</v>
      </c>
      <c r="U4226" s="2" t="s">
        <v>26</v>
      </c>
      <c r="V4226" s="2" t="s">
        <v>29</v>
      </c>
      <c r="W4226" s="2" t="s">
        <v>3773</v>
      </c>
      <c r="X4226" s="2" t="s">
        <v>1141</v>
      </c>
      <c r="Y4226" s="2"/>
    </row>
    <row r="4227" spans="1:27" ht="14.25" customHeight="1">
      <c r="A4227" s="1">
        <v>1432</v>
      </c>
      <c r="B4227" s="2">
        <v>1</v>
      </c>
      <c r="C4227" s="1" t="s">
        <v>3768</v>
      </c>
      <c r="D4227" s="1" t="s">
        <v>3769</v>
      </c>
      <c r="E4227" s="1">
        <v>2014</v>
      </c>
      <c r="F4227" s="1" t="s">
        <v>3770</v>
      </c>
      <c r="G4227" s="1" t="s">
        <v>3771</v>
      </c>
      <c r="H4227" s="8" t="str">
        <f>HYPERLINK("https://doi.org/"&amp;G4227)</f>
        <v>https://doi.org/10.5194/hess-18-1165-2014</v>
      </c>
      <c r="I4227" s="1" t="s">
        <v>3772</v>
      </c>
      <c r="J4227" s="1" t="s">
        <v>3731</v>
      </c>
      <c r="K4227" s="2">
        <v>7</v>
      </c>
      <c r="L4227" s="2">
        <v>25</v>
      </c>
      <c r="M4227" s="2" t="s">
        <v>3774</v>
      </c>
      <c r="N4227" s="9">
        <f>S4227*Unit_conversion!$C$5</f>
        <v>4.6091173617846755</v>
      </c>
      <c r="R4227" s="10"/>
      <c r="S4227" s="2">
        <v>130.9</v>
      </c>
      <c r="U4227" s="2" t="s">
        <v>26</v>
      </c>
      <c r="V4227" s="2" t="s">
        <v>29</v>
      </c>
      <c r="W4227" s="2" t="s">
        <v>3773</v>
      </c>
      <c r="X4227" s="2" t="s">
        <v>1141</v>
      </c>
      <c r="Y4227" s="2"/>
    </row>
    <row r="4228" spans="1:27" ht="14.25" customHeight="1">
      <c r="A4228" s="1">
        <v>3813</v>
      </c>
      <c r="B4228" s="2">
        <v>1</v>
      </c>
      <c r="C4228" s="1" t="s">
        <v>3775</v>
      </c>
      <c r="D4228" s="1" t="s">
        <v>3776</v>
      </c>
      <c r="E4228" s="1">
        <v>2016</v>
      </c>
      <c r="F4228" s="1" t="s">
        <v>3777</v>
      </c>
      <c r="G4228" s="1" t="s">
        <v>3778</v>
      </c>
      <c r="H4228" s="68" t="s">
        <v>3779</v>
      </c>
      <c r="I4228" s="1" t="s">
        <v>3780</v>
      </c>
      <c r="J4228" s="1" t="s">
        <v>3781</v>
      </c>
      <c r="K4228" s="2">
        <v>20</v>
      </c>
      <c r="L4228" s="2">
        <v>20</v>
      </c>
      <c r="M4228" s="2" t="s">
        <v>3782</v>
      </c>
      <c r="N4228" s="9">
        <f>S4228*Unit_conversion!$C$5</f>
        <v>2.838005037126393</v>
      </c>
      <c r="R4228" s="52"/>
      <c r="S4228" s="53">
        <v>80.599999999999994</v>
      </c>
      <c r="U4228" s="2" t="s">
        <v>26</v>
      </c>
      <c r="W4228" s="2" t="s">
        <v>3783</v>
      </c>
      <c r="X4228" s="2" t="s">
        <v>1141</v>
      </c>
      <c r="Z4228" s="53">
        <v>19</v>
      </c>
      <c r="AA4228" s="54"/>
    </row>
    <row r="4229" spans="1:27" ht="14.25" customHeight="1">
      <c r="A4229" s="1">
        <v>3813</v>
      </c>
      <c r="B4229" s="2">
        <v>1</v>
      </c>
      <c r="C4229" s="1" t="s">
        <v>3775</v>
      </c>
      <c r="D4229" s="1" t="s">
        <v>3776</v>
      </c>
      <c r="E4229" s="1">
        <v>2016</v>
      </c>
      <c r="F4229" s="1" t="s">
        <v>3777</v>
      </c>
      <c r="G4229" s="1" t="s">
        <v>3778</v>
      </c>
      <c r="H4229" s="68" t="s">
        <v>3779</v>
      </c>
      <c r="I4229" s="1" t="s">
        <v>3780</v>
      </c>
      <c r="J4229" s="1" t="s">
        <v>3781</v>
      </c>
      <c r="K4229" s="2">
        <v>20</v>
      </c>
      <c r="L4229" s="2">
        <v>20</v>
      </c>
      <c r="M4229" s="2" t="s">
        <v>3782</v>
      </c>
      <c r="N4229" s="9">
        <f>S4229*Unit_conversion!$C$5</f>
        <v>2.740470620838054</v>
      </c>
      <c r="R4229" s="52"/>
      <c r="S4229" s="53">
        <v>77.83</v>
      </c>
      <c r="U4229" s="2" t="s">
        <v>26</v>
      </c>
      <c r="W4229" s="2" t="s">
        <v>3783</v>
      </c>
      <c r="X4229" s="2" t="s">
        <v>1141</v>
      </c>
      <c r="Y4229" s="2"/>
      <c r="Z4229" s="53">
        <v>30</v>
      </c>
      <c r="AA4229" s="54"/>
    </row>
    <row r="4230" spans="1:27" ht="14.25" customHeight="1">
      <c r="A4230" s="1">
        <v>3813</v>
      </c>
      <c r="B4230" s="2">
        <v>1</v>
      </c>
      <c r="C4230" s="1" t="s">
        <v>3775</v>
      </c>
      <c r="D4230" s="1" t="s">
        <v>3776</v>
      </c>
      <c r="E4230" s="1">
        <v>2016</v>
      </c>
      <c r="F4230" s="1" t="s">
        <v>3777</v>
      </c>
      <c r="G4230" s="1" t="s">
        <v>3778</v>
      </c>
      <c r="H4230" s="68" t="s">
        <v>3779</v>
      </c>
      <c r="I4230" s="1" t="s">
        <v>3780</v>
      </c>
      <c r="J4230" s="1" t="s">
        <v>3781</v>
      </c>
      <c r="K4230" s="2">
        <v>20</v>
      </c>
      <c r="L4230" s="2">
        <v>20</v>
      </c>
      <c r="M4230" s="2" t="s">
        <v>3782</v>
      </c>
      <c r="N4230" s="9">
        <f>S4230*Unit_conversion!$C$5</f>
        <v>2.5464581176796615</v>
      </c>
      <c r="R4230" s="52"/>
      <c r="S4230" s="53">
        <v>72.319999999999993</v>
      </c>
      <c r="U4230" s="2" t="s">
        <v>26</v>
      </c>
      <c r="W4230" s="2" t="s">
        <v>3783</v>
      </c>
      <c r="X4230" s="2" t="s">
        <v>1141</v>
      </c>
      <c r="Y4230" s="2"/>
      <c r="Z4230" s="53">
        <v>8</v>
      </c>
      <c r="AA4230" s="54"/>
    </row>
    <row r="4231" spans="1:27" ht="14.25" customHeight="1">
      <c r="A4231" s="1">
        <v>3813</v>
      </c>
      <c r="B4231" s="2">
        <v>1</v>
      </c>
      <c r="C4231" s="1" t="s">
        <v>3775</v>
      </c>
      <c r="D4231" s="1" t="s">
        <v>3776</v>
      </c>
      <c r="E4231" s="1">
        <v>2016</v>
      </c>
      <c r="F4231" s="1" t="s">
        <v>3777</v>
      </c>
      <c r="G4231" s="1" t="s">
        <v>3778</v>
      </c>
      <c r="H4231" s="68" t="s">
        <v>3779</v>
      </c>
      <c r="I4231" s="1" t="s">
        <v>3780</v>
      </c>
      <c r="J4231" s="1" t="s">
        <v>3781</v>
      </c>
      <c r="K4231" s="2">
        <v>20</v>
      </c>
      <c r="L4231" s="2">
        <v>20</v>
      </c>
      <c r="M4231" s="2" t="s">
        <v>3782</v>
      </c>
      <c r="N4231" s="9">
        <f>S4231*Unit_conversion!$C$5</f>
        <v>2.0281524831076956</v>
      </c>
      <c r="R4231" s="52"/>
      <c r="S4231" s="53">
        <v>57.6</v>
      </c>
      <c r="U4231" s="2" t="s">
        <v>26</v>
      </c>
      <c r="W4231" s="2" t="s">
        <v>3783</v>
      </c>
      <c r="X4231" s="2" t="s">
        <v>1141</v>
      </c>
      <c r="Y4231" s="2"/>
      <c r="Z4231" s="53">
        <v>27</v>
      </c>
      <c r="AA4231" s="54"/>
    </row>
    <row r="4232" spans="1:27" ht="14.25" customHeight="1">
      <c r="A4232" s="1">
        <v>3813</v>
      </c>
      <c r="B4232" s="2">
        <v>1</v>
      </c>
      <c r="C4232" s="1" t="s">
        <v>3775</v>
      </c>
      <c r="D4232" s="1" t="s">
        <v>3776</v>
      </c>
      <c r="E4232" s="1">
        <v>2016</v>
      </c>
      <c r="F4232" s="1" t="s">
        <v>3777</v>
      </c>
      <c r="G4232" s="1" t="s">
        <v>3778</v>
      </c>
      <c r="H4232" s="68" t="s">
        <v>3779</v>
      </c>
      <c r="I4232" s="1" t="s">
        <v>3780</v>
      </c>
      <c r="J4232" s="1" t="s">
        <v>3781</v>
      </c>
      <c r="K4232" s="2">
        <v>20</v>
      </c>
      <c r="L4232" s="2">
        <v>20</v>
      </c>
      <c r="M4232" s="2" t="s">
        <v>3782</v>
      </c>
      <c r="N4232" s="9">
        <f>S4232*Unit_conversion!$C$5</f>
        <v>1.6851975319710815</v>
      </c>
      <c r="R4232" s="52"/>
      <c r="S4232" s="53">
        <v>47.86</v>
      </c>
      <c r="U4232" s="2" t="s">
        <v>26</v>
      </c>
      <c r="W4232" s="2" t="s">
        <v>3783</v>
      </c>
      <c r="X4232" s="2" t="s">
        <v>1141</v>
      </c>
      <c r="Y4232" s="2"/>
      <c r="Z4232" s="53">
        <v>3</v>
      </c>
      <c r="AA4232" s="54"/>
    </row>
    <row r="4233" spans="1:27" ht="14.25" customHeight="1">
      <c r="A4233" s="1">
        <v>3813</v>
      </c>
      <c r="B4233" s="2">
        <v>1</v>
      </c>
      <c r="C4233" s="1" t="s">
        <v>3775</v>
      </c>
      <c r="D4233" s="1" t="s">
        <v>3776</v>
      </c>
      <c r="E4233" s="1">
        <v>2016</v>
      </c>
      <c r="F4233" s="1" t="s">
        <v>3777</v>
      </c>
      <c r="G4233" s="1" t="s">
        <v>3778</v>
      </c>
      <c r="H4233" s="68" t="s">
        <v>3779</v>
      </c>
      <c r="I4233" s="1" t="s">
        <v>3780</v>
      </c>
      <c r="J4233" s="1" t="s">
        <v>3781</v>
      </c>
      <c r="K4233" s="2">
        <v>20</v>
      </c>
      <c r="L4233" s="2">
        <v>20</v>
      </c>
      <c r="M4233" s="2" t="s">
        <v>3782</v>
      </c>
      <c r="N4233" s="9">
        <f>S4233*Unit_conversion!$C$5</f>
        <v>1.2468208233826994</v>
      </c>
      <c r="R4233" s="52"/>
      <c r="S4233" s="53">
        <v>35.409999999999997</v>
      </c>
      <c r="U4233" s="2" t="s">
        <v>26</v>
      </c>
      <c r="W4233" s="2" t="s">
        <v>3783</v>
      </c>
      <c r="X4233" s="2" t="s">
        <v>1141</v>
      </c>
      <c r="Y4233" s="2"/>
      <c r="Z4233" s="53">
        <v>15</v>
      </c>
      <c r="AA4233" s="54"/>
    </row>
    <row r="4234" spans="1:27" ht="14.25" customHeight="1">
      <c r="A4234" s="1">
        <v>3813</v>
      </c>
      <c r="B4234" s="2">
        <v>1</v>
      </c>
      <c r="C4234" s="1" t="s">
        <v>3775</v>
      </c>
      <c r="D4234" s="1" t="s">
        <v>3776</v>
      </c>
      <c r="E4234" s="1">
        <v>2016</v>
      </c>
      <c r="F4234" s="1" t="s">
        <v>3777</v>
      </c>
      <c r="G4234" s="1" t="s">
        <v>3778</v>
      </c>
      <c r="H4234" s="68" t="s">
        <v>3779</v>
      </c>
      <c r="I4234" s="1" t="s">
        <v>3780</v>
      </c>
      <c r="J4234" s="1" t="s">
        <v>3781</v>
      </c>
      <c r="K4234" s="2">
        <v>20</v>
      </c>
      <c r="L4234" s="2">
        <v>20</v>
      </c>
      <c r="M4234" s="2" t="s">
        <v>3782</v>
      </c>
      <c r="N4234" s="9">
        <f>S4234*Unit_conversion!$C$5</f>
        <v>3.3031420909780018</v>
      </c>
      <c r="R4234" s="52"/>
      <c r="S4234" s="53">
        <v>93.81</v>
      </c>
      <c r="U4234" s="2" t="s">
        <v>26</v>
      </c>
      <c r="W4234" s="2" t="s">
        <v>3783</v>
      </c>
      <c r="X4234" s="2" t="s">
        <v>1141</v>
      </c>
      <c r="Y4234" s="2"/>
      <c r="Z4234" s="53">
        <v>22</v>
      </c>
      <c r="AA4234" s="54"/>
    </row>
    <row r="4235" spans="1:27" ht="14.25" customHeight="1">
      <c r="A4235" s="1">
        <v>3813</v>
      </c>
      <c r="B4235" s="2">
        <v>1</v>
      </c>
      <c r="C4235" s="1" t="s">
        <v>3775</v>
      </c>
      <c r="D4235" s="1" t="s">
        <v>3776</v>
      </c>
      <c r="E4235" s="1">
        <v>2016</v>
      </c>
      <c r="F4235" s="1" t="s">
        <v>3777</v>
      </c>
      <c r="G4235" s="1" t="s">
        <v>3778</v>
      </c>
      <c r="H4235" s="68" t="s">
        <v>3779</v>
      </c>
      <c r="I4235" s="1" t="s">
        <v>3780</v>
      </c>
      <c r="J4235" s="1" t="s">
        <v>3781</v>
      </c>
      <c r="K4235" s="2">
        <v>20</v>
      </c>
      <c r="L4235" s="2">
        <v>20</v>
      </c>
      <c r="M4235" s="2" t="s">
        <v>3782</v>
      </c>
      <c r="N4235" s="9">
        <f>S4235*Unit_conversion!$C$5</f>
        <v>2.7461043777355756</v>
      </c>
      <c r="R4235" s="52"/>
      <c r="S4235" s="53">
        <v>77.989999999999995</v>
      </c>
      <c r="U4235" s="2" t="s">
        <v>26</v>
      </c>
      <c r="W4235" s="2" t="s">
        <v>3783</v>
      </c>
      <c r="X4235" s="2" t="s">
        <v>1141</v>
      </c>
      <c r="Y4235" s="2"/>
      <c r="Z4235" s="53">
        <v>29</v>
      </c>
      <c r="AA4235" s="54"/>
    </row>
    <row r="4236" spans="1:27" ht="14.25" customHeight="1">
      <c r="A4236" s="1">
        <v>3813</v>
      </c>
      <c r="B4236" s="2">
        <v>1</v>
      </c>
      <c r="C4236" s="1" t="s">
        <v>3775</v>
      </c>
      <c r="D4236" s="1" t="s">
        <v>3776</v>
      </c>
      <c r="E4236" s="1">
        <v>2016</v>
      </c>
      <c r="F4236" s="1" t="s">
        <v>3777</v>
      </c>
      <c r="G4236" s="1" t="s">
        <v>3778</v>
      </c>
      <c r="H4236" s="68" t="s">
        <v>3779</v>
      </c>
      <c r="I4236" s="1" t="s">
        <v>3780</v>
      </c>
      <c r="J4236" s="1" t="s">
        <v>3781</v>
      </c>
      <c r="K4236" s="2">
        <v>20</v>
      </c>
      <c r="L4236" s="2">
        <v>20</v>
      </c>
      <c r="M4236" s="2" t="s">
        <v>3782</v>
      </c>
      <c r="N4236" s="9">
        <f>S4236*Unit_conversion!$C$5</f>
        <v>2.4404730660450409</v>
      </c>
      <c r="R4236" s="52"/>
      <c r="S4236" s="53">
        <v>69.31</v>
      </c>
      <c r="U4236" s="2" t="s">
        <v>26</v>
      </c>
      <c r="W4236" s="2" t="s">
        <v>3783</v>
      </c>
      <c r="X4236" s="2" t="s">
        <v>1141</v>
      </c>
      <c r="Y4236" s="2"/>
      <c r="Z4236" s="53">
        <v>2</v>
      </c>
      <c r="AA4236" s="54"/>
    </row>
    <row r="4237" spans="1:27" ht="14.25" customHeight="1">
      <c r="A4237" s="1">
        <v>3813</v>
      </c>
      <c r="B4237" s="2">
        <v>1</v>
      </c>
      <c r="C4237" s="1" t="s">
        <v>3775</v>
      </c>
      <c r="D4237" s="1" t="s">
        <v>3776</v>
      </c>
      <c r="E4237" s="1">
        <v>2016</v>
      </c>
      <c r="F4237" s="1" t="s">
        <v>3777</v>
      </c>
      <c r="G4237" s="1" t="s">
        <v>3778</v>
      </c>
      <c r="H4237" s="68" t="s">
        <v>3779</v>
      </c>
      <c r="I4237" s="1" t="s">
        <v>3780</v>
      </c>
      <c r="J4237" s="1" t="s">
        <v>3781</v>
      </c>
      <c r="K4237" s="2">
        <v>20</v>
      </c>
      <c r="L4237" s="2">
        <v>20</v>
      </c>
      <c r="M4237" s="2" t="s">
        <v>3782</v>
      </c>
      <c r="N4237" s="9">
        <f>S4237*Unit_conversion!$C$5</f>
        <v>2.9144128650490266</v>
      </c>
      <c r="R4237" s="52"/>
      <c r="S4237" s="53">
        <v>82.77</v>
      </c>
      <c r="U4237" s="2" t="s">
        <v>26</v>
      </c>
      <c r="W4237" s="2" t="s">
        <v>3783</v>
      </c>
      <c r="X4237" s="2" t="s">
        <v>1141</v>
      </c>
      <c r="Y4237" s="2"/>
      <c r="Z4237" s="53">
        <v>13</v>
      </c>
      <c r="AA4237" s="54"/>
    </row>
    <row r="4238" spans="1:27" ht="14.25" customHeight="1">
      <c r="A4238" s="1">
        <v>3813</v>
      </c>
      <c r="B4238" s="2">
        <v>1</v>
      </c>
      <c r="C4238" s="1" t="s">
        <v>3775</v>
      </c>
      <c r="D4238" s="1" t="s">
        <v>3776</v>
      </c>
      <c r="E4238" s="1">
        <v>2016</v>
      </c>
      <c r="F4238" s="1" t="s">
        <v>3777</v>
      </c>
      <c r="G4238" s="1" t="s">
        <v>3778</v>
      </c>
      <c r="H4238" s="68" t="s">
        <v>3779</v>
      </c>
      <c r="I4238" s="1" t="s">
        <v>3780</v>
      </c>
      <c r="J4238" s="1" t="s">
        <v>3781</v>
      </c>
      <c r="K4238" s="2">
        <v>20</v>
      </c>
      <c r="L4238" s="2">
        <v>20</v>
      </c>
      <c r="M4238" s="2" t="s">
        <v>3782</v>
      </c>
      <c r="N4238" s="9">
        <f>S4238*Unit_conversion!$C$5</f>
        <v>2.3767411911418304</v>
      </c>
      <c r="R4238" s="52"/>
      <c r="S4238" s="53">
        <v>67.5</v>
      </c>
      <c r="U4238" s="2" t="s">
        <v>26</v>
      </c>
      <c r="W4238" s="2" t="s">
        <v>3783</v>
      </c>
      <c r="X4238" s="2" t="s">
        <v>1141</v>
      </c>
      <c r="Y4238" s="2"/>
      <c r="Z4238" s="53">
        <v>14</v>
      </c>
      <c r="AA4238" s="54"/>
    </row>
    <row r="4239" spans="1:27" ht="14.25" customHeight="1">
      <c r="A4239" s="1">
        <v>3813</v>
      </c>
      <c r="B4239" s="2">
        <v>1</v>
      </c>
      <c r="C4239" s="1" t="s">
        <v>3775</v>
      </c>
      <c r="D4239" s="1" t="s">
        <v>3776</v>
      </c>
      <c r="E4239" s="1">
        <v>2016</v>
      </c>
      <c r="F4239" s="1" t="s">
        <v>3777</v>
      </c>
      <c r="G4239" s="1" t="s">
        <v>3778</v>
      </c>
      <c r="H4239" s="68" t="s">
        <v>3779</v>
      </c>
      <c r="I4239" s="1" t="s">
        <v>3780</v>
      </c>
      <c r="J4239" s="1" t="s">
        <v>3781</v>
      </c>
      <c r="K4239" s="2">
        <v>20</v>
      </c>
      <c r="L4239" s="2">
        <v>20</v>
      </c>
      <c r="M4239" s="2" t="s">
        <v>3784</v>
      </c>
      <c r="N4239" s="9">
        <f>S4239*Unit_conversion!$C$5</f>
        <v>3.0288485520299298</v>
      </c>
      <c r="R4239" s="52"/>
      <c r="S4239" s="53">
        <v>86.02</v>
      </c>
      <c r="U4239" s="2" t="s">
        <v>26</v>
      </c>
      <c r="W4239" s="2" t="s">
        <v>3783</v>
      </c>
      <c r="X4239" s="2" t="s">
        <v>1141</v>
      </c>
      <c r="Y4239" s="2" t="s">
        <v>3785</v>
      </c>
      <c r="Z4239" s="53">
        <v>19</v>
      </c>
      <c r="AA4239" s="54"/>
    </row>
    <row r="4240" spans="1:27" ht="14.25" customHeight="1">
      <c r="A4240" s="1">
        <v>3813</v>
      </c>
      <c r="B4240" s="2">
        <v>1</v>
      </c>
      <c r="C4240" s="1" t="s">
        <v>3775</v>
      </c>
      <c r="D4240" s="1" t="s">
        <v>3776</v>
      </c>
      <c r="E4240" s="1">
        <v>2016</v>
      </c>
      <c r="F4240" s="1" t="s">
        <v>3777</v>
      </c>
      <c r="G4240" s="1" t="s">
        <v>3778</v>
      </c>
      <c r="H4240" s="68" t="s">
        <v>3779</v>
      </c>
      <c r="I4240" s="1" t="s">
        <v>3780</v>
      </c>
      <c r="J4240" s="1" t="s">
        <v>3781</v>
      </c>
      <c r="K4240" s="2">
        <v>20</v>
      </c>
      <c r="L4240" s="2">
        <v>20</v>
      </c>
      <c r="M4240" s="2" t="s">
        <v>3784</v>
      </c>
      <c r="N4240" s="9">
        <f>S4240*Unit_conversion!$C$5</f>
        <v>3.603139645771015</v>
      </c>
      <c r="R4240" s="52"/>
      <c r="S4240" s="53">
        <v>102.33</v>
      </c>
      <c r="U4240" s="2" t="s">
        <v>26</v>
      </c>
      <c r="W4240" s="2" t="s">
        <v>3783</v>
      </c>
      <c r="X4240" s="2" t="s">
        <v>1141</v>
      </c>
      <c r="Y4240" s="2" t="s">
        <v>3786</v>
      </c>
      <c r="Z4240" s="53">
        <v>30</v>
      </c>
      <c r="AA4240" s="54"/>
    </row>
    <row r="4241" spans="1:27" ht="14.25" customHeight="1">
      <c r="A4241" s="1">
        <v>3813</v>
      </c>
      <c r="B4241" s="2">
        <v>1</v>
      </c>
      <c r="C4241" s="1" t="s">
        <v>3775</v>
      </c>
      <c r="D4241" s="1" t="s">
        <v>3776</v>
      </c>
      <c r="E4241" s="1">
        <v>2016</v>
      </c>
      <c r="F4241" s="1" t="s">
        <v>3777</v>
      </c>
      <c r="G4241" s="1" t="s">
        <v>3778</v>
      </c>
      <c r="H4241" s="68" t="s">
        <v>3779</v>
      </c>
      <c r="I4241" s="1" t="s">
        <v>3780</v>
      </c>
      <c r="J4241" s="1" t="s">
        <v>3781</v>
      </c>
      <c r="K4241" s="2">
        <v>20</v>
      </c>
      <c r="L4241" s="2">
        <v>20</v>
      </c>
      <c r="M4241" s="2" t="s">
        <v>3784</v>
      </c>
      <c r="N4241" s="9">
        <f>S4241*Unit_conversion!$C$5</f>
        <v>4.1770786297060045</v>
      </c>
      <c r="R4241" s="52"/>
      <c r="S4241" s="53">
        <v>118.63</v>
      </c>
      <c r="U4241" s="2" t="s">
        <v>26</v>
      </c>
      <c r="W4241" s="2" t="s">
        <v>3783</v>
      </c>
      <c r="X4241" s="2" t="s">
        <v>1141</v>
      </c>
      <c r="Y4241" s="2"/>
      <c r="Z4241" s="53">
        <v>8</v>
      </c>
      <c r="AA4241" s="54"/>
    </row>
    <row r="4242" spans="1:27" ht="14.25" customHeight="1">
      <c r="A4242" s="1">
        <v>3813</v>
      </c>
      <c r="B4242" s="2">
        <v>1</v>
      </c>
      <c r="C4242" s="1" t="s">
        <v>3775</v>
      </c>
      <c r="D4242" s="1" t="s">
        <v>3776</v>
      </c>
      <c r="E4242" s="1">
        <v>2016</v>
      </c>
      <c r="F4242" s="1" t="s">
        <v>3777</v>
      </c>
      <c r="G4242" s="1" t="s">
        <v>3778</v>
      </c>
      <c r="H4242" s="68" t="s">
        <v>3779</v>
      </c>
      <c r="I4242" s="1" t="s">
        <v>3780</v>
      </c>
      <c r="J4242" s="1" t="s">
        <v>3781</v>
      </c>
      <c r="K4242" s="2">
        <v>20</v>
      </c>
      <c r="L4242" s="2">
        <v>20</v>
      </c>
      <c r="M4242" s="2" t="s">
        <v>3784</v>
      </c>
      <c r="N4242" s="9">
        <f>S4242*Unit_conversion!$C$5</f>
        <v>2.6147674200621087</v>
      </c>
      <c r="R4242" s="52"/>
      <c r="S4242" s="53">
        <v>74.260000000000005</v>
      </c>
      <c r="U4242" s="2" t="s">
        <v>26</v>
      </c>
      <c r="W4242" s="2" t="s">
        <v>3783</v>
      </c>
      <c r="X4242" s="2" t="s">
        <v>1141</v>
      </c>
      <c r="Y4242" s="2"/>
      <c r="Z4242" s="53">
        <v>27</v>
      </c>
      <c r="AA4242" s="54"/>
    </row>
    <row r="4243" spans="1:27" ht="14.25" customHeight="1">
      <c r="A4243" s="1">
        <v>3813</v>
      </c>
      <c r="B4243" s="2">
        <v>1</v>
      </c>
      <c r="C4243" s="1" t="s">
        <v>3775</v>
      </c>
      <c r="D4243" s="1" t="s">
        <v>3776</v>
      </c>
      <c r="E4243" s="1">
        <v>2016</v>
      </c>
      <c r="F4243" s="1" t="s">
        <v>3777</v>
      </c>
      <c r="G4243" s="1" t="s">
        <v>3778</v>
      </c>
      <c r="H4243" s="68" t="s">
        <v>3779</v>
      </c>
      <c r="I4243" s="1" t="s">
        <v>3780</v>
      </c>
      <c r="J4243" s="1" t="s">
        <v>3781</v>
      </c>
      <c r="K4243" s="2">
        <v>20</v>
      </c>
      <c r="L4243" s="2">
        <v>20</v>
      </c>
      <c r="M4243" s="2" t="s">
        <v>3784</v>
      </c>
      <c r="N4243" s="9">
        <f>S4243*Unit_conversion!$C$5</f>
        <v>2.1299122170691751</v>
      </c>
      <c r="R4243" s="52"/>
      <c r="S4243" s="53">
        <v>60.49</v>
      </c>
      <c r="U4243" s="2" t="s">
        <v>26</v>
      </c>
      <c r="W4243" s="2" t="s">
        <v>3783</v>
      </c>
      <c r="X4243" s="2" t="s">
        <v>1141</v>
      </c>
      <c r="Y4243" s="2"/>
      <c r="Z4243" s="53">
        <v>3</v>
      </c>
      <c r="AA4243" s="54"/>
    </row>
    <row r="4244" spans="1:27" ht="14.25" customHeight="1">
      <c r="A4244" s="1">
        <v>3813</v>
      </c>
      <c r="B4244" s="2">
        <v>1</v>
      </c>
      <c r="C4244" s="1" t="s">
        <v>3775</v>
      </c>
      <c r="D4244" s="1" t="s">
        <v>3776</v>
      </c>
      <c r="E4244" s="1">
        <v>2016</v>
      </c>
      <c r="F4244" s="1" t="s">
        <v>3777</v>
      </c>
      <c r="G4244" s="1" t="s">
        <v>3778</v>
      </c>
      <c r="H4244" s="68" t="s">
        <v>3779</v>
      </c>
      <c r="I4244" s="1" t="s">
        <v>3780</v>
      </c>
      <c r="J4244" s="1" t="s">
        <v>3781</v>
      </c>
      <c r="K4244" s="2">
        <v>20</v>
      </c>
      <c r="L4244" s="2">
        <v>20</v>
      </c>
      <c r="M4244" s="2" t="s">
        <v>3784</v>
      </c>
      <c r="N4244" s="9">
        <f>S4244*Unit_conversion!$C$5</f>
        <v>1.9358997139107827</v>
      </c>
      <c r="R4244" s="52"/>
      <c r="S4244" s="53">
        <v>54.98</v>
      </c>
      <c r="U4244" s="2" t="s">
        <v>26</v>
      </c>
      <c r="W4244" s="2" t="s">
        <v>3783</v>
      </c>
      <c r="X4244" s="2" t="s">
        <v>1141</v>
      </c>
      <c r="Y4244" s="2"/>
      <c r="Z4244" s="53">
        <v>15</v>
      </c>
      <c r="AA4244" s="54"/>
    </row>
    <row r="4245" spans="1:27" ht="14.25" customHeight="1">
      <c r="A4245" s="1">
        <v>3813</v>
      </c>
      <c r="B4245" s="2">
        <v>1</v>
      </c>
      <c r="C4245" s="1" t="s">
        <v>3775</v>
      </c>
      <c r="D4245" s="1" t="s">
        <v>3776</v>
      </c>
      <c r="E4245" s="1">
        <v>2016</v>
      </c>
      <c r="F4245" s="1" t="s">
        <v>3777</v>
      </c>
      <c r="G4245" s="1" t="s">
        <v>3778</v>
      </c>
      <c r="H4245" s="68" t="s">
        <v>3779</v>
      </c>
      <c r="I4245" s="1" t="s">
        <v>3780</v>
      </c>
      <c r="J4245" s="1" t="s">
        <v>3781</v>
      </c>
      <c r="K4245" s="2">
        <v>20</v>
      </c>
      <c r="L4245" s="2">
        <v>20</v>
      </c>
      <c r="M4245" s="2" t="s">
        <v>3784</v>
      </c>
      <c r="N4245" s="9">
        <f>S4245*Unit_conversion!$C$5</f>
        <v>3.5957453398430181</v>
      </c>
      <c r="R4245" s="52"/>
      <c r="S4245" s="53">
        <v>102.12</v>
      </c>
      <c r="U4245" s="2" t="s">
        <v>26</v>
      </c>
      <c r="W4245" s="2" t="s">
        <v>3783</v>
      </c>
      <c r="X4245" s="2" t="s">
        <v>1141</v>
      </c>
      <c r="Y4245" s="2"/>
      <c r="Z4245" s="53">
        <v>22</v>
      </c>
      <c r="AA4245" s="54"/>
    </row>
    <row r="4246" spans="1:27" ht="14.25" customHeight="1">
      <c r="A4246" s="1">
        <v>3813</v>
      </c>
      <c r="B4246" s="2">
        <v>1</v>
      </c>
      <c r="C4246" s="1" t="s">
        <v>3775</v>
      </c>
      <c r="D4246" s="1" t="s">
        <v>3776</v>
      </c>
      <c r="E4246" s="1">
        <v>2016</v>
      </c>
      <c r="F4246" s="1" t="s">
        <v>3777</v>
      </c>
      <c r="G4246" s="1" t="s">
        <v>3778</v>
      </c>
      <c r="H4246" s="68" t="s">
        <v>3779</v>
      </c>
      <c r="I4246" s="1" t="s">
        <v>3780</v>
      </c>
      <c r="J4246" s="1" t="s">
        <v>3781</v>
      </c>
      <c r="K4246" s="2">
        <v>20</v>
      </c>
      <c r="L4246" s="2">
        <v>20</v>
      </c>
      <c r="M4246" s="2" t="s">
        <v>3784</v>
      </c>
      <c r="N4246" s="9">
        <f>S4246*Unit_conversion!$C$5</f>
        <v>2.9295535867111155</v>
      </c>
      <c r="R4246" s="52"/>
      <c r="S4246" s="53">
        <v>83.2</v>
      </c>
      <c r="U4246" s="2" t="s">
        <v>26</v>
      </c>
      <c r="W4246" s="2" t="s">
        <v>3783</v>
      </c>
      <c r="X4246" s="2" t="s">
        <v>1141</v>
      </c>
      <c r="Y4246" s="2"/>
      <c r="Z4246" s="53">
        <v>29</v>
      </c>
      <c r="AA4246" s="54"/>
    </row>
    <row r="4247" spans="1:27" ht="14.25" customHeight="1">
      <c r="A4247" s="1">
        <v>3813</v>
      </c>
      <c r="B4247" s="2">
        <v>1</v>
      </c>
      <c r="C4247" s="1" t="s">
        <v>3775</v>
      </c>
      <c r="D4247" s="1" t="s">
        <v>3776</v>
      </c>
      <c r="E4247" s="1">
        <v>2016</v>
      </c>
      <c r="F4247" s="1" t="s">
        <v>3777</v>
      </c>
      <c r="G4247" s="1" t="s">
        <v>3778</v>
      </c>
      <c r="H4247" s="68" t="s">
        <v>3779</v>
      </c>
      <c r="I4247" s="1" t="s">
        <v>3780</v>
      </c>
      <c r="J4247" s="1" t="s">
        <v>3781</v>
      </c>
      <c r="K4247" s="2">
        <v>20</v>
      </c>
      <c r="L4247" s="2">
        <v>20</v>
      </c>
      <c r="M4247" s="2" t="s">
        <v>3784</v>
      </c>
      <c r="N4247" s="9">
        <f>S4247*Unit_conversion!$C$5</f>
        <v>2.6929357970152177</v>
      </c>
      <c r="R4247" s="52"/>
      <c r="S4247" s="53">
        <v>76.48</v>
      </c>
      <c r="U4247" s="2" t="s">
        <v>26</v>
      </c>
      <c r="W4247" s="2" t="s">
        <v>3783</v>
      </c>
      <c r="X4247" s="2" t="s">
        <v>1141</v>
      </c>
      <c r="Y4247" s="2"/>
      <c r="Z4247" s="53">
        <v>2</v>
      </c>
      <c r="AA4247" s="54"/>
    </row>
    <row r="4248" spans="1:27" ht="14.25" customHeight="1">
      <c r="A4248" s="1">
        <v>3813</v>
      </c>
      <c r="B4248" s="2">
        <v>1</v>
      </c>
      <c r="C4248" s="1" t="s">
        <v>3775</v>
      </c>
      <c r="D4248" s="1" t="s">
        <v>3776</v>
      </c>
      <c r="E4248" s="1">
        <v>2016</v>
      </c>
      <c r="F4248" s="1" t="s">
        <v>3777</v>
      </c>
      <c r="G4248" s="1" t="s">
        <v>3778</v>
      </c>
      <c r="H4248" s="68" t="s">
        <v>3779</v>
      </c>
      <c r="I4248" s="1" t="s">
        <v>3780</v>
      </c>
      <c r="J4248" s="1" t="s">
        <v>3781</v>
      </c>
      <c r="K4248" s="2">
        <v>20</v>
      </c>
      <c r="L4248" s="2">
        <v>20</v>
      </c>
      <c r="M4248" s="2" t="s">
        <v>3784</v>
      </c>
      <c r="N4248" s="9">
        <f>S4248*Unit_conversion!$C$5</f>
        <v>2.8813145432760887</v>
      </c>
      <c r="R4248" s="52"/>
      <c r="S4248" s="53">
        <v>81.83</v>
      </c>
      <c r="U4248" s="2" t="s">
        <v>26</v>
      </c>
      <c r="W4248" s="2" t="s">
        <v>3783</v>
      </c>
      <c r="X4248" s="2" t="s">
        <v>1141</v>
      </c>
      <c r="Y4248" s="2"/>
      <c r="Z4248" s="53">
        <v>13</v>
      </c>
      <c r="AA4248" s="54"/>
    </row>
    <row r="4249" spans="1:27" ht="14.25" customHeight="1">
      <c r="A4249" s="1">
        <v>3813</v>
      </c>
      <c r="B4249" s="2">
        <v>1</v>
      </c>
      <c r="C4249" s="1" t="s">
        <v>3775</v>
      </c>
      <c r="D4249" s="1" t="s">
        <v>3776</v>
      </c>
      <c r="E4249" s="1">
        <v>2016</v>
      </c>
      <c r="F4249" s="1" t="s">
        <v>3777</v>
      </c>
      <c r="G4249" s="1" t="s">
        <v>3778</v>
      </c>
      <c r="H4249" s="68" t="s">
        <v>3779</v>
      </c>
      <c r="I4249" s="1" t="s">
        <v>3780</v>
      </c>
      <c r="J4249" s="1" t="s">
        <v>3781</v>
      </c>
      <c r="K4249" s="2">
        <v>20</v>
      </c>
      <c r="L4249" s="2">
        <v>20</v>
      </c>
      <c r="M4249" s="2" t="s">
        <v>3784</v>
      </c>
      <c r="N4249" s="9">
        <f>S4249*Unit_conversion!$C$5</f>
        <v>3.1443405684291177</v>
      </c>
      <c r="R4249" s="52"/>
      <c r="S4249" s="53">
        <v>89.3</v>
      </c>
      <c r="U4249" s="2" t="s">
        <v>26</v>
      </c>
      <c r="W4249" s="2" t="s">
        <v>3783</v>
      </c>
      <c r="X4249" s="2" t="s">
        <v>1141</v>
      </c>
      <c r="Y4249" s="2"/>
      <c r="Z4249" s="53">
        <v>14</v>
      </c>
      <c r="AA4249" s="54"/>
    </row>
    <row r="4250" spans="1:27" ht="14.25" customHeight="1">
      <c r="A4250" s="1">
        <v>3813</v>
      </c>
      <c r="B4250" s="2">
        <v>1</v>
      </c>
      <c r="C4250" s="1" t="s">
        <v>3775</v>
      </c>
      <c r="D4250" s="1" t="s">
        <v>3776</v>
      </c>
      <c r="E4250" s="1">
        <v>2016</v>
      </c>
      <c r="F4250" s="1" t="s">
        <v>3777</v>
      </c>
      <c r="G4250" s="1" t="s">
        <v>3778</v>
      </c>
      <c r="H4250" s="68" t="s">
        <v>3779</v>
      </c>
      <c r="I4250" s="1" t="s">
        <v>3780</v>
      </c>
      <c r="J4250" s="1" t="s">
        <v>3781</v>
      </c>
      <c r="K4250" s="2">
        <v>20</v>
      </c>
      <c r="L4250" s="2">
        <v>20</v>
      </c>
      <c r="M4250" s="2" t="s">
        <v>3787</v>
      </c>
      <c r="N4250" s="9">
        <f>S4250*Unit_conversion!$C$5</f>
        <v>3.025679563775074</v>
      </c>
      <c r="R4250" s="52"/>
      <c r="S4250" s="53">
        <v>85.93</v>
      </c>
      <c r="U4250" s="2" t="s">
        <v>26</v>
      </c>
      <c r="W4250" s="2" t="s">
        <v>3783</v>
      </c>
      <c r="X4250" s="2" t="s">
        <v>1141</v>
      </c>
      <c r="Z4250" s="53">
        <v>19</v>
      </c>
      <c r="AA4250" s="54"/>
    </row>
    <row r="4251" spans="1:27" ht="14.25" customHeight="1">
      <c r="A4251" s="1">
        <v>3813</v>
      </c>
      <c r="B4251" s="2">
        <v>1</v>
      </c>
      <c r="C4251" s="1" t="s">
        <v>3775</v>
      </c>
      <c r="D4251" s="1" t="s">
        <v>3776</v>
      </c>
      <c r="E4251" s="1">
        <v>2016</v>
      </c>
      <c r="F4251" s="1" t="s">
        <v>3777</v>
      </c>
      <c r="G4251" s="1" t="s">
        <v>3778</v>
      </c>
      <c r="H4251" s="68" t="s">
        <v>3779</v>
      </c>
      <c r="I4251" s="1" t="s">
        <v>3780</v>
      </c>
      <c r="J4251" s="1" t="s">
        <v>3781</v>
      </c>
      <c r="K4251" s="2">
        <v>20</v>
      </c>
      <c r="L4251" s="2">
        <v>20</v>
      </c>
      <c r="M4251" s="2" t="s">
        <v>3787</v>
      </c>
      <c r="N4251" s="9">
        <f>S4251*Unit_conversion!$C$5</f>
        <v>3.3091279576816182</v>
      </c>
      <c r="R4251" s="52"/>
      <c r="S4251" s="53">
        <v>93.98</v>
      </c>
      <c r="U4251" s="2" t="s">
        <v>26</v>
      </c>
      <c r="W4251" s="2" t="s">
        <v>3783</v>
      </c>
      <c r="X4251" s="2" t="s">
        <v>1141</v>
      </c>
      <c r="Y4251" s="2"/>
      <c r="Z4251" s="53">
        <v>30</v>
      </c>
      <c r="AA4251" s="54"/>
    </row>
    <row r="4252" spans="1:27" ht="14.25" customHeight="1">
      <c r="A4252" s="1">
        <v>3813</v>
      </c>
      <c r="B4252" s="2">
        <v>1</v>
      </c>
      <c r="C4252" s="1" t="s">
        <v>3775</v>
      </c>
      <c r="D4252" s="1" t="s">
        <v>3776</v>
      </c>
      <c r="E4252" s="1">
        <v>2016</v>
      </c>
      <c r="F4252" s="1" t="s">
        <v>3777</v>
      </c>
      <c r="G4252" s="1" t="s">
        <v>3778</v>
      </c>
      <c r="H4252" s="68" t="s">
        <v>3779</v>
      </c>
      <c r="I4252" s="1" t="s">
        <v>3780</v>
      </c>
      <c r="J4252" s="1" t="s">
        <v>3781</v>
      </c>
      <c r="K4252" s="2">
        <v>20</v>
      </c>
      <c r="L4252" s="2">
        <v>20</v>
      </c>
      <c r="M4252" s="2" t="s">
        <v>3787</v>
      </c>
      <c r="N4252" s="9">
        <f>S4252*Unit_conversion!$C$5</f>
        <v>3.1376504821133113</v>
      </c>
      <c r="R4252" s="52"/>
      <c r="S4252" s="53">
        <v>89.11</v>
      </c>
      <c r="U4252" s="2" t="s">
        <v>26</v>
      </c>
      <c r="W4252" s="2" t="s">
        <v>3783</v>
      </c>
      <c r="X4252" s="2" t="s">
        <v>1141</v>
      </c>
      <c r="Y4252" s="2"/>
      <c r="Z4252" s="53">
        <v>8</v>
      </c>
      <c r="AA4252" s="54"/>
    </row>
    <row r="4253" spans="1:27" ht="14.25" customHeight="1">
      <c r="A4253" s="1">
        <v>3813</v>
      </c>
      <c r="B4253" s="2">
        <v>1</v>
      </c>
      <c r="C4253" s="1" t="s">
        <v>3775</v>
      </c>
      <c r="D4253" s="1" t="s">
        <v>3776</v>
      </c>
      <c r="E4253" s="1">
        <v>2016</v>
      </c>
      <c r="F4253" s="1" t="s">
        <v>3777</v>
      </c>
      <c r="G4253" s="1" t="s">
        <v>3778</v>
      </c>
      <c r="H4253" s="68" t="s">
        <v>3779</v>
      </c>
      <c r="I4253" s="1" t="s">
        <v>3780</v>
      </c>
      <c r="J4253" s="1" t="s">
        <v>3781</v>
      </c>
      <c r="K4253" s="2">
        <v>20</v>
      </c>
      <c r="L4253" s="2">
        <v>20</v>
      </c>
      <c r="M4253" s="2" t="s">
        <v>3787</v>
      </c>
      <c r="N4253" s="9">
        <f>S4253*Unit_conversion!$C$5</f>
        <v>2.2961080455460556</v>
      </c>
      <c r="R4253" s="52"/>
      <c r="S4253" s="53">
        <v>65.209999999999994</v>
      </c>
      <c r="U4253" s="2" t="s">
        <v>26</v>
      </c>
      <c r="W4253" s="2" t="s">
        <v>3783</v>
      </c>
      <c r="X4253" s="2" t="s">
        <v>1141</v>
      </c>
      <c r="Y4253" s="2"/>
      <c r="Z4253" s="53">
        <v>27</v>
      </c>
      <c r="AA4253" s="54"/>
    </row>
    <row r="4254" spans="1:27" ht="14.25" customHeight="1">
      <c r="A4254" s="1">
        <v>3813</v>
      </c>
      <c r="B4254" s="2">
        <v>1</v>
      </c>
      <c r="C4254" s="1" t="s">
        <v>3775</v>
      </c>
      <c r="D4254" s="1" t="s">
        <v>3776</v>
      </c>
      <c r="E4254" s="1">
        <v>2016</v>
      </c>
      <c r="F4254" s="1" t="s">
        <v>3777</v>
      </c>
      <c r="G4254" s="1" t="s">
        <v>3778</v>
      </c>
      <c r="H4254" s="68" t="s">
        <v>3779</v>
      </c>
      <c r="I4254" s="1" t="s">
        <v>3780</v>
      </c>
      <c r="J4254" s="1" t="s">
        <v>3781</v>
      </c>
      <c r="K4254" s="2">
        <v>20</v>
      </c>
      <c r="L4254" s="2">
        <v>20</v>
      </c>
      <c r="M4254" s="2" t="s">
        <v>3787</v>
      </c>
      <c r="N4254" s="9">
        <f>S4254*Unit_conversion!$C$5</f>
        <v>2.2080805940222841</v>
      </c>
      <c r="R4254" s="52"/>
      <c r="S4254" s="53">
        <v>62.71</v>
      </c>
      <c r="U4254" s="2" t="s">
        <v>26</v>
      </c>
      <c r="W4254" s="2" t="s">
        <v>3783</v>
      </c>
      <c r="X4254" s="2" t="s">
        <v>1141</v>
      </c>
      <c r="Y4254" s="2"/>
      <c r="Z4254" s="53">
        <v>3</v>
      </c>
      <c r="AA4254" s="54"/>
    </row>
    <row r="4255" spans="1:27" ht="14.25" customHeight="1">
      <c r="A4255" s="1">
        <v>3813</v>
      </c>
      <c r="B4255" s="2">
        <v>1</v>
      </c>
      <c r="C4255" s="1" t="s">
        <v>3775</v>
      </c>
      <c r="D4255" s="1" t="s">
        <v>3776</v>
      </c>
      <c r="E4255" s="1">
        <v>2016</v>
      </c>
      <c r="F4255" s="1" t="s">
        <v>3777</v>
      </c>
      <c r="G4255" s="1" t="s">
        <v>3778</v>
      </c>
      <c r="H4255" s="68" t="s">
        <v>3779</v>
      </c>
      <c r="I4255" s="1" t="s">
        <v>3780</v>
      </c>
      <c r="J4255" s="1" t="s">
        <v>3781</v>
      </c>
      <c r="K4255" s="2">
        <v>20</v>
      </c>
      <c r="L4255" s="2">
        <v>20</v>
      </c>
      <c r="M4255" s="2" t="s">
        <v>3787</v>
      </c>
      <c r="N4255" s="9">
        <f>S4255*Unit_conversion!$C$5</f>
        <v>1.5922405431619788</v>
      </c>
      <c r="R4255" s="52"/>
      <c r="S4255" s="53">
        <v>45.22</v>
      </c>
      <c r="U4255" s="2" t="s">
        <v>26</v>
      </c>
      <c r="W4255" s="2" t="s">
        <v>3783</v>
      </c>
      <c r="X4255" s="2" t="s">
        <v>1141</v>
      </c>
      <c r="Y4255" s="2"/>
      <c r="Z4255" s="53">
        <v>15</v>
      </c>
      <c r="AA4255" s="54"/>
    </row>
    <row r="4256" spans="1:27" ht="14.25" customHeight="1">
      <c r="A4256" s="1">
        <v>3813</v>
      </c>
      <c r="B4256" s="2">
        <v>1</v>
      </c>
      <c r="C4256" s="1" t="s">
        <v>3775</v>
      </c>
      <c r="D4256" s="1" t="s">
        <v>3776</v>
      </c>
      <c r="E4256" s="1">
        <v>2016</v>
      </c>
      <c r="F4256" s="1" t="s">
        <v>3777</v>
      </c>
      <c r="G4256" s="1" t="s">
        <v>3778</v>
      </c>
      <c r="H4256" s="68" t="s">
        <v>3779</v>
      </c>
      <c r="I4256" s="1" t="s">
        <v>3780</v>
      </c>
      <c r="J4256" s="1" t="s">
        <v>3781</v>
      </c>
      <c r="K4256" s="2">
        <v>20</v>
      </c>
      <c r="L4256" s="2">
        <v>20</v>
      </c>
      <c r="M4256" s="2" t="s">
        <v>3787</v>
      </c>
      <c r="N4256" s="9">
        <f>S4256*Unit_conversion!$C$5</f>
        <v>3.484830750923066</v>
      </c>
      <c r="R4256" s="52"/>
      <c r="S4256" s="53">
        <v>98.97</v>
      </c>
      <c r="U4256" s="2" t="s">
        <v>26</v>
      </c>
      <c r="W4256" s="2" t="s">
        <v>3783</v>
      </c>
      <c r="X4256" s="2" t="s">
        <v>1141</v>
      </c>
      <c r="Y4256" s="2"/>
      <c r="Z4256" s="53">
        <v>22</v>
      </c>
      <c r="AA4256" s="54"/>
    </row>
    <row r="4257" spans="1:28" ht="14.25" customHeight="1">
      <c r="A4257" s="1">
        <v>3813</v>
      </c>
      <c r="B4257" s="2">
        <v>1</v>
      </c>
      <c r="C4257" s="1" t="s">
        <v>3775</v>
      </c>
      <c r="D4257" s="1" t="s">
        <v>3776</v>
      </c>
      <c r="E4257" s="1">
        <v>2016</v>
      </c>
      <c r="F4257" s="1" t="s">
        <v>3777</v>
      </c>
      <c r="G4257" s="1" t="s">
        <v>3778</v>
      </c>
      <c r="H4257" s="68" t="s">
        <v>3779</v>
      </c>
      <c r="I4257" s="1" t="s">
        <v>3780</v>
      </c>
      <c r="J4257" s="1" t="s">
        <v>3781</v>
      </c>
      <c r="K4257" s="2">
        <v>20</v>
      </c>
      <c r="L4257" s="2">
        <v>20</v>
      </c>
      <c r="M4257" s="2" t="s">
        <v>3787</v>
      </c>
      <c r="N4257" s="9">
        <f>S4257*Unit_conversion!$C$5</f>
        <v>3.0358907481518314</v>
      </c>
      <c r="R4257" s="52"/>
      <c r="S4257" s="53">
        <v>86.22</v>
      </c>
      <c r="U4257" s="2" t="s">
        <v>26</v>
      </c>
      <c r="W4257" s="2" t="s">
        <v>3783</v>
      </c>
      <c r="X4257" s="2" t="s">
        <v>1141</v>
      </c>
      <c r="Y4257" s="2"/>
      <c r="Z4257" s="53">
        <v>29</v>
      </c>
      <c r="AA4257" s="54"/>
    </row>
    <row r="4258" spans="1:28" ht="14.25" customHeight="1">
      <c r="A4258" s="1">
        <v>3813</v>
      </c>
      <c r="B4258" s="2">
        <v>1</v>
      </c>
      <c r="C4258" s="1" t="s">
        <v>3775</v>
      </c>
      <c r="D4258" s="1" t="s">
        <v>3776</v>
      </c>
      <c r="E4258" s="1">
        <v>2016</v>
      </c>
      <c r="F4258" s="1" t="s">
        <v>3777</v>
      </c>
      <c r="G4258" s="1" t="s">
        <v>3778</v>
      </c>
      <c r="H4258" s="68" t="s">
        <v>3779</v>
      </c>
      <c r="I4258" s="1" t="s">
        <v>3780</v>
      </c>
      <c r="J4258" s="1" t="s">
        <v>3781</v>
      </c>
      <c r="K4258" s="2">
        <v>20</v>
      </c>
      <c r="L4258" s="2">
        <v>20</v>
      </c>
      <c r="M4258" s="2" t="s">
        <v>3787</v>
      </c>
      <c r="N4258" s="9">
        <f>S4258*Unit_conversion!$C$5</f>
        <v>2.5242751998956714</v>
      </c>
      <c r="R4258" s="52"/>
      <c r="S4258" s="53">
        <v>71.69</v>
      </c>
      <c r="U4258" s="2" t="s">
        <v>26</v>
      </c>
      <c r="W4258" s="2" t="s">
        <v>3783</v>
      </c>
      <c r="X4258" s="2" t="s">
        <v>1141</v>
      </c>
      <c r="Y4258" s="2"/>
      <c r="Z4258" s="53">
        <v>2</v>
      </c>
      <c r="AA4258" s="54"/>
    </row>
    <row r="4259" spans="1:28" ht="14.25" customHeight="1">
      <c r="A4259" s="1">
        <v>3813</v>
      </c>
      <c r="B4259" s="2">
        <v>1</v>
      </c>
      <c r="C4259" s="1" t="s">
        <v>3775</v>
      </c>
      <c r="D4259" s="1" t="s">
        <v>3776</v>
      </c>
      <c r="E4259" s="1">
        <v>2016</v>
      </c>
      <c r="F4259" s="1" t="s">
        <v>3777</v>
      </c>
      <c r="G4259" s="1" t="s">
        <v>3778</v>
      </c>
      <c r="H4259" s="68" t="s">
        <v>3779</v>
      </c>
      <c r="I4259" s="1" t="s">
        <v>3780</v>
      </c>
      <c r="J4259" s="1" t="s">
        <v>3781</v>
      </c>
      <c r="K4259" s="2">
        <v>20</v>
      </c>
      <c r="L4259" s="2">
        <v>20</v>
      </c>
      <c r="M4259" s="2" t="s">
        <v>3787</v>
      </c>
      <c r="N4259" s="9">
        <f>S4259*Unit_conversion!$C$5</f>
        <v>2.9781447399522372</v>
      </c>
      <c r="R4259" s="52"/>
      <c r="S4259" s="53">
        <v>84.58</v>
      </c>
      <c r="U4259" s="2" t="s">
        <v>26</v>
      </c>
      <c r="W4259" s="2" t="s">
        <v>3783</v>
      </c>
      <c r="X4259" s="2" t="s">
        <v>1141</v>
      </c>
      <c r="Y4259" s="2"/>
      <c r="Z4259" s="53">
        <v>13</v>
      </c>
      <c r="AA4259" s="54"/>
    </row>
    <row r="4260" spans="1:28" ht="14.25" customHeight="1">
      <c r="A4260" s="1">
        <v>3813</v>
      </c>
      <c r="B4260" s="2">
        <v>1</v>
      </c>
      <c r="C4260" s="1" t="s">
        <v>3775</v>
      </c>
      <c r="D4260" s="1" t="s">
        <v>3776</v>
      </c>
      <c r="E4260" s="1">
        <v>2016</v>
      </c>
      <c r="F4260" s="1" t="s">
        <v>3777</v>
      </c>
      <c r="G4260" s="1" t="s">
        <v>3778</v>
      </c>
      <c r="H4260" s="68" t="s">
        <v>3779</v>
      </c>
      <c r="I4260" s="1" t="s">
        <v>3780</v>
      </c>
      <c r="J4260" s="1" t="s">
        <v>3781</v>
      </c>
      <c r="K4260" s="2">
        <v>20</v>
      </c>
      <c r="L4260" s="2">
        <v>20</v>
      </c>
      <c r="M4260" s="2" t="s">
        <v>3787</v>
      </c>
      <c r="N4260" s="9">
        <f>S4260*Unit_conversion!$C$5</f>
        <v>2.674626087098273</v>
      </c>
      <c r="R4260" s="52"/>
      <c r="S4260" s="53">
        <v>75.959999999999994</v>
      </c>
      <c r="U4260" s="2" t="s">
        <v>26</v>
      </c>
      <c r="W4260" s="2" t="s">
        <v>3783</v>
      </c>
      <c r="X4260" s="2" t="s">
        <v>1141</v>
      </c>
      <c r="Y4260" s="2"/>
      <c r="Z4260" s="53">
        <v>14</v>
      </c>
      <c r="AA4260" s="54"/>
    </row>
    <row r="4261" spans="1:28" ht="14.25" customHeight="1">
      <c r="A4261" s="1">
        <v>3813</v>
      </c>
      <c r="B4261" s="2">
        <v>1</v>
      </c>
      <c r="C4261" s="1" t="s">
        <v>3775</v>
      </c>
      <c r="D4261" s="1" t="s">
        <v>3776</v>
      </c>
      <c r="E4261" s="1">
        <v>2016</v>
      </c>
      <c r="F4261" s="1" t="s">
        <v>3777</v>
      </c>
      <c r="G4261" s="1" t="s">
        <v>3778</v>
      </c>
      <c r="H4261" s="68" t="s">
        <v>3779</v>
      </c>
      <c r="I4261" s="1" t="s">
        <v>3780</v>
      </c>
      <c r="J4261" s="1" t="s">
        <v>3781</v>
      </c>
      <c r="K4261" s="2">
        <v>1</v>
      </c>
      <c r="L4261" s="2">
        <v>11</v>
      </c>
      <c r="M4261" s="2" t="s">
        <v>3784</v>
      </c>
      <c r="N4261" s="9">
        <f>S4261*Unit_conversion!$C$5</f>
        <v>4.2094727318667529</v>
      </c>
      <c r="R4261" s="10"/>
      <c r="S4261" s="2">
        <v>119.55</v>
      </c>
      <c r="U4261" s="2" t="s">
        <v>26</v>
      </c>
      <c r="V4261" s="2" t="s">
        <v>436</v>
      </c>
      <c r="W4261" s="2" t="s">
        <v>3788</v>
      </c>
      <c r="X4261" s="2" t="s">
        <v>1141</v>
      </c>
      <c r="Y4261" s="2"/>
    </row>
    <row r="4262" spans="1:28" ht="14.25" customHeight="1">
      <c r="A4262" s="1">
        <v>3813</v>
      </c>
      <c r="B4262" s="2">
        <v>1</v>
      </c>
      <c r="C4262" s="1" t="s">
        <v>3775</v>
      </c>
      <c r="D4262" s="1" t="s">
        <v>3776</v>
      </c>
      <c r="E4262" s="1">
        <v>2016</v>
      </c>
      <c r="F4262" s="1" t="s">
        <v>3777</v>
      </c>
      <c r="G4262" s="1" t="s">
        <v>3778</v>
      </c>
      <c r="H4262" s="68" t="s">
        <v>3779</v>
      </c>
      <c r="I4262" s="1" t="s">
        <v>3780</v>
      </c>
      <c r="J4262" s="1" t="s">
        <v>3781</v>
      </c>
      <c r="K4262" s="2">
        <v>1</v>
      </c>
      <c r="L4262" s="2">
        <v>11</v>
      </c>
      <c r="M4262" s="2" t="s">
        <v>3787</v>
      </c>
      <c r="N4262" s="9">
        <f>S4262*Unit_conversion!$C$5</f>
        <v>2.1971651900333367</v>
      </c>
      <c r="R4262" s="10"/>
      <c r="S4262" s="2">
        <v>62.4</v>
      </c>
      <c r="U4262" s="2" t="s">
        <v>26</v>
      </c>
      <c r="V4262" s="2" t="s">
        <v>436</v>
      </c>
      <c r="W4262" s="2" t="s">
        <v>3788</v>
      </c>
      <c r="X4262" s="2" t="s">
        <v>1141</v>
      </c>
      <c r="Y4262" s="2"/>
    </row>
    <row r="4263" spans="1:28" ht="14.25" customHeight="1">
      <c r="A4263" s="1">
        <v>3813</v>
      </c>
      <c r="B4263" s="2">
        <v>1</v>
      </c>
      <c r="C4263" s="1" t="s">
        <v>3775</v>
      </c>
      <c r="D4263" s="1" t="s">
        <v>3776</v>
      </c>
      <c r="E4263" s="1">
        <v>2016</v>
      </c>
      <c r="F4263" s="1" t="s">
        <v>3777</v>
      </c>
      <c r="G4263" s="1" t="s">
        <v>3778</v>
      </c>
      <c r="H4263" s="68" t="s">
        <v>3779</v>
      </c>
      <c r="I4263" s="1" t="s">
        <v>3780</v>
      </c>
      <c r="J4263" s="1" t="s">
        <v>3781</v>
      </c>
      <c r="K4263" s="2">
        <v>1</v>
      </c>
      <c r="L4263" s="2">
        <v>11</v>
      </c>
      <c r="M4263" s="2" t="s">
        <v>3782</v>
      </c>
      <c r="N4263" s="9">
        <f>S4263*Unit_conversion!$C$5</f>
        <v>2.7034990911980703</v>
      </c>
      <c r="R4263" s="10"/>
      <c r="S4263" s="2">
        <v>76.78</v>
      </c>
      <c r="U4263" s="2" t="s">
        <v>26</v>
      </c>
      <c r="V4263" s="2" t="s">
        <v>436</v>
      </c>
      <c r="W4263" s="2" t="s">
        <v>3788</v>
      </c>
      <c r="X4263" s="2" t="s">
        <v>1141</v>
      </c>
      <c r="Y4263" s="2"/>
    </row>
    <row r="4264" spans="1:28" ht="14.25" customHeight="1">
      <c r="A4264" s="1">
        <v>3813</v>
      </c>
      <c r="B4264" s="2">
        <v>1</v>
      </c>
      <c r="C4264" s="1" t="s">
        <v>3775</v>
      </c>
      <c r="D4264" s="1" t="s">
        <v>3776</v>
      </c>
      <c r="E4264" s="1">
        <v>2016</v>
      </c>
      <c r="F4264" s="1" t="s">
        <v>3777</v>
      </c>
      <c r="G4264" s="1" t="s">
        <v>3778</v>
      </c>
      <c r="H4264" s="68" t="s">
        <v>3779</v>
      </c>
      <c r="I4264" s="1" t="s">
        <v>3780</v>
      </c>
      <c r="J4264" s="1" t="s">
        <v>3781</v>
      </c>
      <c r="K4264" s="2">
        <v>1</v>
      </c>
      <c r="L4264" s="2">
        <v>11</v>
      </c>
      <c r="M4264" s="2" t="s">
        <v>3784</v>
      </c>
      <c r="N4264" s="9">
        <f>S4264*Unit_conversion!$C$5</f>
        <v>2.9394126612817781</v>
      </c>
      <c r="R4264" s="10"/>
      <c r="S4264" s="2">
        <v>83.48</v>
      </c>
      <c r="U4264" s="2" t="s">
        <v>26</v>
      </c>
      <c r="V4264" s="2" t="s">
        <v>29</v>
      </c>
      <c r="W4264" s="2" t="s">
        <v>3789</v>
      </c>
      <c r="X4264" s="2" t="s">
        <v>1141</v>
      </c>
      <c r="Y4264" s="2"/>
    </row>
    <row r="4265" spans="1:28" ht="14.25" customHeight="1">
      <c r="A4265" s="1">
        <v>3813</v>
      </c>
      <c r="B4265" s="2">
        <v>1</v>
      </c>
      <c r="C4265" s="1" t="s">
        <v>3775</v>
      </c>
      <c r="D4265" s="1" t="s">
        <v>3776</v>
      </c>
      <c r="E4265" s="1">
        <v>2016</v>
      </c>
      <c r="F4265" s="1" t="s">
        <v>3777</v>
      </c>
      <c r="G4265" s="1" t="s">
        <v>3778</v>
      </c>
      <c r="H4265" s="68" t="s">
        <v>3779</v>
      </c>
      <c r="I4265" s="1" t="s">
        <v>3780</v>
      </c>
      <c r="J4265" s="1" t="s">
        <v>3781</v>
      </c>
      <c r="K4265" s="2">
        <v>1</v>
      </c>
      <c r="L4265" s="2">
        <v>11</v>
      </c>
      <c r="M4265" s="2" t="s">
        <v>3787</v>
      </c>
      <c r="N4265" s="9">
        <f>S4265*Unit_conversion!$C$5</f>
        <v>2.9052580100905545</v>
      </c>
      <c r="R4265" s="10"/>
      <c r="S4265" s="2">
        <v>82.51</v>
      </c>
      <c r="U4265" s="2" t="s">
        <v>26</v>
      </c>
      <c r="V4265" s="2" t="s">
        <v>29</v>
      </c>
      <c r="W4265" s="2" t="s">
        <v>3789</v>
      </c>
      <c r="X4265" s="2" t="s">
        <v>1141</v>
      </c>
      <c r="Y4265" s="2"/>
    </row>
    <row r="4266" spans="1:28" ht="14.25" customHeight="1">
      <c r="A4266" s="1">
        <v>3813</v>
      </c>
      <c r="B4266" s="2">
        <v>1</v>
      </c>
      <c r="C4266" s="1" t="s">
        <v>3775</v>
      </c>
      <c r="D4266" s="1" t="s">
        <v>3776</v>
      </c>
      <c r="E4266" s="1">
        <v>2016</v>
      </c>
      <c r="F4266" s="1" t="s">
        <v>3777</v>
      </c>
      <c r="G4266" s="1" t="s">
        <v>3778</v>
      </c>
      <c r="H4266" s="68" t="s">
        <v>3779</v>
      </c>
      <c r="I4266" s="1" t="s">
        <v>3780</v>
      </c>
      <c r="J4266" s="1" t="s">
        <v>3781</v>
      </c>
      <c r="K4266" s="2">
        <v>1</v>
      </c>
      <c r="L4266" s="2">
        <v>11</v>
      </c>
      <c r="M4266" s="2" t="s">
        <v>3782</v>
      </c>
      <c r="N4266" s="9">
        <f>S4266*Unit_conversion!$C$5</f>
        <v>2.8851877511431345</v>
      </c>
      <c r="R4266" s="10"/>
      <c r="S4266" s="2">
        <v>81.94</v>
      </c>
      <c r="U4266" s="2" t="s">
        <v>26</v>
      </c>
      <c r="V4266" s="2" t="s">
        <v>29</v>
      </c>
      <c r="W4266" s="2" t="s">
        <v>3789</v>
      </c>
      <c r="X4266" s="2" t="s">
        <v>1141</v>
      </c>
      <c r="Y4266" s="2"/>
    </row>
    <row r="4267" spans="1:28" ht="14.25" customHeight="1">
      <c r="A4267" s="1">
        <v>3813</v>
      </c>
      <c r="B4267" s="2">
        <v>1</v>
      </c>
      <c r="C4267" s="1" t="s">
        <v>3775</v>
      </c>
      <c r="D4267" s="1" t="s">
        <v>3776</v>
      </c>
      <c r="E4267" s="1">
        <v>2016</v>
      </c>
      <c r="F4267" s="1" t="s">
        <v>3777</v>
      </c>
      <c r="G4267" s="1" t="s">
        <v>3778</v>
      </c>
      <c r="H4267" s="68" t="s">
        <v>3779</v>
      </c>
      <c r="I4267" s="1" t="s">
        <v>3780</v>
      </c>
      <c r="J4267" s="1" t="s">
        <v>3781</v>
      </c>
      <c r="K4267" s="2">
        <v>1</v>
      </c>
      <c r="L4267" s="2">
        <v>11</v>
      </c>
      <c r="M4267" s="2" t="s">
        <v>3784</v>
      </c>
      <c r="N4267" s="9">
        <f>S4267*Unit_conversion!$C$5</f>
        <v>2.223925535296563</v>
      </c>
      <c r="R4267" s="10"/>
      <c r="S4267" s="2">
        <v>63.16</v>
      </c>
      <c r="U4267" s="2" t="s">
        <v>26</v>
      </c>
      <c r="V4267" s="2" t="s">
        <v>29</v>
      </c>
      <c r="W4267" s="2" t="s">
        <v>3790</v>
      </c>
      <c r="X4267" s="2" t="s">
        <v>1141</v>
      </c>
      <c r="Y4267" s="2"/>
    </row>
    <row r="4268" spans="1:28" ht="14.25" customHeight="1">
      <c r="A4268" s="1">
        <v>3813</v>
      </c>
      <c r="B4268" s="2">
        <v>1</v>
      </c>
      <c r="C4268" s="1" t="s">
        <v>3775</v>
      </c>
      <c r="D4268" s="1" t="s">
        <v>3776</v>
      </c>
      <c r="E4268" s="1">
        <v>2016</v>
      </c>
      <c r="F4268" s="1" t="s">
        <v>3777</v>
      </c>
      <c r="G4268" s="1" t="s">
        <v>3778</v>
      </c>
      <c r="H4268" s="68" t="s">
        <v>3779</v>
      </c>
      <c r="I4268" s="1" t="s">
        <v>3780</v>
      </c>
      <c r="J4268" s="1" t="s">
        <v>3781</v>
      </c>
      <c r="K4268" s="2">
        <v>1</v>
      </c>
      <c r="L4268" s="2">
        <v>11</v>
      </c>
      <c r="M4268" s="2" t="s">
        <v>3787</v>
      </c>
      <c r="N4268" s="9">
        <f>S4268*Unit_conversion!$C$5</f>
        <v>2.1133630561827061</v>
      </c>
      <c r="R4268" s="10"/>
      <c r="S4268" s="2">
        <v>60.02</v>
      </c>
      <c r="U4268" s="2" t="s">
        <v>26</v>
      </c>
      <c r="V4268" s="2" t="s">
        <v>29</v>
      </c>
      <c r="W4268" s="2" t="s">
        <v>3790</v>
      </c>
      <c r="X4268" s="2" t="s">
        <v>1141</v>
      </c>
      <c r="Y4268" s="2"/>
    </row>
    <row r="4269" spans="1:28" ht="14.25" customHeight="1">
      <c r="A4269" s="1">
        <v>3813</v>
      </c>
      <c r="B4269" s="2">
        <v>1</v>
      </c>
      <c r="C4269" s="1" t="s">
        <v>3775</v>
      </c>
      <c r="D4269" s="1" t="s">
        <v>3776</v>
      </c>
      <c r="E4269" s="1">
        <v>2016</v>
      </c>
      <c r="F4269" s="1" t="s">
        <v>3777</v>
      </c>
      <c r="G4269" s="1" t="s">
        <v>3778</v>
      </c>
      <c r="H4269" s="68" t="s">
        <v>3779</v>
      </c>
      <c r="I4269" s="1" t="s">
        <v>3780</v>
      </c>
      <c r="J4269" s="1" t="s">
        <v>3781</v>
      </c>
      <c r="K4269" s="2">
        <v>1</v>
      </c>
      <c r="L4269" s="2">
        <v>11</v>
      </c>
      <c r="M4269" s="2" t="s">
        <v>3782</v>
      </c>
      <c r="N4269" s="9">
        <f>S4269*Unit_conversion!$C$5</f>
        <v>2.0461100832185446</v>
      </c>
      <c r="R4269" s="10"/>
      <c r="S4269" s="2">
        <v>58.11</v>
      </c>
      <c r="U4269" s="2" t="s">
        <v>26</v>
      </c>
      <c r="V4269" s="2" t="s">
        <v>29</v>
      </c>
      <c r="W4269" s="2" t="s">
        <v>3790</v>
      </c>
      <c r="X4269" s="2" t="s">
        <v>1141</v>
      </c>
      <c r="Y4269" s="2"/>
    </row>
    <row r="4270" spans="1:28" ht="14.25" customHeight="1">
      <c r="A4270" s="1">
        <v>3813</v>
      </c>
      <c r="B4270" s="2">
        <v>1</v>
      </c>
      <c r="C4270" s="1" t="s">
        <v>3775</v>
      </c>
      <c r="D4270" s="1" t="s">
        <v>3776</v>
      </c>
      <c r="E4270" s="1">
        <v>2016</v>
      </c>
      <c r="F4270" s="1" t="s">
        <v>3777</v>
      </c>
      <c r="G4270" s="1" t="s">
        <v>3778</v>
      </c>
      <c r="H4270" s="68" t="s">
        <v>3779</v>
      </c>
      <c r="I4270" s="1" t="s">
        <v>3780</v>
      </c>
      <c r="J4270" s="1" t="s">
        <v>3781</v>
      </c>
      <c r="K4270" s="2">
        <v>1</v>
      </c>
      <c r="L4270" s="2">
        <v>11</v>
      </c>
      <c r="M4270" s="2" t="s">
        <v>3784</v>
      </c>
      <c r="N4270" s="9">
        <f>S4270*Unit_conversion!$C$5</f>
        <v>6.5714253111525895</v>
      </c>
      <c r="R4270" s="10"/>
      <c r="S4270" s="2">
        <v>186.63</v>
      </c>
      <c r="U4270" s="2" t="s">
        <v>26</v>
      </c>
      <c r="W4270" s="2" t="s">
        <v>3791</v>
      </c>
      <c r="X4270" s="2" t="s">
        <v>1141</v>
      </c>
      <c r="Y4270" s="2"/>
      <c r="Z4270" s="2" t="s">
        <v>3792</v>
      </c>
    </row>
    <row r="4271" spans="1:28" ht="14.25" customHeight="1">
      <c r="A4271" s="1">
        <v>3813</v>
      </c>
      <c r="B4271" s="2">
        <v>1</v>
      </c>
      <c r="C4271" s="1" t="s">
        <v>3775</v>
      </c>
      <c r="D4271" s="1" t="s">
        <v>3776</v>
      </c>
      <c r="E4271" s="1">
        <v>2016</v>
      </c>
      <c r="F4271" s="1" t="s">
        <v>3777</v>
      </c>
      <c r="G4271" s="1" t="s">
        <v>3778</v>
      </c>
      <c r="H4271" s="68" t="s">
        <v>3779</v>
      </c>
      <c r="I4271" s="1" t="s">
        <v>3780</v>
      </c>
      <c r="J4271" s="1" t="s">
        <v>3781</v>
      </c>
      <c r="K4271" s="2">
        <v>1</v>
      </c>
      <c r="L4271" s="2">
        <v>11</v>
      </c>
      <c r="M4271" s="2" t="s">
        <v>3787</v>
      </c>
      <c r="N4271" s="9">
        <f>S4271*Unit_conversion!$C$5</f>
        <v>1.7267464890903017</v>
      </c>
      <c r="R4271" s="10"/>
      <c r="S4271" s="2">
        <v>49.04</v>
      </c>
      <c r="U4271" s="2" t="s">
        <v>26</v>
      </c>
      <c r="W4271" s="2" t="s">
        <v>3791</v>
      </c>
      <c r="X4271" s="2" t="s">
        <v>1141</v>
      </c>
      <c r="Y4271" s="2"/>
    </row>
    <row r="4272" spans="1:28" ht="14.25" customHeight="1">
      <c r="A4272" s="1">
        <v>3789</v>
      </c>
      <c r="B4272" s="2">
        <v>1</v>
      </c>
      <c r="C4272" s="1" t="s">
        <v>3793</v>
      </c>
      <c r="D4272" s="1" t="s">
        <v>3794</v>
      </c>
      <c r="E4272" s="1">
        <v>2016</v>
      </c>
      <c r="F4272" s="1" t="s">
        <v>3795</v>
      </c>
      <c r="G4272" s="1" t="s">
        <v>3796</v>
      </c>
      <c r="H4272" s="8" t="str">
        <f>HYPERLINK("https://doi.org/"&amp;G4272)</f>
        <v>https://doi.org/10.5194/hess-20-803-2016</v>
      </c>
      <c r="I4272" s="1" t="s">
        <v>3797</v>
      </c>
      <c r="J4272" s="1" t="s">
        <v>3731</v>
      </c>
      <c r="K4272" s="2">
        <v>24</v>
      </c>
      <c r="M4272" s="2" t="s">
        <v>47</v>
      </c>
      <c r="N4272" s="3">
        <f t="shared" ref="N4272:N4289" si="86">P4272*24</f>
        <v>1.92</v>
      </c>
      <c r="P4272" s="2">
        <v>0.08</v>
      </c>
      <c r="R4272" s="4">
        <f t="shared" ref="R4272:R4289" si="87">1/24</f>
        <v>4.1666666666666664E-2</v>
      </c>
      <c r="U4272" s="2" t="s">
        <v>2134</v>
      </c>
      <c r="X4272" s="2" t="s">
        <v>1141</v>
      </c>
      <c r="Y4272" s="2" t="s">
        <v>840</v>
      </c>
      <c r="Z4272" s="2" t="s">
        <v>3798</v>
      </c>
      <c r="AA4272" s="23"/>
      <c r="AB4272" s="2" t="s">
        <v>37</v>
      </c>
    </row>
    <row r="4273" spans="1:28" ht="14.25" customHeight="1">
      <c r="A4273" s="1">
        <v>3789</v>
      </c>
      <c r="B4273" s="2">
        <v>1</v>
      </c>
      <c r="C4273" s="1" t="s">
        <v>3793</v>
      </c>
      <c r="D4273" s="1" t="s">
        <v>3794</v>
      </c>
      <c r="E4273" s="1">
        <v>2016</v>
      </c>
      <c r="F4273" s="1" t="s">
        <v>3795</v>
      </c>
      <c r="G4273" s="1" t="s">
        <v>3796</v>
      </c>
      <c r="H4273" s="8" t="str">
        <f>HYPERLINK("https://doi.org/"&amp;G4273)</f>
        <v>https://doi.org/10.5194/hess-20-803-2016</v>
      </c>
      <c r="I4273" s="1" t="s">
        <v>3797</v>
      </c>
      <c r="J4273" s="1" t="s">
        <v>3731</v>
      </c>
      <c r="K4273" s="2">
        <v>24</v>
      </c>
      <c r="M4273" s="2" t="s">
        <v>47</v>
      </c>
      <c r="N4273" s="3">
        <f t="shared" si="86"/>
        <v>0.96</v>
      </c>
      <c r="P4273" s="2">
        <v>0.04</v>
      </c>
      <c r="R4273" s="4">
        <f t="shared" si="87"/>
        <v>4.1666666666666664E-2</v>
      </c>
      <c r="U4273" s="2" t="s">
        <v>35</v>
      </c>
      <c r="X4273" s="2" t="s">
        <v>1141</v>
      </c>
      <c r="Y4273" s="2" t="s">
        <v>840</v>
      </c>
      <c r="Z4273" s="2" t="s">
        <v>3798</v>
      </c>
      <c r="AA4273" s="2"/>
    </row>
    <row r="4274" spans="1:28" ht="14.25" customHeight="1">
      <c r="A4274" s="1">
        <v>3789</v>
      </c>
      <c r="B4274" s="2">
        <v>1</v>
      </c>
      <c r="C4274" s="1" t="s">
        <v>3793</v>
      </c>
      <c r="D4274" s="1" t="s">
        <v>3794</v>
      </c>
      <c r="E4274" s="1">
        <v>2016</v>
      </c>
      <c r="F4274" s="1" t="s">
        <v>3795</v>
      </c>
      <c r="G4274" s="1" t="s">
        <v>3796</v>
      </c>
      <c r="H4274" s="8" t="str">
        <f>HYPERLINK("https://doi.org/"&amp;G4274)</f>
        <v>https://doi.org/10.5194/hess-20-803-2016</v>
      </c>
      <c r="I4274" s="1" t="s">
        <v>3797</v>
      </c>
      <c r="J4274" s="1" t="s">
        <v>3731</v>
      </c>
      <c r="K4274" s="2">
        <v>24</v>
      </c>
      <c r="M4274" s="2" t="s">
        <v>3799</v>
      </c>
      <c r="N4274" s="3">
        <f t="shared" si="86"/>
        <v>1.44</v>
      </c>
      <c r="P4274" s="2">
        <v>0.06</v>
      </c>
      <c r="R4274" s="4">
        <f t="shared" si="87"/>
        <v>4.1666666666666664E-2</v>
      </c>
      <c r="U4274" s="2" t="s">
        <v>2134</v>
      </c>
      <c r="X4274" s="2" t="s">
        <v>1141</v>
      </c>
      <c r="Y4274" s="2" t="s">
        <v>840</v>
      </c>
      <c r="Z4274" s="2" t="s">
        <v>3798</v>
      </c>
      <c r="AB4274" s="2" t="s">
        <v>37</v>
      </c>
    </row>
    <row r="4275" spans="1:28" ht="14.25" customHeight="1">
      <c r="A4275" s="1">
        <v>3789</v>
      </c>
      <c r="B4275" s="2">
        <v>1</v>
      </c>
      <c r="C4275" s="1" t="s">
        <v>3793</v>
      </c>
      <c r="D4275" s="1" t="s">
        <v>3794</v>
      </c>
      <c r="E4275" s="1">
        <v>2016</v>
      </c>
      <c r="F4275" s="1" t="s">
        <v>3795</v>
      </c>
      <c r="G4275" s="1" t="s">
        <v>3796</v>
      </c>
      <c r="H4275" s="8" t="str">
        <f>HYPERLINK("https://doi.org/"&amp;G4275)</f>
        <v>https://doi.org/10.5194/hess-20-803-2016</v>
      </c>
      <c r="I4275" s="1" t="s">
        <v>3797</v>
      </c>
      <c r="J4275" s="1" t="s">
        <v>3731</v>
      </c>
      <c r="K4275" s="2">
        <v>24</v>
      </c>
      <c r="M4275" s="2" t="s">
        <v>3799</v>
      </c>
      <c r="N4275" s="3">
        <f t="shared" si="86"/>
        <v>0.96</v>
      </c>
      <c r="P4275" s="2">
        <v>0.04</v>
      </c>
      <c r="R4275" s="4">
        <f t="shared" si="87"/>
        <v>4.1666666666666664E-2</v>
      </c>
      <c r="U4275" s="2" t="s">
        <v>35</v>
      </c>
      <c r="X4275" s="2" t="s">
        <v>1141</v>
      </c>
      <c r="Y4275" s="2" t="s">
        <v>840</v>
      </c>
      <c r="Z4275" s="2" t="s">
        <v>3798</v>
      </c>
    </row>
    <row r="4276" spans="1:28" ht="14.25" customHeight="1">
      <c r="A4276" s="1">
        <v>3789</v>
      </c>
      <c r="B4276" s="2">
        <v>1</v>
      </c>
      <c r="C4276" s="1" t="s">
        <v>3793</v>
      </c>
      <c r="D4276" s="1" t="s">
        <v>3794</v>
      </c>
      <c r="E4276" s="1">
        <v>2016</v>
      </c>
      <c r="F4276" s="1" t="s">
        <v>3795</v>
      </c>
      <c r="G4276" s="1" t="s">
        <v>3796</v>
      </c>
      <c r="H4276" s="8" t="str">
        <f>HYPERLINK("https://doi.org/"&amp;G4276)</f>
        <v>https://doi.org/10.5194/hess-20-803-2016</v>
      </c>
      <c r="I4276" s="1" t="s">
        <v>3797</v>
      </c>
      <c r="J4276" s="1" t="s">
        <v>3731</v>
      </c>
      <c r="K4276" s="2">
        <v>24</v>
      </c>
      <c r="M4276" s="2" t="s">
        <v>189</v>
      </c>
      <c r="N4276" s="3">
        <f t="shared" si="86"/>
        <v>3.12</v>
      </c>
      <c r="P4276" s="2">
        <v>0.13</v>
      </c>
      <c r="R4276" s="4">
        <f t="shared" si="87"/>
        <v>4.1666666666666664E-2</v>
      </c>
      <c r="U4276" s="2" t="s">
        <v>2134</v>
      </c>
      <c r="X4276" s="2" t="s">
        <v>1141</v>
      </c>
      <c r="Y4276" s="2" t="s">
        <v>840</v>
      </c>
      <c r="Z4276" s="2" t="s">
        <v>3798</v>
      </c>
      <c r="AB4276" s="2" t="s">
        <v>37</v>
      </c>
    </row>
    <row r="4277" spans="1:28" ht="14.25" customHeight="1">
      <c r="A4277" s="1">
        <v>3789</v>
      </c>
      <c r="B4277" s="2">
        <v>1</v>
      </c>
      <c r="C4277" s="1" t="s">
        <v>3793</v>
      </c>
      <c r="D4277" s="1" t="s">
        <v>3794</v>
      </c>
      <c r="E4277" s="1">
        <v>2016</v>
      </c>
      <c r="F4277" s="1" t="s">
        <v>3795</v>
      </c>
      <c r="G4277" s="1" t="s">
        <v>3796</v>
      </c>
      <c r="H4277" s="8" t="str">
        <f>HYPERLINK("https://doi.org/"&amp;G4277)</f>
        <v>https://doi.org/10.5194/hess-20-803-2016</v>
      </c>
      <c r="I4277" s="1" t="s">
        <v>3797</v>
      </c>
      <c r="J4277" s="1" t="s">
        <v>3731</v>
      </c>
      <c r="K4277" s="2">
        <v>24</v>
      </c>
      <c r="M4277" s="2" t="s">
        <v>189</v>
      </c>
      <c r="N4277" s="3">
        <f t="shared" si="86"/>
        <v>1.92</v>
      </c>
      <c r="P4277" s="2">
        <v>0.08</v>
      </c>
      <c r="R4277" s="4">
        <f t="shared" si="87"/>
        <v>4.1666666666666664E-2</v>
      </c>
      <c r="U4277" s="2" t="s">
        <v>35</v>
      </c>
      <c r="X4277" s="2" t="s">
        <v>1141</v>
      </c>
      <c r="Y4277" s="2" t="s">
        <v>840</v>
      </c>
      <c r="Z4277" s="2" t="s">
        <v>3798</v>
      </c>
    </row>
    <row r="4278" spans="1:28" ht="14.25" customHeight="1">
      <c r="A4278" s="1">
        <v>3789</v>
      </c>
      <c r="B4278" s="2">
        <v>1</v>
      </c>
      <c r="C4278" s="1" t="s">
        <v>3793</v>
      </c>
      <c r="D4278" s="1" t="s">
        <v>3794</v>
      </c>
      <c r="E4278" s="1">
        <v>2016</v>
      </c>
      <c r="F4278" s="1" t="s">
        <v>3795</v>
      </c>
      <c r="G4278" s="1" t="s">
        <v>3796</v>
      </c>
      <c r="H4278" s="8" t="str">
        <f>HYPERLINK("https://doi.org/"&amp;G4278)</f>
        <v>https://doi.org/10.5194/hess-20-803-2016</v>
      </c>
      <c r="I4278" s="1" t="s">
        <v>3797</v>
      </c>
      <c r="J4278" s="1" t="s">
        <v>3731</v>
      </c>
      <c r="K4278" s="2">
        <v>24</v>
      </c>
      <c r="M4278" s="2" t="s">
        <v>459</v>
      </c>
      <c r="N4278" s="3">
        <f t="shared" si="86"/>
        <v>1.92</v>
      </c>
      <c r="P4278" s="2">
        <v>0.08</v>
      </c>
      <c r="R4278" s="4">
        <f t="shared" si="87"/>
        <v>4.1666666666666664E-2</v>
      </c>
      <c r="U4278" s="2" t="s">
        <v>2134</v>
      </c>
      <c r="X4278" s="2" t="s">
        <v>1141</v>
      </c>
      <c r="Y4278" s="2" t="s">
        <v>840</v>
      </c>
      <c r="Z4278" s="2" t="s">
        <v>3798</v>
      </c>
      <c r="AB4278" s="2" t="s">
        <v>37</v>
      </c>
    </row>
    <row r="4279" spans="1:28" ht="14.25" customHeight="1">
      <c r="A4279" s="1">
        <v>3789</v>
      </c>
      <c r="B4279" s="2">
        <v>1</v>
      </c>
      <c r="C4279" s="1" t="s">
        <v>3793</v>
      </c>
      <c r="D4279" s="1" t="s">
        <v>3794</v>
      </c>
      <c r="E4279" s="1">
        <v>2016</v>
      </c>
      <c r="F4279" s="1" t="s">
        <v>3795</v>
      </c>
      <c r="G4279" s="1" t="s">
        <v>3796</v>
      </c>
      <c r="H4279" s="8" t="str">
        <f>HYPERLINK("https://doi.org/"&amp;G4279)</f>
        <v>https://doi.org/10.5194/hess-20-803-2016</v>
      </c>
      <c r="I4279" s="1" t="s">
        <v>3797</v>
      </c>
      <c r="J4279" s="1" t="s">
        <v>3731</v>
      </c>
      <c r="K4279" s="2">
        <v>24</v>
      </c>
      <c r="M4279" s="2" t="s">
        <v>459</v>
      </c>
      <c r="N4279" s="3">
        <f t="shared" si="86"/>
        <v>0.72</v>
      </c>
      <c r="P4279" s="2">
        <v>0.03</v>
      </c>
      <c r="R4279" s="4">
        <f t="shared" si="87"/>
        <v>4.1666666666666664E-2</v>
      </c>
      <c r="U4279" s="2" t="s">
        <v>35</v>
      </c>
      <c r="X4279" s="2" t="s">
        <v>1141</v>
      </c>
      <c r="Y4279" s="2" t="s">
        <v>840</v>
      </c>
      <c r="Z4279" s="2" t="s">
        <v>3798</v>
      </c>
    </row>
    <row r="4280" spans="1:28" ht="14.25" customHeight="1">
      <c r="A4280" s="1">
        <v>3789</v>
      </c>
      <c r="B4280" s="2">
        <v>1</v>
      </c>
      <c r="C4280" s="1" t="s">
        <v>3793</v>
      </c>
      <c r="D4280" s="1" t="s">
        <v>3794</v>
      </c>
      <c r="E4280" s="1">
        <v>2016</v>
      </c>
      <c r="F4280" s="1" t="s">
        <v>3795</v>
      </c>
      <c r="G4280" s="1" t="s">
        <v>3796</v>
      </c>
      <c r="H4280" s="8" t="str">
        <f>HYPERLINK("https://doi.org/"&amp;G4280)</f>
        <v>https://doi.org/10.5194/hess-20-803-2016</v>
      </c>
      <c r="I4280" s="1" t="s">
        <v>3797</v>
      </c>
      <c r="J4280" s="1" t="s">
        <v>3731</v>
      </c>
      <c r="K4280" s="2">
        <v>24</v>
      </c>
      <c r="M4280" s="2" t="s">
        <v>47</v>
      </c>
      <c r="N4280" s="3">
        <f t="shared" si="86"/>
        <v>1.6800000000000002</v>
      </c>
      <c r="P4280" s="2">
        <v>7.0000000000000007E-2</v>
      </c>
      <c r="R4280" s="4">
        <f t="shared" si="87"/>
        <v>4.1666666666666664E-2</v>
      </c>
      <c r="U4280" s="2" t="s">
        <v>2134</v>
      </c>
      <c r="X4280" s="2" t="s">
        <v>1141</v>
      </c>
      <c r="Y4280" s="2" t="s">
        <v>840</v>
      </c>
      <c r="Z4280" s="2" t="s">
        <v>3800</v>
      </c>
      <c r="AB4280" s="2" t="s">
        <v>37</v>
      </c>
    </row>
    <row r="4281" spans="1:28" ht="14.25" customHeight="1">
      <c r="A4281" s="1">
        <v>3789</v>
      </c>
      <c r="B4281" s="2">
        <v>1</v>
      </c>
      <c r="C4281" s="1" t="s">
        <v>3793</v>
      </c>
      <c r="D4281" s="1" t="s">
        <v>3794</v>
      </c>
      <c r="E4281" s="1">
        <v>2016</v>
      </c>
      <c r="F4281" s="1" t="s">
        <v>3795</v>
      </c>
      <c r="G4281" s="1" t="s">
        <v>3796</v>
      </c>
      <c r="H4281" s="8" t="str">
        <f>HYPERLINK("https://doi.org/"&amp;G4281)</f>
        <v>https://doi.org/10.5194/hess-20-803-2016</v>
      </c>
      <c r="I4281" s="1" t="s">
        <v>3797</v>
      </c>
      <c r="J4281" s="1" t="s">
        <v>3731</v>
      </c>
      <c r="K4281" s="2">
        <v>24</v>
      </c>
      <c r="M4281" s="2" t="s">
        <v>47</v>
      </c>
      <c r="N4281" s="3">
        <f t="shared" si="86"/>
        <v>0.96</v>
      </c>
      <c r="P4281" s="2">
        <v>0.04</v>
      </c>
      <c r="R4281" s="4">
        <f t="shared" si="87"/>
        <v>4.1666666666666664E-2</v>
      </c>
      <c r="U4281" s="2" t="s">
        <v>35</v>
      </c>
      <c r="X4281" s="2" t="s">
        <v>1141</v>
      </c>
      <c r="Y4281" s="2" t="s">
        <v>840</v>
      </c>
      <c r="Z4281" s="2" t="s">
        <v>3800</v>
      </c>
    </row>
    <row r="4282" spans="1:28" ht="14.25" customHeight="1">
      <c r="A4282" s="1">
        <v>3789</v>
      </c>
      <c r="B4282" s="2">
        <v>1</v>
      </c>
      <c r="C4282" s="1" t="s">
        <v>3793</v>
      </c>
      <c r="D4282" s="1" t="s">
        <v>3794</v>
      </c>
      <c r="E4282" s="1">
        <v>2016</v>
      </c>
      <c r="F4282" s="1" t="s">
        <v>3795</v>
      </c>
      <c r="G4282" s="1" t="s">
        <v>3796</v>
      </c>
      <c r="H4282" s="8" t="str">
        <f>HYPERLINK("https://doi.org/"&amp;G4282)</f>
        <v>https://doi.org/10.5194/hess-20-803-2016</v>
      </c>
      <c r="I4282" s="1" t="s">
        <v>3797</v>
      </c>
      <c r="J4282" s="1" t="s">
        <v>3731</v>
      </c>
      <c r="K4282" s="2">
        <v>24</v>
      </c>
      <c r="M4282" s="2" t="s">
        <v>3799</v>
      </c>
      <c r="N4282" s="3">
        <f t="shared" si="86"/>
        <v>1.6800000000000002</v>
      </c>
      <c r="P4282" s="2">
        <v>7.0000000000000007E-2</v>
      </c>
      <c r="R4282" s="4">
        <f t="shared" si="87"/>
        <v>4.1666666666666664E-2</v>
      </c>
      <c r="U4282" s="2" t="s">
        <v>2134</v>
      </c>
      <c r="X4282" s="2" t="s">
        <v>1141</v>
      </c>
      <c r="Y4282" s="2" t="s">
        <v>840</v>
      </c>
      <c r="Z4282" s="2" t="s">
        <v>3800</v>
      </c>
      <c r="AB4282" s="2" t="s">
        <v>37</v>
      </c>
    </row>
    <row r="4283" spans="1:28" ht="14.25" customHeight="1">
      <c r="A4283" s="1">
        <v>3789</v>
      </c>
      <c r="B4283" s="2">
        <v>1</v>
      </c>
      <c r="C4283" s="1" t="s">
        <v>3793</v>
      </c>
      <c r="D4283" s="1" t="s">
        <v>3794</v>
      </c>
      <c r="E4283" s="1">
        <v>2016</v>
      </c>
      <c r="F4283" s="1" t="s">
        <v>3795</v>
      </c>
      <c r="G4283" s="1" t="s">
        <v>3796</v>
      </c>
      <c r="H4283" s="8" t="str">
        <f>HYPERLINK("https://doi.org/"&amp;G4283)</f>
        <v>https://doi.org/10.5194/hess-20-803-2016</v>
      </c>
      <c r="I4283" s="1" t="s">
        <v>3797</v>
      </c>
      <c r="J4283" s="1" t="s">
        <v>3731</v>
      </c>
      <c r="K4283" s="2">
        <v>24</v>
      </c>
      <c r="M4283" s="2" t="s">
        <v>3799</v>
      </c>
      <c r="N4283" s="3">
        <f t="shared" si="86"/>
        <v>0.96</v>
      </c>
      <c r="P4283" s="2">
        <v>0.04</v>
      </c>
      <c r="R4283" s="4">
        <f t="shared" si="87"/>
        <v>4.1666666666666664E-2</v>
      </c>
      <c r="U4283" s="2" t="s">
        <v>35</v>
      </c>
      <c r="X4283" s="2" t="s">
        <v>1141</v>
      </c>
      <c r="Y4283" s="2" t="s">
        <v>840</v>
      </c>
      <c r="Z4283" s="2" t="s">
        <v>3800</v>
      </c>
    </row>
    <row r="4284" spans="1:28" ht="14.25" customHeight="1">
      <c r="A4284" s="1">
        <v>3789</v>
      </c>
      <c r="B4284" s="2">
        <v>1</v>
      </c>
      <c r="C4284" s="1" t="s">
        <v>3793</v>
      </c>
      <c r="D4284" s="1" t="s">
        <v>3794</v>
      </c>
      <c r="E4284" s="1">
        <v>2016</v>
      </c>
      <c r="F4284" s="1" t="s">
        <v>3795</v>
      </c>
      <c r="G4284" s="1" t="s">
        <v>3796</v>
      </c>
      <c r="H4284" s="8" t="str">
        <f>HYPERLINK("https://doi.org/"&amp;G4284)</f>
        <v>https://doi.org/10.5194/hess-20-803-2016</v>
      </c>
      <c r="I4284" s="1" t="s">
        <v>3797</v>
      </c>
      <c r="J4284" s="1" t="s">
        <v>3731</v>
      </c>
      <c r="K4284" s="2">
        <v>24</v>
      </c>
      <c r="M4284" s="2" t="s">
        <v>189</v>
      </c>
      <c r="N4284" s="3">
        <f t="shared" si="86"/>
        <v>3.12</v>
      </c>
      <c r="P4284" s="2">
        <v>0.13</v>
      </c>
      <c r="R4284" s="4">
        <f t="shared" si="87"/>
        <v>4.1666666666666664E-2</v>
      </c>
      <c r="U4284" s="2" t="s">
        <v>2134</v>
      </c>
      <c r="X4284" s="2" t="s">
        <v>1141</v>
      </c>
      <c r="Y4284" s="2" t="s">
        <v>840</v>
      </c>
      <c r="Z4284" s="2" t="s">
        <v>3800</v>
      </c>
      <c r="AB4284" s="2" t="s">
        <v>37</v>
      </c>
    </row>
    <row r="4285" spans="1:28" ht="14.25" customHeight="1">
      <c r="A4285" s="1">
        <v>3789</v>
      </c>
      <c r="B4285" s="2">
        <v>1</v>
      </c>
      <c r="C4285" s="1" t="s">
        <v>3793</v>
      </c>
      <c r="D4285" s="1" t="s">
        <v>3794</v>
      </c>
      <c r="E4285" s="1">
        <v>2016</v>
      </c>
      <c r="F4285" s="1" t="s">
        <v>3795</v>
      </c>
      <c r="G4285" s="1" t="s">
        <v>3796</v>
      </c>
      <c r="H4285" s="8" t="str">
        <f>HYPERLINK("https://doi.org/"&amp;G4285)</f>
        <v>https://doi.org/10.5194/hess-20-803-2016</v>
      </c>
      <c r="I4285" s="1" t="s">
        <v>3797</v>
      </c>
      <c r="J4285" s="1" t="s">
        <v>3731</v>
      </c>
      <c r="K4285" s="2">
        <v>24</v>
      </c>
      <c r="M4285" s="2" t="s">
        <v>189</v>
      </c>
      <c r="N4285" s="3">
        <f t="shared" si="86"/>
        <v>2.16</v>
      </c>
      <c r="P4285" s="2">
        <v>0.09</v>
      </c>
      <c r="R4285" s="4">
        <f t="shared" si="87"/>
        <v>4.1666666666666664E-2</v>
      </c>
      <c r="U4285" s="2" t="s">
        <v>35</v>
      </c>
      <c r="X4285" s="2" t="s">
        <v>1141</v>
      </c>
      <c r="Y4285" s="2" t="s">
        <v>840</v>
      </c>
      <c r="Z4285" s="2" t="s">
        <v>3800</v>
      </c>
    </row>
    <row r="4286" spans="1:28" ht="14.25" customHeight="1">
      <c r="A4286" s="1">
        <v>3789</v>
      </c>
      <c r="B4286" s="2">
        <v>1</v>
      </c>
      <c r="C4286" s="1" t="s">
        <v>3793</v>
      </c>
      <c r="D4286" s="1" t="s">
        <v>3794</v>
      </c>
      <c r="E4286" s="1">
        <v>2016</v>
      </c>
      <c r="F4286" s="1" t="s">
        <v>3795</v>
      </c>
      <c r="G4286" s="1" t="s">
        <v>3796</v>
      </c>
      <c r="H4286" s="8" t="str">
        <f>HYPERLINK("https://doi.org/"&amp;G4286)</f>
        <v>https://doi.org/10.5194/hess-20-803-2016</v>
      </c>
      <c r="I4286" s="1" t="s">
        <v>3797</v>
      </c>
      <c r="J4286" s="1" t="s">
        <v>3731</v>
      </c>
      <c r="K4286" s="2">
        <v>24</v>
      </c>
      <c r="M4286" s="2" t="s">
        <v>459</v>
      </c>
      <c r="N4286" s="3">
        <f t="shared" si="86"/>
        <v>1.92</v>
      </c>
      <c r="P4286" s="2">
        <v>0.08</v>
      </c>
      <c r="R4286" s="4">
        <f t="shared" si="87"/>
        <v>4.1666666666666664E-2</v>
      </c>
      <c r="U4286" s="2" t="s">
        <v>2134</v>
      </c>
      <c r="X4286" s="2" t="s">
        <v>1141</v>
      </c>
      <c r="Y4286" s="2" t="s">
        <v>840</v>
      </c>
      <c r="Z4286" s="2" t="s">
        <v>3800</v>
      </c>
      <c r="AB4286" s="2" t="s">
        <v>37</v>
      </c>
    </row>
    <row r="4287" spans="1:28" ht="14.25" customHeight="1">
      <c r="A4287" s="1">
        <v>3789</v>
      </c>
      <c r="B4287" s="2">
        <v>1</v>
      </c>
      <c r="C4287" s="1" t="s">
        <v>3793</v>
      </c>
      <c r="D4287" s="1" t="s">
        <v>3794</v>
      </c>
      <c r="E4287" s="1">
        <v>2016</v>
      </c>
      <c r="F4287" s="1" t="s">
        <v>3795</v>
      </c>
      <c r="G4287" s="1" t="s">
        <v>3796</v>
      </c>
      <c r="H4287" s="8" t="str">
        <f>HYPERLINK("https://doi.org/"&amp;G4287)</f>
        <v>https://doi.org/10.5194/hess-20-803-2016</v>
      </c>
      <c r="I4287" s="1" t="s">
        <v>3797</v>
      </c>
      <c r="J4287" s="1" t="s">
        <v>3731</v>
      </c>
      <c r="K4287" s="2">
        <v>24</v>
      </c>
      <c r="M4287" s="2" t="s">
        <v>459</v>
      </c>
      <c r="N4287" s="3">
        <f t="shared" si="86"/>
        <v>0.96</v>
      </c>
      <c r="P4287" s="2">
        <v>0.04</v>
      </c>
      <c r="R4287" s="4">
        <f t="shared" si="87"/>
        <v>4.1666666666666664E-2</v>
      </c>
      <c r="U4287" s="2" t="s">
        <v>35</v>
      </c>
      <c r="X4287" s="2" t="s">
        <v>1141</v>
      </c>
      <c r="Y4287" s="2" t="s">
        <v>840</v>
      </c>
      <c r="Z4287" s="2" t="s">
        <v>3800</v>
      </c>
    </row>
    <row r="4288" spans="1:28" ht="14.25" customHeight="1">
      <c r="A4288" s="1">
        <v>3789</v>
      </c>
      <c r="B4288" s="2">
        <v>1</v>
      </c>
      <c r="C4288" s="1" t="s">
        <v>3793</v>
      </c>
      <c r="D4288" s="1" t="s">
        <v>3794</v>
      </c>
      <c r="E4288" s="1">
        <v>2016</v>
      </c>
      <c r="F4288" s="1" t="s">
        <v>3795</v>
      </c>
      <c r="G4288" s="1" t="s">
        <v>3796</v>
      </c>
      <c r="H4288" s="8" t="str">
        <f>HYPERLINK("https://doi.org/"&amp;G4288)</f>
        <v>https://doi.org/10.5194/hess-20-803-2016</v>
      </c>
      <c r="I4288" s="1" t="s">
        <v>3797</v>
      </c>
      <c r="J4288" s="1" t="s">
        <v>3731</v>
      </c>
      <c r="K4288" s="2">
        <v>24</v>
      </c>
      <c r="M4288" s="2" t="s">
        <v>3801</v>
      </c>
      <c r="N4288" s="3">
        <f t="shared" si="86"/>
        <v>2.4000000000000004</v>
      </c>
      <c r="P4288" s="2">
        <v>0.1</v>
      </c>
      <c r="R4288" s="4">
        <f t="shared" si="87"/>
        <v>4.1666666666666664E-2</v>
      </c>
      <c r="U4288" s="2" t="s">
        <v>2134</v>
      </c>
      <c r="X4288" s="2" t="s">
        <v>1141</v>
      </c>
      <c r="Y4288" s="2" t="s">
        <v>840</v>
      </c>
      <c r="Z4288" s="2" t="s">
        <v>3800</v>
      </c>
      <c r="AB4288" s="2" t="s">
        <v>37</v>
      </c>
    </row>
    <row r="4289" spans="1:27" ht="14.25" customHeight="1">
      <c r="A4289" s="1">
        <v>3789</v>
      </c>
      <c r="B4289" s="2">
        <v>1</v>
      </c>
      <c r="C4289" s="1" t="s">
        <v>3793</v>
      </c>
      <c r="D4289" s="1" t="s">
        <v>3794</v>
      </c>
      <c r="E4289" s="1">
        <v>2016</v>
      </c>
      <c r="F4289" s="1" t="s">
        <v>3795</v>
      </c>
      <c r="G4289" s="1" t="s">
        <v>3796</v>
      </c>
      <c r="H4289" s="8" t="str">
        <f>HYPERLINK("https://doi.org/"&amp;G4289)</f>
        <v>https://doi.org/10.5194/hess-20-803-2016</v>
      </c>
      <c r="I4289" s="1" t="s">
        <v>3797</v>
      </c>
      <c r="J4289" s="1" t="s">
        <v>3731</v>
      </c>
      <c r="K4289" s="2">
        <v>24</v>
      </c>
      <c r="M4289" s="2" t="s">
        <v>3801</v>
      </c>
      <c r="N4289" s="3">
        <f t="shared" si="86"/>
        <v>1.6800000000000002</v>
      </c>
      <c r="P4289" s="2">
        <v>7.0000000000000007E-2</v>
      </c>
      <c r="R4289" s="4">
        <f t="shared" si="87"/>
        <v>4.1666666666666664E-2</v>
      </c>
      <c r="U4289" s="2" t="s">
        <v>35</v>
      </c>
      <c r="X4289" s="2" t="s">
        <v>1141</v>
      </c>
      <c r="Y4289" s="2" t="s">
        <v>840</v>
      </c>
      <c r="Z4289" s="2" t="s">
        <v>3800</v>
      </c>
    </row>
    <row r="4290" spans="1:27" ht="14.25" customHeight="1">
      <c r="A4290" s="1">
        <v>3563</v>
      </c>
      <c r="B4290" s="2">
        <v>1</v>
      </c>
      <c r="C4290" s="1" t="s">
        <v>3802</v>
      </c>
      <c r="D4290" s="1" t="s">
        <v>3803</v>
      </c>
      <c r="E4290" s="1">
        <v>2017</v>
      </c>
      <c r="F4290" s="1" t="s">
        <v>3804</v>
      </c>
      <c r="G4290" s="1" t="s">
        <v>3805</v>
      </c>
      <c r="H4290" s="8" t="str">
        <f>HYPERLINK("https://doi.org/"&amp;G4290)</f>
        <v>https://doi.org/10.5194/hess-21-1017-2017</v>
      </c>
      <c r="I4290" s="1" t="s">
        <v>3806</v>
      </c>
      <c r="J4290" s="1" t="s">
        <v>3731</v>
      </c>
      <c r="K4290" s="2">
        <v>1</v>
      </c>
      <c r="M4290" s="2" t="s">
        <v>3807</v>
      </c>
      <c r="N4290" s="9">
        <f>S4290*Unit_conversion!$C$5</f>
        <v>1.2226034933857151</v>
      </c>
      <c r="R4290" s="61"/>
      <c r="S4290" s="15">
        <f>Y4290*Unit_conversion!$C$2</f>
        <v>34.722222222222214</v>
      </c>
      <c r="U4290" s="2" t="s">
        <v>35</v>
      </c>
      <c r="W4290" s="2" t="s">
        <v>3808</v>
      </c>
      <c r="X4290" s="2" t="s">
        <v>1141</v>
      </c>
      <c r="Y4290" s="2">
        <v>3</v>
      </c>
      <c r="Z4290" s="2" t="s">
        <v>3809</v>
      </c>
      <c r="AA4290" s="2"/>
    </row>
    <row r="4291" spans="1:27" ht="14.25" customHeight="1">
      <c r="A4291" s="1">
        <v>3563</v>
      </c>
      <c r="B4291" s="2">
        <v>1</v>
      </c>
      <c r="C4291" s="1" t="s">
        <v>3802</v>
      </c>
      <c r="D4291" s="1" t="s">
        <v>3803</v>
      </c>
      <c r="E4291" s="1">
        <v>2017</v>
      </c>
      <c r="F4291" s="1" t="s">
        <v>3804</v>
      </c>
      <c r="G4291" s="1" t="s">
        <v>3805</v>
      </c>
      <c r="H4291" s="8" t="str">
        <f>HYPERLINK("https://doi.org/"&amp;G4291)</f>
        <v>https://doi.org/10.5194/hess-21-1017-2017</v>
      </c>
      <c r="I4291" s="1" t="s">
        <v>3806</v>
      </c>
      <c r="J4291" s="1" t="s">
        <v>3731</v>
      </c>
      <c r="K4291" s="2">
        <v>1</v>
      </c>
      <c r="M4291" s="2" t="s">
        <v>3807</v>
      </c>
      <c r="N4291" s="9">
        <f>S4291*Unit_conversion!$C$5</f>
        <v>2.3229466374328589</v>
      </c>
      <c r="R4291" s="61"/>
      <c r="S4291" s="15">
        <f>Y4291*Unit_conversion!$C$2</f>
        <v>65.972222222222214</v>
      </c>
      <c r="U4291" s="2" t="s">
        <v>35</v>
      </c>
      <c r="W4291" s="2" t="s">
        <v>3808</v>
      </c>
      <c r="X4291" s="2" t="s">
        <v>1141</v>
      </c>
      <c r="Y4291" s="2">
        <v>5.7</v>
      </c>
      <c r="Z4291" s="2" t="s">
        <v>3811</v>
      </c>
      <c r="AA4291" s="2"/>
    </row>
    <row r="4292" spans="1:27" ht="14.25" customHeight="1">
      <c r="A4292" s="1">
        <v>3563</v>
      </c>
      <c r="B4292" s="2">
        <v>1</v>
      </c>
      <c r="C4292" s="1" t="s">
        <v>3802</v>
      </c>
      <c r="D4292" s="1" t="s">
        <v>3803</v>
      </c>
      <c r="E4292" s="1">
        <v>2017</v>
      </c>
      <c r="F4292" s="1" t="s">
        <v>3804</v>
      </c>
      <c r="G4292" s="1" t="s">
        <v>3805</v>
      </c>
      <c r="H4292" s="8" t="str">
        <f>HYPERLINK("https://doi.org/"&amp;G4292)</f>
        <v>https://doi.org/10.5194/hess-21-1017-2017</v>
      </c>
      <c r="I4292" s="1" t="s">
        <v>3806</v>
      </c>
      <c r="J4292" s="1" t="s">
        <v>3731</v>
      </c>
      <c r="K4292" s="2">
        <v>1</v>
      </c>
      <c r="M4292" s="2" t="s">
        <v>3807</v>
      </c>
      <c r="N4292" s="9">
        <f>S4292*Unit_conversion!$C$5</f>
        <v>3.1337772742462655</v>
      </c>
      <c r="R4292" s="10"/>
      <c r="S4292" s="2">
        <v>89</v>
      </c>
      <c r="U4292" s="2" t="s">
        <v>26</v>
      </c>
      <c r="W4292" s="2" t="s">
        <v>3808</v>
      </c>
      <c r="X4292" s="2" t="s">
        <v>1141</v>
      </c>
      <c r="Y4292" s="2"/>
      <c r="Z4292" s="2" t="s">
        <v>3810</v>
      </c>
    </row>
    <row r="4293" spans="1:27" ht="14.25" customHeight="1">
      <c r="A4293" s="1">
        <v>3563</v>
      </c>
      <c r="B4293" s="2">
        <v>1</v>
      </c>
      <c r="C4293" s="1" t="s">
        <v>3802</v>
      </c>
      <c r="D4293" s="1" t="s">
        <v>3803</v>
      </c>
      <c r="E4293" s="1">
        <v>2017</v>
      </c>
      <c r="F4293" s="1" t="s">
        <v>3804</v>
      </c>
      <c r="G4293" s="1" t="s">
        <v>3805</v>
      </c>
      <c r="H4293" s="8" t="str">
        <f>HYPERLINK("https://doi.org/"&amp;G4293)</f>
        <v>https://doi.org/10.5194/hess-21-1017-2017</v>
      </c>
      <c r="I4293" s="1" t="s">
        <v>3806</v>
      </c>
      <c r="J4293" s="1" t="s">
        <v>3731</v>
      </c>
      <c r="K4293" s="2">
        <v>1</v>
      </c>
      <c r="M4293" s="2" t="s">
        <v>3807</v>
      </c>
      <c r="N4293" s="9">
        <f>S4293*Unit_conversion!$C$5</f>
        <v>4.4013725761885745</v>
      </c>
      <c r="R4293" s="10"/>
      <c r="S4293" s="2">
        <v>125</v>
      </c>
      <c r="U4293" s="2" t="s">
        <v>26</v>
      </c>
      <c r="W4293" s="2" t="s">
        <v>3808</v>
      </c>
      <c r="X4293" s="2" t="s">
        <v>1141</v>
      </c>
      <c r="Y4293" s="2"/>
      <c r="Z4293" s="2" t="s">
        <v>3812</v>
      </c>
    </row>
    <row r="4294" spans="1:27" ht="14.25" customHeight="1">
      <c r="A4294" s="1">
        <v>3563</v>
      </c>
      <c r="B4294" s="2">
        <v>1</v>
      </c>
      <c r="C4294" s="1" t="s">
        <v>3802</v>
      </c>
      <c r="D4294" s="1" t="s">
        <v>3803</v>
      </c>
      <c r="E4294" s="1">
        <v>2017</v>
      </c>
      <c r="F4294" s="1" t="s">
        <v>3804</v>
      </c>
      <c r="G4294" s="1" t="s">
        <v>3805</v>
      </c>
      <c r="H4294" s="8" t="str">
        <f>HYPERLINK("https://doi.org/"&amp;G4294)</f>
        <v>https://doi.org/10.5194/hess-21-1017-2017</v>
      </c>
      <c r="I4294" s="1" t="s">
        <v>3806</v>
      </c>
      <c r="J4294" s="1" t="s">
        <v>3731</v>
      </c>
      <c r="K4294" s="2">
        <v>1</v>
      </c>
      <c r="M4294" s="2" t="s">
        <v>3807</v>
      </c>
      <c r="N4294" s="9">
        <f>S4294*Unit_conversion!$C$5</f>
        <v>1.1003361018510218</v>
      </c>
      <c r="R4294" s="61"/>
      <c r="S4294" s="15">
        <f>Y4294*11.574</f>
        <v>31.2498</v>
      </c>
      <c r="U4294" s="2" t="s">
        <v>35</v>
      </c>
      <c r="W4294" s="2" t="s">
        <v>3813</v>
      </c>
      <c r="X4294" s="2" t="s">
        <v>1141</v>
      </c>
      <c r="Y4294" s="2">
        <v>2.7</v>
      </c>
      <c r="Z4294" s="2" t="s">
        <v>3812</v>
      </c>
      <c r="AA4294" s="2"/>
    </row>
    <row r="4295" spans="1:27" ht="14.25" customHeight="1">
      <c r="A4295" s="1">
        <v>3563</v>
      </c>
      <c r="B4295" s="2">
        <v>1</v>
      </c>
      <c r="C4295" s="1" t="s">
        <v>3802</v>
      </c>
      <c r="D4295" s="1" t="s">
        <v>3803</v>
      </c>
      <c r="E4295" s="1">
        <v>2017</v>
      </c>
      <c r="F4295" s="1" t="s">
        <v>3804</v>
      </c>
      <c r="G4295" s="1" t="s">
        <v>3805</v>
      </c>
      <c r="H4295" s="8" t="str">
        <f>HYPERLINK("https://doi.org/"&amp;G4295)</f>
        <v>https://doi.org/10.5194/hess-21-1017-2017</v>
      </c>
      <c r="I4295" s="1" t="s">
        <v>3806</v>
      </c>
      <c r="J4295" s="1" t="s">
        <v>3731</v>
      </c>
      <c r="K4295" s="2">
        <v>1</v>
      </c>
      <c r="M4295" s="2" t="s">
        <v>3807</v>
      </c>
      <c r="N4295" s="9">
        <f>S4295*Unit_conversion!$C$5</f>
        <v>2.5351906038846193</v>
      </c>
      <c r="R4295" s="10"/>
      <c r="S4295" s="2">
        <v>72</v>
      </c>
      <c r="U4295" s="2" t="s">
        <v>26</v>
      </c>
      <c r="W4295" s="2" t="s">
        <v>3813</v>
      </c>
      <c r="X4295" s="2" t="s">
        <v>1141</v>
      </c>
      <c r="Y4295" s="2"/>
      <c r="Z4295" s="2" t="s">
        <v>3812</v>
      </c>
    </row>
    <row r="4296" spans="1:27" ht="14.25" customHeight="1">
      <c r="A4296" s="1">
        <v>3563</v>
      </c>
      <c r="B4296" s="2">
        <v>1</v>
      </c>
      <c r="C4296" s="1" t="s">
        <v>3802</v>
      </c>
      <c r="D4296" s="1" t="s">
        <v>3803</v>
      </c>
      <c r="E4296" s="1">
        <v>2017</v>
      </c>
      <c r="F4296" s="1" t="s">
        <v>3804</v>
      </c>
      <c r="G4296" s="1" t="s">
        <v>3805</v>
      </c>
      <c r="H4296" s="8" t="str">
        <f>HYPERLINK("https://doi.org/"&amp;G4296)</f>
        <v>https://doi.org/10.5194/hess-21-1017-2017</v>
      </c>
      <c r="I4296" s="1" t="s">
        <v>3806</v>
      </c>
      <c r="J4296" s="1" t="s">
        <v>3731</v>
      </c>
      <c r="K4296" s="2">
        <v>1</v>
      </c>
      <c r="M4296" s="2" t="s">
        <v>3807</v>
      </c>
      <c r="N4296" s="16">
        <v>0.99</v>
      </c>
      <c r="O4296" s="2"/>
      <c r="R4296" s="4"/>
      <c r="U4296" s="2" t="s">
        <v>35</v>
      </c>
      <c r="W4296" s="2" t="s">
        <v>3808</v>
      </c>
      <c r="X4296" s="2" t="s">
        <v>1141</v>
      </c>
      <c r="Y4296" s="2" t="s">
        <v>1736</v>
      </c>
    </row>
    <row r="4297" spans="1:27" ht="14.25" customHeight="1">
      <c r="A4297" s="1">
        <v>3563</v>
      </c>
      <c r="B4297" s="2">
        <v>1</v>
      </c>
      <c r="C4297" s="1" t="s">
        <v>3802</v>
      </c>
      <c r="D4297" s="1" t="s">
        <v>3803</v>
      </c>
      <c r="E4297" s="1">
        <v>2017</v>
      </c>
      <c r="F4297" s="1" t="s">
        <v>3804</v>
      </c>
      <c r="G4297" s="1" t="s">
        <v>3805</v>
      </c>
      <c r="H4297" s="8" t="str">
        <f>HYPERLINK("https://doi.org/"&amp;G4297)</f>
        <v>https://doi.org/10.5194/hess-21-1017-2017</v>
      </c>
      <c r="I4297" s="1" t="s">
        <v>3806</v>
      </c>
      <c r="J4297" s="1" t="s">
        <v>3731</v>
      </c>
      <c r="K4297" s="2">
        <v>1</v>
      </c>
      <c r="M4297" s="2" t="s">
        <v>3807</v>
      </c>
      <c r="N4297" s="16">
        <v>0.83</v>
      </c>
      <c r="O4297" s="2"/>
      <c r="R4297" s="4"/>
      <c r="U4297" s="2" t="s">
        <v>35</v>
      </c>
      <c r="W4297" s="2" t="s">
        <v>3808</v>
      </c>
      <c r="X4297" s="2" t="s">
        <v>1141</v>
      </c>
      <c r="Y4297" s="2" t="s">
        <v>3814</v>
      </c>
    </row>
    <row r="4298" spans="1:27" ht="14.25" customHeight="1">
      <c r="A4298" s="1">
        <v>3563</v>
      </c>
      <c r="B4298" s="2">
        <v>1</v>
      </c>
      <c r="C4298" s="1" t="s">
        <v>3802</v>
      </c>
      <c r="D4298" s="1" t="s">
        <v>3803</v>
      </c>
      <c r="E4298" s="1">
        <v>2017</v>
      </c>
      <c r="F4298" s="1" t="s">
        <v>3804</v>
      </c>
      <c r="G4298" s="1" t="s">
        <v>3805</v>
      </c>
      <c r="H4298" s="8" t="str">
        <f>HYPERLINK("https://doi.org/"&amp;G4298)</f>
        <v>https://doi.org/10.5194/hess-21-1017-2017</v>
      </c>
      <c r="I4298" s="1" t="s">
        <v>3806</v>
      </c>
      <c r="J4298" s="1" t="s">
        <v>3731</v>
      </c>
      <c r="K4298" s="2">
        <v>1</v>
      </c>
      <c r="M4298" s="2" t="s">
        <v>3807</v>
      </c>
      <c r="N4298" s="16">
        <v>0.85</v>
      </c>
      <c r="O4298" s="2"/>
      <c r="R4298" s="4"/>
      <c r="U4298" s="2" t="s">
        <v>35</v>
      </c>
      <c r="W4298" s="2" t="s">
        <v>3808</v>
      </c>
      <c r="X4298" s="2" t="s">
        <v>1141</v>
      </c>
      <c r="Y4298" s="2" t="s">
        <v>3815</v>
      </c>
    </row>
    <row r="4299" spans="1:27" ht="14.25" customHeight="1">
      <c r="A4299" s="1">
        <v>3563</v>
      </c>
      <c r="B4299" s="2">
        <v>1</v>
      </c>
      <c r="C4299" s="1" t="s">
        <v>3802</v>
      </c>
      <c r="D4299" s="1" t="s">
        <v>3803</v>
      </c>
      <c r="E4299" s="1">
        <v>2017</v>
      </c>
      <c r="F4299" s="1" t="s">
        <v>3804</v>
      </c>
      <c r="G4299" s="1" t="s">
        <v>3805</v>
      </c>
      <c r="H4299" s="8" t="str">
        <f>HYPERLINK("https://doi.org/"&amp;G4299)</f>
        <v>https://doi.org/10.5194/hess-21-1017-2017</v>
      </c>
      <c r="I4299" s="1" t="s">
        <v>3806</v>
      </c>
      <c r="J4299" s="1" t="s">
        <v>3731</v>
      </c>
      <c r="K4299" s="2">
        <v>1</v>
      </c>
      <c r="M4299" s="2" t="s">
        <v>3807</v>
      </c>
      <c r="N4299" s="16">
        <v>1.04</v>
      </c>
      <c r="O4299" s="2"/>
      <c r="R4299" s="4"/>
      <c r="U4299" s="2" t="s">
        <v>35</v>
      </c>
      <c r="W4299" s="2" t="s">
        <v>3808</v>
      </c>
      <c r="X4299" s="2" t="s">
        <v>1141</v>
      </c>
      <c r="Y4299" s="2" t="s">
        <v>3807</v>
      </c>
    </row>
    <row r="4300" spans="1:27" ht="14.25" customHeight="1">
      <c r="A4300" s="1">
        <v>3563</v>
      </c>
      <c r="B4300" s="2">
        <v>1</v>
      </c>
      <c r="C4300" s="1" t="s">
        <v>3802</v>
      </c>
      <c r="D4300" s="1" t="s">
        <v>3803</v>
      </c>
      <c r="E4300" s="1">
        <v>2017</v>
      </c>
      <c r="F4300" s="1" t="s">
        <v>3804</v>
      </c>
      <c r="G4300" s="1" t="s">
        <v>3805</v>
      </c>
      <c r="H4300" s="8" t="str">
        <f>HYPERLINK("https://doi.org/"&amp;G4300)</f>
        <v>https://doi.org/10.5194/hess-21-1017-2017</v>
      </c>
      <c r="I4300" s="1" t="s">
        <v>3806</v>
      </c>
      <c r="J4300" s="1" t="s">
        <v>3731</v>
      </c>
      <c r="K4300" s="2">
        <v>1</v>
      </c>
      <c r="M4300" s="2" t="s">
        <v>3807</v>
      </c>
      <c r="N4300" s="16">
        <v>0.53</v>
      </c>
      <c r="O4300" s="2"/>
      <c r="R4300" s="4"/>
      <c r="U4300" s="2" t="s">
        <v>45</v>
      </c>
      <c r="W4300" s="2" t="s">
        <v>3808</v>
      </c>
      <c r="X4300" s="2" t="s">
        <v>1141</v>
      </c>
      <c r="Y4300" s="2" t="s">
        <v>1736</v>
      </c>
    </row>
    <row r="4301" spans="1:27" ht="14.25" customHeight="1">
      <c r="A4301" s="1">
        <v>3563</v>
      </c>
      <c r="B4301" s="2">
        <v>1</v>
      </c>
      <c r="C4301" s="1" t="s">
        <v>3802</v>
      </c>
      <c r="D4301" s="1" t="s">
        <v>3803</v>
      </c>
      <c r="E4301" s="1">
        <v>2017</v>
      </c>
      <c r="F4301" s="1" t="s">
        <v>3804</v>
      </c>
      <c r="G4301" s="1" t="s">
        <v>3805</v>
      </c>
      <c r="H4301" s="8" t="str">
        <f>HYPERLINK("https://doi.org/"&amp;G4301)</f>
        <v>https://doi.org/10.5194/hess-21-1017-2017</v>
      </c>
      <c r="I4301" s="1" t="s">
        <v>3806</v>
      </c>
      <c r="J4301" s="1" t="s">
        <v>3731</v>
      </c>
      <c r="K4301" s="2">
        <v>1</v>
      </c>
      <c r="M4301" s="2" t="s">
        <v>3807</v>
      </c>
      <c r="N4301" s="16">
        <v>0.39</v>
      </c>
      <c r="O4301" s="2"/>
      <c r="R4301" s="4"/>
      <c r="U4301" s="2" t="s">
        <v>45</v>
      </c>
      <c r="W4301" s="2" t="s">
        <v>3808</v>
      </c>
      <c r="X4301" s="2" t="s">
        <v>1141</v>
      </c>
      <c r="Y4301" s="2" t="s">
        <v>3814</v>
      </c>
    </row>
    <row r="4302" spans="1:27" ht="14.25" customHeight="1">
      <c r="A4302" s="1">
        <v>3563</v>
      </c>
      <c r="B4302" s="2">
        <v>1</v>
      </c>
      <c r="C4302" s="1" t="s">
        <v>3802</v>
      </c>
      <c r="D4302" s="1" t="s">
        <v>3803</v>
      </c>
      <c r="E4302" s="1">
        <v>2017</v>
      </c>
      <c r="F4302" s="1" t="s">
        <v>3804</v>
      </c>
      <c r="G4302" s="1" t="s">
        <v>3805</v>
      </c>
      <c r="H4302" s="8" t="str">
        <f>HYPERLINK("https://doi.org/"&amp;G4302)</f>
        <v>https://doi.org/10.5194/hess-21-1017-2017</v>
      </c>
      <c r="I4302" s="1" t="s">
        <v>3806</v>
      </c>
      <c r="J4302" s="1" t="s">
        <v>3731</v>
      </c>
      <c r="K4302" s="2">
        <v>1</v>
      </c>
      <c r="M4302" s="2" t="s">
        <v>3807</v>
      </c>
      <c r="N4302" s="16">
        <v>0.57999999999999996</v>
      </c>
      <c r="O4302" s="2"/>
      <c r="R4302" s="4"/>
      <c r="U4302" s="2" t="s">
        <v>45</v>
      </c>
      <c r="W4302" s="2" t="s">
        <v>3808</v>
      </c>
      <c r="X4302" s="2" t="s">
        <v>1141</v>
      </c>
      <c r="Y4302" s="2" t="s">
        <v>3815</v>
      </c>
    </row>
    <row r="4303" spans="1:27" ht="14.25" customHeight="1">
      <c r="A4303" s="1">
        <v>3563</v>
      </c>
      <c r="B4303" s="2">
        <v>1</v>
      </c>
      <c r="C4303" s="1" t="s">
        <v>3802</v>
      </c>
      <c r="D4303" s="1" t="s">
        <v>3803</v>
      </c>
      <c r="E4303" s="1">
        <v>2017</v>
      </c>
      <c r="F4303" s="1" t="s">
        <v>3804</v>
      </c>
      <c r="G4303" s="1" t="s">
        <v>3805</v>
      </c>
      <c r="H4303" s="8" t="str">
        <f>HYPERLINK("https://doi.org/"&amp;G4303)</f>
        <v>https://doi.org/10.5194/hess-21-1017-2017</v>
      </c>
      <c r="I4303" s="1" t="s">
        <v>3806</v>
      </c>
      <c r="J4303" s="1" t="s">
        <v>3731</v>
      </c>
      <c r="K4303" s="2">
        <v>1</v>
      </c>
      <c r="M4303" s="2" t="s">
        <v>3807</v>
      </c>
      <c r="N4303" s="16">
        <v>0.54</v>
      </c>
      <c r="O4303" s="2"/>
      <c r="R4303" s="4"/>
      <c r="U4303" s="2" t="s">
        <v>45</v>
      </c>
      <c r="W4303" s="2" t="s">
        <v>3808</v>
      </c>
      <c r="X4303" s="2" t="s">
        <v>1141</v>
      </c>
      <c r="Y4303" s="2" t="s">
        <v>3807</v>
      </c>
    </row>
    <row r="4304" spans="1:27" ht="14.25" customHeight="1">
      <c r="A4304" s="1">
        <v>3563</v>
      </c>
      <c r="B4304" s="2">
        <v>1</v>
      </c>
      <c r="C4304" s="1" t="s">
        <v>3802</v>
      </c>
      <c r="D4304" s="1" t="s">
        <v>3803</v>
      </c>
      <c r="E4304" s="1">
        <v>2017</v>
      </c>
      <c r="F4304" s="1" t="s">
        <v>3804</v>
      </c>
      <c r="G4304" s="1" t="s">
        <v>3805</v>
      </c>
      <c r="H4304" s="8" t="str">
        <f>HYPERLINK("https://doi.org/"&amp;G4304)</f>
        <v>https://doi.org/10.5194/hess-21-1017-2017</v>
      </c>
      <c r="I4304" s="1" t="s">
        <v>3806</v>
      </c>
      <c r="J4304" s="1" t="s">
        <v>3731</v>
      </c>
      <c r="K4304" s="2">
        <v>1</v>
      </c>
      <c r="M4304" s="2" t="s">
        <v>3807</v>
      </c>
      <c r="N4304" s="16">
        <v>1.02</v>
      </c>
      <c r="O4304" s="2"/>
      <c r="R4304" s="4"/>
      <c r="U4304" s="2" t="s">
        <v>35</v>
      </c>
      <c r="W4304" s="2" t="s">
        <v>3813</v>
      </c>
      <c r="X4304" s="2" t="s">
        <v>1141</v>
      </c>
      <c r="Y4304" s="2" t="s">
        <v>1736</v>
      </c>
    </row>
    <row r="4305" spans="1:27" ht="14.25" customHeight="1">
      <c r="A4305" s="1">
        <v>3563</v>
      </c>
      <c r="B4305" s="2">
        <v>1</v>
      </c>
      <c r="C4305" s="1" t="s">
        <v>3802</v>
      </c>
      <c r="D4305" s="1" t="s">
        <v>3803</v>
      </c>
      <c r="E4305" s="1">
        <v>2017</v>
      </c>
      <c r="F4305" s="1" t="s">
        <v>3804</v>
      </c>
      <c r="G4305" s="1" t="s">
        <v>3805</v>
      </c>
      <c r="H4305" s="8" t="str">
        <f>HYPERLINK("https://doi.org/"&amp;G4305)</f>
        <v>https://doi.org/10.5194/hess-21-1017-2017</v>
      </c>
      <c r="I4305" s="1" t="s">
        <v>3806</v>
      </c>
      <c r="J4305" s="1" t="s">
        <v>3731</v>
      </c>
      <c r="K4305" s="2">
        <v>1</v>
      </c>
      <c r="M4305" s="2" t="s">
        <v>3807</v>
      </c>
      <c r="N4305" s="16">
        <v>0.88</v>
      </c>
      <c r="O4305" s="2"/>
      <c r="R4305" s="4"/>
      <c r="U4305" s="2" t="s">
        <v>35</v>
      </c>
      <c r="W4305" s="2" t="s">
        <v>3813</v>
      </c>
      <c r="X4305" s="2" t="s">
        <v>1141</v>
      </c>
      <c r="Y4305" s="2" t="s">
        <v>3814</v>
      </c>
    </row>
    <row r="4306" spans="1:27" ht="14.25" customHeight="1">
      <c r="A4306" s="1">
        <v>3563</v>
      </c>
      <c r="B4306" s="2">
        <v>1</v>
      </c>
      <c r="C4306" s="1" t="s">
        <v>3802</v>
      </c>
      <c r="D4306" s="1" t="s">
        <v>3803</v>
      </c>
      <c r="E4306" s="1">
        <v>2017</v>
      </c>
      <c r="F4306" s="1" t="s">
        <v>3804</v>
      </c>
      <c r="G4306" s="1" t="s">
        <v>3805</v>
      </c>
      <c r="H4306" s="8" t="str">
        <f>HYPERLINK("https://doi.org/"&amp;G4306)</f>
        <v>https://doi.org/10.5194/hess-21-1017-2017</v>
      </c>
      <c r="I4306" s="1" t="s">
        <v>3806</v>
      </c>
      <c r="J4306" s="1" t="s">
        <v>3731</v>
      </c>
      <c r="K4306" s="2">
        <v>1</v>
      </c>
      <c r="M4306" s="2" t="s">
        <v>3807</v>
      </c>
      <c r="N4306" s="16">
        <v>2.27</v>
      </c>
      <c r="O4306" s="2"/>
      <c r="R4306" s="4"/>
      <c r="U4306" s="2" t="s">
        <v>35</v>
      </c>
      <c r="W4306" s="2" t="s">
        <v>3813</v>
      </c>
      <c r="X4306" s="2" t="s">
        <v>1141</v>
      </c>
      <c r="Y4306" s="2" t="s">
        <v>3815</v>
      </c>
    </row>
    <row r="4307" spans="1:27" ht="14.25" customHeight="1">
      <c r="A4307" s="1">
        <v>3563</v>
      </c>
      <c r="B4307" s="2">
        <v>1</v>
      </c>
      <c r="C4307" s="1" t="s">
        <v>3802</v>
      </c>
      <c r="D4307" s="1" t="s">
        <v>3803</v>
      </c>
      <c r="E4307" s="1">
        <v>2017</v>
      </c>
      <c r="F4307" s="1" t="s">
        <v>3804</v>
      </c>
      <c r="G4307" s="1" t="s">
        <v>3805</v>
      </c>
      <c r="H4307" s="8" t="str">
        <f>HYPERLINK("https://doi.org/"&amp;G4307)</f>
        <v>https://doi.org/10.5194/hess-21-1017-2017</v>
      </c>
      <c r="I4307" s="1" t="s">
        <v>3806</v>
      </c>
      <c r="J4307" s="1" t="s">
        <v>3731</v>
      </c>
      <c r="K4307" s="2">
        <v>1</v>
      </c>
      <c r="M4307" s="2" t="s">
        <v>3807</v>
      </c>
      <c r="N4307" s="16">
        <v>1.84</v>
      </c>
      <c r="O4307" s="2"/>
      <c r="R4307" s="4"/>
      <c r="U4307" s="2" t="s">
        <v>35</v>
      </c>
      <c r="W4307" s="2" t="s">
        <v>3813</v>
      </c>
      <c r="X4307" s="2" t="s">
        <v>1141</v>
      </c>
      <c r="Y4307" s="2" t="s">
        <v>3807</v>
      </c>
    </row>
    <row r="4308" spans="1:27" ht="14.25" customHeight="1">
      <c r="A4308" s="1">
        <v>3563</v>
      </c>
      <c r="B4308" s="2">
        <v>1</v>
      </c>
      <c r="C4308" s="1" t="s">
        <v>3802</v>
      </c>
      <c r="D4308" s="1" t="s">
        <v>3803</v>
      </c>
      <c r="E4308" s="1">
        <v>2017</v>
      </c>
      <c r="F4308" s="1" t="s">
        <v>3804</v>
      </c>
      <c r="G4308" s="1" t="s">
        <v>3805</v>
      </c>
      <c r="H4308" s="8" t="str">
        <f>HYPERLINK("https://doi.org/"&amp;G4308)</f>
        <v>https://doi.org/10.5194/hess-21-1017-2017</v>
      </c>
      <c r="I4308" s="1" t="s">
        <v>3806</v>
      </c>
      <c r="J4308" s="1" t="s">
        <v>3731</v>
      </c>
      <c r="K4308" s="2">
        <v>1</v>
      </c>
      <c r="M4308" s="2" t="s">
        <v>3807</v>
      </c>
      <c r="N4308" s="16">
        <v>0.28999999999999998</v>
      </c>
      <c r="O4308" s="2"/>
      <c r="R4308" s="4"/>
      <c r="U4308" s="2" t="s">
        <v>45</v>
      </c>
      <c r="W4308" s="2" t="s">
        <v>3813</v>
      </c>
      <c r="X4308" s="2" t="s">
        <v>1141</v>
      </c>
      <c r="Y4308" s="2" t="s">
        <v>1736</v>
      </c>
    </row>
    <row r="4309" spans="1:27" ht="14.25" customHeight="1">
      <c r="A4309" s="1">
        <v>3563</v>
      </c>
      <c r="B4309" s="2">
        <v>1</v>
      </c>
      <c r="C4309" s="1" t="s">
        <v>3802</v>
      </c>
      <c r="D4309" s="1" t="s">
        <v>3803</v>
      </c>
      <c r="E4309" s="1">
        <v>2017</v>
      </c>
      <c r="F4309" s="1" t="s">
        <v>3804</v>
      </c>
      <c r="G4309" s="1" t="s">
        <v>3805</v>
      </c>
      <c r="H4309" s="8" t="str">
        <f>HYPERLINK("https://doi.org/"&amp;G4309)</f>
        <v>https://doi.org/10.5194/hess-21-1017-2017</v>
      </c>
      <c r="I4309" s="1" t="s">
        <v>3806</v>
      </c>
      <c r="J4309" s="1" t="s">
        <v>3731</v>
      </c>
      <c r="K4309" s="2">
        <v>1</v>
      </c>
      <c r="M4309" s="2" t="s">
        <v>3807</v>
      </c>
      <c r="N4309" s="16">
        <v>0.36</v>
      </c>
      <c r="O4309" s="2"/>
      <c r="R4309" s="4"/>
      <c r="U4309" s="2" t="s">
        <v>45</v>
      </c>
      <c r="W4309" s="2" t="s">
        <v>3813</v>
      </c>
      <c r="X4309" s="2" t="s">
        <v>1141</v>
      </c>
      <c r="Y4309" s="2" t="s">
        <v>3814</v>
      </c>
    </row>
    <row r="4310" spans="1:27" ht="14.25" customHeight="1">
      <c r="A4310" s="1">
        <v>3563</v>
      </c>
      <c r="B4310" s="2">
        <v>1</v>
      </c>
      <c r="C4310" s="1" t="s">
        <v>3802</v>
      </c>
      <c r="D4310" s="1" t="s">
        <v>3803</v>
      </c>
      <c r="E4310" s="1">
        <v>2017</v>
      </c>
      <c r="F4310" s="1" t="s">
        <v>3804</v>
      </c>
      <c r="G4310" s="1" t="s">
        <v>3805</v>
      </c>
      <c r="H4310" s="8" t="str">
        <f>HYPERLINK("https://doi.org/"&amp;G4310)</f>
        <v>https://doi.org/10.5194/hess-21-1017-2017</v>
      </c>
      <c r="I4310" s="1" t="s">
        <v>3806</v>
      </c>
      <c r="J4310" s="1" t="s">
        <v>3731</v>
      </c>
      <c r="K4310" s="2">
        <v>1</v>
      </c>
      <c r="M4310" s="2" t="s">
        <v>3807</v>
      </c>
      <c r="N4310" s="16">
        <v>1.82</v>
      </c>
      <c r="O4310" s="2"/>
      <c r="R4310" s="4"/>
      <c r="U4310" s="2" t="s">
        <v>45</v>
      </c>
      <c r="W4310" s="2" t="s">
        <v>3813</v>
      </c>
      <c r="X4310" s="2" t="s">
        <v>1141</v>
      </c>
      <c r="Y4310" s="2" t="s">
        <v>3815</v>
      </c>
    </row>
    <row r="4311" spans="1:27" ht="14.25" customHeight="1">
      <c r="A4311" s="1">
        <v>3563</v>
      </c>
      <c r="B4311" s="2">
        <v>1</v>
      </c>
      <c r="C4311" s="1" t="s">
        <v>3802</v>
      </c>
      <c r="D4311" s="1" t="s">
        <v>3803</v>
      </c>
      <c r="E4311" s="1">
        <v>2017</v>
      </c>
      <c r="F4311" s="1" t="s">
        <v>3804</v>
      </c>
      <c r="G4311" s="1" t="s">
        <v>3805</v>
      </c>
      <c r="H4311" s="8" t="str">
        <f>HYPERLINK("https://doi.org/"&amp;G4311)</f>
        <v>https://doi.org/10.5194/hess-21-1017-2017</v>
      </c>
      <c r="I4311" s="1" t="s">
        <v>3806</v>
      </c>
      <c r="J4311" s="1" t="s">
        <v>3731</v>
      </c>
      <c r="K4311" s="2">
        <v>1</v>
      </c>
      <c r="M4311" s="2" t="s">
        <v>3807</v>
      </c>
      <c r="N4311" s="16">
        <v>1.33</v>
      </c>
      <c r="O4311" s="2"/>
      <c r="R4311" s="4"/>
      <c r="U4311" s="2" t="s">
        <v>45</v>
      </c>
      <c r="W4311" s="2" t="s">
        <v>3813</v>
      </c>
      <c r="X4311" s="2" t="s">
        <v>1141</v>
      </c>
      <c r="Y4311" s="2" t="s">
        <v>3807</v>
      </c>
    </row>
    <row r="4312" spans="1:27" ht="14.25" customHeight="1">
      <c r="A4312" s="1">
        <v>3546</v>
      </c>
      <c r="B4312" s="2">
        <v>1</v>
      </c>
      <c r="C4312" s="1" t="s">
        <v>3816</v>
      </c>
      <c r="D4312" s="1" t="s">
        <v>3817</v>
      </c>
      <c r="E4312" s="1">
        <v>2017</v>
      </c>
      <c r="F4312" s="1" t="s">
        <v>3818</v>
      </c>
      <c r="G4312" s="1" t="s">
        <v>3819</v>
      </c>
      <c r="H4312" s="8" t="str">
        <f>HYPERLINK("https://doi.org/"&amp;G4312)</f>
        <v>https://doi.org/10.5194/hess-21-1339-2017</v>
      </c>
      <c r="I4312" s="1" t="s">
        <v>3820</v>
      </c>
      <c r="J4312" s="1" t="s">
        <v>3731</v>
      </c>
      <c r="K4312" s="2">
        <v>1</v>
      </c>
      <c r="L4312" s="2">
        <v>1558</v>
      </c>
      <c r="M4312" s="2" t="s">
        <v>57</v>
      </c>
      <c r="N4312" s="9">
        <f>S4312*Unit_conversion!$C$5</f>
        <v>1.6549160886469041</v>
      </c>
      <c r="R4312" s="10"/>
      <c r="S4312" s="2">
        <v>47</v>
      </c>
      <c r="U4312" s="16" t="s">
        <v>175</v>
      </c>
      <c r="W4312" s="2" t="s">
        <v>3821</v>
      </c>
      <c r="X4312" s="2" t="s">
        <v>1141</v>
      </c>
      <c r="Y4312" s="2" t="s">
        <v>3812</v>
      </c>
      <c r="Z4312" s="2" t="s">
        <v>3822</v>
      </c>
      <c r="AA4312" s="2"/>
    </row>
    <row r="4313" spans="1:27" ht="14.25" customHeight="1">
      <c r="A4313" s="1">
        <v>3546</v>
      </c>
      <c r="B4313" s="2">
        <v>1</v>
      </c>
      <c r="C4313" s="1" t="s">
        <v>3816</v>
      </c>
      <c r="D4313" s="1" t="s">
        <v>3817</v>
      </c>
      <c r="E4313" s="1">
        <v>2017</v>
      </c>
      <c r="F4313" s="1" t="s">
        <v>3818</v>
      </c>
      <c r="G4313" s="1" t="s">
        <v>3819</v>
      </c>
      <c r="H4313" s="8" t="str">
        <f>HYPERLINK("https://doi.org/"&amp;G4313)</f>
        <v>https://doi.org/10.5194/hess-21-1339-2017</v>
      </c>
      <c r="I4313" s="1" t="s">
        <v>3820</v>
      </c>
      <c r="J4313" s="1" t="s">
        <v>3731</v>
      </c>
      <c r="K4313" s="2">
        <v>1</v>
      </c>
      <c r="L4313" s="2">
        <v>1273</v>
      </c>
      <c r="M4313" s="2" t="s">
        <v>57</v>
      </c>
      <c r="N4313" s="9">
        <f>S4313*Unit_conversion!$C$5</f>
        <v>2.1478698171800246</v>
      </c>
      <c r="R4313" s="10"/>
      <c r="S4313" s="2">
        <v>61</v>
      </c>
      <c r="U4313" s="16" t="s">
        <v>175</v>
      </c>
      <c r="W4313" s="2" t="s">
        <v>3823</v>
      </c>
      <c r="X4313" s="2" t="s">
        <v>1141</v>
      </c>
      <c r="Y4313" s="2" t="s">
        <v>3812</v>
      </c>
      <c r="Z4313" s="2" t="s">
        <v>3822</v>
      </c>
    </row>
    <row r="4314" spans="1:27" ht="14.25" customHeight="1">
      <c r="A4314" s="1">
        <v>3546</v>
      </c>
      <c r="B4314" s="2">
        <v>1</v>
      </c>
      <c r="C4314" s="1" t="s">
        <v>3816</v>
      </c>
      <c r="D4314" s="1" t="s">
        <v>3817</v>
      </c>
      <c r="E4314" s="1">
        <v>2017</v>
      </c>
      <c r="F4314" s="1" t="s">
        <v>3818</v>
      </c>
      <c r="G4314" s="1" t="s">
        <v>3819</v>
      </c>
      <c r="H4314" s="8" t="str">
        <f>HYPERLINK("https://doi.org/"&amp;G4314)</f>
        <v>https://doi.org/10.5194/hess-21-1339-2017</v>
      </c>
      <c r="I4314" s="1" t="s">
        <v>3820</v>
      </c>
      <c r="J4314" s="1" t="s">
        <v>3731</v>
      </c>
      <c r="K4314" s="2">
        <v>1</v>
      </c>
      <c r="L4314" s="2">
        <v>2347</v>
      </c>
      <c r="M4314" s="2" t="s">
        <v>57</v>
      </c>
      <c r="N4314" s="9">
        <f>S4314*Unit_conversion!$C$5</f>
        <v>1.9013929529134643</v>
      </c>
      <c r="R4314" s="10"/>
      <c r="S4314" s="2">
        <v>54</v>
      </c>
      <c r="U4314" s="16" t="s">
        <v>175</v>
      </c>
      <c r="W4314" s="2" t="s">
        <v>3824</v>
      </c>
      <c r="X4314" s="2" t="s">
        <v>1141</v>
      </c>
      <c r="Y4314" s="2" t="s">
        <v>3812</v>
      </c>
      <c r="Z4314" s="2" t="s">
        <v>3822</v>
      </c>
    </row>
    <row r="4315" spans="1:27" ht="14.25" customHeight="1">
      <c r="A4315" s="1">
        <v>3546</v>
      </c>
      <c r="B4315" s="2">
        <v>1</v>
      </c>
      <c r="C4315" s="1" t="s">
        <v>3816</v>
      </c>
      <c r="D4315" s="1" t="s">
        <v>3817</v>
      </c>
      <c r="E4315" s="1">
        <v>2017</v>
      </c>
      <c r="F4315" s="1" t="s">
        <v>3818</v>
      </c>
      <c r="G4315" s="1" t="s">
        <v>3819</v>
      </c>
      <c r="H4315" s="8" t="str">
        <f>HYPERLINK("https://doi.org/"&amp;G4315)</f>
        <v>https://doi.org/10.5194/hess-21-1339-2017</v>
      </c>
      <c r="I4315" s="1" t="s">
        <v>3820</v>
      </c>
      <c r="J4315" s="1" t="s">
        <v>3731</v>
      </c>
      <c r="K4315" s="2">
        <v>1</v>
      </c>
      <c r="L4315" s="2">
        <v>1558</v>
      </c>
      <c r="M4315" s="2" t="s">
        <v>57</v>
      </c>
      <c r="N4315" s="9">
        <f>S4315*Unit_conversion!$C$5</f>
        <v>1.584494127427887</v>
      </c>
      <c r="R4315" s="10"/>
      <c r="S4315" s="2">
        <v>45</v>
      </c>
      <c r="U4315" s="16" t="s">
        <v>175</v>
      </c>
      <c r="W4315" s="2" t="s">
        <v>3821</v>
      </c>
      <c r="X4315" s="2" t="s">
        <v>1141</v>
      </c>
      <c r="Y4315" s="2" t="s">
        <v>2663</v>
      </c>
      <c r="Z4315" s="2" t="s">
        <v>3822</v>
      </c>
    </row>
    <row r="4316" spans="1:27" ht="14.25" customHeight="1">
      <c r="A4316" s="1">
        <v>3546</v>
      </c>
      <c r="B4316" s="2">
        <v>1</v>
      </c>
      <c r="C4316" s="1" t="s">
        <v>3816</v>
      </c>
      <c r="D4316" s="1" t="s">
        <v>3817</v>
      </c>
      <c r="E4316" s="1">
        <v>2017</v>
      </c>
      <c r="F4316" s="1" t="s">
        <v>3818</v>
      </c>
      <c r="G4316" s="1" t="s">
        <v>3819</v>
      </c>
      <c r="H4316" s="8" t="str">
        <f>HYPERLINK("https://doi.org/"&amp;G4316)</f>
        <v>https://doi.org/10.5194/hess-21-1339-2017</v>
      </c>
      <c r="I4316" s="1" t="s">
        <v>3820</v>
      </c>
      <c r="J4316" s="1" t="s">
        <v>3731</v>
      </c>
      <c r="K4316" s="2">
        <v>1</v>
      </c>
      <c r="L4316" s="2">
        <v>1273</v>
      </c>
      <c r="M4316" s="2" t="s">
        <v>57</v>
      </c>
      <c r="N4316" s="9">
        <f>S4316*Unit_conversion!$C$5</f>
        <v>1.8309709916944472</v>
      </c>
      <c r="R4316" s="10"/>
      <c r="S4316" s="2">
        <v>52</v>
      </c>
      <c r="U4316" s="16" t="s">
        <v>175</v>
      </c>
      <c r="W4316" s="2" t="s">
        <v>3823</v>
      </c>
      <c r="X4316" s="2" t="s">
        <v>1141</v>
      </c>
      <c r="Y4316" s="2" t="s">
        <v>2663</v>
      </c>
      <c r="Z4316" s="2" t="s">
        <v>3822</v>
      </c>
    </row>
    <row r="4317" spans="1:27" ht="14.25" customHeight="1">
      <c r="A4317" s="1">
        <v>3546</v>
      </c>
      <c r="B4317" s="2">
        <v>1</v>
      </c>
      <c r="C4317" s="1" t="s">
        <v>3816</v>
      </c>
      <c r="D4317" s="1" t="s">
        <v>3817</v>
      </c>
      <c r="E4317" s="1">
        <v>2017</v>
      </c>
      <c r="F4317" s="1" t="s">
        <v>3818</v>
      </c>
      <c r="G4317" s="1" t="s">
        <v>3819</v>
      </c>
      <c r="H4317" s="8" t="str">
        <f>HYPERLINK("https://doi.org/"&amp;G4317)</f>
        <v>https://doi.org/10.5194/hess-21-1339-2017</v>
      </c>
      <c r="I4317" s="1" t="s">
        <v>3820</v>
      </c>
      <c r="J4317" s="1" t="s">
        <v>3731</v>
      </c>
      <c r="K4317" s="2">
        <v>1</v>
      </c>
      <c r="L4317" s="2">
        <v>2347</v>
      </c>
      <c r="M4317" s="2" t="s">
        <v>57</v>
      </c>
      <c r="N4317" s="9">
        <f>S4317*Unit_conversion!$C$5</f>
        <v>1.5140721662088699</v>
      </c>
      <c r="R4317" s="10"/>
      <c r="S4317" s="2">
        <v>43</v>
      </c>
      <c r="U4317" s="16" t="s">
        <v>175</v>
      </c>
      <c r="W4317" s="2" t="s">
        <v>3824</v>
      </c>
      <c r="X4317" s="2" t="s">
        <v>1141</v>
      </c>
      <c r="Y4317" s="2" t="s">
        <v>2663</v>
      </c>
      <c r="Z4317" s="2" t="s">
        <v>3822</v>
      </c>
    </row>
    <row r="4318" spans="1:27" ht="14.25" customHeight="1">
      <c r="A4318" s="1">
        <v>3546</v>
      </c>
      <c r="B4318" s="2">
        <v>1</v>
      </c>
      <c r="C4318" s="1" t="s">
        <v>3816</v>
      </c>
      <c r="D4318" s="1" t="s">
        <v>3817</v>
      </c>
      <c r="E4318" s="1">
        <v>2017</v>
      </c>
      <c r="F4318" s="1" t="s">
        <v>3818</v>
      </c>
      <c r="G4318" s="1" t="s">
        <v>3819</v>
      </c>
      <c r="H4318" s="8" t="str">
        <f>HYPERLINK("https://doi.org/"&amp;G4318)</f>
        <v>https://doi.org/10.5194/hess-21-1339-2017</v>
      </c>
      <c r="I4318" s="1" t="s">
        <v>3820</v>
      </c>
      <c r="J4318" s="1" t="s">
        <v>3731</v>
      </c>
      <c r="K4318" s="2">
        <v>1</v>
      </c>
      <c r="L4318" s="2">
        <v>1558</v>
      </c>
      <c r="M4318" s="2" t="s">
        <v>57</v>
      </c>
      <c r="N4318" s="9">
        <f>S4318*Unit_conversion!$C$5</f>
        <v>1.3028062825518181</v>
      </c>
      <c r="R4318" s="10"/>
      <c r="S4318" s="2">
        <v>37</v>
      </c>
      <c r="U4318" s="16" t="s">
        <v>175</v>
      </c>
      <c r="W4318" s="2" t="s">
        <v>3821</v>
      </c>
      <c r="X4318" s="2" t="s">
        <v>1141</v>
      </c>
      <c r="Y4318" s="2" t="s">
        <v>3825</v>
      </c>
      <c r="Z4318" s="2" t="s">
        <v>3822</v>
      </c>
    </row>
    <row r="4319" spans="1:27" ht="14.25" customHeight="1">
      <c r="A4319" s="1">
        <v>3546</v>
      </c>
      <c r="B4319" s="2">
        <v>1</v>
      </c>
      <c r="C4319" s="1" t="s">
        <v>3816</v>
      </c>
      <c r="D4319" s="1" t="s">
        <v>3817</v>
      </c>
      <c r="E4319" s="1">
        <v>2017</v>
      </c>
      <c r="F4319" s="1" t="s">
        <v>3818</v>
      </c>
      <c r="G4319" s="1" t="s">
        <v>3819</v>
      </c>
      <c r="H4319" s="8" t="str">
        <f>HYPERLINK("https://doi.org/"&amp;G4319)</f>
        <v>https://doi.org/10.5194/hess-21-1339-2017</v>
      </c>
      <c r="I4319" s="1" t="s">
        <v>3820</v>
      </c>
      <c r="J4319" s="1" t="s">
        <v>3731</v>
      </c>
      <c r="K4319" s="2">
        <v>1</v>
      </c>
      <c r="L4319" s="2">
        <v>1273</v>
      </c>
      <c r="M4319" s="2" t="s">
        <v>57</v>
      </c>
      <c r="N4319" s="9">
        <f>S4319*Unit_conversion!$C$5</f>
        <v>1.584494127427887</v>
      </c>
      <c r="R4319" s="10"/>
      <c r="S4319" s="2">
        <v>45</v>
      </c>
      <c r="U4319" s="16" t="s">
        <v>175</v>
      </c>
      <c r="W4319" s="2" t="s">
        <v>3823</v>
      </c>
      <c r="X4319" s="2" t="s">
        <v>1141</v>
      </c>
      <c r="Y4319" s="2" t="s">
        <v>3825</v>
      </c>
      <c r="Z4319" s="2" t="s">
        <v>3822</v>
      </c>
    </row>
    <row r="4320" spans="1:27" ht="14.25" customHeight="1">
      <c r="A4320" s="1">
        <v>3546</v>
      </c>
      <c r="B4320" s="2">
        <v>1</v>
      </c>
      <c r="C4320" s="1" t="s">
        <v>3816</v>
      </c>
      <c r="D4320" s="1" t="s">
        <v>3817</v>
      </c>
      <c r="E4320" s="1">
        <v>2017</v>
      </c>
      <c r="F4320" s="1" t="s">
        <v>3818</v>
      </c>
      <c r="G4320" s="1" t="s">
        <v>3819</v>
      </c>
      <c r="H4320" s="8" t="str">
        <f>HYPERLINK("https://doi.org/"&amp;G4320)</f>
        <v>https://doi.org/10.5194/hess-21-1339-2017</v>
      </c>
      <c r="I4320" s="1" t="s">
        <v>3820</v>
      </c>
      <c r="J4320" s="1" t="s">
        <v>3731</v>
      </c>
      <c r="K4320" s="2">
        <v>1</v>
      </c>
      <c r="L4320" s="2">
        <v>2347</v>
      </c>
      <c r="M4320" s="2" t="s">
        <v>57</v>
      </c>
      <c r="N4320" s="9">
        <f>S4320*Unit_conversion!$C$5</f>
        <v>1.3732282437708354</v>
      </c>
      <c r="R4320" s="10"/>
      <c r="S4320" s="2">
        <v>39</v>
      </c>
      <c r="U4320" s="16" t="s">
        <v>175</v>
      </c>
      <c r="W4320" s="2" t="s">
        <v>3824</v>
      </c>
      <c r="X4320" s="2" t="s">
        <v>1141</v>
      </c>
      <c r="Y4320" s="2" t="s">
        <v>3825</v>
      </c>
      <c r="Z4320" s="2" t="s">
        <v>3822</v>
      </c>
    </row>
    <row r="4321" spans="1:27" ht="14.25" customHeight="1">
      <c r="A4321" s="1">
        <v>3546</v>
      </c>
      <c r="B4321" s="2">
        <v>1</v>
      </c>
      <c r="C4321" s="1" t="s">
        <v>3816</v>
      </c>
      <c r="D4321" s="1" t="s">
        <v>3817</v>
      </c>
      <c r="E4321" s="1">
        <v>2017</v>
      </c>
      <c r="F4321" s="1" t="s">
        <v>3818</v>
      </c>
      <c r="G4321" s="1" t="s">
        <v>3819</v>
      </c>
      <c r="H4321" s="8" t="str">
        <f>HYPERLINK("https://doi.org/"&amp;G4321)</f>
        <v>https://doi.org/10.5194/hess-21-1339-2017</v>
      </c>
      <c r="I4321" s="1" t="s">
        <v>3820</v>
      </c>
      <c r="J4321" s="1" t="s">
        <v>3731</v>
      </c>
      <c r="K4321" s="2">
        <v>1</v>
      </c>
      <c r="L4321" s="2">
        <v>1558</v>
      </c>
      <c r="M4321" s="2" t="s">
        <v>57</v>
      </c>
      <c r="N4321" s="9">
        <f>S4321*Unit_conversion!$C$5</f>
        <v>2.0422368753514988</v>
      </c>
      <c r="R4321" s="10"/>
      <c r="S4321" s="2">
        <v>58</v>
      </c>
      <c r="U4321" s="16" t="s">
        <v>175</v>
      </c>
      <c r="W4321" s="2" t="s">
        <v>3821</v>
      </c>
      <c r="X4321" s="2" t="s">
        <v>1141</v>
      </c>
      <c r="Y4321" s="2" t="s">
        <v>3812</v>
      </c>
      <c r="Z4321" s="2" t="s">
        <v>3826</v>
      </c>
    </row>
    <row r="4322" spans="1:27" ht="14.25" customHeight="1">
      <c r="A4322" s="1">
        <v>3546</v>
      </c>
      <c r="B4322" s="2">
        <v>1</v>
      </c>
      <c r="C4322" s="1" t="s">
        <v>3816</v>
      </c>
      <c r="D4322" s="1" t="s">
        <v>3817</v>
      </c>
      <c r="E4322" s="1">
        <v>2017</v>
      </c>
      <c r="F4322" s="1" t="s">
        <v>3818</v>
      </c>
      <c r="G4322" s="1" t="s">
        <v>3819</v>
      </c>
      <c r="H4322" s="8" t="str">
        <f>HYPERLINK("https://doi.org/"&amp;G4322)</f>
        <v>https://doi.org/10.5194/hess-21-1339-2017</v>
      </c>
      <c r="I4322" s="1" t="s">
        <v>3820</v>
      </c>
      <c r="J4322" s="1" t="s">
        <v>3731</v>
      </c>
      <c r="K4322" s="2">
        <v>1</v>
      </c>
      <c r="L4322" s="2">
        <v>1273</v>
      </c>
      <c r="M4322" s="2" t="s">
        <v>57</v>
      </c>
      <c r="N4322" s="9">
        <f>S4322*Unit_conversion!$C$5</f>
        <v>2.0774478559610072</v>
      </c>
      <c r="R4322" s="10"/>
      <c r="S4322" s="2">
        <v>59</v>
      </c>
      <c r="U4322" s="16" t="s">
        <v>175</v>
      </c>
      <c r="W4322" s="2" t="s">
        <v>3823</v>
      </c>
      <c r="X4322" s="2" t="s">
        <v>1141</v>
      </c>
      <c r="Y4322" s="2" t="s">
        <v>3812</v>
      </c>
      <c r="Z4322" s="2" t="s">
        <v>3826</v>
      </c>
    </row>
    <row r="4323" spans="1:27" ht="14.25" customHeight="1">
      <c r="A4323" s="1">
        <v>3546</v>
      </c>
      <c r="B4323" s="2">
        <v>1</v>
      </c>
      <c r="C4323" s="1" t="s">
        <v>3816</v>
      </c>
      <c r="D4323" s="1" t="s">
        <v>3817</v>
      </c>
      <c r="E4323" s="1">
        <v>2017</v>
      </c>
      <c r="F4323" s="1" t="s">
        <v>3818</v>
      </c>
      <c r="G4323" s="1" t="s">
        <v>3819</v>
      </c>
      <c r="H4323" s="8" t="str">
        <f>HYPERLINK("https://doi.org/"&amp;G4323)</f>
        <v>https://doi.org/10.5194/hess-21-1339-2017</v>
      </c>
      <c r="I4323" s="1" t="s">
        <v>3820</v>
      </c>
      <c r="J4323" s="1" t="s">
        <v>3731</v>
      </c>
      <c r="K4323" s="2">
        <v>1</v>
      </c>
      <c r="L4323" s="2">
        <v>2347</v>
      </c>
      <c r="M4323" s="2" t="s">
        <v>57</v>
      </c>
      <c r="N4323" s="9">
        <f>S4323*Unit_conversion!$C$5</f>
        <v>2.0070258947419903</v>
      </c>
      <c r="R4323" s="10"/>
      <c r="S4323" s="2">
        <v>57</v>
      </c>
      <c r="U4323" s="16" t="s">
        <v>175</v>
      </c>
      <c r="W4323" s="2" t="s">
        <v>3824</v>
      </c>
      <c r="X4323" s="2" t="s">
        <v>1141</v>
      </c>
      <c r="Y4323" s="2" t="s">
        <v>3812</v>
      </c>
      <c r="Z4323" s="2" t="s">
        <v>3826</v>
      </c>
    </row>
    <row r="4324" spans="1:27" ht="14.25" customHeight="1">
      <c r="A4324" s="1">
        <v>3546</v>
      </c>
      <c r="B4324" s="2">
        <v>1</v>
      </c>
      <c r="C4324" s="1" t="s">
        <v>3816</v>
      </c>
      <c r="D4324" s="1" t="s">
        <v>3817</v>
      </c>
      <c r="E4324" s="1">
        <v>2017</v>
      </c>
      <c r="F4324" s="1" t="s">
        <v>3818</v>
      </c>
      <c r="G4324" s="1" t="s">
        <v>3819</v>
      </c>
      <c r="H4324" s="8" t="str">
        <f>HYPERLINK("https://doi.org/"&amp;G4324)</f>
        <v>https://doi.org/10.5194/hess-21-1339-2017</v>
      </c>
      <c r="I4324" s="1" t="s">
        <v>3820</v>
      </c>
      <c r="J4324" s="1" t="s">
        <v>3731</v>
      </c>
      <c r="K4324" s="2">
        <v>1</v>
      </c>
      <c r="L4324" s="2">
        <v>1558</v>
      </c>
      <c r="M4324" s="2" t="s">
        <v>57</v>
      </c>
      <c r="N4324" s="9">
        <f>S4324*Unit_conversion!$C$5</f>
        <v>1.8309709916944472</v>
      </c>
      <c r="R4324" s="10"/>
      <c r="S4324" s="2">
        <v>52</v>
      </c>
      <c r="U4324" s="16" t="s">
        <v>175</v>
      </c>
      <c r="W4324" s="2" t="s">
        <v>3821</v>
      </c>
      <c r="X4324" s="2" t="s">
        <v>1141</v>
      </c>
      <c r="Y4324" s="2" t="s">
        <v>2663</v>
      </c>
      <c r="Z4324" s="2" t="s">
        <v>3826</v>
      </c>
    </row>
    <row r="4325" spans="1:27" ht="14.25" customHeight="1">
      <c r="A4325" s="1">
        <v>3546</v>
      </c>
      <c r="B4325" s="2">
        <v>1</v>
      </c>
      <c r="C4325" s="1" t="s">
        <v>3816</v>
      </c>
      <c r="D4325" s="1" t="s">
        <v>3817</v>
      </c>
      <c r="E4325" s="1">
        <v>2017</v>
      </c>
      <c r="F4325" s="1" t="s">
        <v>3818</v>
      </c>
      <c r="G4325" s="1" t="s">
        <v>3819</v>
      </c>
      <c r="H4325" s="8" t="str">
        <f>HYPERLINK("https://doi.org/"&amp;G4325)</f>
        <v>https://doi.org/10.5194/hess-21-1339-2017</v>
      </c>
      <c r="I4325" s="1" t="s">
        <v>3820</v>
      </c>
      <c r="J4325" s="1" t="s">
        <v>3731</v>
      </c>
      <c r="K4325" s="2">
        <v>1</v>
      </c>
      <c r="L4325" s="2">
        <v>1273</v>
      </c>
      <c r="M4325" s="2" t="s">
        <v>57</v>
      </c>
      <c r="N4325" s="9">
        <f>S4325*Unit_conversion!$C$5</f>
        <v>1.9718149141324814</v>
      </c>
      <c r="R4325" s="10"/>
      <c r="S4325" s="2">
        <v>56</v>
      </c>
      <c r="U4325" s="16" t="s">
        <v>175</v>
      </c>
      <c r="W4325" s="2" t="s">
        <v>3823</v>
      </c>
      <c r="X4325" s="2" t="s">
        <v>1141</v>
      </c>
      <c r="Y4325" s="2" t="s">
        <v>2663</v>
      </c>
      <c r="Z4325" s="2" t="s">
        <v>3826</v>
      </c>
    </row>
    <row r="4326" spans="1:27" ht="14.25" customHeight="1">
      <c r="A4326" s="1">
        <v>3546</v>
      </c>
      <c r="B4326" s="2">
        <v>1</v>
      </c>
      <c r="C4326" s="1" t="s">
        <v>3816</v>
      </c>
      <c r="D4326" s="1" t="s">
        <v>3817</v>
      </c>
      <c r="E4326" s="1">
        <v>2017</v>
      </c>
      <c r="F4326" s="1" t="s">
        <v>3818</v>
      </c>
      <c r="G4326" s="1" t="s">
        <v>3819</v>
      </c>
      <c r="H4326" s="8" t="str">
        <f>HYPERLINK("https://doi.org/"&amp;G4326)</f>
        <v>https://doi.org/10.5194/hess-21-1339-2017</v>
      </c>
      <c r="I4326" s="1" t="s">
        <v>3820</v>
      </c>
      <c r="J4326" s="1" t="s">
        <v>3731</v>
      </c>
      <c r="K4326" s="2">
        <v>1</v>
      </c>
      <c r="L4326" s="2">
        <v>2347</v>
      </c>
      <c r="M4326" s="2" t="s">
        <v>57</v>
      </c>
      <c r="N4326" s="9">
        <f>S4326*Unit_conversion!$C$5</f>
        <v>1.6901270692564128</v>
      </c>
      <c r="R4326" s="10"/>
      <c r="S4326" s="2">
        <v>48</v>
      </c>
      <c r="U4326" s="16" t="s">
        <v>175</v>
      </c>
      <c r="W4326" s="2" t="s">
        <v>3824</v>
      </c>
      <c r="X4326" s="2" t="s">
        <v>1141</v>
      </c>
      <c r="Y4326" s="2" t="s">
        <v>2663</v>
      </c>
      <c r="Z4326" s="2" t="s">
        <v>3826</v>
      </c>
    </row>
    <row r="4327" spans="1:27" ht="14.25" customHeight="1">
      <c r="A4327" s="1">
        <v>3546</v>
      </c>
      <c r="B4327" s="2">
        <v>1</v>
      </c>
      <c r="C4327" s="1" t="s">
        <v>3816</v>
      </c>
      <c r="D4327" s="1" t="s">
        <v>3817</v>
      </c>
      <c r="E4327" s="1">
        <v>2017</v>
      </c>
      <c r="F4327" s="1" t="s">
        <v>3818</v>
      </c>
      <c r="G4327" s="1" t="s">
        <v>3819</v>
      </c>
      <c r="H4327" s="8" t="str">
        <f>HYPERLINK("https://doi.org/"&amp;G4327)</f>
        <v>https://doi.org/10.5194/hess-21-1339-2017</v>
      </c>
      <c r="I4327" s="1" t="s">
        <v>3820</v>
      </c>
      <c r="J4327" s="1" t="s">
        <v>3731</v>
      </c>
      <c r="K4327" s="2">
        <v>1</v>
      </c>
      <c r="L4327" s="2">
        <v>1558</v>
      </c>
      <c r="M4327" s="2" t="s">
        <v>57</v>
      </c>
      <c r="N4327" s="9">
        <f>S4327*Unit_conversion!$C$5</f>
        <v>1.4436502049898525</v>
      </c>
      <c r="R4327" s="10"/>
      <c r="S4327" s="2">
        <v>41</v>
      </c>
      <c r="U4327" s="16" t="s">
        <v>175</v>
      </c>
      <c r="W4327" s="2" t="s">
        <v>3821</v>
      </c>
      <c r="X4327" s="2" t="s">
        <v>1141</v>
      </c>
      <c r="Y4327" s="2" t="s">
        <v>3825</v>
      </c>
      <c r="Z4327" s="2" t="s">
        <v>3826</v>
      </c>
    </row>
    <row r="4328" spans="1:27" ht="14.25" customHeight="1">
      <c r="A4328" s="1">
        <v>3546</v>
      </c>
      <c r="B4328" s="2">
        <v>1</v>
      </c>
      <c r="C4328" s="1" t="s">
        <v>3816</v>
      </c>
      <c r="D4328" s="1" t="s">
        <v>3817</v>
      </c>
      <c r="E4328" s="1">
        <v>2017</v>
      </c>
      <c r="F4328" s="1" t="s">
        <v>3818</v>
      </c>
      <c r="G4328" s="1" t="s">
        <v>3819</v>
      </c>
      <c r="H4328" s="8" t="str">
        <f>HYPERLINK("https://doi.org/"&amp;G4328)</f>
        <v>https://doi.org/10.5194/hess-21-1339-2017</v>
      </c>
      <c r="I4328" s="1" t="s">
        <v>3820</v>
      </c>
      <c r="J4328" s="1" t="s">
        <v>3731</v>
      </c>
      <c r="K4328" s="2">
        <v>1</v>
      </c>
      <c r="L4328" s="2">
        <v>1273</v>
      </c>
      <c r="M4328" s="2" t="s">
        <v>57</v>
      </c>
      <c r="N4328" s="9">
        <f>S4328*Unit_conversion!$C$5</f>
        <v>1.8661819723039557</v>
      </c>
      <c r="R4328" s="10"/>
      <c r="S4328" s="2">
        <v>53</v>
      </c>
      <c r="U4328" s="16" t="s">
        <v>175</v>
      </c>
      <c r="W4328" s="2" t="s">
        <v>3823</v>
      </c>
      <c r="X4328" s="2" t="s">
        <v>1141</v>
      </c>
      <c r="Y4328" s="2" t="s">
        <v>3825</v>
      </c>
      <c r="Z4328" s="2" t="s">
        <v>3826</v>
      </c>
    </row>
    <row r="4329" spans="1:27" ht="14.25" customHeight="1">
      <c r="A4329" s="1">
        <v>3546</v>
      </c>
      <c r="B4329" s="2">
        <v>1</v>
      </c>
      <c r="C4329" s="1" t="s">
        <v>3816</v>
      </c>
      <c r="D4329" s="1" t="s">
        <v>3817</v>
      </c>
      <c r="E4329" s="1">
        <v>2017</v>
      </c>
      <c r="F4329" s="1" t="s">
        <v>3818</v>
      </c>
      <c r="G4329" s="1" t="s">
        <v>3819</v>
      </c>
      <c r="H4329" s="8" t="str">
        <f>HYPERLINK("https://doi.org/"&amp;G4329)</f>
        <v>https://doi.org/10.5194/hess-21-1339-2017</v>
      </c>
      <c r="I4329" s="1" t="s">
        <v>3820</v>
      </c>
      <c r="J4329" s="1" t="s">
        <v>3731</v>
      </c>
      <c r="K4329" s="2">
        <v>1</v>
      </c>
      <c r="L4329" s="2">
        <v>2347</v>
      </c>
      <c r="M4329" s="2" t="s">
        <v>57</v>
      </c>
      <c r="N4329" s="9">
        <f>S4329*Unit_conversion!$C$5</f>
        <v>1.4084392243803441</v>
      </c>
      <c r="R4329" s="10"/>
      <c r="S4329" s="2">
        <v>40</v>
      </c>
      <c r="U4329" s="16" t="s">
        <v>175</v>
      </c>
      <c r="W4329" s="2" t="s">
        <v>3824</v>
      </c>
      <c r="X4329" s="2" t="s">
        <v>1141</v>
      </c>
      <c r="Y4329" s="2" t="s">
        <v>3825</v>
      </c>
      <c r="Z4329" s="2" t="s">
        <v>3826</v>
      </c>
    </row>
    <row r="4330" spans="1:27" ht="14.25" customHeight="1">
      <c r="A4330" s="1">
        <v>3351</v>
      </c>
      <c r="B4330" s="2">
        <v>1</v>
      </c>
      <c r="C4330" s="1" t="s">
        <v>3827</v>
      </c>
      <c r="D4330" s="1" t="s">
        <v>3828</v>
      </c>
      <c r="E4330" s="1">
        <v>2017</v>
      </c>
      <c r="F4330" s="1" t="s">
        <v>3829</v>
      </c>
      <c r="G4330" s="1" t="s">
        <v>3830</v>
      </c>
      <c r="H4330" s="8" t="str">
        <f>HYPERLINK("https://doi.org/"&amp;G4330)</f>
        <v>https://doi.org/10.5194/hess-21-6135-2017</v>
      </c>
      <c r="I4330" s="1" t="s">
        <v>3831</v>
      </c>
      <c r="J4330" s="1" t="s">
        <v>3731</v>
      </c>
      <c r="K4330" s="2">
        <v>1</v>
      </c>
      <c r="M4330" s="2" t="s">
        <v>65</v>
      </c>
      <c r="N4330" s="9">
        <f>S4330*Unit_conversion!$C$5</f>
        <v>4.0506712093178692</v>
      </c>
      <c r="R4330" s="10"/>
      <c r="S4330" s="2">
        <v>115.04</v>
      </c>
      <c r="U4330" s="2" t="s">
        <v>26</v>
      </c>
      <c r="V4330" s="2" t="s">
        <v>29</v>
      </c>
      <c r="W4330" s="2" t="s">
        <v>2849</v>
      </c>
      <c r="X4330" s="2" t="s">
        <v>1141</v>
      </c>
    </row>
    <row r="4331" spans="1:27" ht="14.25" customHeight="1">
      <c r="A4331" s="1">
        <v>3351</v>
      </c>
      <c r="B4331" s="2">
        <v>1</v>
      </c>
      <c r="C4331" s="1" t="s">
        <v>3827</v>
      </c>
      <c r="D4331" s="1" t="s">
        <v>3828</v>
      </c>
      <c r="E4331" s="1">
        <v>2017</v>
      </c>
      <c r="F4331" s="1" t="s">
        <v>3829</v>
      </c>
      <c r="G4331" s="1" t="s">
        <v>3830</v>
      </c>
      <c r="H4331" s="8" t="str">
        <f>HYPERLINK("https://doi.org/"&amp;G4331)</f>
        <v>https://doi.org/10.5194/hess-21-6135-2017</v>
      </c>
      <c r="I4331" s="1" t="s">
        <v>3831</v>
      </c>
      <c r="J4331" s="1" t="s">
        <v>3731</v>
      </c>
      <c r="K4331" s="2">
        <v>1</v>
      </c>
      <c r="M4331" s="2" t="s">
        <v>65</v>
      </c>
      <c r="N4331" s="1">
        <f>P4331/R4331</f>
        <v>3.12</v>
      </c>
      <c r="P4331" s="2">
        <v>0.13</v>
      </c>
      <c r="R4331" s="4">
        <f>1/24</f>
        <v>4.1666666666666664E-2</v>
      </c>
      <c r="U4331" s="2" t="s">
        <v>1295</v>
      </c>
      <c r="V4331" s="2" t="s">
        <v>29</v>
      </c>
      <c r="W4331" s="2" t="s">
        <v>2849</v>
      </c>
      <c r="X4331" s="2" t="s">
        <v>1141</v>
      </c>
      <c r="Y4331" s="2" t="s">
        <v>840</v>
      </c>
    </row>
    <row r="4332" spans="1:27" ht="14.25" customHeight="1">
      <c r="A4332" s="1">
        <v>3351</v>
      </c>
      <c r="B4332" s="2">
        <v>1</v>
      </c>
      <c r="C4332" s="1" t="s">
        <v>3827</v>
      </c>
      <c r="D4332" s="1" t="s">
        <v>3828</v>
      </c>
      <c r="E4332" s="1">
        <v>2017</v>
      </c>
      <c r="F4332" s="1" t="s">
        <v>3829</v>
      </c>
      <c r="G4332" s="1" t="s">
        <v>3830</v>
      </c>
      <c r="H4332" s="8" t="str">
        <f>HYPERLINK("https://doi.org/"&amp;G4332)</f>
        <v>https://doi.org/10.5194/hess-21-6135-2017</v>
      </c>
      <c r="I4332" s="1" t="s">
        <v>3831</v>
      </c>
      <c r="J4332" s="1" t="s">
        <v>3731</v>
      </c>
      <c r="K4332" s="2">
        <v>1</v>
      </c>
      <c r="M4332" s="2" t="s">
        <v>65</v>
      </c>
      <c r="N4332" s="2">
        <v>4.1500000000000004</v>
      </c>
      <c r="O4332" s="2"/>
      <c r="R4332" s="4"/>
      <c r="U4332" s="2" t="s">
        <v>35</v>
      </c>
      <c r="V4332" s="2" t="s">
        <v>29</v>
      </c>
      <c r="W4332" s="2" t="s">
        <v>2849</v>
      </c>
      <c r="X4332" s="2" t="s">
        <v>1141</v>
      </c>
      <c r="Y4332" s="2"/>
    </row>
    <row r="4333" spans="1:27" ht="14.25" customHeight="1">
      <c r="A4333" s="1">
        <v>3288</v>
      </c>
      <c r="B4333" s="2">
        <v>1</v>
      </c>
      <c r="C4333" s="1" t="s">
        <v>3832</v>
      </c>
      <c r="D4333" s="1" t="s">
        <v>3833</v>
      </c>
      <c r="E4333" s="1">
        <v>2018</v>
      </c>
      <c r="F4333" s="1" t="s">
        <v>3834</v>
      </c>
      <c r="G4333" s="1" t="s">
        <v>3835</v>
      </c>
      <c r="H4333" s="8" t="str">
        <f>HYPERLINK("https://doi.org/"&amp;G4333)</f>
        <v>https://doi.org/10.5194/hess-22-1317-2018</v>
      </c>
      <c r="I4333" s="1" t="s">
        <v>3836</v>
      </c>
      <c r="J4333" s="1" t="s">
        <v>3731</v>
      </c>
      <c r="K4333" s="2">
        <v>1</v>
      </c>
      <c r="L4333" s="2">
        <v>103</v>
      </c>
      <c r="N4333" s="9">
        <f>S4333*Unit_conversion!$C$5</f>
        <v>0.58450227811784283</v>
      </c>
      <c r="R4333" s="10"/>
      <c r="S4333" s="2">
        <v>16.600000000000001</v>
      </c>
      <c r="U4333" s="2" t="s">
        <v>45</v>
      </c>
      <c r="V4333" s="2" t="s">
        <v>29</v>
      </c>
      <c r="W4333" s="2" t="s">
        <v>1655</v>
      </c>
      <c r="X4333" s="2" t="s">
        <v>1141</v>
      </c>
      <c r="Y4333" s="16" t="s">
        <v>3837</v>
      </c>
    </row>
    <row r="4334" spans="1:27" ht="14.25" customHeight="1">
      <c r="A4334" s="1">
        <v>3288</v>
      </c>
      <c r="B4334" s="2">
        <v>1</v>
      </c>
      <c r="C4334" s="1" t="s">
        <v>3832</v>
      </c>
      <c r="D4334" s="1" t="s">
        <v>3833</v>
      </c>
      <c r="E4334" s="1">
        <v>2018</v>
      </c>
      <c r="F4334" s="1" t="s">
        <v>3834</v>
      </c>
      <c r="G4334" s="1" t="s">
        <v>3835</v>
      </c>
      <c r="H4334" s="8" t="str">
        <f>HYPERLINK("https://doi.org/"&amp;G4334)</f>
        <v>https://doi.org/10.5194/hess-22-1317-2018</v>
      </c>
      <c r="I4334" s="1" t="s">
        <v>3836</v>
      </c>
      <c r="J4334" s="1" t="s">
        <v>3731</v>
      </c>
      <c r="K4334" s="2">
        <v>1</v>
      </c>
      <c r="L4334" s="2">
        <v>103</v>
      </c>
      <c r="N4334" s="9">
        <f>S4334*Unit_conversion!$C$5</f>
        <v>0.55633349363023588</v>
      </c>
      <c r="R4334" s="10"/>
      <c r="S4334" s="2">
        <v>15.8</v>
      </c>
      <c r="U4334" s="2" t="s">
        <v>45</v>
      </c>
      <c r="V4334" s="2" t="s">
        <v>29</v>
      </c>
      <c r="W4334" s="2" t="s">
        <v>3838</v>
      </c>
      <c r="X4334" s="2" t="s">
        <v>1141</v>
      </c>
      <c r="Y4334" s="2"/>
    </row>
    <row r="4335" spans="1:27" ht="14.25" customHeight="1">
      <c r="A4335" s="1">
        <v>3288</v>
      </c>
      <c r="B4335" s="2">
        <v>1</v>
      </c>
      <c r="C4335" s="1" t="s">
        <v>3832</v>
      </c>
      <c r="D4335" s="1" t="s">
        <v>3833</v>
      </c>
      <c r="E4335" s="1">
        <v>2018</v>
      </c>
      <c r="F4335" s="1" t="s">
        <v>3834</v>
      </c>
      <c r="G4335" s="1" t="s">
        <v>3835</v>
      </c>
      <c r="H4335" s="8" t="str">
        <f>HYPERLINK("https://doi.org/"&amp;G4335)</f>
        <v>https://doi.org/10.5194/hess-22-1317-2018</v>
      </c>
      <c r="I4335" s="1" t="s">
        <v>3836</v>
      </c>
      <c r="J4335" s="1" t="s">
        <v>3731</v>
      </c>
      <c r="K4335" s="2">
        <v>1</v>
      </c>
      <c r="L4335" s="2">
        <v>9</v>
      </c>
      <c r="N4335" s="9">
        <f>S4335*Unit_conversion!$C$5</f>
        <v>3.2358891180138403</v>
      </c>
      <c r="R4335" s="10"/>
      <c r="S4335" s="2">
        <v>91.9</v>
      </c>
      <c r="U4335" s="2" t="s">
        <v>45</v>
      </c>
      <c r="V4335" s="2" t="s">
        <v>29</v>
      </c>
      <c r="W4335" s="2" t="s">
        <v>1666</v>
      </c>
      <c r="X4335" s="2" t="s">
        <v>1141</v>
      </c>
      <c r="Y4335" s="2"/>
      <c r="AA4335" s="2"/>
    </row>
    <row r="4336" spans="1:27" ht="14.25" customHeight="1">
      <c r="A4336" s="1">
        <v>3241</v>
      </c>
      <c r="B4336" s="16">
        <v>1</v>
      </c>
      <c r="C4336" s="1" t="s">
        <v>3839</v>
      </c>
      <c r="D4336" s="1" t="s">
        <v>3840</v>
      </c>
      <c r="E4336" s="1">
        <v>2018</v>
      </c>
      <c r="F4336" s="1" t="s">
        <v>3841</v>
      </c>
      <c r="G4336" s="1" t="s">
        <v>3842</v>
      </c>
      <c r="H4336" s="8" t="str">
        <f>HYPERLINK("https://doi.org/"&amp;G4336)</f>
        <v>https://doi.org/10.5194/hess-22-2311-2018</v>
      </c>
      <c r="I4336" s="1" t="s">
        <v>3843</v>
      </c>
      <c r="J4336" s="1" t="s">
        <v>3731</v>
      </c>
      <c r="K4336" s="2">
        <v>13</v>
      </c>
      <c r="M4336" s="2" t="s">
        <v>3844</v>
      </c>
      <c r="N4336" s="15">
        <f t="shared" ref="N4336:N4359" si="88">P4336/R4336</f>
        <v>0.875</v>
      </c>
      <c r="O4336" s="15"/>
      <c r="P4336" s="2">
        <v>7</v>
      </c>
      <c r="R4336" s="10">
        <v>8</v>
      </c>
      <c r="U4336" s="2" t="s">
        <v>234</v>
      </c>
      <c r="X4336" s="2" t="s">
        <v>1141</v>
      </c>
      <c r="Y4336" s="2" t="s">
        <v>236</v>
      </c>
      <c r="Z4336" s="2" t="s">
        <v>3845</v>
      </c>
    </row>
    <row r="4337" spans="1:26" ht="14.25" customHeight="1">
      <c r="A4337" s="1">
        <v>3241</v>
      </c>
      <c r="B4337" s="16">
        <v>1</v>
      </c>
      <c r="C4337" s="1" t="s">
        <v>3839</v>
      </c>
      <c r="D4337" s="1" t="s">
        <v>3840</v>
      </c>
      <c r="E4337" s="1">
        <v>2018</v>
      </c>
      <c r="F4337" s="1" t="s">
        <v>3841</v>
      </c>
      <c r="G4337" s="1" t="s">
        <v>3842</v>
      </c>
      <c r="H4337" s="8" t="str">
        <f>HYPERLINK("https://doi.org/"&amp;G4337)</f>
        <v>https://doi.org/10.5194/hess-22-2311-2018</v>
      </c>
      <c r="I4337" s="1" t="s">
        <v>3843</v>
      </c>
      <c r="J4337" s="1" t="s">
        <v>3731</v>
      </c>
      <c r="K4337" s="2">
        <v>13</v>
      </c>
      <c r="M4337" s="2" t="s">
        <v>3844</v>
      </c>
      <c r="N4337" s="15">
        <f t="shared" si="88"/>
        <v>0.92500000000000004</v>
      </c>
      <c r="O4337" s="15"/>
      <c r="P4337" s="2">
        <v>7.4</v>
      </c>
      <c r="R4337" s="10">
        <v>8</v>
      </c>
      <c r="U4337" s="2" t="s">
        <v>234</v>
      </c>
      <c r="X4337" s="2" t="s">
        <v>1141</v>
      </c>
      <c r="Y4337" s="2" t="s">
        <v>236</v>
      </c>
      <c r="Z4337" s="2" t="s">
        <v>3845</v>
      </c>
    </row>
    <row r="4338" spans="1:26" ht="14.25" customHeight="1">
      <c r="A4338" s="1">
        <v>3241</v>
      </c>
      <c r="B4338" s="16">
        <v>1</v>
      </c>
      <c r="C4338" s="1" t="s">
        <v>3839</v>
      </c>
      <c r="D4338" s="1" t="s">
        <v>3840</v>
      </c>
      <c r="E4338" s="1">
        <v>2018</v>
      </c>
      <c r="F4338" s="1" t="s">
        <v>3841</v>
      </c>
      <c r="G4338" s="1" t="s">
        <v>3842</v>
      </c>
      <c r="H4338" s="8" t="str">
        <f>HYPERLINK("https://doi.org/"&amp;G4338)</f>
        <v>https://doi.org/10.5194/hess-22-2311-2018</v>
      </c>
      <c r="I4338" s="1" t="s">
        <v>3843</v>
      </c>
      <c r="J4338" s="1" t="s">
        <v>3731</v>
      </c>
      <c r="K4338" s="2">
        <v>13</v>
      </c>
      <c r="M4338" s="2" t="s">
        <v>3844</v>
      </c>
      <c r="N4338" s="15">
        <f t="shared" si="88"/>
        <v>0.98750000000000004</v>
      </c>
      <c r="O4338" s="15"/>
      <c r="P4338" s="2">
        <v>7.9</v>
      </c>
      <c r="R4338" s="10">
        <v>8</v>
      </c>
      <c r="U4338" s="2" t="s">
        <v>234</v>
      </c>
      <c r="X4338" s="2" t="s">
        <v>1141</v>
      </c>
      <c r="Y4338" s="2" t="s">
        <v>236</v>
      </c>
      <c r="Z4338" s="2" t="s">
        <v>3845</v>
      </c>
    </row>
    <row r="4339" spans="1:26" ht="14.25" customHeight="1">
      <c r="A4339" s="1">
        <v>3241</v>
      </c>
      <c r="B4339" s="16">
        <v>1</v>
      </c>
      <c r="C4339" s="1" t="s">
        <v>3839</v>
      </c>
      <c r="D4339" s="1" t="s">
        <v>3840</v>
      </c>
      <c r="E4339" s="1">
        <v>2018</v>
      </c>
      <c r="F4339" s="1" t="s">
        <v>3841</v>
      </c>
      <c r="G4339" s="1" t="s">
        <v>3842</v>
      </c>
      <c r="H4339" s="8" t="str">
        <f>HYPERLINK("https://doi.org/"&amp;G4339)</f>
        <v>https://doi.org/10.5194/hess-22-2311-2018</v>
      </c>
      <c r="I4339" s="1" t="s">
        <v>3843</v>
      </c>
      <c r="J4339" s="1" t="s">
        <v>3731</v>
      </c>
      <c r="K4339" s="2">
        <v>13</v>
      </c>
      <c r="M4339" s="2" t="s">
        <v>189</v>
      </c>
      <c r="N4339" s="15">
        <f t="shared" si="88"/>
        <v>1.2749999999999999</v>
      </c>
      <c r="O4339" s="15"/>
      <c r="P4339" s="2">
        <v>10.199999999999999</v>
      </c>
      <c r="R4339" s="10">
        <v>8</v>
      </c>
      <c r="U4339" s="2" t="s">
        <v>234</v>
      </c>
      <c r="X4339" s="2" t="s">
        <v>1141</v>
      </c>
      <c r="Y4339" s="2" t="s">
        <v>236</v>
      </c>
      <c r="Z4339" s="2" t="s">
        <v>3846</v>
      </c>
    </row>
    <row r="4340" spans="1:26" ht="14.25" customHeight="1">
      <c r="A4340" s="1">
        <v>3241</v>
      </c>
      <c r="B4340" s="16">
        <v>1</v>
      </c>
      <c r="C4340" s="1" t="s">
        <v>3839</v>
      </c>
      <c r="D4340" s="1" t="s">
        <v>3840</v>
      </c>
      <c r="E4340" s="1">
        <v>2018</v>
      </c>
      <c r="F4340" s="1" t="s">
        <v>3841</v>
      </c>
      <c r="G4340" s="1" t="s">
        <v>3842</v>
      </c>
      <c r="H4340" s="8" t="str">
        <f>HYPERLINK("https://doi.org/"&amp;G4340)</f>
        <v>https://doi.org/10.5194/hess-22-2311-2018</v>
      </c>
      <c r="I4340" s="1" t="s">
        <v>3843</v>
      </c>
      <c r="J4340" s="1" t="s">
        <v>3731</v>
      </c>
      <c r="K4340" s="2">
        <v>13</v>
      </c>
      <c r="M4340" s="2" t="s">
        <v>189</v>
      </c>
      <c r="N4340" s="15">
        <f t="shared" si="88"/>
        <v>1.2</v>
      </c>
      <c r="O4340" s="15"/>
      <c r="P4340" s="2">
        <v>9.6</v>
      </c>
      <c r="R4340" s="10">
        <v>8</v>
      </c>
      <c r="U4340" s="2" t="s">
        <v>234</v>
      </c>
      <c r="X4340" s="2" t="s">
        <v>1141</v>
      </c>
      <c r="Y4340" s="2" t="s">
        <v>236</v>
      </c>
      <c r="Z4340" s="2" t="s">
        <v>3846</v>
      </c>
    </row>
    <row r="4341" spans="1:26" ht="14.25" customHeight="1">
      <c r="A4341" s="1">
        <v>3241</v>
      </c>
      <c r="B4341" s="16">
        <v>1</v>
      </c>
      <c r="C4341" s="1" t="s">
        <v>3839</v>
      </c>
      <c r="D4341" s="1" t="s">
        <v>3840</v>
      </c>
      <c r="E4341" s="1">
        <v>2018</v>
      </c>
      <c r="F4341" s="1" t="s">
        <v>3841</v>
      </c>
      <c r="G4341" s="1" t="s">
        <v>3842</v>
      </c>
      <c r="H4341" s="8" t="str">
        <f>HYPERLINK("https://doi.org/"&amp;G4341)</f>
        <v>https://doi.org/10.5194/hess-22-2311-2018</v>
      </c>
      <c r="I4341" s="1" t="s">
        <v>3843</v>
      </c>
      <c r="J4341" s="1" t="s">
        <v>3731</v>
      </c>
      <c r="K4341" s="2">
        <v>13</v>
      </c>
      <c r="M4341" s="2" t="s">
        <v>189</v>
      </c>
      <c r="N4341" s="15">
        <f t="shared" si="88"/>
        <v>1.2</v>
      </c>
      <c r="O4341" s="15"/>
      <c r="P4341" s="2">
        <v>9.6</v>
      </c>
      <c r="R4341" s="10">
        <v>8</v>
      </c>
      <c r="U4341" s="2" t="s">
        <v>234</v>
      </c>
      <c r="X4341" s="2" t="s">
        <v>1141</v>
      </c>
      <c r="Y4341" s="2" t="s">
        <v>236</v>
      </c>
      <c r="Z4341" s="2" t="s">
        <v>3846</v>
      </c>
    </row>
    <row r="4342" spans="1:26" ht="14.25" customHeight="1">
      <c r="A4342" s="1">
        <v>3241</v>
      </c>
      <c r="B4342" s="16">
        <v>1</v>
      </c>
      <c r="C4342" s="1" t="s">
        <v>3839</v>
      </c>
      <c r="D4342" s="1" t="s">
        <v>3840</v>
      </c>
      <c r="E4342" s="1">
        <v>2018</v>
      </c>
      <c r="F4342" s="1" t="s">
        <v>3841</v>
      </c>
      <c r="G4342" s="1" t="s">
        <v>3842</v>
      </c>
      <c r="H4342" s="8" t="str">
        <f>HYPERLINK("https://doi.org/"&amp;G4342)</f>
        <v>https://doi.org/10.5194/hess-22-2311-2018</v>
      </c>
      <c r="I4342" s="1" t="s">
        <v>3843</v>
      </c>
      <c r="J4342" s="1" t="s">
        <v>3731</v>
      </c>
      <c r="K4342" s="2">
        <v>13</v>
      </c>
      <c r="M4342" s="2" t="s">
        <v>592</v>
      </c>
      <c r="N4342" s="15">
        <f t="shared" si="88"/>
        <v>1.0625</v>
      </c>
      <c r="O4342" s="15"/>
      <c r="P4342" s="2">
        <v>8.5</v>
      </c>
      <c r="R4342" s="10">
        <v>8</v>
      </c>
      <c r="U4342" s="2" t="s">
        <v>234</v>
      </c>
      <c r="X4342" s="2" t="s">
        <v>1141</v>
      </c>
      <c r="Y4342" s="2" t="s">
        <v>236</v>
      </c>
      <c r="Z4342" s="2" t="s">
        <v>3847</v>
      </c>
    </row>
    <row r="4343" spans="1:26" ht="14.25" customHeight="1">
      <c r="A4343" s="1">
        <v>3241</v>
      </c>
      <c r="B4343" s="16">
        <v>1</v>
      </c>
      <c r="C4343" s="1" t="s">
        <v>3839</v>
      </c>
      <c r="D4343" s="1" t="s">
        <v>3840</v>
      </c>
      <c r="E4343" s="1">
        <v>2018</v>
      </c>
      <c r="F4343" s="1" t="s">
        <v>3841</v>
      </c>
      <c r="G4343" s="1" t="s">
        <v>3842</v>
      </c>
      <c r="H4343" s="8" t="str">
        <f>HYPERLINK("https://doi.org/"&amp;G4343)</f>
        <v>https://doi.org/10.5194/hess-22-2311-2018</v>
      </c>
      <c r="I4343" s="1" t="s">
        <v>3843</v>
      </c>
      <c r="J4343" s="1" t="s">
        <v>3731</v>
      </c>
      <c r="K4343" s="2">
        <v>13</v>
      </c>
      <c r="M4343" s="2" t="s">
        <v>592</v>
      </c>
      <c r="N4343" s="15">
        <f t="shared" si="88"/>
        <v>1.175</v>
      </c>
      <c r="O4343" s="15"/>
      <c r="P4343" s="2">
        <v>9.4</v>
      </c>
      <c r="R4343" s="10">
        <v>8</v>
      </c>
      <c r="U4343" s="2" t="s">
        <v>234</v>
      </c>
      <c r="X4343" s="2" t="s">
        <v>1141</v>
      </c>
      <c r="Y4343" s="2" t="s">
        <v>236</v>
      </c>
      <c r="Z4343" s="2" t="s">
        <v>3847</v>
      </c>
    </row>
    <row r="4344" spans="1:26" ht="14.25" customHeight="1">
      <c r="A4344" s="1">
        <v>3241</v>
      </c>
      <c r="B4344" s="16">
        <v>1</v>
      </c>
      <c r="C4344" s="1" t="s">
        <v>3839</v>
      </c>
      <c r="D4344" s="1" t="s">
        <v>3840</v>
      </c>
      <c r="E4344" s="1">
        <v>2018</v>
      </c>
      <c r="F4344" s="1" t="s">
        <v>3841</v>
      </c>
      <c r="G4344" s="1" t="s">
        <v>3842</v>
      </c>
      <c r="H4344" s="8" t="str">
        <f>HYPERLINK("https://doi.org/"&amp;G4344)</f>
        <v>https://doi.org/10.5194/hess-22-2311-2018</v>
      </c>
      <c r="I4344" s="1" t="s">
        <v>3843</v>
      </c>
      <c r="J4344" s="1" t="s">
        <v>3731</v>
      </c>
      <c r="K4344" s="2">
        <v>13</v>
      </c>
      <c r="M4344" s="2" t="s">
        <v>592</v>
      </c>
      <c r="N4344" s="15">
        <f t="shared" si="88"/>
        <v>1.125</v>
      </c>
      <c r="O4344" s="15"/>
      <c r="P4344" s="2">
        <v>9</v>
      </c>
      <c r="R4344" s="10">
        <v>8</v>
      </c>
      <c r="U4344" s="2" t="s">
        <v>234</v>
      </c>
      <c r="X4344" s="2" t="s">
        <v>1141</v>
      </c>
      <c r="Y4344" s="2" t="s">
        <v>236</v>
      </c>
      <c r="Z4344" s="2" t="s">
        <v>3847</v>
      </c>
    </row>
    <row r="4345" spans="1:26" ht="14.25" customHeight="1">
      <c r="A4345" s="1">
        <v>3241</v>
      </c>
      <c r="B4345" s="16">
        <v>1</v>
      </c>
      <c r="C4345" s="1" t="s">
        <v>3839</v>
      </c>
      <c r="D4345" s="1" t="s">
        <v>3840</v>
      </c>
      <c r="E4345" s="1">
        <v>2018</v>
      </c>
      <c r="F4345" s="1" t="s">
        <v>3841</v>
      </c>
      <c r="G4345" s="1" t="s">
        <v>3842</v>
      </c>
      <c r="H4345" s="8" t="str">
        <f>HYPERLINK("https://doi.org/"&amp;G4345)</f>
        <v>https://doi.org/10.5194/hess-22-2311-2018</v>
      </c>
      <c r="I4345" s="1" t="s">
        <v>3843</v>
      </c>
      <c r="J4345" s="1" t="s">
        <v>3731</v>
      </c>
      <c r="K4345" s="2">
        <v>4</v>
      </c>
      <c r="M4345" s="2" t="s">
        <v>3844</v>
      </c>
      <c r="N4345" s="15">
        <f t="shared" si="88"/>
        <v>0.8</v>
      </c>
      <c r="O4345" s="15"/>
      <c r="P4345" s="2">
        <v>6.4</v>
      </c>
      <c r="R4345" s="10">
        <v>8</v>
      </c>
      <c r="U4345" s="2" t="s">
        <v>234</v>
      </c>
      <c r="V4345" s="2" t="s">
        <v>32</v>
      </c>
      <c r="X4345" s="2" t="s">
        <v>1141</v>
      </c>
      <c r="Y4345" s="2" t="s">
        <v>236</v>
      </c>
    </row>
    <row r="4346" spans="1:26" ht="14.25" customHeight="1">
      <c r="A4346" s="1">
        <v>3241</v>
      </c>
      <c r="B4346" s="16">
        <v>1</v>
      </c>
      <c r="C4346" s="1" t="s">
        <v>3839</v>
      </c>
      <c r="D4346" s="1" t="s">
        <v>3840</v>
      </c>
      <c r="E4346" s="1">
        <v>2018</v>
      </c>
      <c r="F4346" s="1" t="s">
        <v>3841</v>
      </c>
      <c r="G4346" s="1" t="s">
        <v>3842</v>
      </c>
      <c r="H4346" s="8" t="str">
        <f>HYPERLINK("https://doi.org/"&amp;G4346)</f>
        <v>https://doi.org/10.5194/hess-22-2311-2018</v>
      </c>
      <c r="I4346" s="1" t="s">
        <v>3843</v>
      </c>
      <c r="J4346" s="1" t="s">
        <v>3731</v>
      </c>
      <c r="K4346" s="2">
        <v>2</v>
      </c>
      <c r="M4346" s="2" t="s">
        <v>3844</v>
      </c>
      <c r="N4346" s="15">
        <f t="shared" si="88"/>
        <v>1.0125</v>
      </c>
      <c r="O4346" s="15"/>
      <c r="P4346" s="2">
        <v>8.1</v>
      </c>
      <c r="R4346" s="10">
        <v>8</v>
      </c>
      <c r="U4346" s="2" t="s">
        <v>234</v>
      </c>
      <c r="V4346" s="2" t="s">
        <v>1146</v>
      </c>
      <c r="X4346" s="2" t="s">
        <v>1141</v>
      </c>
      <c r="Y4346" s="2" t="s">
        <v>236</v>
      </c>
    </row>
    <row r="4347" spans="1:26" ht="14.25" customHeight="1">
      <c r="A4347" s="1">
        <v>3241</v>
      </c>
      <c r="B4347" s="16">
        <v>1</v>
      </c>
      <c r="C4347" s="1" t="s">
        <v>3839</v>
      </c>
      <c r="D4347" s="1" t="s">
        <v>3840</v>
      </c>
      <c r="E4347" s="1">
        <v>2018</v>
      </c>
      <c r="F4347" s="1" t="s">
        <v>3841</v>
      </c>
      <c r="G4347" s="1" t="s">
        <v>3842</v>
      </c>
      <c r="H4347" s="8" t="str">
        <f>HYPERLINK("https://doi.org/"&amp;G4347)</f>
        <v>https://doi.org/10.5194/hess-22-2311-2018</v>
      </c>
      <c r="I4347" s="1" t="s">
        <v>3843</v>
      </c>
      <c r="J4347" s="1" t="s">
        <v>3731</v>
      </c>
      <c r="K4347" s="2">
        <v>4</v>
      </c>
      <c r="M4347" s="2" t="s">
        <v>3844</v>
      </c>
      <c r="N4347" s="15">
        <f t="shared" si="88"/>
        <v>0.9</v>
      </c>
      <c r="O4347" s="15"/>
      <c r="P4347" s="2">
        <v>7.2</v>
      </c>
      <c r="R4347" s="10">
        <v>8</v>
      </c>
      <c r="U4347" s="2" t="s">
        <v>234</v>
      </c>
      <c r="V4347" s="2" t="s">
        <v>36</v>
      </c>
      <c r="X4347" s="2" t="s">
        <v>1141</v>
      </c>
      <c r="Y4347" s="2" t="s">
        <v>236</v>
      </c>
    </row>
    <row r="4348" spans="1:26" ht="14.25" customHeight="1">
      <c r="A4348" s="1">
        <v>3241</v>
      </c>
      <c r="B4348" s="16">
        <v>1</v>
      </c>
      <c r="C4348" s="1" t="s">
        <v>3839</v>
      </c>
      <c r="D4348" s="1" t="s">
        <v>3840</v>
      </c>
      <c r="E4348" s="1">
        <v>2018</v>
      </c>
      <c r="F4348" s="1" t="s">
        <v>3841</v>
      </c>
      <c r="G4348" s="1" t="s">
        <v>3842</v>
      </c>
      <c r="H4348" s="8" t="str">
        <f>HYPERLINK("https://doi.org/"&amp;G4348)</f>
        <v>https://doi.org/10.5194/hess-22-2311-2018</v>
      </c>
      <c r="I4348" s="1" t="s">
        <v>3843</v>
      </c>
      <c r="J4348" s="1" t="s">
        <v>3731</v>
      </c>
      <c r="K4348" s="2">
        <v>1</v>
      </c>
      <c r="M4348" s="2" t="s">
        <v>3844</v>
      </c>
      <c r="N4348" s="15">
        <f t="shared" si="88"/>
        <v>0.65</v>
      </c>
      <c r="O4348" s="15"/>
      <c r="P4348" s="2">
        <v>5.2</v>
      </c>
      <c r="R4348" s="10">
        <v>8</v>
      </c>
      <c r="U4348" s="2" t="s">
        <v>234</v>
      </c>
      <c r="V4348" s="2" t="s">
        <v>30</v>
      </c>
      <c r="X4348" s="2" t="s">
        <v>1141</v>
      </c>
      <c r="Y4348" s="2" t="s">
        <v>236</v>
      </c>
    </row>
    <row r="4349" spans="1:26" ht="14.25" customHeight="1">
      <c r="A4349" s="1">
        <v>3241</v>
      </c>
      <c r="B4349" s="16">
        <v>1</v>
      </c>
      <c r="C4349" s="1" t="s">
        <v>3839</v>
      </c>
      <c r="D4349" s="1" t="s">
        <v>3840</v>
      </c>
      <c r="E4349" s="1">
        <v>2018</v>
      </c>
      <c r="F4349" s="1" t="s">
        <v>3841</v>
      </c>
      <c r="G4349" s="1" t="s">
        <v>3842</v>
      </c>
      <c r="H4349" s="8" t="str">
        <f>HYPERLINK("https://doi.org/"&amp;G4349)</f>
        <v>https://doi.org/10.5194/hess-22-2311-2018</v>
      </c>
      <c r="I4349" s="1" t="s">
        <v>3843</v>
      </c>
      <c r="J4349" s="1" t="s">
        <v>3731</v>
      </c>
      <c r="K4349" s="2">
        <v>2</v>
      </c>
      <c r="M4349" s="2" t="s">
        <v>3844</v>
      </c>
      <c r="N4349" s="15">
        <f t="shared" si="88"/>
        <v>1.25</v>
      </c>
      <c r="O4349" s="15"/>
      <c r="P4349" s="2">
        <v>10</v>
      </c>
      <c r="R4349" s="10">
        <v>8</v>
      </c>
      <c r="U4349" s="2" t="s">
        <v>234</v>
      </c>
      <c r="V4349" s="2" t="s">
        <v>29</v>
      </c>
      <c r="X4349" s="2" t="s">
        <v>1141</v>
      </c>
      <c r="Y4349" s="2" t="s">
        <v>236</v>
      </c>
    </row>
    <row r="4350" spans="1:26" ht="14.25" customHeight="1">
      <c r="A4350" s="1">
        <v>3241</v>
      </c>
      <c r="B4350" s="16">
        <v>1</v>
      </c>
      <c r="C4350" s="1" t="s">
        <v>3839</v>
      </c>
      <c r="D4350" s="1" t="s">
        <v>3840</v>
      </c>
      <c r="E4350" s="1">
        <v>2018</v>
      </c>
      <c r="F4350" s="1" t="s">
        <v>3841</v>
      </c>
      <c r="G4350" s="1" t="s">
        <v>3842</v>
      </c>
      <c r="H4350" s="8" t="str">
        <f>HYPERLINK("https://doi.org/"&amp;G4350)</f>
        <v>https://doi.org/10.5194/hess-22-2311-2018</v>
      </c>
      <c r="I4350" s="1" t="s">
        <v>3843</v>
      </c>
      <c r="J4350" s="1" t="s">
        <v>3731</v>
      </c>
      <c r="K4350" s="2">
        <v>4</v>
      </c>
      <c r="M4350" s="2" t="s">
        <v>189</v>
      </c>
      <c r="N4350" s="15">
        <f t="shared" si="88"/>
        <v>0.96250000000000002</v>
      </c>
      <c r="O4350" s="15"/>
      <c r="P4350" s="2">
        <v>7.7</v>
      </c>
      <c r="R4350" s="10">
        <v>8</v>
      </c>
      <c r="U4350" s="2" t="s">
        <v>234</v>
      </c>
      <c r="V4350" s="2" t="s">
        <v>32</v>
      </c>
      <c r="X4350" s="2" t="s">
        <v>1141</v>
      </c>
      <c r="Y4350" s="2" t="s">
        <v>236</v>
      </c>
    </row>
    <row r="4351" spans="1:26" ht="14.25" customHeight="1">
      <c r="A4351" s="1">
        <v>3241</v>
      </c>
      <c r="B4351" s="16">
        <v>1</v>
      </c>
      <c r="C4351" s="1" t="s">
        <v>3839</v>
      </c>
      <c r="D4351" s="1" t="s">
        <v>3840</v>
      </c>
      <c r="E4351" s="1">
        <v>2018</v>
      </c>
      <c r="F4351" s="1" t="s">
        <v>3841</v>
      </c>
      <c r="G4351" s="1" t="s">
        <v>3842</v>
      </c>
      <c r="H4351" s="8" t="str">
        <f>HYPERLINK("https://doi.org/"&amp;G4351)</f>
        <v>https://doi.org/10.5194/hess-22-2311-2018</v>
      </c>
      <c r="I4351" s="1" t="s">
        <v>3843</v>
      </c>
      <c r="J4351" s="1" t="s">
        <v>3731</v>
      </c>
      <c r="K4351" s="2">
        <v>2</v>
      </c>
      <c r="M4351" s="2" t="s">
        <v>189</v>
      </c>
      <c r="N4351" s="15">
        <f t="shared" si="88"/>
        <v>1.6625000000000001</v>
      </c>
      <c r="O4351" s="15"/>
      <c r="P4351" s="2">
        <v>13.3</v>
      </c>
      <c r="R4351" s="10">
        <v>8</v>
      </c>
      <c r="U4351" s="2" t="s">
        <v>234</v>
      </c>
      <c r="V4351" s="2" t="s">
        <v>1146</v>
      </c>
      <c r="X4351" s="2" t="s">
        <v>1141</v>
      </c>
      <c r="Y4351" s="2" t="s">
        <v>236</v>
      </c>
    </row>
    <row r="4352" spans="1:26" ht="14.25" customHeight="1">
      <c r="A4352" s="1">
        <v>3241</v>
      </c>
      <c r="B4352" s="16">
        <v>1</v>
      </c>
      <c r="C4352" s="1" t="s">
        <v>3839</v>
      </c>
      <c r="D4352" s="1" t="s">
        <v>3840</v>
      </c>
      <c r="E4352" s="1">
        <v>2018</v>
      </c>
      <c r="F4352" s="1" t="s">
        <v>3841</v>
      </c>
      <c r="G4352" s="1" t="s">
        <v>3842</v>
      </c>
      <c r="H4352" s="8" t="str">
        <f>HYPERLINK("https://doi.org/"&amp;G4352)</f>
        <v>https://doi.org/10.5194/hess-22-2311-2018</v>
      </c>
      <c r="I4352" s="1" t="s">
        <v>3843</v>
      </c>
      <c r="J4352" s="1" t="s">
        <v>3731</v>
      </c>
      <c r="K4352" s="2">
        <v>4</v>
      </c>
      <c r="M4352" s="2" t="s">
        <v>189</v>
      </c>
      <c r="N4352" s="15">
        <f t="shared" si="88"/>
        <v>1.2625</v>
      </c>
      <c r="O4352" s="15"/>
      <c r="P4352" s="2">
        <v>10.1</v>
      </c>
      <c r="R4352" s="10">
        <v>8</v>
      </c>
      <c r="U4352" s="2" t="s">
        <v>234</v>
      </c>
      <c r="V4352" s="2" t="s">
        <v>36</v>
      </c>
      <c r="X4352" s="2" t="s">
        <v>1141</v>
      </c>
      <c r="Y4352" s="2" t="s">
        <v>236</v>
      </c>
    </row>
    <row r="4353" spans="1:32" ht="14.25" customHeight="1">
      <c r="A4353" s="1">
        <v>3241</v>
      </c>
      <c r="B4353" s="16">
        <v>1</v>
      </c>
      <c r="C4353" s="1" t="s">
        <v>3839</v>
      </c>
      <c r="D4353" s="1" t="s">
        <v>3840</v>
      </c>
      <c r="E4353" s="1">
        <v>2018</v>
      </c>
      <c r="F4353" s="1" t="s">
        <v>3841</v>
      </c>
      <c r="G4353" s="1" t="s">
        <v>3842</v>
      </c>
      <c r="H4353" s="8" t="str">
        <f>HYPERLINK("https://doi.org/"&amp;G4353)</f>
        <v>https://doi.org/10.5194/hess-22-2311-2018</v>
      </c>
      <c r="I4353" s="1" t="s">
        <v>3843</v>
      </c>
      <c r="J4353" s="1" t="s">
        <v>3731</v>
      </c>
      <c r="K4353" s="2">
        <v>1</v>
      </c>
      <c r="M4353" s="2" t="s">
        <v>189</v>
      </c>
      <c r="N4353" s="15">
        <f t="shared" si="88"/>
        <v>1.0375000000000001</v>
      </c>
      <c r="O4353" s="15"/>
      <c r="P4353" s="2">
        <v>8.3000000000000007</v>
      </c>
      <c r="R4353" s="10">
        <v>8</v>
      </c>
      <c r="U4353" s="2" t="s">
        <v>234</v>
      </c>
      <c r="V4353" s="2" t="s">
        <v>30</v>
      </c>
      <c r="X4353" s="2" t="s">
        <v>1141</v>
      </c>
      <c r="Y4353" s="2" t="s">
        <v>236</v>
      </c>
    </row>
    <row r="4354" spans="1:32" ht="14.25" customHeight="1">
      <c r="A4354" s="1">
        <v>3241</v>
      </c>
      <c r="B4354" s="16">
        <v>1</v>
      </c>
      <c r="C4354" s="1" t="s">
        <v>3839</v>
      </c>
      <c r="D4354" s="1" t="s">
        <v>3840</v>
      </c>
      <c r="E4354" s="1">
        <v>2018</v>
      </c>
      <c r="F4354" s="1" t="s">
        <v>3841</v>
      </c>
      <c r="G4354" s="1" t="s">
        <v>3842</v>
      </c>
      <c r="H4354" s="8" t="str">
        <f>HYPERLINK("https://doi.org/"&amp;G4354)</f>
        <v>https://doi.org/10.5194/hess-22-2311-2018</v>
      </c>
      <c r="I4354" s="1" t="s">
        <v>3843</v>
      </c>
      <c r="J4354" s="1" t="s">
        <v>3731</v>
      </c>
      <c r="K4354" s="2">
        <v>2</v>
      </c>
      <c r="M4354" s="2" t="s">
        <v>189</v>
      </c>
      <c r="N4354" s="15">
        <f t="shared" si="88"/>
        <v>1.1875</v>
      </c>
      <c r="O4354" s="15"/>
      <c r="P4354" s="2">
        <v>9.5</v>
      </c>
      <c r="R4354" s="10">
        <v>8</v>
      </c>
      <c r="U4354" s="2" t="s">
        <v>234</v>
      </c>
      <c r="V4354" s="2" t="s">
        <v>29</v>
      </c>
      <c r="X4354" s="2" t="s">
        <v>1141</v>
      </c>
      <c r="Y4354" s="2" t="s">
        <v>236</v>
      </c>
    </row>
    <row r="4355" spans="1:32" ht="14.25" customHeight="1">
      <c r="A4355" s="1">
        <v>3241</v>
      </c>
      <c r="B4355" s="16">
        <v>1</v>
      </c>
      <c r="C4355" s="1" t="s">
        <v>3839</v>
      </c>
      <c r="D4355" s="1" t="s">
        <v>3840</v>
      </c>
      <c r="E4355" s="1">
        <v>2018</v>
      </c>
      <c r="F4355" s="1" t="s">
        <v>3841</v>
      </c>
      <c r="G4355" s="1" t="s">
        <v>3842</v>
      </c>
      <c r="H4355" s="8" t="str">
        <f>HYPERLINK("https://doi.org/"&amp;G4355)</f>
        <v>https://doi.org/10.5194/hess-22-2311-2018</v>
      </c>
      <c r="I4355" s="1" t="s">
        <v>3843</v>
      </c>
      <c r="J4355" s="1" t="s">
        <v>3731</v>
      </c>
      <c r="K4355" s="2">
        <v>4</v>
      </c>
      <c r="M4355" s="2" t="s">
        <v>592</v>
      </c>
      <c r="N4355" s="15">
        <f t="shared" si="88"/>
        <v>0.91249999999999998</v>
      </c>
      <c r="O4355" s="15"/>
      <c r="P4355" s="2">
        <v>7.3</v>
      </c>
      <c r="R4355" s="10">
        <v>8</v>
      </c>
      <c r="U4355" s="2" t="s">
        <v>234</v>
      </c>
      <c r="V4355" s="2" t="s">
        <v>32</v>
      </c>
      <c r="X4355" s="2" t="s">
        <v>1141</v>
      </c>
      <c r="Y4355" s="2" t="s">
        <v>236</v>
      </c>
    </row>
    <row r="4356" spans="1:32" ht="14.25" customHeight="1">
      <c r="A4356" s="1">
        <v>3241</v>
      </c>
      <c r="B4356" s="16">
        <v>1</v>
      </c>
      <c r="C4356" s="1" t="s">
        <v>3839</v>
      </c>
      <c r="D4356" s="1" t="s">
        <v>3840</v>
      </c>
      <c r="E4356" s="1">
        <v>2018</v>
      </c>
      <c r="F4356" s="1" t="s">
        <v>3841</v>
      </c>
      <c r="G4356" s="1" t="s">
        <v>3842</v>
      </c>
      <c r="H4356" s="8" t="str">
        <f>HYPERLINK("https://doi.org/"&amp;G4356)</f>
        <v>https://doi.org/10.5194/hess-22-2311-2018</v>
      </c>
      <c r="I4356" s="1" t="s">
        <v>3843</v>
      </c>
      <c r="J4356" s="1" t="s">
        <v>3731</v>
      </c>
      <c r="K4356" s="2">
        <v>2</v>
      </c>
      <c r="M4356" s="2" t="s">
        <v>592</v>
      </c>
      <c r="N4356" s="15">
        <f t="shared" si="88"/>
        <v>0.85</v>
      </c>
      <c r="O4356" s="15"/>
      <c r="P4356" s="2">
        <v>6.8</v>
      </c>
      <c r="R4356" s="10">
        <v>8</v>
      </c>
      <c r="U4356" s="2" t="s">
        <v>234</v>
      </c>
      <c r="V4356" s="2" t="s">
        <v>1146</v>
      </c>
      <c r="X4356" s="2" t="s">
        <v>1141</v>
      </c>
      <c r="Y4356" s="2" t="s">
        <v>236</v>
      </c>
    </row>
    <row r="4357" spans="1:32" ht="14.25" customHeight="1">
      <c r="A4357" s="1">
        <v>3241</v>
      </c>
      <c r="B4357" s="16">
        <v>1</v>
      </c>
      <c r="C4357" s="1" t="s">
        <v>3839</v>
      </c>
      <c r="D4357" s="1" t="s">
        <v>3840</v>
      </c>
      <c r="E4357" s="1">
        <v>2018</v>
      </c>
      <c r="F4357" s="1" t="s">
        <v>3841</v>
      </c>
      <c r="G4357" s="1" t="s">
        <v>3842</v>
      </c>
      <c r="H4357" s="8" t="str">
        <f>HYPERLINK("https://doi.org/"&amp;G4357)</f>
        <v>https://doi.org/10.5194/hess-22-2311-2018</v>
      </c>
      <c r="I4357" s="1" t="s">
        <v>3843</v>
      </c>
      <c r="J4357" s="1" t="s">
        <v>3731</v>
      </c>
      <c r="K4357" s="2">
        <v>4</v>
      </c>
      <c r="M4357" s="2" t="s">
        <v>592</v>
      </c>
      <c r="N4357" s="15">
        <f t="shared" si="88"/>
        <v>1.1000000000000001</v>
      </c>
      <c r="O4357" s="15"/>
      <c r="P4357" s="2">
        <v>8.8000000000000007</v>
      </c>
      <c r="R4357" s="10">
        <v>8</v>
      </c>
      <c r="U4357" s="2" t="s">
        <v>234</v>
      </c>
      <c r="V4357" s="2" t="s">
        <v>36</v>
      </c>
      <c r="X4357" s="2" t="s">
        <v>1141</v>
      </c>
      <c r="Y4357" s="2" t="s">
        <v>236</v>
      </c>
    </row>
    <row r="4358" spans="1:32" ht="14.25" customHeight="1">
      <c r="A4358" s="1">
        <v>3241</v>
      </c>
      <c r="B4358" s="16">
        <v>1</v>
      </c>
      <c r="C4358" s="1" t="s">
        <v>3839</v>
      </c>
      <c r="D4358" s="1" t="s">
        <v>3840</v>
      </c>
      <c r="E4358" s="1">
        <v>2018</v>
      </c>
      <c r="F4358" s="1" t="s">
        <v>3841</v>
      </c>
      <c r="G4358" s="1" t="s">
        <v>3842</v>
      </c>
      <c r="H4358" s="8" t="str">
        <f>HYPERLINK("https://doi.org/"&amp;G4358)</f>
        <v>https://doi.org/10.5194/hess-22-2311-2018</v>
      </c>
      <c r="I4358" s="1" t="s">
        <v>3843</v>
      </c>
      <c r="J4358" s="1" t="s">
        <v>3731</v>
      </c>
      <c r="K4358" s="2">
        <v>1</v>
      </c>
      <c r="M4358" s="2" t="s">
        <v>592</v>
      </c>
      <c r="N4358" s="15">
        <f t="shared" si="88"/>
        <v>0.7</v>
      </c>
      <c r="O4358" s="15"/>
      <c r="P4358" s="2">
        <v>5.6</v>
      </c>
      <c r="R4358" s="10">
        <v>8</v>
      </c>
      <c r="U4358" s="2" t="s">
        <v>234</v>
      </c>
      <c r="V4358" s="2" t="s">
        <v>30</v>
      </c>
      <c r="X4358" s="2" t="s">
        <v>1141</v>
      </c>
      <c r="Y4358" s="2" t="s">
        <v>236</v>
      </c>
    </row>
    <row r="4359" spans="1:32" ht="14.25" customHeight="1">
      <c r="A4359" s="1">
        <v>3241</v>
      </c>
      <c r="B4359" s="16">
        <v>1</v>
      </c>
      <c r="C4359" s="1" t="s">
        <v>3839</v>
      </c>
      <c r="D4359" s="1" t="s">
        <v>3840</v>
      </c>
      <c r="E4359" s="1">
        <v>2018</v>
      </c>
      <c r="F4359" s="1" t="s">
        <v>3841</v>
      </c>
      <c r="G4359" s="1" t="s">
        <v>3842</v>
      </c>
      <c r="H4359" s="8" t="str">
        <f>HYPERLINK("https://doi.org/"&amp;G4359)</f>
        <v>https://doi.org/10.5194/hess-22-2311-2018</v>
      </c>
      <c r="I4359" s="1" t="s">
        <v>3843</v>
      </c>
      <c r="J4359" s="1" t="s">
        <v>3731</v>
      </c>
      <c r="K4359" s="2">
        <v>2</v>
      </c>
      <c r="M4359" s="2" t="s">
        <v>592</v>
      </c>
      <c r="N4359" s="15">
        <f t="shared" si="88"/>
        <v>1.7749999999999999</v>
      </c>
      <c r="O4359" s="15"/>
      <c r="P4359" s="2">
        <v>14.2</v>
      </c>
      <c r="R4359" s="10">
        <v>8</v>
      </c>
      <c r="U4359" s="2" t="s">
        <v>234</v>
      </c>
      <c r="V4359" s="2" t="s">
        <v>29</v>
      </c>
      <c r="X4359" s="2" t="s">
        <v>1141</v>
      </c>
      <c r="Y4359" s="2" t="s">
        <v>236</v>
      </c>
    </row>
    <row r="4360" spans="1:32" ht="14.25" customHeight="1">
      <c r="A4360" s="22">
        <v>3130</v>
      </c>
      <c r="B4360" s="23">
        <v>0</v>
      </c>
      <c r="C4360" s="22" t="s">
        <v>3848</v>
      </c>
      <c r="D4360" s="22" t="s">
        <v>3849</v>
      </c>
      <c r="E4360" s="22">
        <v>2018</v>
      </c>
      <c r="F4360" s="22" t="s">
        <v>3850</v>
      </c>
      <c r="G4360" s="22" t="s">
        <v>3851</v>
      </c>
      <c r="H4360" s="24" t="str">
        <f>HYPERLINK("https://doi.org/"&amp;G4360)</f>
        <v>https://doi.org/10.5194/hess-22-4513-2018</v>
      </c>
      <c r="I4360" s="22" t="s">
        <v>3852</v>
      </c>
      <c r="J4360" s="22" t="s">
        <v>3731</v>
      </c>
      <c r="K4360" s="22"/>
      <c r="L4360" s="22"/>
      <c r="M4360" s="22"/>
      <c r="N4360" s="3"/>
      <c r="O4360" s="22"/>
      <c r="P4360" s="22"/>
      <c r="Q4360" s="22"/>
      <c r="R4360" s="4"/>
      <c r="S4360" s="22"/>
      <c r="T4360" s="22"/>
      <c r="U4360" s="22"/>
      <c r="V4360" s="22"/>
      <c r="W4360" s="22"/>
      <c r="X4360" s="23" t="s">
        <v>1141</v>
      </c>
      <c r="Y4360" s="23" t="s">
        <v>3837</v>
      </c>
      <c r="Z4360" s="22"/>
      <c r="AA4360" s="22"/>
      <c r="AB4360" s="22"/>
      <c r="AC4360" s="22"/>
      <c r="AD4360" s="22"/>
      <c r="AE4360" s="22"/>
      <c r="AF4360" s="22"/>
    </row>
    <row r="4361" spans="1:32" ht="14.25" customHeight="1">
      <c r="A4361" s="1">
        <v>2919</v>
      </c>
      <c r="B4361" s="2">
        <v>1</v>
      </c>
      <c r="C4361" s="1" t="s">
        <v>3853</v>
      </c>
      <c r="D4361" s="1" t="s">
        <v>3854</v>
      </c>
      <c r="E4361" s="1">
        <v>2019</v>
      </c>
      <c r="F4361" s="1" t="s">
        <v>3855</v>
      </c>
      <c r="G4361" s="1" t="s">
        <v>3856</v>
      </c>
      <c r="H4361" s="8" t="str">
        <f>HYPERLINK("https://doi.org/"&amp;G4361)</f>
        <v>https://doi.org/10.5194/hess-23-949-2019</v>
      </c>
      <c r="I4361" s="1" t="s">
        <v>3857</v>
      </c>
      <c r="J4361" s="1" t="s">
        <v>3731</v>
      </c>
      <c r="K4361" s="2">
        <v>17</v>
      </c>
      <c r="M4361" s="69" t="s">
        <v>3858</v>
      </c>
      <c r="N4361" s="9">
        <f>S4361*Unit_conversion!$C$5</f>
        <v>1.0555143492896673</v>
      </c>
      <c r="R4361" s="61"/>
      <c r="S4361" s="15">
        <f>Y4361*Unit_conversion!$C$2</f>
        <v>29.976851851851848</v>
      </c>
      <c r="U4361" s="2" t="s">
        <v>35</v>
      </c>
      <c r="W4361" s="2" t="s">
        <v>3859</v>
      </c>
      <c r="X4361" s="2" t="s">
        <v>1141</v>
      </c>
      <c r="Y4361" s="70">
        <v>2.59</v>
      </c>
      <c r="Z4361" s="2" t="s">
        <v>2070</v>
      </c>
      <c r="AA4361" s="71"/>
    </row>
    <row r="4362" spans="1:32" ht="14.25" customHeight="1">
      <c r="A4362" s="1">
        <v>2919</v>
      </c>
      <c r="B4362" s="2">
        <v>1</v>
      </c>
      <c r="C4362" s="1" t="s">
        <v>3853</v>
      </c>
      <c r="D4362" s="1" t="s">
        <v>3854</v>
      </c>
      <c r="E4362" s="1">
        <v>2019</v>
      </c>
      <c r="F4362" s="1" t="s">
        <v>3855</v>
      </c>
      <c r="G4362" s="1" t="s">
        <v>3856</v>
      </c>
      <c r="H4362" s="8" t="str">
        <f>HYPERLINK("https://doi.org/"&amp;G4362)</f>
        <v>https://doi.org/10.5194/hess-23-949-2019</v>
      </c>
      <c r="I4362" s="1" t="s">
        <v>3857</v>
      </c>
      <c r="J4362" s="1" t="s">
        <v>3731</v>
      </c>
      <c r="K4362" s="2">
        <v>17</v>
      </c>
      <c r="M4362" s="69" t="s">
        <v>3858</v>
      </c>
      <c r="N4362" s="9">
        <f>S4362*Unit_conversion!$C$5</f>
        <v>0.81099365061252437</v>
      </c>
      <c r="R4362" s="61"/>
      <c r="S4362" s="15">
        <f>Y4362*Unit_conversion!$C$2</f>
        <v>23.032407407407405</v>
      </c>
      <c r="U4362" s="2" t="s">
        <v>35</v>
      </c>
      <c r="W4362" s="2" t="s">
        <v>3859</v>
      </c>
      <c r="X4362" s="2" t="s">
        <v>1141</v>
      </c>
      <c r="Y4362" s="70">
        <v>1.99</v>
      </c>
      <c r="Z4362" s="2" t="s">
        <v>2070</v>
      </c>
      <c r="AA4362" s="71"/>
    </row>
    <row r="4363" spans="1:32" ht="14.25" customHeight="1">
      <c r="A4363" s="1">
        <v>2919</v>
      </c>
      <c r="B4363" s="2">
        <v>1</v>
      </c>
      <c r="C4363" s="1" t="s">
        <v>3853</v>
      </c>
      <c r="D4363" s="1" t="s">
        <v>3854</v>
      </c>
      <c r="E4363" s="1">
        <v>2019</v>
      </c>
      <c r="F4363" s="1" t="s">
        <v>3855</v>
      </c>
      <c r="G4363" s="1" t="s">
        <v>3856</v>
      </c>
      <c r="H4363" s="8" t="str">
        <f>HYPERLINK("https://doi.org/"&amp;G4363)</f>
        <v>https://doi.org/10.5194/hess-23-949-2019</v>
      </c>
      <c r="I4363" s="1" t="s">
        <v>3857</v>
      </c>
      <c r="J4363" s="1" t="s">
        <v>3731</v>
      </c>
      <c r="K4363" s="2">
        <v>17</v>
      </c>
      <c r="M4363" s="69" t="s">
        <v>3858</v>
      </c>
      <c r="N4363" s="9">
        <f>S4363*Unit_conversion!$C$5</f>
        <v>1.3733912575699534</v>
      </c>
      <c r="R4363" s="61"/>
      <c r="S4363" s="15">
        <f>Y4363*Unit_conversion!$C$2</f>
        <v>39.004629629629626</v>
      </c>
      <c r="U4363" s="2" t="s">
        <v>35</v>
      </c>
      <c r="W4363" s="2" t="s">
        <v>3859</v>
      </c>
      <c r="X4363" s="2" t="s">
        <v>1141</v>
      </c>
      <c r="Y4363" s="70">
        <v>3.37</v>
      </c>
      <c r="Z4363" s="2" t="s">
        <v>2070</v>
      </c>
      <c r="AA4363" s="71"/>
    </row>
    <row r="4364" spans="1:32" ht="14.25" customHeight="1">
      <c r="A4364" s="1">
        <v>2919</v>
      </c>
      <c r="B4364" s="2">
        <v>1</v>
      </c>
      <c r="C4364" s="1" t="s">
        <v>3853</v>
      </c>
      <c r="D4364" s="1" t="s">
        <v>3854</v>
      </c>
      <c r="E4364" s="1">
        <v>2019</v>
      </c>
      <c r="F4364" s="1" t="s">
        <v>3855</v>
      </c>
      <c r="G4364" s="1" t="s">
        <v>3856</v>
      </c>
      <c r="H4364" s="8" t="str">
        <f>HYPERLINK("https://doi.org/"&amp;G4364)</f>
        <v>https://doi.org/10.5194/hess-23-949-2019</v>
      </c>
      <c r="I4364" s="1" t="s">
        <v>3857</v>
      </c>
      <c r="J4364" s="1" t="s">
        <v>3731</v>
      </c>
      <c r="K4364" s="2">
        <v>17</v>
      </c>
      <c r="M4364" s="69" t="s">
        <v>3858</v>
      </c>
      <c r="N4364" s="9">
        <f>S4364*Unit_conversion!$C$5</f>
        <v>1.2592815981872867</v>
      </c>
      <c r="R4364" s="61"/>
      <c r="S4364" s="15">
        <f>Y4364*Unit_conversion!$C$2</f>
        <v>35.763888888888886</v>
      </c>
      <c r="U4364" s="2" t="s">
        <v>35</v>
      </c>
      <c r="W4364" s="2" t="s">
        <v>3859</v>
      </c>
      <c r="X4364" s="2" t="s">
        <v>1141</v>
      </c>
      <c r="Y4364" s="70">
        <v>3.09</v>
      </c>
      <c r="Z4364" s="2" t="s">
        <v>2070</v>
      </c>
      <c r="AA4364" s="71"/>
    </row>
    <row r="4365" spans="1:32" ht="14.25" customHeight="1">
      <c r="A4365" s="1">
        <v>2919</v>
      </c>
      <c r="B4365" s="2">
        <v>1</v>
      </c>
      <c r="C4365" s="1" t="s">
        <v>3853</v>
      </c>
      <c r="D4365" s="1" t="s">
        <v>3854</v>
      </c>
      <c r="E4365" s="1">
        <v>2019</v>
      </c>
      <c r="F4365" s="1" t="s">
        <v>3855</v>
      </c>
      <c r="G4365" s="1" t="s">
        <v>3856</v>
      </c>
      <c r="H4365" s="8" t="str">
        <f>HYPERLINK("https://doi.org/"&amp;G4365)</f>
        <v>https://doi.org/10.5194/hess-23-949-2019</v>
      </c>
      <c r="I4365" s="1" t="s">
        <v>3857</v>
      </c>
      <c r="J4365" s="1" t="s">
        <v>3731</v>
      </c>
      <c r="K4365" s="2">
        <v>17</v>
      </c>
      <c r="M4365" s="69" t="s">
        <v>3858</v>
      </c>
      <c r="N4365" s="9">
        <f>S4365*Unit_conversion!$C$5</f>
        <v>0.76208951087709575</v>
      </c>
      <c r="R4365" s="61"/>
      <c r="S4365" s="15">
        <f>Y4365*Unit_conversion!$C$2</f>
        <v>21.643518518518515</v>
      </c>
      <c r="U4365" s="2" t="s">
        <v>35</v>
      </c>
      <c r="W4365" s="2" t="s">
        <v>3859</v>
      </c>
      <c r="X4365" s="2" t="s">
        <v>1141</v>
      </c>
      <c r="Y4365" s="70">
        <v>1.87</v>
      </c>
      <c r="Z4365" s="2" t="s">
        <v>2070</v>
      </c>
      <c r="AA4365" s="71"/>
    </row>
    <row r="4366" spans="1:32" ht="14.25" customHeight="1">
      <c r="A4366" s="1">
        <v>2919</v>
      </c>
      <c r="B4366" s="2">
        <v>1</v>
      </c>
      <c r="C4366" s="1" t="s">
        <v>3853</v>
      </c>
      <c r="D4366" s="1" t="s">
        <v>3854</v>
      </c>
      <c r="E4366" s="1">
        <v>2019</v>
      </c>
      <c r="F4366" s="1" t="s">
        <v>3855</v>
      </c>
      <c r="G4366" s="1" t="s">
        <v>3856</v>
      </c>
      <c r="H4366" s="8" t="str">
        <f>HYPERLINK("https://doi.org/"&amp;G4366)</f>
        <v>https://doi.org/10.5194/hess-23-949-2019</v>
      </c>
      <c r="I4366" s="1" t="s">
        <v>3857</v>
      </c>
      <c r="J4366" s="1" t="s">
        <v>3731</v>
      </c>
      <c r="K4366" s="2">
        <v>17</v>
      </c>
      <c r="M4366" s="69" t="s">
        <v>3858</v>
      </c>
      <c r="N4366" s="9">
        <f>S4366*Unit_conversion!$C$5</f>
        <v>1.2959597029888579</v>
      </c>
      <c r="R4366" s="61"/>
      <c r="S4366" s="15">
        <f>Y4366*Unit_conversion!$C$2</f>
        <v>36.80555555555555</v>
      </c>
      <c r="U4366" s="2" t="s">
        <v>35</v>
      </c>
      <c r="W4366" s="2" t="s">
        <v>3859</v>
      </c>
      <c r="X4366" s="2" t="s">
        <v>1141</v>
      </c>
      <c r="Y4366" s="70">
        <v>3.18</v>
      </c>
      <c r="Z4366" s="2" t="s">
        <v>2070</v>
      </c>
      <c r="AA4366" s="71"/>
    </row>
    <row r="4367" spans="1:32" ht="14.25" customHeight="1">
      <c r="A4367" s="1">
        <v>2919</v>
      </c>
      <c r="B4367" s="2">
        <v>1</v>
      </c>
      <c r="C4367" s="1" t="s">
        <v>3853</v>
      </c>
      <c r="D4367" s="1" t="s">
        <v>3854</v>
      </c>
      <c r="E4367" s="1">
        <v>2019</v>
      </c>
      <c r="F4367" s="1" t="s">
        <v>3855</v>
      </c>
      <c r="G4367" s="1" t="s">
        <v>3856</v>
      </c>
      <c r="H4367" s="8" t="str">
        <f>HYPERLINK("https://doi.org/"&amp;G4367)</f>
        <v>https://doi.org/10.5194/hess-23-949-2019</v>
      </c>
      <c r="I4367" s="1" t="s">
        <v>3857</v>
      </c>
      <c r="J4367" s="1" t="s">
        <v>3731</v>
      </c>
      <c r="K4367" s="2">
        <v>17</v>
      </c>
      <c r="M4367" s="69" t="s">
        <v>3858</v>
      </c>
      <c r="N4367" s="9">
        <f>S4367*Unit_conversion!$C$5</f>
        <v>0.70095933620781004</v>
      </c>
      <c r="R4367" s="61"/>
      <c r="S4367" s="15">
        <f>Y4367*Unit_conversion!$C$2</f>
        <v>19.907407407407405</v>
      </c>
      <c r="U4367" s="2" t="s">
        <v>35</v>
      </c>
      <c r="W4367" s="2" t="s">
        <v>3859</v>
      </c>
      <c r="X4367" s="2" t="s">
        <v>1141</v>
      </c>
      <c r="Y4367" s="70">
        <v>1.72</v>
      </c>
      <c r="Z4367" s="2" t="s">
        <v>2070</v>
      </c>
      <c r="AA4367" s="71"/>
    </row>
    <row r="4368" spans="1:32" ht="14.25" customHeight="1">
      <c r="A4368" s="1">
        <v>2919</v>
      </c>
      <c r="B4368" s="2">
        <v>1</v>
      </c>
      <c r="C4368" s="1" t="s">
        <v>3853</v>
      </c>
      <c r="D4368" s="1" t="s">
        <v>3854</v>
      </c>
      <c r="E4368" s="1">
        <v>2019</v>
      </c>
      <c r="F4368" s="1" t="s">
        <v>3855</v>
      </c>
      <c r="G4368" s="1" t="s">
        <v>3856</v>
      </c>
      <c r="H4368" s="8" t="str">
        <f>HYPERLINK("https://doi.org/"&amp;G4368)</f>
        <v>https://doi.org/10.5194/hess-23-949-2019</v>
      </c>
      <c r="I4368" s="1" t="s">
        <v>3857</v>
      </c>
      <c r="J4368" s="1" t="s">
        <v>3731</v>
      </c>
      <c r="K4368" s="2">
        <v>17</v>
      </c>
      <c r="M4368" s="69" t="s">
        <v>3858</v>
      </c>
      <c r="N4368" s="9">
        <f>S4368*Unit_conversion!$C$5</f>
        <v>0.70095933620781004</v>
      </c>
      <c r="R4368" s="61"/>
      <c r="S4368" s="15">
        <f>Y4368*Unit_conversion!$C$2</f>
        <v>19.907407407407405</v>
      </c>
      <c r="U4368" s="2" t="s">
        <v>35</v>
      </c>
      <c r="W4368" s="2" t="s">
        <v>3859</v>
      </c>
      <c r="X4368" s="2" t="s">
        <v>1141</v>
      </c>
      <c r="Y4368" s="70">
        <v>1.72</v>
      </c>
      <c r="Z4368" s="2" t="s">
        <v>2070</v>
      </c>
      <c r="AA4368" s="71"/>
    </row>
    <row r="4369" spans="1:27" ht="14.25" customHeight="1">
      <c r="A4369" s="1">
        <v>2919</v>
      </c>
      <c r="B4369" s="2">
        <v>1</v>
      </c>
      <c r="C4369" s="1" t="s">
        <v>3853</v>
      </c>
      <c r="D4369" s="1" t="s">
        <v>3854</v>
      </c>
      <c r="E4369" s="1">
        <v>2019</v>
      </c>
      <c r="F4369" s="1" t="s">
        <v>3855</v>
      </c>
      <c r="G4369" s="1" t="s">
        <v>3856</v>
      </c>
      <c r="H4369" s="8" t="str">
        <f>HYPERLINK("https://doi.org/"&amp;G4369)</f>
        <v>https://doi.org/10.5194/hess-23-949-2019</v>
      </c>
      <c r="I4369" s="1" t="s">
        <v>3857</v>
      </c>
      <c r="J4369" s="1" t="s">
        <v>3731</v>
      </c>
      <c r="K4369" s="2">
        <v>17</v>
      </c>
      <c r="M4369" s="69" t="s">
        <v>3858</v>
      </c>
      <c r="N4369" s="9">
        <f>S4369*Unit_conversion!$C$5</f>
        <v>0.77024020083300049</v>
      </c>
      <c r="R4369" s="61"/>
      <c r="S4369" s="15">
        <f>Y4369*Unit_conversion!$C$2</f>
        <v>21.874999999999996</v>
      </c>
      <c r="U4369" s="2" t="s">
        <v>35</v>
      </c>
      <c r="W4369" s="2" t="s">
        <v>3859</v>
      </c>
      <c r="X4369" s="2" t="s">
        <v>1141</v>
      </c>
      <c r="Y4369" s="70">
        <v>1.89</v>
      </c>
      <c r="Z4369" s="2" t="s">
        <v>2070</v>
      </c>
      <c r="AA4369" s="71"/>
    </row>
    <row r="4370" spans="1:27" ht="14.25" customHeight="1">
      <c r="A4370" s="1">
        <v>2919</v>
      </c>
      <c r="B4370" s="2">
        <v>1</v>
      </c>
      <c r="C4370" s="1" t="s">
        <v>3853</v>
      </c>
      <c r="D4370" s="1" t="s">
        <v>3854</v>
      </c>
      <c r="E4370" s="1">
        <v>2019</v>
      </c>
      <c r="F4370" s="1" t="s">
        <v>3855</v>
      </c>
      <c r="G4370" s="1" t="s">
        <v>3856</v>
      </c>
      <c r="H4370" s="8" t="str">
        <f>HYPERLINK("https://doi.org/"&amp;G4370)</f>
        <v>https://doi.org/10.5194/hess-23-949-2019</v>
      </c>
      <c r="I4370" s="1" t="s">
        <v>3857</v>
      </c>
      <c r="J4370" s="1" t="s">
        <v>3731</v>
      </c>
      <c r="K4370" s="2">
        <v>17</v>
      </c>
      <c r="M4370" s="69" t="s">
        <v>3858</v>
      </c>
      <c r="N4370" s="9">
        <f>S4370*Unit_conversion!$C$5</f>
        <v>1.0066102095542389</v>
      </c>
      <c r="R4370" s="61"/>
      <c r="S4370" s="15">
        <f>Y4370*Unit_conversion!$C$2</f>
        <v>28.587962962962962</v>
      </c>
      <c r="U4370" s="2" t="s">
        <v>35</v>
      </c>
      <c r="W4370" s="2" t="s">
        <v>3859</v>
      </c>
      <c r="X4370" s="2" t="s">
        <v>1141</v>
      </c>
      <c r="Y4370" s="70">
        <v>2.4700000000000002</v>
      </c>
      <c r="Z4370" s="2" t="s">
        <v>2070</v>
      </c>
      <c r="AA4370" s="69"/>
    </row>
    <row r="4371" spans="1:27" ht="14.25" customHeight="1">
      <c r="A4371" s="1">
        <v>2919</v>
      </c>
      <c r="B4371" s="2">
        <v>1</v>
      </c>
      <c r="C4371" s="1" t="s">
        <v>3853</v>
      </c>
      <c r="D4371" s="1" t="s">
        <v>3854</v>
      </c>
      <c r="E4371" s="1">
        <v>2019</v>
      </c>
      <c r="F4371" s="1" t="s">
        <v>3855</v>
      </c>
      <c r="G4371" s="1" t="s">
        <v>3856</v>
      </c>
      <c r="H4371" s="8" t="str">
        <f>HYPERLINK("https://doi.org/"&amp;G4371)</f>
        <v>https://doi.org/10.5194/hess-23-949-2019</v>
      </c>
      <c r="I4371" s="1" t="s">
        <v>3857</v>
      </c>
      <c r="J4371" s="1" t="s">
        <v>3731</v>
      </c>
      <c r="K4371" s="2">
        <v>17</v>
      </c>
      <c r="M4371" s="69" t="s">
        <v>3860</v>
      </c>
      <c r="N4371" s="9">
        <f>S4371*Unit_conversion!$C$5</f>
        <v>0.79469227070071491</v>
      </c>
      <c r="O4371" s="69"/>
      <c r="P4371" s="69"/>
      <c r="R4371" s="61"/>
      <c r="S4371" s="15">
        <f>Y4371*Unit_conversion!$C$2</f>
        <v>22.569444444444443</v>
      </c>
      <c r="U4371" s="2" t="s">
        <v>35</v>
      </c>
      <c r="W4371" s="2" t="s">
        <v>3859</v>
      </c>
      <c r="X4371" s="2" t="s">
        <v>1141</v>
      </c>
      <c r="Y4371" s="70">
        <v>1.95</v>
      </c>
      <c r="Z4371" s="2" t="s">
        <v>2070</v>
      </c>
      <c r="AA4371" s="71"/>
    </row>
    <row r="4372" spans="1:27" ht="14.25" customHeight="1">
      <c r="A4372" s="1">
        <v>2919</v>
      </c>
      <c r="B4372" s="2">
        <v>1</v>
      </c>
      <c r="C4372" s="1" t="s">
        <v>3853</v>
      </c>
      <c r="D4372" s="1" t="s">
        <v>3854</v>
      </c>
      <c r="E4372" s="1">
        <v>2019</v>
      </c>
      <c r="F4372" s="1" t="s">
        <v>3855</v>
      </c>
      <c r="G4372" s="1" t="s">
        <v>3856</v>
      </c>
      <c r="H4372" s="8" t="str">
        <f>HYPERLINK("https://doi.org/"&amp;G4372)</f>
        <v>https://doi.org/10.5194/hess-23-949-2019</v>
      </c>
      <c r="I4372" s="1" t="s">
        <v>3857</v>
      </c>
      <c r="J4372" s="1" t="s">
        <v>3731</v>
      </c>
      <c r="K4372" s="2">
        <v>17</v>
      </c>
      <c r="M4372" s="69" t="s">
        <v>3860</v>
      </c>
      <c r="N4372" s="9">
        <f>S4372*Unit_conversion!$C$5</f>
        <v>0.56239760695742891</v>
      </c>
      <c r="R4372" s="61"/>
      <c r="S4372" s="15">
        <f>Y4372*Unit_conversion!$C$2</f>
        <v>15.97222222222222</v>
      </c>
      <c r="U4372" s="2" t="s">
        <v>35</v>
      </c>
      <c r="W4372" s="2" t="s">
        <v>3859</v>
      </c>
      <c r="X4372" s="2" t="s">
        <v>1141</v>
      </c>
      <c r="Y4372" s="70">
        <v>1.38</v>
      </c>
      <c r="Z4372" s="2" t="s">
        <v>2070</v>
      </c>
      <c r="AA4372" s="71"/>
    </row>
    <row r="4373" spans="1:27" ht="14.25" customHeight="1">
      <c r="A4373" s="1">
        <v>2919</v>
      </c>
      <c r="B4373" s="2">
        <v>1</v>
      </c>
      <c r="C4373" s="1" t="s">
        <v>3853</v>
      </c>
      <c r="D4373" s="1" t="s">
        <v>3854</v>
      </c>
      <c r="E4373" s="1">
        <v>2019</v>
      </c>
      <c r="F4373" s="1" t="s">
        <v>3855</v>
      </c>
      <c r="G4373" s="1" t="s">
        <v>3856</v>
      </c>
      <c r="H4373" s="8" t="str">
        <f>HYPERLINK("https://doi.org/"&amp;G4373)</f>
        <v>https://doi.org/10.5194/hess-23-949-2019</v>
      </c>
      <c r="I4373" s="1" t="s">
        <v>3857</v>
      </c>
      <c r="J4373" s="1" t="s">
        <v>3731</v>
      </c>
      <c r="K4373" s="2">
        <v>17</v>
      </c>
      <c r="M4373" s="69" t="s">
        <v>3860</v>
      </c>
      <c r="N4373" s="9">
        <f>S4373*Unit_conversion!$C$5</f>
        <v>0.66020588642828626</v>
      </c>
      <c r="R4373" s="61"/>
      <c r="S4373" s="15">
        <f>Y4373*Unit_conversion!$C$2</f>
        <v>18.75</v>
      </c>
      <c r="U4373" s="2" t="s">
        <v>35</v>
      </c>
      <c r="W4373" s="2" t="s">
        <v>3859</v>
      </c>
      <c r="X4373" s="2" t="s">
        <v>1141</v>
      </c>
      <c r="Y4373" s="70">
        <v>1.62</v>
      </c>
      <c r="Z4373" s="2" t="s">
        <v>2070</v>
      </c>
      <c r="AA4373" s="71"/>
    </row>
    <row r="4374" spans="1:27" ht="14.25" customHeight="1">
      <c r="A4374" s="1">
        <v>2919</v>
      </c>
      <c r="B4374" s="2">
        <v>1</v>
      </c>
      <c r="C4374" s="1" t="s">
        <v>3853</v>
      </c>
      <c r="D4374" s="1" t="s">
        <v>3854</v>
      </c>
      <c r="E4374" s="1">
        <v>2019</v>
      </c>
      <c r="F4374" s="1" t="s">
        <v>3855</v>
      </c>
      <c r="G4374" s="1" t="s">
        <v>3856</v>
      </c>
      <c r="H4374" s="8" t="str">
        <f>HYPERLINK("https://doi.org/"&amp;G4374)</f>
        <v>https://doi.org/10.5194/hess-23-949-2019</v>
      </c>
      <c r="I4374" s="1" t="s">
        <v>3857</v>
      </c>
      <c r="J4374" s="1" t="s">
        <v>3731</v>
      </c>
      <c r="K4374" s="2">
        <v>17</v>
      </c>
      <c r="M4374" s="69" t="s">
        <v>3860</v>
      </c>
      <c r="N4374" s="9">
        <f>S4374*Unit_conversion!$C$5</f>
        <v>0.72541140607552435</v>
      </c>
      <c r="R4374" s="61"/>
      <c r="S4374" s="15">
        <f>Y4374*Unit_conversion!$C$2</f>
        <v>20.601851851851851</v>
      </c>
      <c r="U4374" s="2" t="s">
        <v>35</v>
      </c>
      <c r="W4374" s="2" t="s">
        <v>3859</v>
      </c>
      <c r="X4374" s="2" t="s">
        <v>1141</v>
      </c>
      <c r="Y4374" s="70">
        <v>1.78</v>
      </c>
      <c r="Z4374" s="2" t="s">
        <v>2070</v>
      </c>
      <c r="AA4374" s="71"/>
    </row>
    <row r="4375" spans="1:27" ht="14.25" customHeight="1">
      <c r="A4375" s="1">
        <v>2919</v>
      </c>
      <c r="B4375" s="2">
        <v>1</v>
      </c>
      <c r="C4375" s="1" t="s">
        <v>3853</v>
      </c>
      <c r="D4375" s="1" t="s">
        <v>3854</v>
      </c>
      <c r="E4375" s="1">
        <v>2019</v>
      </c>
      <c r="F4375" s="1" t="s">
        <v>3855</v>
      </c>
      <c r="G4375" s="1" t="s">
        <v>3856</v>
      </c>
      <c r="H4375" s="8" t="str">
        <f>HYPERLINK("https://doi.org/"&amp;G4375)</f>
        <v>https://doi.org/10.5194/hess-23-949-2019</v>
      </c>
      <c r="I4375" s="1" t="s">
        <v>3857</v>
      </c>
      <c r="J4375" s="1" t="s">
        <v>3731</v>
      </c>
      <c r="K4375" s="2">
        <v>17</v>
      </c>
      <c r="M4375" s="69" t="s">
        <v>3860</v>
      </c>
      <c r="N4375" s="9">
        <f>S4375*Unit_conversion!$C$5</f>
        <v>0.53794553708971471</v>
      </c>
      <c r="R4375" s="61"/>
      <c r="S4375" s="15">
        <f>Y4375*Unit_conversion!$C$2</f>
        <v>15.277777777777777</v>
      </c>
      <c r="U4375" s="2" t="s">
        <v>35</v>
      </c>
      <c r="W4375" s="2" t="s">
        <v>3859</v>
      </c>
      <c r="X4375" s="2" t="s">
        <v>1141</v>
      </c>
      <c r="Y4375" s="70">
        <v>1.32</v>
      </c>
      <c r="Z4375" s="2" t="s">
        <v>2070</v>
      </c>
      <c r="AA4375" s="71"/>
    </row>
    <row r="4376" spans="1:27" ht="14.25" customHeight="1">
      <c r="A4376" s="1">
        <v>2919</v>
      </c>
      <c r="B4376" s="2">
        <v>1</v>
      </c>
      <c r="C4376" s="1" t="s">
        <v>3853</v>
      </c>
      <c r="D4376" s="1" t="s">
        <v>3854</v>
      </c>
      <c r="E4376" s="1">
        <v>2019</v>
      </c>
      <c r="F4376" s="1" t="s">
        <v>3855</v>
      </c>
      <c r="G4376" s="1" t="s">
        <v>3856</v>
      </c>
      <c r="H4376" s="8" t="str">
        <f>HYPERLINK("https://doi.org/"&amp;G4376)</f>
        <v>https://doi.org/10.5194/hess-23-949-2019</v>
      </c>
      <c r="I4376" s="1" t="s">
        <v>3857</v>
      </c>
      <c r="J4376" s="1" t="s">
        <v>3731</v>
      </c>
      <c r="K4376" s="2">
        <v>17</v>
      </c>
      <c r="M4376" s="69" t="s">
        <v>3860</v>
      </c>
      <c r="N4376" s="9">
        <f>S4376*Unit_conversion!$C$5</f>
        <v>0.89250055017157193</v>
      </c>
      <c r="R4376" s="61"/>
      <c r="S4376" s="15">
        <f>Y4376*Unit_conversion!$C$2</f>
        <v>25.347222222222218</v>
      </c>
      <c r="U4376" s="2" t="s">
        <v>35</v>
      </c>
      <c r="W4376" s="2" t="s">
        <v>3859</v>
      </c>
      <c r="X4376" s="2" t="s">
        <v>1141</v>
      </c>
      <c r="Y4376" s="70">
        <v>2.19</v>
      </c>
      <c r="Z4376" s="2" t="s">
        <v>2070</v>
      </c>
      <c r="AA4376" s="71"/>
    </row>
    <row r="4377" spans="1:27" ht="14.25" customHeight="1">
      <c r="A4377" s="1">
        <v>2919</v>
      </c>
      <c r="B4377" s="2">
        <v>1</v>
      </c>
      <c r="C4377" s="1" t="s">
        <v>3853</v>
      </c>
      <c r="D4377" s="1" t="s">
        <v>3854</v>
      </c>
      <c r="E4377" s="1">
        <v>2019</v>
      </c>
      <c r="F4377" s="1" t="s">
        <v>3855</v>
      </c>
      <c r="G4377" s="1" t="s">
        <v>3856</v>
      </c>
      <c r="H4377" s="8" t="str">
        <f>HYPERLINK("https://doi.org/"&amp;G4377)</f>
        <v>https://doi.org/10.5194/hess-23-949-2019</v>
      </c>
      <c r="I4377" s="1" t="s">
        <v>3857</v>
      </c>
      <c r="J4377" s="1" t="s">
        <v>3731</v>
      </c>
      <c r="K4377" s="2">
        <v>17</v>
      </c>
      <c r="M4377" s="69" t="s">
        <v>3860</v>
      </c>
      <c r="N4377" s="9">
        <f>S4377*Unit_conversion!$C$5</f>
        <v>0.56239760695742891</v>
      </c>
      <c r="R4377" s="61"/>
      <c r="S4377" s="15">
        <f>Y4377*Unit_conversion!$C$2</f>
        <v>15.97222222222222</v>
      </c>
      <c r="U4377" s="2" t="s">
        <v>35</v>
      </c>
      <c r="W4377" s="2" t="s">
        <v>3859</v>
      </c>
      <c r="X4377" s="2" t="s">
        <v>1141</v>
      </c>
      <c r="Y4377" s="70">
        <v>1.38</v>
      </c>
      <c r="Z4377" s="2" t="s">
        <v>2070</v>
      </c>
      <c r="AA4377" s="71"/>
    </row>
    <row r="4378" spans="1:27" ht="14.25" customHeight="1">
      <c r="A4378" s="1">
        <v>2919</v>
      </c>
      <c r="B4378" s="2">
        <v>1</v>
      </c>
      <c r="C4378" s="1" t="s">
        <v>3853</v>
      </c>
      <c r="D4378" s="1" t="s">
        <v>3854</v>
      </c>
      <c r="E4378" s="1">
        <v>2019</v>
      </c>
      <c r="F4378" s="1" t="s">
        <v>3855</v>
      </c>
      <c r="G4378" s="1" t="s">
        <v>3856</v>
      </c>
      <c r="H4378" s="8" t="str">
        <f>HYPERLINK("https://doi.org/"&amp;G4378)</f>
        <v>https://doi.org/10.5194/hess-23-949-2019</v>
      </c>
      <c r="I4378" s="1" t="s">
        <v>3857</v>
      </c>
      <c r="J4378" s="1" t="s">
        <v>3731</v>
      </c>
      <c r="K4378" s="2">
        <v>17</v>
      </c>
      <c r="M4378" s="69" t="s">
        <v>3860</v>
      </c>
      <c r="N4378" s="9">
        <f>S4378*Unit_conversion!$C$5</f>
        <v>0.60315105673695268</v>
      </c>
      <c r="R4378" s="61"/>
      <c r="S4378" s="15">
        <f>Y4378*Unit_conversion!$C$2</f>
        <v>17.129629629629626</v>
      </c>
      <c r="U4378" s="2" t="s">
        <v>35</v>
      </c>
      <c r="W4378" s="2" t="s">
        <v>3859</v>
      </c>
      <c r="X4378" s="2" t="s">
        <v>1141</v>
      </c>
      <c r="Y4378" s="70">
        <v>1.48</v>
      </c>
      <c r="Z4378" s="2" t="s">
        <v>2070</v>
      </c>
      <c r="AA4378" s="71"/>
    </row>
    <row r="4379" spans="1:27" ht="14.25" customHeight="1">
      <c r="A4379" s="1">
        <v>2919</v>
      </c>
      <c r="B4379" s="2">
        <v>1</v>
      </c>
      <c r="C4379" s="1" t="s">
        <v>3853</v>
      </c>
      <c r="D4379" s="1" t="s">
        <v>3854</v>
      </c>
      <c r="E4379" s="1">
        <v>2019</v>
      </c>
      <c r="F4379" s="1" t="s">
        <v>3855</v>
      </c>
      <c r="G4379" s="1" t="s">
        <v>3856</v>
      </c>
      <c r="H4379" s="8" t="str">
        <f>HYPERLINK("https://doi.org/"&amp;G4379)</f>
        <v>https://doi.org/10.5194/hess-23-949-2019</v>
      </c>
      <c r="I4379" s="1" t="s">
        <v>3857</v>
      </c>
      <c r="J4379" s="1" t="s">
        <v>3731</v>
      </c>
      <c r="K4379" s="2">
        <v>17</v>
      </c>
      <c r="M4379" s="69" t="s">
        <v>3860</v>
      </c>
      <c r="N4379" s="9">
        <f>S4379*Unit_conversion!$C$5</f>
        <v>0.36678104801571454</v>
      </c>
      <c r="R4379" s="61"/>
      <c r="S4379" s="15">
        <f>Y4379*Unit_conversion!$C$2</f>
        <v>10.416666666666666</v>
      </c>
      <c r="U4379" s="2" t="s">
        <v>35</v>
      </c>
      <c r="W4379" s="2" t="s">
        <v>3859</v>
      </c>
      <c r="X4379" s="2" t="s">
        <v>1141</v>
      </c>
      <c r="Y4379" s="70">
        <v>0.9</v>
      </c>
      <c r="Z4379" s="2" t="s">
        <v>2070</v>
      </c>
      <c r="AA4379" s="71"/>
    </row>
    <row r="4380" spans="1:27" ht="14.25" customHeight="1">
      <c r="A4380" s="1">
        <v>2919</v>
      </c>
      <c r="B4380" s="2">
        <v>1</v>
      </c>
      <c r="C4380" s="1" t="s">
        <v>3853</v>
      </c>
      <c r="D4380" s="1" t="s">
        <v>3854</v>
      </c>
      <c r="E4380" s="1">
        <v>2019</v>
      </c>
      <c r="F4380" s="1" t="s">
        <v>3855</v>
      </c>
      <c r="G4380" s="1" t="s">
        <v>3856</v>
      </c>
      <c r="H4380" s="8" t="str">
        <f>HYPERLINK("https://doi.org/"&amp;G4380)</f>
        <v>https://doi.org/10.5194/hess-23-949-2019</v>
      </c>
      <c r="I4380" s="1" t="s">
        <v>3857</v>
      </c>
      <c r="J4380" s="1" t="s">
        <v>3731</v>
      </c>
      <c r="K4380" s="2">
        <v>17</v>
      </c>
      <c r="M4380" s="69" t="s">
        <v>3860</v>
      </c>
      <c r="N4380" s="9">
        <f>S4380*Unit_conversion!$C$5</f>
        <v>0.65205519647238142</v>
      </c>
      <c r="R4380" s="61"/>
      <c r="S4380" s="15">
        <f>Y4380*Unit_conversion!$C$2</f>
        <v>18.518518518518515</v>
      </c>
      <c r="U4380" s="2" t="s">
        <v>35</v>
      </c>
      <c r="W4380" s="2" t="s">
        <v>3859</v>
      </c>
      <c r="X4380" s="2" t="s">
        <v>1141</v>
      </c>
      <c r="Y4380" s="70">
        <v>1.6</v>
      </c>
      <c r="Z4380" s="2" t="s">
        <v>2070</v>
      </c>
      <c r="AA4380" s="69"/>
    </row>
    <row r="4381" spans="1:27" ht="14.25" customHeight="1">
      <c r="A4381" s="1">
        <v>2919</v>
      </c>
      <c r="B4381" s="2">
        <v>1</v>
      </c>
      <c r="C4381" s="1" t="s">
        <v>3853</v>
      </c>
      <c r="D4381" s="1" t="s">
        <v>3854</v>
      </c>
      <c r="E4381" s="1">
        <v>2019</v>
      </c>
      <c r="F4381" s="1" t="s">
        <v>3855</v>
      </c>
      <c r="G4381" s="1" t="s">
        <v>3856</v>
      </c>
      <c r="H4381" s="8" t="str">
        <f>HYPERLINK("https://doi.org/"&amp;G4381)</f>
        <v>https://doi.org/10.5194/hess-23-949-2019</v>
      </c>
      <c r="I4381" s="1" t="s">
        <v>3857</v>
      </c>
      <c r="J4381" s="1" t="s">
        <v>3731</v>
      </c>
      <c r="K4381" s="2">
        <v>1</v>
      </c>
      <c r="M4381" s="69" t="s">
        <v>3858</v>
      </c>
      <c r="N4381" s="9">
        <f>S4381*Unit_conversion!$C$5</f>
        <v>0.63575381656057184</v>
      </c>
      <c r="R4381" s="61"/>
      <c r="S4381" s="15">
        <f>Y4381*Unit_conversion!$C$2</f>
        <v>18.055555555555554</v>
      </c>
      <c r="U4381" s="2" t="s">
        <v>35</v>
      </c>
      <c r="W4381" s="2" t="s">
        <v>3861</v>
      </c>
      <c r="X4381" s="2" t="s">
        <v>1141</v>
      </c>
      <c r="Y4381" s="69">
        <v>1.56</v>
      </c>
      <c r="Z4381" s="2" t="s">
        <v>2070</v>
      </c>
    </row>
    <row r="4382" spans="1:27" ht="14.25" customHeight="1">
      <c r="A4382" s="1">
        <v>2919</v>
      </c>
      <c r="B4382" s="2">
        <v>1</v>
      </c>
      <c r="C4382" s="1" t="s">
        <v>3853</v>
      </c>
      <c r="D4382" s="1" t="s">
        <v>3854</v>
      </c>
      <c r="E4382" s="1">
        <v>2019</v>
      </c>
      <c r="F4382" s="1" t="s">
        <v>3855</v>
      </c>
      <c r="G4382" s="1" t="s">
        <v>3856</v>
      </c>
      <c r="H4382" s="8" t="str">
        <f>HYPERLINK("https://doi.org/"&amp;G4382)</f>
        <v>https://doi.org/10.5194/hess-23-949-2019</v>
      </c>
      <c r="I4382" s="1" t="s">
        <v>3857</v>
      </c>
      <c r="J4382" s="1" t="s">
        <v>3731</v>
      </c>
      <c r="K4382" s="2">
        <v>1</v>
      </c>
      <c r="M4382" s="69" t="s">
        <v>3860</v>
      </c>
      <c r="N4382" s="9">
        <f>S4382*Unit_conversion!$C$5</f>
        <v>0.42791122268500031</v>
      </c>
      <c r="R4382" s="61"/>
      <c r="S4382" s="15">
        <f>Y4382*Unit_conversion!$C$2</f>
        <v>12.152777777777777</v>
      </c>
      <c r="U4382" s="2" t="s">
        <v>35</v>
      </c>
      <c r="W4382" s="2" t="s">
        <v>3861</v>
      </c>
      <c r="X4382" s="2" t="s">
        <v>1141</v>
      </c>
      <c r="Y4382" s="69">
        <v>1.05</v>
      </c>
      <c r="Z4382" s="2" t="s">
        <v>2070</v>
      </c>
    </row>
    <row r="4383" spans="1:27" ht="14.25" customHeight="1">
      <c r="A4383" s="1">
        <v>2919</v>
      </c>
      <c r="B4383" s="2">
        <v>1</v>
      </c>
      <c r="C4383" s="1" t="s">
        <v>3853</v>
      </c>
      <c r="D4383" s="1" t="s">
        <v>3854</v>
      </c>
      <c r="E4383" s="1">
        <v>2019</v>
      </c>
      <c r="F4383" s="1" t="s">
        <v>3855</v>
      </c>
      <c r="G4383" s="1" t="s">
        <v>3856</v>
      </c>
      <c r="H4383" s="8" t="str">
        <f>HYPERLINK("https://doi.org/"&amp;G4383)</f>
        <v>https://doi.org/10.5194/hess-23-949-2019</v>
      </c>
      <c r="I4383" s="1" t="s">
        <v>3857</v>
      </c>
      <c r="J4383" s="1" t="s">
        <v>3731</v>
      </c>
      <c r="K4383" s="2">
        <v>1</v>
      </c>
      <c r="M4383" s="69" t="s">
        <v>3858</v>
      </c>
      <c r="N4383" s="9">
        <f>S4383*Unit_conversion!$C$5</f>
        <v>0.78246623576685759</v>
      </c>
      <c r="R4383" s="61"/>
      <c r="S4383" s="15">
        <f>Y4383*Unit_conversion!$C$2</f>
        <v>22.222222222222218</v>
      </c>
      <c r="U4383" s="2" t="s">
        <v>35</v>
      </c>
      <c r="W4383" s="2" t="s">
        <v>3862</v>
      </c>
      <c r="X4383" s="2" t="s">
        <v>1141</v>
      </c>
      <c r="Y4383" s="69">
        <v>1.92</v>
      </c>
      <c r="Z4383" s="2" t="s">
        <v>2070</v>
      </c>
    </row>
    <row r="4384" spans="1:27" ht="14.25" customHeight="1">
      <c r="A4384" s="1">
        <v>2919</v>
      </c>
      <c r="B4384" s="2">
        <v>1</v>
      </c>
      <c r="C4384" s="1" t="s">
        <v>3853</v>
      </c>
      <c r="D4384" s="1" t="s">
        <v>3854</v>
      </c>
      <c r="E4384" s="1">
        <v>2019</v>
      </c>
      <c r="F4384" s="1" t="s">
        <v>3855</v>
      </c>
      <c r="G4384" s="1" t="s">
        <v>3856</v>
      </c>
      <c r="H4384" s="8" t="str">
        <f>HYPERLINK("https://doi.org/"&amp;G4384)</f>
        <v>https://doi.org/10.5194/hess-23-949-2019</v>
      </c>
      <c r="I4384" s="1" t="s">
        <v>3857</v>
      </c>
      <c r="J4384" s="1" t="s">
        <v>3731</v>
      </c>
      <c r="K4384" s="2">
        <v>1</v>
      </c>
      <c r="M4384" s="69" t="s">
        <v>3860</v>
      </c>
      <c r="N4384" s="9">
        <f>S4384*Unit_conversion!$C$5</f>
        <v>0.53794553708971471</v>
      </c>
      <c r="R4384" s="61"/>
      <c r="S4384" s="15">
        <f>Y4384*Unit_conversion!$C$2</f>
        <v>15.277777777777777</v>
      </c>
      <c r="U4384" s="2" t="s">
        <v>35</v>
      </c>
      <c r="W4384" s="2" t="s">
        <v>3862</v>
      </c>
      <c r="X4384" s="2" t="s">
        <v>1141</v>
      </c>
      <c r="Y4384" s="69">
        <v>1.32</v>
      </c>
      <c r="Z4384" s="2" t="s">
        <v>2070</v>
      </c>
    </row>
    <row r="4385" spans="1:26" ht="14.25" customHeight="1">
      <c r="A4385" s="1">
        <v>2919</v>
      </c>
      <c r="B4385" s="2">
        <v>1</v>
      </c>
      <c r="C4385" s="1" t="s">
        <v>3853</v>
      </c>
      <c r="D4385" s="1" t="s">
        <v>3854</v>
      </c>
      <c r="E4385" s="1">
        <v>2019</v>
      </c>
      <c r="F4385" s="1" t="s">
        <v>3855</v>
      </c>
      <c r="G4385" s="1" t="s">
        <v>3856</v>
      </c>
      <c r="H4385" s="8" t="str">
        <f>HYPERLINK("https://doi.org/"&amp;G4385)</f>
        <v>https://doi.org/10.5194/hess-23-949-2019</v>
      </c>
      <c r="I4385" s="1" t="s">
        <v>3857</v>
      </c>
      <c r="J4385" s="1" t="s">
        <v>3731</v>
      </c>
      <c r="K4385" s="2">
        <v>1</v>
      </c>
      <c r="M4385" s="69" t="s">
        <v>3858</v>
      </c>
      <c r="N4385" s="9">
        <f>S4385*Unit_conversion!$C$5</f>
        <v>0.83544572048023857</v>
      </c>
      <c r="R4385" s="61"/>
      <c r="S4385" s="15">
        <f>Y4385*Unit_conversion!$C$2</f>
        <v>23.726851851851848</v>
      </c>
      <c r="U4385" s="2" t="s">
        <v>35</v>
      </c>
      <c r="W4385" s="2" t="s">
        <v>3863</v>
      </c>
      <c r="X4385" s="2" t="s">
        <v>1141</v>
      </c>
      <c r="Y4385" s="69">
        <v>2.0499999999999998</v>
      </c>
      <c r="Z4385" s="2" t="s">
        <v>2070</v>
      </c>
    </row>
    <row r="4386" spans="1:26" ht="14.25" customHeight="1">
      <c r="A4386" s="1">
        <v>2919</v>
      </c>
      <c r="B4386" s="2">
        <v>1</v>
      </c>
      <c r="C4386" s="1" t="s">
        <v>3853</v>
      </c>
      <c r="D4386" s="1" t="s">
        <v>3854</v>
      </c>
      <c r="E4386" s="1">
        <v>2019</v>
      </c>
      <c r="F4386" s="1" t="s">
        <v>3855</v>
      </c>
      <c r="G4386" s="1" t="s">
        <v>3856</v>
      </c>
      <c r="H4386" s="8" t="str">
        <f>HYPERLINK("https://doi.org/"&amp;G4386)</f>
        <v>https://doi.org/10.5194/hess-23-949-2019</v>
      </c>
      <c r="I4386" s="1" t="s">
        <v>3857</v>
      </c>
      <c r="J4386" s="1" t="s">
        <v>3731</v>
      </c>
      <c r="K4386" s="2">
        <v>1</v>
      </c>
      <c r="M4386" s="69" t="s">
        <v>3860</v>
      </c>
      <c r="N4386" s="9">
        <f>S4386*Unit_conversion!$C$5</f>
        <v>0.55424691700152429</v>
      </c>
      <c r="R4386" s="61"/>
      <c r="S4386" s="15">
        <f>Y4386*Unit_conversion!$C$2</f>
        <v>15.74074074074074</v>
      </c>
      <c r="U4386" s="2" t="s">
        <v>35</v>
      </c>
      <c r="W4386" s="2" t="s">
        <v>3863</v>
      </c>
      <c r="X4386" s="2" t="s">
        <v>1141</v>
      </c>
      <c r="Y4386" s="69">
        <v>1.36</v>
      </c>
      <c r="Z4386" s="2" t="s">
        <v>2070</v>
      </c>
    </row>
    <row r="4387" spans="1:26" ht="14.25" customHeight="1">
      <c r="A4387" s="1">
        <v>2919</v>
      </c>
      <c r="B4387" s="2">
        <v>1</v>
      </c>
      <c r="C4387" s="1" t="s">
        <v>3853</v>
      </c>
      <c r="D4387" s="1" t="s">
        <v>3854</v>
      </c>
      <c r="E4387" s="1">
        <v>2019</v>
      </c>
      <c r="F4387" s="1" t="s">
        <v>3855</v>
      </c>
      <c r="G4387" s="1" t="s">
        <v>3856</v>
      </c>
      <c r="H4387" s="8" t="str">
        <f>HYPERLINK("https://doi.org/"&amp;G4387)</f>
        <v>https://doi.org/10.5194/hess-23-949-2019</v>
      </c>
      <c r="I4387" s="1" t="s">
        <v>3857</v>
      </c>
      <c r="J4387" s="1" t="s">
        <v>3731</v>
      </c>
      <c r="K4387" s="2">
        <v>1</v>
      </c>
      <c r="M4387" s="69" t="s">
        <v>3858</v>
      </c>
      <c r="N4387" s="9">
        <f>S4387*Unit_conversion!$C$5</f>
        <v>2.1843849081824778</v>
      </c>
      <c r="R4387" s="61"/>
      <c r="S4387" s="15">
        <f>Y4387*Unit_conversion!$C$2</f>
        <v>62.037037037037031</v>
      </c>
      <c r="U4387" s="2" t="s">
        <v>35</v>
      </c>
      <c r="W4387" s="2" t="s">
        <v>3519</v>
      </c>
      <c r="X4387" s="2" t="s">
        <v>1141</v>
      </c>
      <c r="Y4387" s="69">
        <v>5.36</v>
      </c>
      <c r="Z4387" s="2" t="s">
        <v>2070</v>
      </c>
    </row>
    <row r="4388" spans="1:26" ht="14.25" customHeight="1">
      <c r="A4388" s="1">
        <v>2919</v>
      </c>
      <c r="B4388" s="2">
        <v>1</v>
      </c>
      <c r="C4388" s="1" t="s">
        <v>3853</v>
      </c>
      <c r="D4388" s="1" t="s">
        <v>3854</v>
      </c>
      <c r="E4388" s="1">
        <v>2019</v>
      </c>
      <c r="F4388" s="1" t="s">
        <v>3855</v>
      </c>
      <c r="G4388" s="1" t="s">
        <v>3856</v>
      </c>
      <c r="H4388" s="8" t="str">
        <f>HYPERLINK("https://doi.org/"&amp;G4388)</f>
        <v>https://doi.org/10.5194/hess-23-949-2019</v>
      </c>
      <c r="I4388" s="1" t="s">
        <v>3857</v>
      </c>
      <c r="J4388" s="1" t="s">
        <v>3731</v>
      </c>
      <c r="K4388" s="2">
        <v>1</v>
      </c>
      <c r="M4388" s="69" t="s">
        <v>3860</v>
      </c>
      <c r="N4388" s="9">
        <f>S4388*Unit_conversion!$C$5</f>
        <v>1.1084938340030486</v>
      </c>
      <c r="R4388" s="61"/>
      <c r="S4388" s="15">
        <f>Y4388*Unit_conversion!$C$2</f>
        <v>31.481481481481481</v>
      </c>
      <c r="U4388" s="2" t="s">
        <v>35</v>
      </c>
      <c r="W4388" s="2" t="s">
        <v>3519</v>
      </c>
      <c r="X4388" s="2" t="s">
        <v>1141</v>
      </c>
      <c r="Y4388" s="69">
        <v>2.72</v>
      </c>
      <c r="Z4388" s="2" t="s">
        <v>2070</v>
      </c>
    </row>
    <row r="4389" spans="1:26" ht="14.25" customHeight="1">
      <c r="A4389" s="1">
        <v>2919</v>
      </c>
      <c r="B4389" s="2">
        <v>1</v>
      </c>
      <c r="C4389" s="1" t="s">
        <v>3853</v>
      </c>
      <c r="D4389" s="1" t="s">
        <v>3854</v>
      </c>
      <c r="E4389" s="1">
        <v>2019</v>
      </c>
      <c r="F4389" s="1" t="s">
        <v>3855</v>
      </c>
      <c r="G4389" s="1" t="s">
        <v>3856</v>
      </c>
      <c r="H4389" s="8" t="str">
        <f>HYPERLINK("https://doi.org/"&amp;G4389)</f>
        <v>https://doi.org/10.5194/hess-23-949-2019</v>
      </c>
      <c r="I4389" s="1" t="s">
        <v>3857</v>
      </c>
      <c r="J4389" s="1" t="s">
        <v>3731</v>
      </c>
      <c r="K4389" s="2">
        <v>1</v>
      </c>
      <c r="M4389" s="69" t="s">
        <v>3858</v>
      </c>
      <c r="N4389" s="9">
        <f>S4389*Unit_conversion!$C$5</f>
        <v>0.95363072484085776</v>
      </c>
      <c r="R4389" s="61"/>
      <c r="S4389" s="15">
        <f>Y4389*Unit_conversion!$C$2</f>
        <v>27.083333333333329</v>
      </c>
      <c r="U4389" s="2" t="s">
        <v>35</v>
      </c>
      <c r="W4389" s="2" t="s">
        <v>3864</v>
      </c>
      <c r="X4389" s="2" t="s">
        <v>1141</v>
      </c>
      <c r="Y4389" s="69">
        <v>2.34</v>
      </c>
      <c r="Z4389" s="2" t="s">
        <v>2070</v>
      </c>
    </row>
    <row r="4390" spans="1:26" ht="14.25" customHeight="1">
      <c r="A4390" s="1">
        <v>2919</v>
      </c>
      <c r="B4390" s="2">
        <v>1</v>
      </c>
      <c r="C4390" s="1" t="s">
        <v>3853</v>
      </c>
      <c r="D4390" s="1" t="s">
        <v>3854</v>
      </c>
      <c r="E4390" s="1">
        <v>2019</v>
      </c>
      <c r="F4390" s="1" t="s">
        <v>3855</v>
      </c>
      <c r="G4390" s="1" t="s">
        <v>3856</v>
      </c>
      <c r="H4390" s="8" t="str">
        <f>HYPERLINK("https://doi.org/"&amp;G4390)</f>
        <v>https://doi.org/10.5194/hess-23-949-2019</v>
      </c>
      <c r="I4390" s="1" t="s">
        <v>3857</v>
      </c>
      <c r="J4390" s="1" t="s">
        <v>3731</v>
      </c>
      <c r="K4390" s="2">
        <v>1</v>
      </c>
      <c r="M4390" s="69" t="s">
        <v>3860</v>
      </c>
      <c r="N4390" s="9">
        <f>S4390*Unit_conversion!$C$5</f>
        <v>0.87212382528181009</v>
      </c>
      <c r="R4390" s="61"/>
      <c r="S4390" s="15">
        <f>Y4390*Unit_conversion!$C$2</f>
        <v>24.768518518518515</v>
      </c>
      <c r="U4390" s="2" t="s">
        <v>35</v>
      </c>
      <c r="W4390" s="2" t="s">
        <v>3864</v>
      </c>
      <c r="X4390" s="2" t="s">
        <v>1141</v>
      </c>
      <c r="Y4390" s="69">
        <v>2.14</v>
      </c>
      <c r="Z4390" s="2" t="s">
        <v>2070</v>
      </c>
    </row>
    <row r="4391" spans="1:26" ht="14.25" customHeight="1">
      <c r="A4391" s="1">
        <v>2919</v>
      </c>
      <c r="B4391" s="2">
        <v>1</v>
      </c>
      <c r="C4391" s="1" t="s">
        <v>3853</v>
      </c>
      <c r="D4391" s="1" t="s">
        <v>3854</v>
      </c>
      <c r="E4391" s="1">
        <v>2019</v>
      </c>
      <c r="F4391" s="1" t="s">
        <v>3855</v>
      </c>
      <c r="G4391" s="1" t="s">
        <v>3856</v>
      </c>
      <c r="H4391" s="8" t="str">
        <f>HYPERLINK("https://doi.org/"&amp;G4391)</f>
        <v>https://doi.org/10.5194/hess-23-949-2019</v>
      </c>
      <c r="I4391" s="1" t="s">
        <v>3857</v>
      </c>
      <c r="J4391" s="1" t="s">
        <v>3731</v>
      </c>
      <c r="K4391" s="2">
        <v>1</v>
      </c>
      <c r="M4391" s="69" t="s">
        <v>3858</v>
      </c>
      <c r="N4391" s="9">
        <f>S4391*Unit_conversion!$C$5</f>
        <v>0.61537709167081001</v>
      </c>
      <c r="R4391" s="61"/>
      <c r="S4391" s="15">
        <f>Y4391*Unit_conversion!$C$2</f>
        <v>17.476851851851851</v>
      </c>
      <c r="U4391" s="2" t="s">
        <v>35</v>
      </c>
      <c r="W4391" s="2" t="s">
        <v>3865</v>
      </c>
      <c r="X4391" s="2" t="s">
        <v>1141</v>
      </c>
      <c r="Y4391" s="69">
        <v>1.51</v>
      </c>
      <c r="Z4391" s="2" t="s">
        <v>2070</v>
      </c>
    </row>
    <row r="4392" spans="1:26" ht="14.25" customHeight="1">
      <c r="A4392" s="1">
        <v>2919</v>
      </c>
      <c r="B4392" s="2">
        <v>1</v>
      </c>
      <c r="C4392" s="1" t="s">
        <v>3853</v>
      </c>
      <c r="D4392" s="1" t="s">
        <v>3854</v>
      </c>
      <c r="E4392" s="1">
        <v>2019</v>
      </c>
      <c r="F4392" s="1" t="s">
        <v>3855</v>
      </c>
      <c r="G4392" s="1" t="s">
        <v>3856</v>
      </c>
      <c r="H4392" s="8" t="str">
        <f>HYPERLINK("https://doi.org/"&amp;G4392)</f>
        <v>https://doi.org/10.5194/hess-23-949-2019</v>
      </c>
      <c r="I4392" s="1" t="s">
        <v>3857</v>
      </c>
      <c r="J4392" s="1" t="s">
        <v>3731</v>
      </c>
      <c r="K4392" s="2">
        <v>1</v>
      </c>
      <c r="M4392" s="69" t="s">
        <v>3860</v>
      </c>
      <c r="N4392" s="9">
        <f>S4392*Unit_conversion!$C$5</f>
        <v>0.59500036678104795</v>
      </c>
      <c r="R4392" s="61"/>
      <c r="S4392" s="15">
        <f>Y4392*Unit_conversion!$C$2</f>
        <v>16.898148148148145</v>
      </c>
      <c r="U4392" s="2" t="s">
        <v>35</v>
      </c>
      <c r="W4392" s="2" t="s">
        <v>3865</v>
      </c>
      <c r="X4392" s="2" t="s">
        <v>1141</v>
      </c>
      <c r="Y4392" s="69">
        <v>1.46</v>
      </c>
      <c r="Z4392" s="2" t="s">
        <v>2070</v>
      </c>
    </row>
    <row r="4393" spans="1:26" ht="14.25" customHeight="1">
      <c r="A4393" s="1">
        <v>2919</v>
      </c>
      <c r="B4393" s="2">
        <v>1</v>
      </c>
      <c r="C4393" s="1" t="s">
        <v>3853</v>
      </c>
      <c r="D4393" s="1" t="s">
        <v>3854</v>
      </c>
      <c r="E4393" s="1">
        <v>2019</v>
      </c>
      <c r="F4393" s="1" t="s">
        <v>3855</v>
      </c>
      <c r="G4393" s="1" t="s">
        <v>3856</v>
      </c>
      <c r="H4393" s="8" t="str">
        <f>HYPERLINK("https://doi.org/"&amp;G4393)</f>
        <v>https://doi.org/10.5194/hess-23-949-2019</v>
      </c>
      <c r="I4393" s="1" t="s">
        <v>3857</v>
      </c>
      <c r="J4393" s="1" t="s">
        <v>3731</v>
      </c>
      <c r="K4393" s="2">
        <v>1</v>
      </c>
      <c r="M4393" s="69" t="s">
        <v>3858</v>
      </c>
      <c r="N4393" s="9">
        <f>S4393*Unit_conversion!$C$5</f>
        <v>1.0188362444880961</v>
      </c>
      <c r="R4393" s="61"/>
      <c r="S4393" s="15">
        <f>Y4393*Unit_conversion!$C$2</f>
        <v>28.935185185185183</v>
      </c>
      <c r="U4393" s="2" t="s">
        <v>35</v>
      </c>
      <c r="W4393" s="2" t="s">
        <v>3866</v>
      </c>
      <c r="X4393" s="2" t="s">
        <v>1141</v>
      </c>
      <c r="Y4393" s="69">
        <v>2.5</v>
      </c>
      <c r="Z4393" s="2" t="s">
        <v>2070</v>
      </c>
    </row>
    <row r="4394" spans="1:26" ht="14.25" customHeight="1">
      <c r="A4394" s="1">
        <v>2919</v>
      </c>
      <c r="B4394" s="2">
        <v>1</v>
      </c>
      <c r="C4394" s="1" t="s">
        <v>3853</v>
      </c>
      <c r="D4394" s="1" t="s">
        <v>3854</v>
      </c>
      <c r="E4394" s="1">
        <v>2019</v>
      </c>
      <c r="F4394" s="1" t="s">
        <v>3855</v>
      </c>
      <c r="G4394" s="1" t="s">
        <v>3856</v>
      </c>
      <c r="H4394" s="8" t="str">
        <f>HYPERLINK("https://doi.org/"&amp;G4394)</f>
        <v>https://doi.org/10.5194/hess-23-949-2019</v>
      </c>
      <c r="I4394" s="1" t="s">
        <v>3857</v>
      </c>
      <c r="J4394" s="1" t="s">
        <v>3731</v>
      </c>
      <c r="K4394" s="2">
        <v>1</v>
      </c>
      <c r="M4394" s="69" t="s">
        <v>3860</v>
      </c>
      <c r="N4394" s="9">
        <f>S4394*Unit_conversion!$C$5</f>
        <v>0.59092502180309558</v>
      </c>
      <c r="R4394" s="61"/>
      <c r="S4394" s="15">
        <f>Y4394*Unit_conversion!$C$2</f>
        <v>16.782407407407405</v>
      </c>
      <c r="U4394" s="2" t="s">
        <v>35</v>
      </c>
      <c r="W4394" s="2" t="s">
        <v>3866</v>
      </c>
      <c r="X4394" s="2" t="s">
        <v>1141</v>
      </c>
      <c r="Y4394" s="69">
        <v>1.45</v>
      </c>
      <c r="Z4394" s="2" t="s">
        <v>2070</v>
      </c>
    </row>
    <row r="4395" spans="1:26" ht="14.25" customHeight="1">
      <c r="A4395" s="1">
        <v>2919</v>
      </c>
      <c r="B4395" s="2">
        <v>1</v>
      </c>
      <c r="C4395" s="1" t="s">
        <v>3853</v>
      </c>
      <c r="D4395" s="1" t="s">
        <v>3854</v>
      </c>
      <c r="E4395" s="1">
        <v>2019</v>
      </c>
      <c r="F4395" s="1" t="s">
        <v>3855</v>
      </c>
      <c r="G4395" s="1" t="s">
        <v>3856</v>
      </c>
      <c r="H4395" s="8" t="str">
        <f>HYPERLINK("https://doi.org/"&amp;G4395)</f>
        <v>https://doi.org/10.5194/hess-23-949-2019</v>
      </c>
      <c r="I4395" s="1" t="s">
        <v>3857</v>
      </c>
      <c r="J4395" s="1" t="s">
        <v>3731</v>
      </c>
      <c r="K4395" s="2">
        <v>1</v>
      </c>
      <c r="M4395" s="69" t="s">
        <v>3858</v>
      </c>
      <c r="N4395" s="9">
        <f>S4395*Unit_conversion!$C$5</f>
        <v>0.4931167423322384</v>
      </c>
      <c r="R4395" s="61"/>
      <c r="S4395" s="15">
        <f>Y4395*Unit_conversion!$C$2</f>
        <v>14.004629629629628</v>
      </c>
      <c r="U4395" s="2" t="s">
        <v>35</v>
      </c>
      <c r="W4395" s="2" t="s">
        <v>3522</v>
      </c>
      <c r="X4395" s="2" t="s">
        <v>1141</v>
      </c>
      <c r="Y4395" s="69">
        <v>1.21</v>
      </c>
      <c r="Z4395" s="2" t="s">
        <v>2070</v>
      </c>
    </row>
    <row r="4396" spans="1:26" ht="14.25" customHeight="1">
      <c r="A4396" s="1">
        <v>2919</v>
      </c>
      <c r="B4396" s="2">
        <v>1</v>
      </c>
      <c r="C4396" s="1" t="s">
        <v>3853</v>
      </c>
      <c r="D4396" s="1" t="s">
        <v>3854</v>
      </c>
      <c r="E4396" s="1">
        <v>2019</v>
      </c>
      <c r="F4396" s="1" t="s">
        <v>3855</v>
      </c>
      <c r="G4396" s="1" t="s">
        <v>3856</v>
      </c>
      <c r="H4396" s="8" t="str">
        <f>HYPERLINK("https://doi.org/"&amp;G4396)</f>
        <v>https://doi.org/10.5194/hess-23-949-2019</v>
      </c>
      <c r="I4396" s="1" t="s">
        <v>3857</v>
      </c>
      <c r="J4396" s="1" t="s">
        <v>3731</v>
      </c>
      <c r="K4396" s="2">
        <v>1</v>
      </c>
      <c r="M4396" s="69" t="s">
        <v>3860</v>
      </c>
      <c r="N4396" s="9">
        <f>S4396*Unit_conversion!$C$5</f>
        <v>0.20376724889761919</v>
      </c>
      <c r="R4396" s="61"/>
      <c r="S4396" s="15">
        <f>Y4396*Unit_conversion!$C$2</f>
        <v>5.7870370370370363</v>
      </c>
      <c r="U4396" s="2" t="s">
        <v>35</v>
      </c>
      <c r="W4396" s="2" t="s">
        <v>3522</v>
      </c>
      <c r="X4396" s="2" t="s">
        <v>1141</v>
      </c>
      <c r="Y4396" s="69">
        <v>0.5</v>
      </c>
      <c r="Z4396" s="2" t="s">
        <v>2070</v>
      </c>
    </row>
    <row r="4397" spans="1:26" ht="14.25" customHeight="1">
      <c r="A4397" s="1">
        <v>2919</v>
      </c>
      <c r="B4397" s="2">
        <v>1</v>
      </c>
      <c r="C4397" s="1" t="s">
        <v>3853</v>
      </c>
      <c r="D4397" s="1" t="s">
        <v>3854</v>
      </c>
      <c r="E4397" s="1">
        <v>2019</v>
      </c>
      <c r="F4397" s="1" t="s">
        <v>3855</v>
      </c>
      <c r="G4397" s="1" t="s">
        <v>3856</v>
      </c>
      <c r="H4397" s="8" t="str">
        <f>HYPERLINK("https://doi.org/"&amp;G4397)</f>
        <v>https://doi.org/10.5194/hess-23-949-2019</v>
      </c>
      <c r="I4397" s="1" t="s">
        <v>3857</v>
      </c>
      <c r="J4397" s="1" t="s">
        <v>3731</v>
      </c>
      <c r="K4397" s="2">
        <v>1</v>
      </c>
      <c r="M4397" s="69" t="s">
        <v>3858</v>
      </c>
      <c r="N4397" s="9">
        <f>S4397*Unit_conversion!$C$5</f>
        <v>0.68873330127395282</v>
      </c>
      <c r="R4397" s="61"/>
      <c r="S4397" s="15">
        <f>Y4397*Unit_conversion!$C$2</f>
        <v>19.560185185185183</v>
      </c>
      <c r="U4397" s="2" t="s">
        <v>35</v>
      </c>
      <c r="W4397" s="2" t="s">
        <v>3867</v>
      </c>
      <c r="X4397" s="2" t="s">
        <v>1141</v>
      </c>
      <c r="Y4397" s="69">
        <v>1.69</v>
      </c>
      <c r="Z4397" s="2" t="s">
        <v>2070</v>
      </c>
    </row>
    <row r="4398" spans="1:26" ht="14.25" customHeight="1">
      <c r="A4398" s="1">
        <v>2919</v>
      </c>
      <c r="B4398" s="2">
        <v>1</v>
      </c>
      <c r="C4398" s="1" t="s">
        <v>3853</v>
      </c>
      <c r="D4398" s="1" t="s">
        <v>3854</v>
      </c>
      <c r="E4398" s="1">
        <v>2019</v>
      </c>
      <c r="F4398" s="1" t="s">
        <v>3855</v>
      </c>
      <c r="G4398" s="1" t="s">
        <v>3856</v>
      </c>
      <c r="H4398" s="8" t="str">
        <f>HYPERLINK("https://doi.org/"&amp;G4398)</f>
        <v>https://doi.org/10.5194/hess-23-949-2019</v>
      </c>
      <c r="I4398" s="1" t="s">
        <v>3857</v>
      </c>
      <c r="J4398" s="1" t="s">
        <v>3731</v>
      </c>
      <c r="K4398" s="2">
        <v>1</v>
      </c>
      <c r="M4398" s="69" t="s">
        <v>3860</v>
      </c>
      <c r="N4398" s="9">
        <f>S4398*Unit_conversion!$C$5</f>
        <v>0.48496605237633361</v>
      </c>
      <c r="R4398" s="61"/>
      <c r="S4398" s="15">
        <f>Y4398*Unit_conversion!$C$2</f>
        <v>13.773148148148145</v>
      </c>
      <c r="U4398" s="2" t="s">
        <v>35</v>
      </c>
      <c r="W4398" s="2" t="s">
        <v>3867</v>
      </c>
      <c r="X4398" s="2" t="s">
        <v>1141</v>
      </c>
      <c r="Y4398" s="69">
        <v>1.19</v>
      </c>
      <c r="Z4398" s="2" t="s">
        <v>2070</v>
      </c>
    </row>
    <row r="4399" spans="1:26" ht="14.25" customHeight="1">
      <c r="A4399" s="1">
        <v>2919</v>
      </c>
      <c r="B4399" s="2">
        <v>1</v>
      </c>
      <c r="C4399" s="1" t="s">
        <v>3853</v>
      </c>
      <c r="D4399" s="1" t="s">
        <v>3854</v>
      </c>
      <c r="E4399" s="1">
        <v>2019</v>
      </c>
      <c r="F4399" s="1" t="s">
        <v>3855</v>
      </c>
      <c r="G4399" s="1" t="s">
        <v>3856</v>
      </c>
      <c r="H4399" s="8" t="str">
        <f>HYPERLINK("https://doi.org/"&amp;G4399)</f>
        <v>https://doi.org/10.5194/hess-23-949-2019</v>
      </c>
      <c r="I4399" s="1" t="s">
        <v>3857</v>
      </c>
      <c r="J4399" s="1" t="s">
        <v>3731</v>
      </c>
      <c r="K4399" s="2">
        <v>1</v>
      </c>
      <c r="M4399" s="69" t="s">
        <v>3858</v>
      </c>
      <c r="N4399" s="9">
        <f>S4399*Unit_conversion!$C$5</f>
        <v>0.70911002616371477</v>
      </c>
      <c r="R4399" s="61"/>
      <c r="S4399" s="15">
        <f>Y4399*Unit_conversion!$C$2</f>
        <v>20.138888888888886</v>
      </c>
      <c r="U4399" s="2" t="s">
        <v>35</v>
      </c>
      <c r="W4399" s="2" t="s">
        <v>3868</v>
      </c>
      <c r="X4399" s="2" t="s">
        <v>1141</v>
      </c>
      <c r="Y4399" s="69">
        <v>1.74</v>
      </c>
      <c r="Z4399" s="2" t="s">
        <v>2070</v>
      </c>
    </row>
    <row r="4400" spans="1:26" ht="14.25" customHeight="1">
      <c r="A4400" s="1">
        <v>2919</v>
      </c>
      <c r="B4400" s="2">
        <v>1</v>
      </c>
      <c r="C4400" s="1" t="s">
        <v>3853</v>
      </c>
      <c r="D4400" s="1" t="s">
        <v>3854</v>
      </c>
      <c r="E4400" s="1">
        <v>2019</v>
      </c>
      <c r="F4400" s="1" t="s">
        <v>3855</v>
      </c>
      <c r="G4400" s="1" t="s">
        <v>3856</v>
      </c>
      <c r="H4400" s="8" t="str">
        <f>HYPERLINK("https://doi.org/"&amp;G4400)</f>
        <v>https://doi.org/10.5194/hess-23-949-2019</v>
      </c>
      <c r="I4400" s="1" t="s">
        <v>3857</v>
      </c>
      <c r="J4400" s="1" t="s">
        <v>3731</v>
      </c>
      <c r="K4400" s="2">
        <v>1</v>
      </c>
      <c r="M4400" s="69" t="s">
        <v>3860</v>
      </c>
      <c r="N4400" s="9">
        <f>S4400*Unit_conversion!$C$5</f>
        <v>0.48496605237633361</v>
      </c>
      <c r="R4400" s="61"/>
      <c r="S4400" s="15">
        <f>Y4400*Unit_conversion!$C$2</f>
        <v>13.773148148148145</v>
      </c>
      <c r="U4400" s="2" t="s">
        <v>35</v>
      </c>
      <c r="W4400" s="2" t="s">
        <v>3868</v>
      </c>
      <c r="X4400" s="2" t="s">
        <v>1141</v>
      </c>
      <c r="Y4400" s="69">
        <v>1.19</v>
      </c>
      <c r="Z4400" s="2" t="s">
        <v>2070</v>
      </c>
    </row>
    <row r="4401" spans="1:27" ht="14.25" customHeight="1">
      <c r="A4401" s="1">
        <v>2919</v>
      </c>
      <c r="B4401" s="2">
        <v>1</v>
      </c>
      <c r="C4401" s="1" t="s">
        <v>3853</v>
      </c>
      <c r="D4401" s="1" t="s">
        <v>3854</v>
      </c>
      <c r="E4401" s="1">
        <v>2019</v>
      </c>
      <c r="F4401" s="1" t="s">
        <v>3855</v>
      </c>
      <c r="G4401" s="1" t="s">
        <v>3856</v>
      </c>
      <c r="H4401" s="8" t="str">
        <f>HYPERLINK("https://doi.org/"&amp;G4401)</f>
        <v>https://doi.org/10.5194/hess-23-949-2019</v>
      </c>
      <c r="I4401" s="1" t="s">
        <v>3857</v>
      </c>
      <c r="J4401" s="1" t="s">
        <v>3731</v>
      </c>
      <c r="K4401" s="2">
        <v>1</v>
      </c>
      <c r="M4401" s="69" t="s">
        <v>3858</v>
      </c>
      <c r="N4401" s="9">
        <f>S4401*Unit_conversion!$C$5</f>
        <v>0.81099365061252437</v>
      </c>
      <c r="R4401" s="61"/>
      <c r="S4401" s="15">
        <f>Y4401*Unit_conversion!$C$2</f>
        <v>23.032407407407405</v>
      </c>
      <c r="U4401" s="2" t="s">
        <v>35</v>
      </c>
      <c r="W4401" s="2" t="s">
        <v>3869</v>
      </c>
      <c r="X4401" s="2" t="s">
        <v>1141</v>
      </c>
      <c r="Y4401" s="69">
        <v>1.99</v>
      </c>
      <c r="Z4401" s="2" t="s">
        <v>2070</v>
      </c>
    </row>
    <row r="4402" spans="1:27" ht="14.25" customHeight="1">
      <c r="A4402" s="1">
        <v>2919</v>
      </c>
      <c r="B4402" s="2">
        <v>1</v>
      </c>
      <c r="C4402" s="1" t="s">
        <v>3853</v>
      </c>
      <c r="D4402" s="1" t="s">
        <v>3854</v>
      </c>
      <c r="E4402" s="1">
        <v>2019</v>
      </c>
      <c r="F4402" s="1" t="s">
        <v>3855</v>
      </c>
      <c r="G4402" s="1" t="s">
        <v>3856</v>
      </c>
      <c r="H4402" s="8" t="str">
        <f>HYPERLINK("https://doi.org/"&amp;G4402)</f>
        <v>https://doi.org/10.5194/hess-23-949-2019</v>
      </c>
      <c r="I4402" s="1" t="s">
        <v>3857</v>
      </c>
      <c r="J4402" s="1" t="s">
        <v>3731</v>
      </c>
      <c r="K4402" s="2">
        <v>1</v>
      </c>
      <c r="M4402" s="69" t="s">
        <v>3860</v>
      </c>
      <c r="N4402" s="9">
        <f>S4402*Unit_conversion!$C$5</f>
        <v>0.46866467246452409</v>
      </c>
      <c r="R4402" s="61"/>
      <c r="S4402" s="15">
        <f>Y4402*Unit_conversion!$C$2</f>
        <v>13.310185185185183</v>
      </c>
      <c r="U4402" s="2" t="s">
        <v>35</v>
      </c>
      <c r="W4402" s="2" t="s">
        <v>3869</v>
      </c>
      <c r="X4402" s="2" t="s">
        <v>1141</v>
      </c>
      <c r="Y4402" s="69">
        <v>1.1499999999999999</v>
      </c>
      <c r="Z4402" s="2" t="s">
        <v>2070</v>
      </c>
    </row>
    <row r="4403" spans="1:27" ht="14.25" customHeight="1">
      <c r="A4403" s="1">
        <v>2919</v>
      </c>
      <c r="B4403" s="2">
        <v>1</v>
      </c>
      <c r="C4403" s="1" t="s">
        <v>3853</v>
      </c>
      <c r="D4403" s="1" t="s">
        <v>3854</v>
      </c>
      <c r="E4403" s="1">
        <v>2019</v>
      </c>
      <c r="F4403" s="1" t="s">
        <v>3855</v>
      </c>
      <c r="G4403" s="1" t="s">
        <v>3856</v>
      </c>
      <c r="H4403" s="8" t="str">
        <f>HYPERLINK("https://doi.org/"&amp;G4403)</f>
        <v>https://doi.org/10.5194/hess-23-949-2019</v>
      </c>
      <c r="I4403" s="1" t="s">
        <v>3857</v>
      </c>
      <c r="J4403" s="1" t="s">
        <v>3731</v>
      </c>
      <c r="K4403" s="2">
        <v>1</v>
      </c>
      <c r="M4403" s="69" t="s">
        <v>3858</v>
      </c>
      <c r="N4403" s="9">
        <f>S4403*Unit_conversion!$C$5</f>
        <v>1.1614733187164294</v>
      </c>
      <c r="R4403" s="61"/>
      <c r="S4403" s="15">
        <f>Y4403*Unit_conversion!$C$2</f>
        <v>32.986111111111107</v>
      </c>
      <c r="U4403" s="2" t="s">
        <v>35</v>
      </c>
      <c r="W4403" s="2" t="s">
        <v>3870</v>
      </c>
      <c r="X4403" s="2" t="s">
        <v>1141</v>
      </c>
      <c r="Y4403" s="69">
        <v>2.85</v>
      </c>
      <c r="Z4403" s="2" t="s">
        <v>2070</v>
      </c>
    </row>
    <row r="4404" spans="1:27" ht="14.25" customHeight="1">
      <c r="A4404" s="1">
        <v>2919</v>
      </c>
      <c r="B4404" s="2">
        <v>1</v>
      </c>
      <c r="C4404" s="1" t="s">
        <v>3853</v>
      </c>
      <c r="D4404" s="1" t="s">
        <v>3854</v>
      </c>
      <c r="E4404" s="1">
        <v>2019</v>
      </c>
      <c r="F4404" s="1" t="s">
        <v>3855</v>
      </c>
      <c r="G4404" s="1" t="s">
        <v>3856</v>
      </c>
      <c r="H4404" s="8" t="str">
        <f>HYPERLINK("https://doi.org/"&amp;G4404)</f>
        <v>https://doi.org/10.5194/hess-23-949-2019</v>
      </c>
      <c r="I4404" s="1" t="s">
        <v>3857</v>
      </c>
      <c r="J4404" s="1" t="s">
        <v>3731</v>
      </c>
      <c r="K4404" s="2">
        <v>1</v>
      </c>
      <c r="M4404" s="69" t="s">
        <v>3860</v>
      </c>
      <c r="N4404" s="9">
        <f>S4404*Unit_conversion!$C$5</f>
        <v>0.88842520519361978</v>
      </c>
      <c r="R4404" s="61"/>
      <c r="S4404" s="15">
        <f>Y4404*Unit_conversion!$C$2</f>
        <v>25.231481481481481</v>
      </c>
      <c r="U4404" s="2" t="s">
        <v>35</v>
      </c>
      <c r="W4404" s="2" t="s">
        <v>3870</v>
      </c>
      <c r="X4404" s="2" t="s">
        <v>1141</v>
      </c>
      <c r="Y4404" s="69">
        <v>2.1800000000000002</v>
      </c>
      <c r="Z4404" s="2" t="s">
        <v>2070</v>
      </c>
    </row>
    <row r="4405" spans="1:27" ht="14.25" customHeight="1">
      <c r="A4405" s="1">
        <v>2503</v>
      </c>
      <c r="B4405" s="2">
        <v>1</v>
      </c>
      <c r="C4405" s="1" t="s">
        <v>3871</v>
      </c>
      <c r="D4405" s="1" t="s">
        <v>3872</v>
      </c>
      <c r="E4405" s="1">
        <v>2020</v>
      </c>
      <c r="F4405" s="1" t="s">
        <v>3873</v>
      </c>
      <c r="G4405" s="1" t="s">
        <v>3874</v>
      </c>
      <c r="H4405" s="8" t="str">
        <f>HYPERLINK("https://doi.org/"&amp;G4405)</f>
        <v>https://doi.org/10.5194/hess-24-1251-2020</v>
      </c>
      <c r="I4405" s="1" t="s">
        <v>3875</v>
      </c>
      <c r="J4405" s="1" t="s">
        <v>3731</v>
      </c>
      <c r="K4405" s="2">
        <v>12</v>
      </c>
      <c r="M4405" s="2" t="s">
        <v>3876</v>
      </c>
      <c r="N4405" s="9">
        <f>S4405*Unit_conversion!$C$5</f>
        <v>0.91287727506133398</v>
      </c>
      <c r="R4405" s="61"/>
      <c r="S4405" s="15">
        <f>Y4405*Unit_conversion!$C$2</f>
        <v>25.925925925925924</v>
      </c>
      <c r="U4405" s="2" t="s">
        <v>35</v>
      </c>
      <c r="V4405" s="2" t="s">
        <v>29</v>
      </c>
      <c r="X4405" s="2" t="s">
        <v>1141</v>
      </c>
      <c r="Y4405" s="69">
        <v>2.2400000000000002</v>
      </c>
      <c r="Z4405" s="2" t="s">
        <v>2070</v>
      </c>
      <c r="AA4405" s="2"/>
    </row>
    <row r="4406" spans="1:27" ht="14.25" customHeight="1">
      <c r="A4406" s="1">
        <v>2503</v>
      </c>
      <c r="B4406" s="2">
        <v>1</v>
      </c>
      <c r="C4406" s="1" t="s">
        <v>3871</v>
      </c>
      <c r="D4406" s="1" t="s">
        <v>3872</v>
      </c>
      <c r="E4406" s="1">
        <v>2020</v>
      </c>
      <c r="F4406" s="1" t="s">
        <v>3873</v>
      </c>
      <c r="G4406" s="1" t="s">
        <v>3874</v>
      </c>
      <c r="H4406" s="8" t="str">
        <f>HYPERLINK("https://doi.org/"&amp;G4406)</f>
        <v>https://doi.org/10.5194/hess-24-1251-2020</v>
      </c>
      <c r="I4406" s="1" t="s">
        <v>3875</v>
      </c>
      <c r="J4406" s="1" t="s">
        <v>3731</v>
      </c>
      <c r="K4406" s="2">
        <v>12</v>
      </c>
      <c r="M4406" s="2" t="s">
        <v>3877</v>
      </c>
      <c r="N4406" s="9">
        <f>S4406*Unit_conversion!$C$5</f>
        <v>0.93325399995109581</v>
      </c>
      <c r="R4406" s="61"/>
      <c r="S4406" s="15">
        <f>Y4406*Unit_conversion!$C$2</f>
        <v>26.504629629629626</v>
      </c>
      <c r="U4406" s="2" t="s">
        <v>35</v>
      </c>
      <c r="V4406" s="2" t="s">
        <v>29</v>
      </c>
      <c r="X4406" s="2" t="s">
        <v>1141</v>
      </c>
      <c r="Y4406" s="2">
        <v>2.29</v>
      </c>
      <c r="Z4406" s="2" t="s">
        <v>2070</v>
      </c>
      <c r="AA4406" s="2"/>
    </row>
    <row r="4407" spans="1:27" ht="14.25" customHeight="1">
      <c r="A4407" s="1">
        <v>2503</v>
      </c>
      <c r="B4407" s="2">
        <v>1</v>
      </c>
      <c r="C4407" s="1" t="s">
        <v>3871</v>
      </c>
      <c r="D4407" s="1" t="s">
        <v>3872</v>
      </c>
      <c r="E4407" s="1">
        <v>2020</v>
      </c>
      <c r="F4407" s="1" t="s">
        <v>3873</v>
      </c>
      <c r="G4407" s="1" t="s">
        <v>3874</v>
      </c>
      <c r="H4407" s="8" t="str">
        <f>HYPERLINK("https://doi.org/"&amp;G4407)</f>
        <v>https://doi.org/10.5194/hess-24-1251-2020</v>
      </c>
      <c r="I4407" s="1" t="s">
        <v>3875</v>
      </c>
      <c r="J4407" s="1" t="s">
        <v>3731</v>
      </c>
      <c r="K4407" s="2">
        <v>12</v>
      </c>
      <c r="M4407" s="2" t="s">
        <v>3878</v>
      </c>
      <c r="N4407" s="9">
        <f>S4407*Unit_conversion!$C$5</f>
        <v>1.0188362444880961</v>
      </c>
      <c r="R4407" s="61"/>
      <c r="S4407" s="15">
        <f>Y4407*Unit_conversion!$C$2</f>
        <v>28.935185185185183</v>
      </c>
      <c r="U4407" s="2" t="s">
        <v>35</v>
      </c>
      <c r="V4407" s="2" t="s">
        <v>29</v>
      </c>
      <c r="X4407" s="2" t="s">
        <v>1141</v>
      </c>
      <c r="Y4407" s="2">
        <v>2.5</v>
      </c>
      <c r="Z4407" s="2" t="s">
        <v>2070</v>
      </c>
      <c r="AA4407" s="2"/>
    </row>
    <row r="4408" spans="1:27" ht="14.25" customHeight="1">
      <c r="A4408" s="1">
        <v>2503</v>
      </c>
      <c r="B4408" s="2">
        <v>1</v>
      </c>
      <c r="C4408" s="1" t="s">
        <v>3871</v>
      </c>
      <c r="D4408" s="1" t="s">
        <v>3872</v>
      </c>
      <c r="E4408" s="1">
        <v>2020</v>
      </c>
      <c r="F4408" s="1" t="s">
        <v>3873</v>
      </c>
      <c r="G4408" s="1" t="s">
        <v>3874</v>
      </c>
      <c r="H4408" s="8" t="str">
        <f>HYPERLINK("https://doi.org/"&amp;G4408)</f>
        <v>https://doi.org/10.5194/hess-24-1251-2020</v>
      </c>
      <c r="I4408" s="1" t="s">
        <v>3875</v>
      </c>
      <c r="J4408" s="1" t="s">
        <v>3731</v>
      </c>
      <c r="K4408" s="2">
        <v>1</v>
      </c>
      <c r="M4408" s="48" t="s">
        <v>3879</v>
      </c>
      <c r="N4408" s="9">
        <f>S4408*Unit_conversion!$C$5</f>
        <v>0.89250055017157193</v>
      </c>
      <c r="R4408" s="61"/>
      <c r="S4408" s="15">
        <f>Y4408*Unit_conversion!$C$2</f>
        <v>25.347222222222218</v>
      </c>
      <c r="U4408" s="2" t="s">
        <v>35</v>
      </c>
      <c r="V4408" s="2" t="s">
        <v>29</v>
      </c>
      <c r="W4408" s="2" t="s">
        <v>1655</v>
      </c>
      <c r="X4408" s="2" t="s">
        <v>1141</v>
      </c>
      <c r="Y4408" s="2">
        <v>2.19</v>
      </c>
      <c r="Z4408" s="2" t="s">
        <v>2070</v>
      </c>
    </row>
    <row r="4409" spans="1:27" ht="14.25" customHeight="1">
      <c r="A4409" s="1">
        <v>2503</v>
      </c>
      <c r="B4409" s="2">
        <v>1</v>
      </c>
      <c r="C4409" s="1" t="s">
        <v>3871</v>
      </c>
      <c r="D4409" s="1" t="s">
        <v>3872</v>
      </c>
      <c r="E4409" s="1">
        <v>2020</v>
      </c>
      <c r="F4409" s="1" t="s">
        <v>3873</v>
      </c>
      <c r="G4409" s="1" t="s">
        <v>3874</v>
      </c>
      <c r="H4409" s="8" t="str">
        <f>HYPERLINK("https://doi.org/"&amp;G4409)</f>
        <v>https://doi.org/10.5194/hess-24-1251-2020</v>
      </c>
      <c r="I4409" s="1" t="s">
        <v>3875</v>
      </c>
      <c r="J4409" s="1" t="s">
        <v>3731</v>
      </c>
      <c r="K4409" s="2">
        <v>1</v>
      </c>
      <c r="M4409" s="48" t="s">
        <v>3879</v>
      </c>
      <c r="N4409" s="9">
        <f>S4409*Unit_conversion!$C$5</f>
        <v>0.92510330999519108</v>
      </c>
      <c r="R4409" s="61"/>
      <c r="S4409" s="15">
        <f>Y4409*Unit_conversion!$C$2</f>
        <v>26.273148148148145</v>
      </c>
      <c r="U4409" s="2" t="s">
        <v>35</v>
      </c>
      <c r="V4409" s="2" t="s">
        <v>29</v>
      </c>
      <c r="W4409" s="2" t="s">
        <v>1656</v>
      </c>
      <c r="X4409" s="2" t="s">
        <v>1141</v>
      </c>
      <c r="Y4409" s="2">
        <v>2.27</v>
      </c>
      <c r="Z4409" s="2" t="s">
        <v>2070</v>
      </c>
    </row>
    <row r="4410" spans="1:27" ht="14.25" customHeight="1">
      <c r="A4410" s="1">
        <v>2503</v>
      </c>
      <c r="B4410" s="2">
        <v>1</v>
      </c>
      <c r="C4410" s="1" t="s">
        <v>3871</v>
      </c>
      <c r="D4410" s="1" t="s">
        <v>3872</v>
      </c>
      <c r="E4410" s="1">
        <v>2020</v>
      </c>
      <c r="F4410" s="1" t="s">
        <v>3873</v>
      </c>
      <c r="G4410" s="1" t="s">
        <v>3874</v>
      </c>
      <c r="H4410" s="8" t="str">
        <f>HYPERLINK("https://doi.org/"&amp;G4410)</f>
        <v>https://doi.org/10.5194/hess-24-1251-2020</v>
      </c>
      <c r="I4410" s="1" t="s">
        <v>3875</v>
      </c>
      <c r="J4410" s="1" t="s">
        <v>3731</v>
      </c>
      <c r="K4410" s="2">
        <v>1</v>
      </c>
      <c r="M4410" s="48" t="s">
        <v>3879</v>
      </c>
      <c r="N4410" s="9">
        <f>S4410*Unit_conversion!$C$5</f>
        <v>0.86397313532590536</v>
      </c>
      <c r="R4410" s="61"/>
      <c r="S4410" s="15">
        <f>Y4410*Unit_conversion!$C$2</f>
        <v>24.537037037037035</v>
      </c>
      <c r="U4410" s="2" t="s">
        <v>35</v>
      </c>
      <c r="V4410" s="2" t="s">
        <v>29</v>
      </c>
      <c r="W4410" s="2" t="s">
        <v>1657</v>
      </c>
      <c r="X4410" s="2" t="s">
        <v>1141</v>
      </c>
      <c r="Y4410" s="2">
        <v>2.12</v>
      </c>
      <c r="Z4410" s="2" t="s">
        <v>2070</v>
      </c>
    </row>
    <row r="4411" spans="1:27" ht="14.25" customHeight="1">
      <c r="A4411" s="1">
        <v>2467</v>
      </c>
      <c r="B4411" s="2">
        <v>1</v>
      </c>
      <c r="C4411" s="1" t="s">
        <v>3880</v>
      </c>
      <c r="D4411" s="1" t="s">
        <v>3881</v>
      </c>
      <c r="E4411" s="1">
        <v>2020</v>
      </c>
      <c r="F4411" s="1" t="s">
        <v>3882</v>
      </c>
      <c r="G4411" s="1" t="s">
        <v>3883</v>
      </c>
      <c r="H4411" s="8" t="str">
        <f>HYPERLINK("https://doi.org/"&amp;G4411)</f>
        <v>https://doi.org/10.5194/hess-24-1781-2020</v>
      </c>
      <c r="I4411" s="1" t="s">
        <v>3884</v>
      </c>
      <c r="J4411" s="1" t="s">
        <v>3731</v>
      </c>
      <c r="K4411" s="2">
        <v>1</v>
      </c>
      <c r="M4411" s="2" t="s">
        <v>3885</v>
      </c>
      <c r="N4411" s="9">
        <f>S4411*Unit_conversion!$C$5</f>
        <v>3.8379968864364371</v>
      </c>
      <c r="R4411" s="10"/>
      <c r="S4411" s="2">
        <v>109</v>
      </c>
      <c r="U4411" s="2" t="s">
        <v>35</v>
      </c>
      <c r="V4411" s="2" t="s">
        <v>29</v>
      </c>
      <c r="W4411" s="2" t="s">
        <v>3886</v>
      </c>
      <c r="X4411" s="2" t="s">
        <v>1141</v>
      </c>
    </row>
    <row r="4412" spans="1:27" ht="14.25" customHeight="1">
      <c r="A4412" s="1">
        <v>2467</v>
      </c>
      <c r="B4412" s="2">
        <v>1</v>
      </c>
      <c r="C4412" s="1" t="s">
        <v>3880</v>
      </c>
      <c r="D4412" s="1" t="s">
        <v>3881</v>
      </c>
      <c r="E4412" s="1">
        <v>2020</v>
      </c>
      <c r="F4412" s="1" t="s">
        <v>3882</v>
      </c>
      <c r="G4412" s="1" t="s">
        <v>3883</v>
      </c>
      <c r="H4412" s="8" t="str">
        <f>HYPERLINK("https://doi.org/"&amp;G4412)</f>
        <v>https://doi.org/10.5194/hess-24-1781-2020</v>
      </c>
      <c r="I4412" s="1" t="s">
        <v>3884</v>
      </c>
      <c r="J4412" s="1" t="s">
        <v>3731</v>
      </c>
      <c r="K4412" s="2">
        <v>1</v>
      </c>
      <c r="M4412" s="2" t="s">
        <v>3885</v>
      </c>
      <c r="N4412" s="9">
        <f>S4412*Unit_conversion!$C$5</f>
        <v>4.7886933628931692</v>
      </c>
      <c r="R4412" s="10"/>
      <c r="S4412" s="2">
        <v>136</v>
      </c>
      <c r="U4412" s="2" t="s">
        <v>35</v>
      </c>
      <c r="V4412" s="2" t="s">
        <v>29</v>
      </c>
      <c r="W4412" s="2" t="s">
        <v>3886</v>
      </c>
      <c r="X4412" s="2" t="s">
        <v>1141</v>
      </c>
      <c r="Y4412" s="2"/>
    </row>
    <row r="4413" spans="1:27" ht="14.25" customHeight="1">
      <c r="A4413" s="1">
        <v>2467</v>
      </c>
      <c r="B4413" s="2">
        <v>1</v>
      </c>
      <c r="C4413" s="1" t="s">
        <v>3880</v>
      </c>
      <c r="D4413" s="1" t="s">
        <v>3881</v>
      </c>
      <c r="E4413" s="1">
        <v>2020</v>
      </c>
      <c r="F4413" s="1" t="s">
        <v>3882</v>
      </c>
      <c r="G4413" s="1" t="s">
        <v>3883</v>
      </c>
      <c r="H4413" s="8" t="str">
        <f>HYPERLINK("https://doi.org/"&amp;G4413)</f>
        <v>https://doi.org/10.5194/hess-24-1781-2020</v>
      </c>
      <c r="I4413" s="1" t="s">
        <v>3884</v>
      </c>
      <c r="J4413" s="1" t="s">
        <v>3731</v>
      </c>
      <c r="K4413" s="2">
        <v>1</v>
      </c>
      <c r="M4413" s="2" t="s">
        <v>3885</v>
      </c>
      <c r="N4413" s="9">
        <f>S4413*Unit_conversion!$C$5</f>
        <v>3.0281443324177397</v>
      </c>
      <c r="R4413" s="10"/>
      <c r="S4413" s="2">
        <v>86</v>
      </c>
      <c r="U4413" s="2" t="s">
        <v>35</v>
      </c>
      <c r="V4413" s="2" t="s">
        <v>29</v>
      </c>
      <c r="W4413" s="2" t="s">
        <v>3886</v>
      </c>
      <c r="X4413" s="2" t="s">
        <v>1141</v>
      </c>
      <c r="Y4413" s="2"/>
    </row>
    <row r="4414" spans="1:27" ht="14.25" customHeight="1">
      <c r="A4414" s="1">
        <v>2467</v>
      </c>
      <c r="B4414" s="2">
        <v>1</v>
      </c>
      <c r="C4414" s="1" t="s">
        <v>3880</v>
      </c>
      <c r="D4414" s="1" t="s">
        <v>3881</v>
      </c>
      <c r="E4414" s="1">
        <v>2020</v>
      </c>
      <c r="F4414" s="1" t="s">
        <v>3882</v>
      </c>
      <c r="G4414" s="1" t="s">
        <v>3883</v>
      </c>
      <c r="H4414" s="8" t="str">
        <f>HYPERLINK("https://doi.org/"&amp;G4414)</f>
        <v>https://doi.org/10.5194/hess-24-1781-2020</v>
      </c>
      <c r="I4414" s="1" t="s">
        <v>3884</v>
      </c>
      <c r="J4414" s="1" t="s">
        <v>3731</v>
      </c>
      <c r="K4414" s="2">
        <v>1</v>
      </c>
      <c r="M4414" s="2" t="s">
        <v>3885</v>
      </c>
      <c r="N4414" s="9">
        <f>S4414*Unit_conversion!$C$5</f>
        <v>3.6267310027793855</v>
      </c>
      <c r="R4414" s="10"/>
      <c r="S4414" s="2">
        <v>103</v>
      </c>
      <c r="U4414" s="2" t="s">
        <v>35</v>
      </c>
      <c r="V4414" s="2" t="s">
        <v>29</v>
      </c>
      <c r="W4414" s="2" t="s">
        <v>3886</v>
      </c>
      <c r="X4414" s="2" t="s">
        <v>1141</v>
      </c>
      <c r="Y4414" s="2"/>
    </row>
    <row r="4415" spans="1:27" ht="14.25" customHeight="1">
      <c r="A4415" s="1">
        <v>2467</v>
      </c>
      <c r="B4415" s="2">
        <v>1</v>
      </c>
      <c r="C4415" s="1" t="s">
        <v>3880</v>
      </c>
      <c r="D4415" s="1" t="s">
        <v>3881</v>
      </c>
      <c r="E4415" s="1">
        <v>2020</v>
      </c>
      <c r="F4415" s="1" t="s">
        <v>3882</v>
      </c>
      <c r="G4415" s="1" t="s">
        <v>3883</v>
      </c>
      <c r="H4415" s="8" t="str">
        <f>HYPERLINK("https://doi.org/"&amp;G4415)</f>
        <v>https://doi.org/10.5194/hess-24-1781-2020</v>
      </c>
      <c r="I4415" s="1" t="s">
        <v>3884</v>
      </c>
      <c r="J4415" s="1" t="s">
        <v>3731</v>
      </c>
      <c r="K4415" s="2">
        <v>1</v>
      </c>
      <c r="M4415" s="2" t="s">
        <v>3887</v>
      </c>
      <c r="N4415" s="9">
        <f>S4415*Unit_conversion!$C$5</f>
        <v>3.3450431579033171</v>
      </c>
      <c r="R4415" s="10"/>
      <c r="S4415" s="2">
        <v>95</v>
      </c>
      <c r="U4415" s="2" t="s">
        <v>35</v>
      </c>
      <c r="V4415" s="2" t="s">
        <v>29</v>
      </c>
      <c r="W4415" s="2" t="s">
        <v>3886</v>
      </c>
      <c r="X4415" s="2" t="s">
        <v>1141</v>
      </c>
      <c r="Y4415" s="2"/>
    </row>
    <row r="4416" spans="1:27" ht="14.25" customHeight="1">
      <c r="A4416" s="1">
        <v>2467</v>
      </c>
      <c r="B4416" s="2">
        <v>1</v>
      </c>
      <c r="C4416" s="1" t="s">
        <v>3880</v>
      </c>
      <c r="D4416" s="1" t="s">
        <v>3881</v>
      </c>
      <c r="E4416" s="1">
        <v>2020</v>
      </c>
      <c r="F4416" s="1" t="s">
        <v>3882</v>
      </c>
      <c r="G4416" s="1" t="s">
        <v>3883</v>
      </c>
      <c r="H4416" s="8" t="str">
        <f>HYPERLINK("https://doi.org/"&amp;G4416)</f>
        <v>https://doi.org/10.5194/hess-24-1781-2020</v>
      </c>
      <c r="I4416" s="1" t="s">
        <v>3884</v>
      </c>
      <c r="J4416" s="1" t="s">
        <v>3731</v>
      </c>
      <c r="K4416" s="2">
        <v>1</v>
      </c>
      <c r="M4416" s="2" t="s">
        <v>3887</v>
      </c>
      <c r="N4416" s="9">
        <f>S4416*Unit_conversion!$C$5</f>
        <v>2.3239247202275677</v>
      </c>
      <c r="R4416" s="10"/>
      <c r="S4416" s="2">
        <v>66</v>
      </c>
      <c r="U4416" s="2" t="s">
        <v>35</v>
      </c>
      <c r="V4416" s="2" t="s">
        <v>29</v>
      </c>
      <c r="W4416" s="2" t="s">
        <v>3886</v>
      </c>
      <c r="X4416" s="2" t="s">
        <v>1141</v>
      </c>
      <c r="Y4416" s="2"/>
    </row>
    <row r="4417" spans="1:27" ht="14.25" customHeight="1">
      <c r="A4417" s="1">
        <v>2467</v>
      </c>
      <c r="B4417" s="2">
        <v>1</v>
      </c>
      <c r="C4417" s="1" t="s">
        <v>3880</v>
      </c>
      <c r="D4417" s="1" t="s">
        <v>3881</v>
      </c>
      <c r="E4417" s="1">
        <v>2020</v>
      </c>
      <c r="F4417" s="1" t="s">
        <v>3882</v>
      </c>
      <c r="G4417" s="1" t="s">
        <v>3883</v>
      </c>
      <c r="H4417" s="8" t="str">
        <f>HYPERLINK("https://doi.org/"&amp;G4417)</f>
        <v>https://doi.org/10.5194/hess-24-1781-2020</v>
      </c>
      <c r="I4417" s="1" t="s">
        <v>3884</v>
      </c>
      <c r="J4417" s="1" t="s">
        <v>3731</v>
      </c>
      <c r="K4417" s="2">
        <v>1</v>
      </c>
      <c r="M4417" s="2" t="s">
        <v>3887</v>
      </c>
      <c r="N4417" s="9">
        <f>S4417*Unit_conversion!$C$5</f>
        <v>2.3591357008370761</v>
      </c>
      <c r="R4417" s="10"/>
      <c r="S4417" s="2">
        <v>67</v>
      </c>
      <c r="U4417" s="2" t="s">
        <v>35</v>
      </c>
      <c r="V4417" s="2" t="s">
        <v>29</v>
      </c>
      <c r="W4417" s="2" t="s">
        <v>3886</v>
      </c>
      <c r="X4417" s="2" t="s">
        <v>1141</v>
      </c>
      <c r="Y4417" s="2"/>
    </row>
    <row r="4418" spans="1:27" ht="14.25" customHeight="1">
      <c r="A4418" s="1">
        <v>2467</v>
      </c>
      <c r="B4418" s="2">
        <v>1</v>
      </c>
      <c r="C4418" s="1" t="s">
        <v>3880</v>
      </c>
      <c r="D4418" s="1" t="s">
        <v>3881</v>
      </c>
      <c r="E4418" s="1">
        <v>2020</v>
      </c>
      <c r="F4418" s="1" t="s">
        <v>3882</v>
      </c>
      <c r="G4418" s="1" t="s">
        <v>3883</v>
      </c>
      <c r="H4418" s="8" t="str">
        <f>HYPERLINK("https://doi.org/"&amp;G4418)</f>
        <v>https://doi.org/10.5194/hess-24-1781-2020</v>
      </c>
      <c r="I4418" s="1" t="s">
        <v>3884</v>
      </c>
      <c r="J4418" s="1" t="s">
        <v>3731</v>
      </c>
      <c r="K4418" s="2">
        <v>1</v>
      </c>
      <c r="M4418" s="2" t="s">
        <v>3887</v>
      </c>
      <c r="N4418" s="9">
        <f>S4418*Unit_conversion!$C$5</f>
        <v>1.9718149141324814</v>
      </c>
      <c r="R4418" s="10"/>
      <c r="S4418" s="2">
        <v>56</v>
      </c>
      <c r="U4418" s="2" t="s">
        <v>35</v>
      </c>
      <c r="V4418" s="2" t="s">
        <v>29</v>
      </c>
      <c r="W4418" s="2" t="s">
        <v>3886</v>
      </c>
      <c r="X4418" s="2" t="s">
        <v>1141</v>
      </c>
      <c r="Y4418" s="2"/>
    </row>
    <row r="4419" spans="1:27" ht="14.25" customHeight="1">
      <c r="A4419" s="1">
        <v>4332</v>
      </c>
      <c r="B4419" s="2">
        <v>1</v>
      </c>
      <c r="C4419" s="1" t="s">
        <v>3172</v>
      </c>
      <c r="D4419" s="1" t="s">
        <v>3173</v>
      </c>
      <c r="E4419" s="1">
        <v>2021</v>
      </c>
      <c r="F4419" s="1" t="s">
        <v>3174</v>
      </c>
      <c r="G4419" s="1" t="s">
        <v>3175</v>
      </c>
      <c r="H4419" s="8" t="str">
        <f>HYPERLINK("https://doi.org/"&amp;G4419)</f>
        <v>https://doi.org/10.3390/rs13030478</v>
      </c>
      <c r="I4419" s="1" t="s">
        <v>3176</v>
      </c>
      <c r="J4419" s="1" t="s">
        <v>2820</v>
      </c>
      <c r="K4419" s="2">
        <v>1</v>
      </c>
      <c r="L4419" s="2"/>
      <c r="M4419" s="2" t="s">
        <v>65</v>
      </c>
      <c r="N4419" s="15">
        <f t="shared" ref="N4419:N4426" si="89">P4419/R4419</f>
        <v>0.72857142857142854</v>
      </c>
      <c r="O4419" s="21">
        <f t="shared" ref="O4419:O4426" si="90">Q4419/R4419</f>
        <v>2.4045261669024041</v>
      </c>
      <c r="P4419" s="21">
        <v>5.0999999999999996</v>
      </c>
      <c r="Q4419" s="21">
        <f t="shared" ref="Q4419:Q4426" si="91">P4419*100/Y4419</f>
        <v>16.831683168316829</v>
      </c>
      <c r="R4419" s="26">
        <v>7</v>
      </c>
      <c r="S4419" s="15"/>
      <c r="T4419" s="15"/>
      <c r="U4419" s="2" t="s">
        <v>95</v>
      </c>
      <c r="X4419" s="2" t="s">
        <v>28</v>
      </c>
      <c r="Y4419" s="2">
        <v>30.3</v>
      </c>
      <c r="Z4419" s="2" t="s">
        <v>3177</v>
      </c>
      <c r="AA4419" s="2"/>
    </row>
    <row r="4420" spans="1:27" ht="14.25" customHeight="1">
      <c r="A4420" s="1">
        <v>4332</v>
      </c>
      <c r="B4420" s="2">
        <v>1</v>
      </c>
      <c r="C4420" s="1" t="s">
        <v>3172</v>
      </c>
      <c r="D4420" s="1" t="s">
        <v>3173</v>
      </c>
      <c r="E4420" s="1">
        <v>2021</v>
      </c>
      <c r="F4420" s="1" t="s">
        <v>3174</v>
      </c>
      <c r="G4420" s="1" t="s">
        <v>3175</v>
      </c>
      <c r="H4420" s="8" t="str">
        <f>HYPERLINK("https://doi.org/"&amp;G4420)</f>
        <v>https://doi.org/10.3390/rs13030478</v>
      </c>
      <c r="I4420" s="1" t="s">
        <v>3176</v>
      </c>
      <c r="J4420" s="1" t="s">
        <v>2820</v>
      </c>
      <c r="K4420" s="2">
        <v>1</v>
      </c>
      <c r="L4420" s="2"/>
      <c r="M4420" s="2" t="s">
        <v>2675</v>
      </c>
      <c r="N4420" s="15">
        <f t="shared" si="89"/>
        <v>0.7142857142857143</v>
      </c>
      <c r="O4420" s="21">
        <f t="shared" si="90"/>
        <v>2.405002405002405</v>
      </c>
      <c r="P4420" s="21">
        <v>5</v>
      </c>
      <c r="Q4420" s="21">
        <f t="shared" si="91"/>
        <v>16.835016835016834</v>
      </c>
      <c r="R4420" s="26">
        <v>7</v>
      </c>
      <c r="S4420" s="15"/>
      <c r="T4420" s="15"/>
      <c r="U4420" s="2" t="s">
        <v>95</v>
      </c>
      <c r="X4420" s="2" t="s">
        <v>28</v>
      </c>
      <c r="Y4420" s="2">
        <v>29.7</v>
      </c>
      <c r="Z4420" s="2" t="s">
        <v>3177</v>
      </c>
      <c r="AA4420" s="2"/>
    </row>
    <row r="4421" spans="1:27" ht="14.25" customHeight="1">
      <c r="A4421" s="1">
        <v>4332</v>
      </c>
      <c r="B4421" s="2">
        <v>1</v>
      </c>
      <c r="C4421" s="1" t="s">
        <v>3172</v>
      </c>
      <c r="D4421" s="1" t="s">
        <v>3173</v>
      </c>
      <c r="E4421" s="1">
        <v>2021</v>
      </c>
      <c r="F4421" s="1" t="s">
        <v>3174</v>
      </c>
      <c r="G4421" s="1" t="s">
        <v>3175</v>
      </c>
      <c r="H4421" s="8" t="str">
        <f>HYPERLINK("https://doi.org/"&amp;G4421)</f>
        <v>https://doi.org/10.3390/rs13030478</v>
      </c>
      <c r="I4421" s="1" t="s">
        <v>3176</v>
      </c>
      <c r="J4421" s="1" t="s">
        <v>2820</v>
      </c>
      <c r="K4421" s="2">
        <v>1</v>
      </c>
      <c r="L4421" s="2"/>
      <c r="M4421" s="2" t="s">
        <v>3888</v>
      </c>
      <c r="N4421" s="15">
        <f t="shared" si="89"/>
        <v>0.62857142857142867</v>
      </c>
      <c r="O4421" s="21">
        <f t="shared" si="90"/>
        <v>2.4269167126309985</v>
      </c>
      <c r="P4421" s="21">
        <v>4.4000000000000004</v>
      </c>
      <c r="Q4421" s="21">
        <f t="shared" si="91"/>
        <v>16.98841698841699</v>
      </c>
      <c r="R4421" s="26">
        <v>7</v>
      </c>
      <c r="S4421" s="15"/>
      <c r="T4421" s="15"/>
      <c r="U4421" s="2" t="s">
        <v>95</v>
      </c>
      <c r="X4421" s="2" t="s">
        <v>28</v>
      </c>
      <c r="Y4421" s="2">
        <v>25.9</v>
      </c>
      <c r="Z4421" s="2" t="s">
        <v>3177</v>
      </c>
      <c r="AA4421" s="2"/>
    </row>
    <row r="4422" spans="1:27" ht="14.25" customHeight="1">
      <c r="A4422" s="1">
        <v>4332</v>
      </c>
      <c r="B4422" s="2">
        <v>1</v>
      </c>
      <c r="C4422" s="1" t="s">
        <v>3172</v>
      </c>
      <c r="D4422" s="1" t="s">
        <v>3173</v>
      </c>
      <c r="E4422" s="1">
        <v>2021</v>
      </c>
      <c r="F4422" s="1" t="s">
        <v>3174</v>
      </c>
      <c r="G4422" s="1" t="s">
        <v>3175</v>
      </c>
      <c r="H4422" s="8" t="str">
        <f>HYPERLINK("https://doi.org/"&amp;G4422)</f>
        <v>https://doi.org/10.3390/rs13030478</v>
      </c>
      <c r="I4422" s="1" t="s">
        <v>3176</v>
      </c>
      <c r="J4422" s="1" t="s">
        <v>2820</v>
      </c>
      <c r="K4422" s="2">
        <v>1</v>
      </c>
      <c r="L4422" s="2"/>
      <c r="M4422" s="2" t="s">
        <v>3889</v>
      </c>
      <c r="N4422" s="15">
        <f t="shared" si="89"/>
        <v>0.55714285714285716</v>
      </c>
      <c r="O4422" s="21">
        <f t="shared" si="90"/>
        <v>2.4014778325123154</v>
      </c>
      <c r="P4422" s="21">
        <v>3.9</v>
      </c>
      <c r="Q4422" s="21">
        <f t="shared" si="91"/>
        <v>16.810344827586206</v>
      </c>
      <c r="R4422" s="26">
        <v>7</v>
      </c>
      <c r="S4422" s="15"/>
      <c r="T4422" s="15"/>
      <c r="U4422" s="2" t="s">
        <v>95</v>
      </c>
      <c r="X4422" s="2" t="s">
        <v>28</v>
      </c>
      <c r="Y4422" s="2">
        <v>23.2</v>
      </c>
      <c r="Z4422" s="2" t="s">
        <v>3177</v>
      </c>
      <c r="AA4422" s="2"/>
    </row>
    <row r="4423" spans="1:27" ht="14.25" customHeight="1">
      <c r="A4423" s="1">
        <v>4332</v>
      </c>
      <c r="B4423" s="2">
        <v>1</v>
      </c>
      <c r="C4423" s="1" t="s">
        <v>3172</v>
      </c>
      <c r="D4423" s="1" t="s">
        <v>3173</v>
      </c>
      <c r="E4423" s="1">
        <v>2021</v>
      </c>
      <c r="F4423" s="1" t="s">
        <v>3174</v>
      </c>
      <c r="G4423" s="1" t="s">
        <v>3175</v>
      </c>
      <c r="H4423" s="8" t="str">
        <f>HYPERLINK("https://doi.org/"&amp;G4423)</f>
        <v>https://doi.org/10.3390/rs13030478</v>
      </c>
      <c r="I4423" s="1" t="s">
        <v>3176</v>
      </c>
      <c r="J4423" s="1" t="s">
        <v>2820</v>
      </c>
      <c r="K4423" s="2">
        <v>1</v>
      </c>
      <c r="L4423" s="2"/>
      <c r="M4423" s="2" t="s">
        <v>65</v>
      </c>
      <c r="N4423" s="15">
        <f t="shared" si="89"/>
        <v>0.63666666666666671</v>
      </c>
      <c r="O4423" s="21">
        <f t="shared" si="90"/>
        <v>2.4773022049286642</v>
      </c>
      <c r="P4423" s="21">
        <v>19.100000000000001</v>
      </c>
      <c r="Q4423" s="21">
        <f t="shared" si="91"/>
        <v>74.319066147859928</v>
      </c>
      <c r="R4423" s="26">
        <v>30</v>
      </c>
      <c r="S4423" s="15"/>
      <c r="T4423" s="15"/>
      <c r="U4423" s="2" t="s">
        <v>45</v>
      </c>
      <c r="X4423" s="2" t="s">
        <v>28</v>
      </c>
      <c r="Y4423" s="2">
        <v>25.7</v>
      </c>
      <c r="Z4423" s="2" t="s">
        <v>3177</v>
      </c>
      <c r="AA4423" s="2"/>
    </row>
    <row r="4424" spans="1:27" ht="14.25" customHeight="1">
      <c r="A4424" s="1">
        <v>4332</v>
      </c>
      <c r="B4424" s="2">
        <v>1</v>
      </c>
      <c r="C4424" s="1" t="s">
        <v>3172</v>
      </c>
      <c r="D4424" s="1" t="s">
        <v>3173</v>
      </c>
      <c r="E4424" s="1">
        <v>2021</v>
      </c>
      <c r="F4424" s="1" t="s">
        <v>3174</v>
      </c>
      <c r="G4424" s="1" t="s">
        <v>3175</v>
      </c>
      <c r="H4424" s="8" t="str">
        <f>HYPERLINK("https://doi.org/"&amp;G4424)</f>
        <v>https://doi.org/10.3390/rs13030478</v>
      </c>
      <c r="I4424" s="1" t="s">
        <v>3176</v>
      </c>
      <c r="J4424" s="1" t="s">
        <v>2820</v>
      </c>
      <c r="K4424" s="2">
        <v>1</v>
      </c>
      <c r="L4424" s="2"/>
      <c r="M4424" s="2" t="s">
        <v>2675</v>
      </c>
      <c r="N4424" s="15">
        <f t="shared" si="89"/>
        <v>0.62666666666666671</v>
      </c>
      <c r="O4424" s="21">
        <f t="shared" si="90"/>
        <v>2.486772486772487</v>
      </c>
      <c r="P4424" s="21">
        <v>18.8</v>
      </c>
      <c r="Q4424" s="21">
        <f t="shared" si="91"/>
        <v>74.603174603174608</v>
      </c>
      <c r="R4424" s="26">
        <v>30</v>
      </c>
      <c r="S4424" s="15"/>
      <c r="T4424" s="15"/>
      <c r="U4424" s="2" t="s">
        <v>45</v>
      </c>
      <c r="X4424" s="2" t="s">
        <v>28</v>
      </c>
      <c r="Y4424" s="2">
        <v>25.2</v>
      </c>
      <c r="Z4424" s="2" t="s">
        <v>3177</v>
      </c>
      <c r="AA4424" s="2"/>
    </row>
    <row r="4425" spans="1:27" ht="14.25" customHeight="1">
      <c r="A4425" s="1">
        <v>4332</v>
      </c>
      <c r="B4425" s="2">
        <v>1</v>
      </c>
      <c r="C4425" s="1" t="s">
        <v>3172</v>
      </c>
      <c r="D4425" s="1" t="s">
        <v>3173</v>
      </c>
      <c r="E4425" s="1">
        <v>2021</v>
      </c>
      <c r="F4425" s="1" t="s">
        <v>3174</v>
      </c>
      <c r="G4425" s="1" t="s">
        <v>3175</v>
      </c>
      <c r="H4425" s="8" t="str">
        <f>HYPERLINK("https://doi.org/"&amp;G4425)</f>
        <v>https://doi.org/10.3390/rs13030478</v>
      </c>
      <c r="I4425" s="1" t="s">
        <v>3176</v>
      </c>
      <c r="J4425" s="1" t="s">
        <v>2820</v>
      </c>
      <c r="K4425" s="2">
        <v>1</v>
      </c>
      <c r="L4425" s="2"/>
      <c r="M4425" s="2" t="s">
        <v>3888</v>
      </c>
      <c r="N4425" s="15">
        <f t="shared" si="89"/>
        <v>0.6</v>
      </c>
      <c r="O4425" s="21">
        <f t="shared" si="90"/>
        <v>2.4896265560165971</v>
      </c>
      <c r="P4425" s="21">
        <v>18</v>
      </c>
      <c r="Q4425" s="21">
        <f t="shared" si="91"/>
        <v>74.688796680497916</v>
      </c>
      <c r="R4425" s="26">
        <v>30</v>
      </c>
      <c r="S4425" s="15"/>
      <c r="T4425" s="15"/>
      <c r="U4425" s="2" t="s">
        <v>45</v>
      </c>
      <c r="X4425" s="2" t="s">
        <v>28</v>
      </c>
      <c r="Y4425" s="2">
        <v>24.1</v>
      </c>
      <c r="Z4425" s="2" t="s">
        <v>3177</v>
      </c>
      <c r="AA4425" s="2"/>
    </row>
    <row r="4426" spans="1:27" ht="14.25" customHeight="1">
      <c r="A4426" s="1">
        <v>4332</v>
      </c>
      <c r="B4426" s="2">
        <v>1</v>
      </c>
      <c r="C4426" s="1" t="s">
        <v>3172</v>
      </c>
      <c r="D4426" s="1" t="s">
        <v>3173</v>
      </c>
      <c r="E4426" s="1">
        <v>2021</v>
      </c>
      <c r="F4426" s="1" t="s">
        <v>3174</v>
      </c>
      <c r="G4426" s="1" t="s">
        <v>3175</v>
      </c>
      <c r="H4426" s="8" t="str">
        <f>HYPERLINK("https://doi.org/"&amp;G4426)</f>
        <v>https://doi.org/10.3390/rs13030478</v>
      </c>
      <c r="I4426" s="1" t="s">
        <v>3176</v>
      </c>
      <c r="J4426" s="1" t="s">
        <v>2820</v>
      </c>
      <c r="K4426" s="2">
        <v>1</v>
      </c>
      <c r="L4426" s="2"/>
      <c r="M4426" s="2" t="s">
        <v>3889</v>
      </c>
      <c r="N4426" s="15">
        <f t="shared" si="89"/>
        <v>0.51666666666666672</v>
      </c>
      <c r="O4426" s="21">
        <f t="shared" si="90"/>
        <v>2.4720893141945774</v>
      </c>
      <c r="P4426" s="21">
        <v>15.5</v>
      </c>
      <c r="Q4426" s="21">
        <f t="shared" si="91"/>
        <v>74.162679425837325</v>
      </c>
      <c r="R4426" s="26">
        <v>30</v>
      </c>
      <c r="S4426" s="15"/>
      <c r="T4426" s="15"/>
      <c r="U4426" s="2" t="s">
        <v>45</v>
      </c>
      <c r="X4426" s="2" t="s">
        <v>28</v>
      </c>
      <c r="Y4426" s="2">
        <v>20.9</v>
      </c>
      <c r="Z4426" s="2" t="s">
        <v>3177</v>
      </c>
      <c r="AA4426" s="2"/>
    </row>
    <row r="4427" spans="1:27" ht="14.25" customHeight="1">
      <c r="A4427" s="1">
        <v>2467</v>
      </c>
      <c r="B4427" s="2">
        <v>1</v>
      </c>
      <c r="C4427" s="1" t="s">
        <v>3880</v>
      </c>
      <c r="D4427" s="1" t="s">
        <v>3881</v>
      </c>
      <c r="E4427" s="1">
        <v>2020</v>
      </c>
      <c r="F4427" s="1" t="s">
        <v>3882</v>
      </c>
      <c r="G4427" s="1" t="s">
        <v>3883</v>
      </c>
      <c r="H4427" s="8" t="str">
        <f>HYPERLINK("https://doi.org/"&amp;G4427)</f>
        <v>https://doi.org/10.5194/hess-24-1781-2020</v>
      </c>
      <c r="I4427" s="1" t="s">
        <v>3884</v>
      </c>
      <c r="J4427" s="1" t="s">
        <v>3731</v>
      </c>
      <c r="K4427" s="2">
        <v>1</v>
      </c>
      <c r="M4427" s="2" t="s">
        <v>3890</v>
      </c>
      <c r="N4427" s="9">
        <f>S4427*Unit_conversion!$C$5</f>
        <v>2.3943466814465846</v>
      </c>
      <c r="R4427" s="10"/>
      <c r="S4427" s="2">
        <v>68</v>
      </c>
      <c r="U4427" s="2" t="s">
        <v>35</v>
      </c>
      <c r="V4427" s="2" t="s">
        <v>29</v>
      </c>
      <c r="W4427" s="2" t="s">
        <v>3886</v>
      </c>
      <c r="X4427" s="2" t="s">
        <v>1141</v>
      </c>
      <c r="Y4427" s="2"/>
    </row>
    <row r="4428" spans="1:27" ht="14.25" customHeight="1">
      <c r="A4428" s="1">
        <v>2467</v>
      </c>
      <c r="B4428" s="2">
        <v>1</v>
      </c>
      <c r="C4428" s="1" t="s">
        <v>3880</v>
      </c>
      <c r="D4428" s="1" t="s">
        <v>3881</v>
      </c>
      <c r="E4428" s="1">
        <v>2020</v>
      </c>
      <c r="F4428" s="1" t="s">
        <v>3882</v>
      </c>
      <c r="G4428" s="1" t="s">
        <v>3883</v>
      </c>
      <c r="H4428" s="8" t="str">
        <f>HYPERLINK("https://doi.org/"&amp;G4428)</f>
        <v>https://doi.org/10.5194/hess-24-1781-2020</v>
      </c>
      <c r="I4428" s="1" t="s">
        <v>3884</v>
      </c>
      <c r="J4428" s="1" t="s">
        <v>3731</v>
      </c>
      <c r="K4428" s="2">
        <v>1</v>
      </c>
      <c r="M4428" s="2" t="s">
        <v>3890</v>
      </c>
      <c r="N4428" s="9">
        <f>S4428*Unit_conversion!$C$5</f>
        <v>1.8309709916944472</v>
      </c>
      <c r="R4428" s="10"/>
      <c r="S4428" s="2">
        <v>52</v>
      </c>
      <c r="U4428" s="2" t="s">
        <v>35</v>
      </c>
      <c r="V4428" s="2" t="s">
        <v>29</v>
      </c>
      <c r="W4428" s="2" t="s">
        <v>3886</v>
      </c>
      <c r="X4428" s="2" t="s">
        <v>1141</v>
      </c>
      <c r="Y4428" s="2"/>
    </row>
    <row r="4429" spans="1:27" ht="14.25" customHeight="1">
      <c r="A4429" s="1">
        <v>2467</v>
      </c>
      <c r="B4429" s="2">
        <v>1</v>
      </c>
      <c r="C4429" s="1" t="s">
        <v>3880</v>
      </c>
      <c r="D4429" s="1" t="s">
        <v>3881</v>
      </c>
      <c r="E4429" s="1">
        <v>2020</v>
      </c>
      <c r="F4429" s="1" t="s">
        <v>3882</v>
      </c>
      <c r="G4429" s="1" t="s">
        <v>3883</v>
      </c>
      <c r="H4429" s="8" t="str">
        <f>HYPERLINK("https://doi.org/"&amp;G4429)</f>
        <v>https://doi.org/10.5194/hess-24-1781-2020</v>
      </c>
      <c r="I4429" s="1" t="s">
        <v>3884</v>
      </c>
      <c r="J4429" s="1" t="s">
        <v>3731</v>
      </c>
      <c r="K4429" s="2">
        <v>1</v>
      </c>
      <c r="M4429" s="2" t="s">
        <v>3890</v>
      </c>
      <c r="N4429" s="9">
        <f>S4429*Unit_conversion!$C$5</f>
        <v>2.5351906038846193</v>
      </c>
      <c r="R4429" s="10"/>
      <c r="S4429" s="2">
        <v>72</v>
      </c>
      <c r="U4429" s="2" t="s">
        <v>35</v>
      </c>
      <c r="V4429" s="2" t="s">
        <v>29</v>
      </c>
      <c r="W4429" s="2" t="s">
        <v>3886</v>
      </c>
      <c r="X4429" s="2" t="s">
        <v>1141</v>
      </c>
      <c r="Y4429" s="2"/>
    </row>
    <row r="4430" spans="1:27" ht="14.25" customHeight="1">
      <c r="A4430" s="1">
        <v>2467</v>
      </c>
      <c r="B4430" s="2">
        <v>1</v>
      </c>
      <c r="C4430" s="1" t="s">
        <v>3880</v>
      </c>
      <c r="D4430" s="1" t="s">
        <v>3881</v>
      </c>
      <c r="E4430" s="1">
        <v>2020</v>
      </c>
      <c r="F4430" s="1" t="s">
        <v>3882</v>
      </c>
      <c r="G4430" s="1" t="s">
        <v>3883</v>
      </c>
      <c r="H4430" s="8" t="str">
        <f>HYPERLINK("https://doi.org/"&amp;G4430)</f>
        <v>https://doi.org/10.5194/hess-24-1781-2020</v>
      </c>
      <c r="I4430" s="1" t="s">
        <v>3884</v>
      </c>
      <c r="J4430" s="1" t="s">
        <v>3731</v>
      </c>
      <c r="K4430" s="2">
        <v>1</v>
      </c>
      <c r="M4430" s="2" t="s">
        <v>3890</v>
      </c>
      <c r="N4430" s="9">
        <f>S4430*Unit_conversion!$C$5</f>
        <v>3.4506760997318429</v>
      </c>
      <c r="R4430" s="10"/>
      <c r="S4430" s="2">
        <v>98</v>
      </c>
      <c r="U4430" s="2" t="s">
        <v>35</v>
      </c>
      <c r="V4430" s="2" t="s">
        <v>29</v>
      </c>
      <c r="W4430" s="2" t="s">
        <v>3886</v>
      </c>
      <c r="X4430" s="2" t="s">
        <v>1141</v>
      </c>
      <c r="Y4430" s="2"/>
    </row>
    <row r="4431" spans="1:27" ht="14.25" customHeight="1">
      <c r="A4431" s="1">
        <v>2467</v>
      </c>
      <c r="B4431" s="2">
        <v>1</v>
      </c>
      <c r="C4431" s="1" t="s">
        <v>3880</v>
      </c>
      <c r="D4431" s="1" t="s">
        <v>3881</v>
      </c>
      <c r="E4431" s="1">
        <v>2020</v>
      </c>
      <c r="F4431" s="1" t="s">
        <v>3882</v>
      </c>
      <c r="G4431" s="1" t="s">
        <v>3883</v>
      </c>
      <c r="H4431" s="8" t="str">
        <f>HYPERLINK("https://doi.org/"&amp;G4431)</f>
        <v>https://doi.org/10.5194/hess-24-1781-2020</v>
      </c>
      <c r="I4431" s="1" t="s">
        <v>3884</v>
      </c>
      <c r="J4431" s="1" t="s">
        <v>3731</v>
      </c>
      <c r="K4431" s="2">
        <v>1</v>
      </c>
      <c r="M4431" s="2" t="s">
        <v>3891</v>
      </c>
      <c r="N4431" s="9">
        <f>S4431*Unit_conversion!$C$5</f>
        <v>1.936603933522973</v>
      </c>
      <c r="R4431" s="10"/>
      <c r="S4431" s="2">
        <v>55</v>
      </c>
      <c r="U4431" s="2" t="s">
        <v>35</v>
      </c>
      <c r="V4431" s="2" t="s">
        <v>29</v>
      </c>
      <c r="W4431" s="2" t="s">
        <v>3886</v>
      </c>
      <c r="X4431" s="2" t="s">
        <v>1141</v>
      </c>
      <c r="Y4431" s="2"/>
    </row>
    <row r="4432" spans="1:27" ht="14.25" customHeight="1">
      <c r="A4432" s="1">
        <v>2467</v>
      </c>
      <c r="B4432" s="2">
        <v>1</v>
      </c>
      <c r="C4432" s="1" t="s">
        <v>3880</v>
      </c>
      <c r="D4432" s="1" t="s">
        <v>3881</v>
      </c>
      <c r="E4432" s="1">
        <v>2020</v>
      </c>
      <c r="F4432" s="1" t="s">
        <v>3882</v>
      </c>
      <c r="G4432" s="1" t="s">
        <v>3883</v>
      </c>
      <c r="H4432" s="8" t="str">
        <f>HYPERLINK("https://doi.org/"&amp;G4432)</f>
        <v>https://doi.org/10.5194/hess-24-1781-2020</v>
      </c>
      <c r="I4432" s="1" t="s">
        <v>3884</v>
      </c>
      <c r="J4432" s="1" t="s">
        <v>3731</v>
      </c>
      <c r="K4432" s="2">
        <v>1</v>
      </c>
      <c r="M4432" s="2" t="s">
        <v>3891</v>
      </c>
      <c r="N4432" s="9">
        <f>S4432*Unit_conversion!$C$5</f>
        <v>0.95069647645673216</v>
      </c>
      <c r="R4432" s="10"/>
      <c r="S4432" s="2">
        <v>27</v>
      </c>
      <c r="U4432" s="2" t="s">
        <v>35</v>
      </c>
      <c r="V4432" s="2" t="s">
        <v>29</v>
      </c>
      <c r="W4432" s="2" t="s">
        <v>3886</v>
      </c>
      <c r="X4432" s="2" t="s">
        <v>1141</v>
      </c>
      <c r="Y4432" s="2"/>
    </row>
    <row r="4433" spans="1:26" ht="14.25" customHeight="1">
      <c r="A4433" s="1">
        <v>2467</v>
      </c>
      <c r="B4433" s="2">
        <v>1</v>
      </c>
      <c r="C4433" s="1" t="s">
        <v>3880</v>
      </c>
      <c r="D4433" s="1" t="s">
        <v>3881</v>
      </c>
      <c r="E4433" s="1">
        <v>2020</v>
      </c>
      <c r="F4433" s="1" t="s">
        <v>3882</v>
      </c>
      <c r="G4433" s="1" t="s">
        <v>3883</v>
      </c>
      <c r="H4433" s="8" t="str">
        <f>HYPERLINK("https://doi.org/"&amp;G4433)</f>
        <v>https://doi.org/10.5194/hess-24-1781-2020</v>
      </c>
      <c r="I4433" s="1" t="s">
        <v>3884</v>
      </c>
      <c r="J4433" s="1" t="s">
        <v>3731</v>
      </c>
      <c r="K4433" s="2">
        <v>1</v>
      </c>
      <c r="M4433" s="2" t="s">
        <v>3891</v>
      </c>
      <c r="N4433" s="9">
        <f>S4433*Unit_conversion!$C$5</f>
        <v>1.4436502049898525</v>
      </c>
      <c r="R4433" s="10"/>
      <c r="S4433" s="2">
        <v>41</v>
      </c>
      <c r="U4433" s="2" t="s">
        <v>35</v>
      </c>
      <c r="V4433" s="2" t="s">
        <v>29</v>
      </c>
      <c r="W4433" s="2" t="s">
        <v>3886</v>
      </c>
      <c r="X4433" s="2" t="s">
        <v>1141</v>
      </c>
      <c r="Y4433" s="2"/>
    </row>
    <row r="4434" spans="1:26" ht="14.25" customHeight="1">
      <c r="A4434" s="1">
        <v>2467</v>
      </c>
      <c r="B4434" s="2">
        <v>1</v>
      </c>
      <c r="C4434" s="1" t="s">
        <v>3880</v>
      </c>
      <c r="D4434" s="1" t="s">
        <v>3881</v>
      </c>
      <c r="E4434" s="1">
        <v>2020</v>
      </c>
      <c r="F4434" s="1" t="s">
        <v>3882</v>
      </c>
      <c r="G4434" s="1" t="s">
        <v>3883</v>
      </c>
      <c r="H4434" s="8" t="str">
        <f>HYPERLINK("https://doi.org/"&amp;G4434)</f>
        <v>https://doi.org/10.5194/hess-24-1781-2020</v>
      </c>
      <c r="I4434" s="1" t="s">
        <v>3884</v>
      </c>
      <c r="J4434" s="1" t="s">
        <v>3731</v>
      </c>
      <c r="K4434" s="2">
        <v>1</v>
      </c>
      <c r="M4434" s="2" t="s">
        <v>3891</v>
      </c>
      <c r="N4434" s="9">
        <f>S4434*Unit_conversion!$C$5</f>
        <v>0.84506353462820638</v>
      </c>
      <c r="R4434" s="10"/>
      <c r="S4434" s="2">
        <v>24</v>
      </c>
      <c r="U4434" s="2" t="s">
        <v>35</v>
      </c>
      <c r="V4434" s="2" t="s">
        <v>29</v>
      </c>
      <c r="W4434" s="2" t="s">
        <v>3886</v>
      </c>
      <c r="X4434" s="2" t="s">
        <v>1141</v>
      </c>
      <c r="Y4434" s="2"/>
    </row>
    <row r="4435" spans="1:26" ht="14.25" customHeight="1">
      <c r="A4435" s="1">
        <v>2467</v>
      </c>
      <c r="B4435" s="2">
        <v>1</v>
      </c>
      <c r="C4435" s="1" t="s">
        <v>3880</v>
      </c>
      <c r="D4435" s="1" t="s">
        <v>3881</v>
      </c>
      <c r="E4435" s="1">
        <v>2020</v>
      </c>
      <c r="F4435" s="1" t="s">
        <v>3882</v>
      </c>
      <c r="G4435" s="1" t="s">
        <v>3883</v>
      </c>
      <c r="H4435" s="8" t="str">
        <f>HYPERLINK("https://doi.org/"&amp;G4435)</f>
        <v>https://doi.org/10.5194/hess-24-1781-2020</v>
      </c>
      <c r="I4435" s="1" t="s">
        <v>3884</v>
      </c>
      <c r="J4435" s="1" t="s">
        <v>3731</v>
      </c>
      <c r="K4435" s="2">
        <v>1</v>
      </c>
      <c r="M4435" s="2" t="s">
        <v>3885</v>
      </c>
      <c r="N4435" s="9">
        <f>S4435*Unit_conversion!$C$5</f>
        <v>3.0633553130272482</v>
      </c>
      <c r="R4435" s="10"/>
      <c r="S4435" s="2">
        <v>87</v>
      </c>
      <c r="U4435" s="2" t="s">
        <v>35</v>
      </c>
      <c r="V4435" s="2" t="s">
        <v>29</v>
      </c>
      <c r="W4435" s="2" t="s">
        <v>3886</v>
      </c>
      <c r="X4435" s="2" t="s">
        <v>1141</v>
      </c>
      <c r="Y4435" s="2"/>
    </row>
    <row r="4436" spans="1:26" ht="14.25" customHeight="1">
      <c r="A4436" s="1">
        <v>2467</v>
      </c>
      <c r="B4436" s="2">
        <v>1</v>
      </c>
      <c r="C4436" s="1" t="s">
        <v>3880</v>
      </c>
      <c r="D4436" s="1" t="s">
        <v>3881</v>
      </c>
      <c r="E4436" s="1">
        <v>2020</v>
      </c>
      <c r="F4436" s="1" t="s">
        <v>3882</v>
      </c>
      <c r="G4436" s="1" t="s">
        <v>3883</v>
      </c>
      <c r="H4436" s="8" t="str">
        <f>HYPERLINK("https://doi.org/"&amp;G4436)</f>
        <v>https://doi.org/10.5194/hess-24-1781-2020</v>
      </c>
      <c r="I4436" s="1" t="s">
        <v>3884</v>
      </c>
      <c r="J4436" s="1" t="s">
        <v>3731</v>
      </c>
      <c r="K4436" s="2">
        <v>1</v>
      </c>
      <c r="M4436" s="2" t="s">
        <v>3885</v>
      </c>
      <c r="N4436" s="9">
        <f>S4436*Unit_conversion!$C$5</f>
        <v>4.9647482659407123</v>
      </c>
      <c r="R4436" s="10"/>
      <c r="S4436" s="2">
        <v>141</v>
      </c>
      <c r="U4436" s="2" t="s">
        <v>35</v>
      </c>
      <c r="V4436" s="2" t="s">
        <v>29</v>
      </c>
      <c r="W4436" s="2" t="s">
        <v>3886</v>
      </c>
      <c r="X4436" s="2" t="s">
        <v>1141</v>
      </c>
      <c r="Y4436" s="2"/>
    </row>
    <row r="4437" spans="1:26" ht="14.25" customHeight="1">
      <c r="A4437" s="1">
        <v>2467</v>
      </c>
      <c r="B4437" s="2">
        <v>1</v>
      </c>
      <c r="C4437" s="1" t="s">
        <v>3880</v>
      </c>
      <c r="D4437" s="1" t="s">
        <v>3881</v>
      </c>
      <c r="E4437" s="1">
        <v>2020</v>
      </c>
      <c r="F4437" s="1" t="s">
        <v>3882</v>
      </c>
      <c r="G4437" s="1" t="s">
        <v>3883</v>
      </c>
      <c r="H4437" s="8" t="str">
        <f>HYPERLINK("https://doi.org/"&amp;G4437)</f>
        <v>https://doi.org/10.5194/hess-24-1781-2020</v>
      </c>
      <c r="I4437" s="1" t="s">
        <v>3884</v>
      </c>
      <c r="J4437" s="1" t="s">
        <v>3731</v>
      </c>
      <c r="K4437" s="2">
        <v>1</v>
      </c>
      <c r="M4437" s="2" t="s">
        <v>3885</v>
      </c>
      <c r="N4437" s="9">
        <f>S4437*Unit_conversion!$C$5</f>
        <v>3.2041992354652824</v>
      </c>
      <c r="R4437" s="10"/>
      <c r="S4437" s="2">
        <v>91</v>
      </c>
      <c r="U4437" s="2" t="s">
        <v>35</v>
      </c>
      <c r="V4437" s="2" t="s">
        <v>29</v>
      </c>
      <c r="W4437" s="2" t="s">
        <v>3886</v>
      </c>
      <c r="X4437" s="2" t="s">
        <v>1141</v>
      </c>
      <c r="Y4437" s="2"/>
    </row>
    <row r="4438" spans="1:26" ht="14.25" customHeight="1">
      <c r="A4438" s="1">
        <v>2467</v>
      </c>
      <c r="B4438" s="2">
        <v>1</v>
      </c>
      <c r="C4438" s="1" t="s">
        <v>3880</v>
      </c>
      <c r="D4438" s="1" t="s">
        <v>3881</v>
      </c>
      <c r="E4438" s="1">
        <v>2020</v>
      </c>
      <c r="F4438" s="1" t="s">
        <v>3882</v>
      </c>
      <c r="G4438" s="1" t="s">
        <v>3883</v>
      </c>
      <c r="H4438" s="8" t="str">
        <f>HYPERLINK("https://doi.org/"&amp;G4438)</f>
        <v>https://doi.org/10.5194/hess-24-1781-2020</v>
      </c>
      <c r="I4438" s="1" t="s">
        <v>3884</v>
      </c>
      <c r="J4438" s="1" t="s">
        <v>3731</v>
      </c>
      <c r="K4438" s="2">
        <v>1</v>
      </c>
      <c r="M4438" s="2" t="s">
        <v>3885</v>
      </c>
      <c r="N4438" s="9">
        <f>S4438*Unit_conversion!$C$5</f>
        <v>3.2041992354652824</v>
      </c>
      <c r="R4438" s="10"/>
      <c r="S4438" s="2">
        <v>91</v>
      </c>
      <c r="U4438" s="2" t="s">
        <v>35</v>
      </c>
      <c r="V4438" s="2" t="s">
        <v>29</v>
      </c>
      <c r="W4438" s="2" t="s">
        <v>3886</v>
      </c>
      <c r="X4438" s="2" t="s">
        <v>1141</v>
      </c>
      <c r="Y4438" s="2"/>
    </row>
    <row r="4439" spans="1:26" ht="14.25" customHeight="1">
      <c r="A4439" s="1">
        <v>2467</v>
      </c>
      <c r="B4439" s="2">
        <v>1</v>
      </c>
      <c r="C4439" s="1" t="s">
        <v>3880</v>
      </c>
      <c r="D4439" s="1" t="s">
        <v>3881</v>
      </c>
      <c r="E4439" s="1">
        <v>2020</v>
      </c>
      <c r="F4439" s="1" t="s">
        <v>3882</v>
      </c>
      <c r="G4439" s="1" t="s">
        <v>3883</v>
      </c>
      <c r="H4439" s="8" t="str">
        <f>HYPERLINK("https://doi.org/"&amp;G4439)</f>
        <v>https://doi.org/10.5194/hess-24-1781-2020</v>
      </c>
      <c r="I4439" s="1" t="s">
        <v>3884</v>
      </c>
      <c r="J4439" s="1" t="s">
        <v>3731</v>
      </c>
      <c r="K4439" s="2">
        <v>1</v>
      </c>
      <c r="M4439" s="2" t="s">
        <v>3887</v>
      </c>
      <c r="N4439" s="9">
        <f>S4439*Unit_conversion!$C$5</f>
        <v>3.6267310027793855</v>
      </c>
      <c r="R4439" s="10"/>
      <c r="S4439" s="2">
        <v>103</v>
      </c>
      <c r="U4439" s="2" t="s">
        <v>35</v>
      </c>
      <c r="V4439" s="2" t="s">
        <v>29</v>
      </c>
      <c r="W4439" s="2" t="s">
        <v>3886</v>
      </c>
      <c r="X4439" s="2" t="s">
        <v>1141</v>
      </c>
      <c r="Y4439" s="2"/>
    </row>
    <row r="4440" spans="1:26" ht="14.25" customHeight="1">
      <c r="A4440" s="1">
        <v>2467</v>
      </c>
      <c r="B4440" s="2">
        <v>1</v>
      </c>
      <c r="C4440" s="1" t="s">
        <v>3880</v>
      </c>
      <c r="D4440" s="1" t="s">
        <v>3881</v>
      </c>
      <c r="E4440" s="1">
        <v>2020</v>
      </c>
      <c r="F4440" s="1" t="s">
        <v>3882</v>
      </c>
      <c r="G4440" s="1" t="s">
        <v>3883</v>
      </c>
      <c r="H4440" s="8" t="str">
        <f>HYPERLINK("https://doi.org/"&amp;G4440)</f>
        <v>https://doi.org/10.5194/hess-24-1781-2020</v>
      </c>
      <c r="I4440" s="1" t="s">
        <v>3884</v>
      </c>
      <c r="J4440" s="1" t="s">
        <v>3731</v>
      </c>
      <c r="K4440" s="2">
        <v>1</v>
      </c>
      <c r="M4440" s="2" t="s">
        <v>3887</v>
      </c>
      <c r="N4440" s="9">
        <f>S4440*Unit_conversion!$C$5</f>
        <v>5.3168580720357985</v>
      </c>
      <c r="R4440" s="10"/>
      <c r="S4440" s="2">
        <v>151</v>
      </c>
      <c r="U4440" s="2" t="s">
        <v>35</v>
      </c>
      <c r="V4440" s="2" t="s">
        <v>29</v>
      </c>
      <c r="W4440" s="2" t="s">
        <v>3886</v>
      </c>
      <c r="X4440" s="2" t="s">
        <v>1141</v>
      </c>
      <c r="Y4440" s="2"/>
      <c r="Z4440" s="2" t="s">
        <v>37</v>
      </c>
    </row>
    <row r="4441" spans="1:26" ht="14.25" customHeight="1">
      <c r="A4441" s="1">
        <v>2467</v>
      </c>
      <c r="B4441" s="2">
        <v>1</v>
      </c>
      <c r="C4441" s="1" t="s">
        <v>3880</v>
      </c>
      <c r="D4441" s="1" t="s">
        <v>3881</v>
      </c>
      <c r="E4441" s="1">
        <v>2020</v>
      </c>
      <c r="F4441" s="1" t="s">
        <v>3882</v>
      </c>
      <c r="G4441" s="1" t="s">
        <v>3883</v>
      </c>
      <c r="H4441" s="8" t="str">
        <f>HYPERLINK("https://doi.org/"&amp;G4441)</f>
        <v>https://doi.org/10.5194/hess-24-1781-2020</v>
      </c>
      <c r="I4441" s="1" t="s">
        <v>3884</v>
      </c>
      <c r="J4441" s="1" t="s">
        <v>3731</v>
      </c>
      <c r="K4441" s="2">
        <v>1</v>
      </c>
      <c r="M4441" s="2" t="s">
        <v>3887</v>
      </c>
      <c r="N4441" s="9">
        <f>S4441*Unit_conversion!$C$5</f>
        <v>3.5563090415603686</v>
      </c>
      <c r="R4441" s="10"/>
      <c r="S4441" s="2">
        <v>101</v>
      </c>
      <c r="U4441" s="2" t="s">
        <v>35</v>
      </c>
      <c r="V4441" s="2" t="s">
        <v>29</v>
      </c>
      <c r="W4441" s="2" t="s">
        <v>3886</v>
      </c>
      <c r="X4441" s="2" t="s">
        <v>1141</v>
      </c>
      <c r="Y4441" s="2"/>
    </row>
    <row r="4442" spans="1:26" ht="14.25" customHeight="1">
      <c r="A4442" s="1">
        <v>2467</v>
      </c>
      <c r="B4442" s="2">
        <v>1</v>
      </c>
      <c r="C4442" s="1" t="s">
        <v>3880</v>
      </c>
      <c r="D4442" s="1" t="s">
        <v>3881</v>
      </c>
      <c r="E4442" s="1">
        <v>2020</v>
      </c>
      <c r="F4442" s="1" t="s">
        <v>3882</v>
      </c>
      <c r="G4442" s="1" t="s">
        <v>3883</v>
      </c>
      <c r="H4442" s="8" t="str">
        <f>HYPERLINK("https://doi.org/"&amp;G4442)</f>
        <v>https://doi.org/10.5194/hess-24-1781-2020</v>
      </c>
      <c r="I4442" s="1" t="s">
        <v>3884</v>
      </c>
      <c r="J4442" s="1" t="s">
        <v>3731</v>
      </c>
      <c r="K4442" s="2">
        <v>1</v>
      </c>
      <c r="M4442" s="2" t="s">
        <v>3887</v>
      </c>
      <c r="N4442" s="9">
        <f>S4442*Unit_conversion!$C$5</f>
        <v>2.9225113905892139</v>
      </c>
      <c r="R4442" s="10"/>
      <c r="S4442" s="2">
        <v>83</v>
      </c>
      <c r="U4442" s="2" t="s">
        <v>35</v>
      </c>
      <c r="V4442" s="2" t="s">
        <v>29</v>
      </c>
      <c r="W4442" s="2" t="s">
        <v>3886</v>
      </c>
      <c r="X4442" s="2" t="s">
        <v>1141</v>
      </c>
      <c r="Y4442" s="2"/>
    </row>
    <row r="4443" spans="1:26" ht="14.25" customHeight="1">
      <c r="A4443" s="1">
        <v>2467</v>
      </c>
      <c r="B4443" s="2">
        <v>1</v>
      </c>
      <c r="C4443" s="1" t="s">
        <v>3880</v>
      </c>
      <c r="D4443" s="1" t="s">
        <v>3881</v>
      </c>
      <c r="E4443" s="1">
        <v>2020</v>
      </c>
      <c r="F4443" s="1" t="s">
        <v>3882</v>
      </c>
      <c r="G4443" s="1" t="s">
        <v>3883</v>
      </c>
      <c r="H4443" s="8" t="str">
        <f>HYPERLINK("https://doi.org/"&amp;G4443)</f>
        <v>https://doi.org/10.5194/hess-24-1781-2020</v>
      </c>
      <c r="I4443" s="1" t="s">
        <v>3884</v>
      </c>
      <c r="J4443" s="1" t="s">
        <v>3731</v>
      </c>
      <c r="K4443" s="2">
        <v>1</v>
      </c>
      <c r="M4443" s="2" t="s">
        <v>3890</v>
      </c>
      <c r="N4443" s="9">
        <f>S4443*Unit_conversion!$C$5</f>
        <v>2.2887137396180588</v>
      </c>
      <c r="R4443" s="10"/>
      <c r="S4443" s="2">
        <v>65</v>
      </c>
      <c r="U4443" s="2" t="s">
        <v>35</v>
      </c>
      <c r="V4443" s="2" t="s">
        <v>29</v>
      </c>
      <c r="W4443" s="2" t="s">
        <v>3886</v>
      </c>
      <c r="X4443" s="2" t="s">
        <v>1141</v>
      </c>
      <c r="Y4443" s="2"/>
    </row>
    <row r="4444" spans="1:26" ht="14.25" customHeight="1">
      <c r="A4444" s="1">
        <v>2467</v>
      </c>
      <c r="B4444" s="2">
        <v>1</v>
      </c>
      <c r="C4444" s="1" t="s">
        <v>3880</v>
      </c>
      <c r="D4444" s="1" t="s">
        <v>3881</v>
      </c>
      <c r="E4444" s="1">
        <v>2020</v>
      </c>
      <c r="F4444" s="1" t="s">
        <v>3882</v>
      </c>
      <c r="G4444" s="1" t="s">
        <v>3883</v>
      </c>
      <c r="H4444" s="8" t="str">
        <f>HYPERLINK("https://doi.org/"&amp;G4444)</f>
        <v>https://doi.org/10.5194/hess-24-1781-2020</v>
      </c>
      <c r="I4444" s="1" t="s">
        <v>3884</v>
      </c>
      <c r="J4444" s="1" t="s">
        <v>3731</v>
      </c>
      <c r="K4444" s="2">
        <v>1</v>
      </c>
      <c r="M4444" s="2" t="s">
        <v>3890</v>
      </c>
      <c r="N4444" s="9">
        <f>S4444*Unit_conversion!$C$5</f>
        <v>1.8309709916944472</v>
      </c>
      <c r="R4444" s="10"/>
      <c r="S4444" s="2">
        <v>52</v>
      </c>
      <c r="U4444" s="2" t="s">
        <v>35</v>
      </c>
      <c r="V4444" s="2" t="s">
        <v>29</v>
      </c>
      <c r="W4444" s="2" t="s">
        <v>3886</v>
      </c>
      <c r="X4444" s="2" t="s">
        <v>1141</v>
      </c>
      <c r="Y4444" s="2"/>
    </row>
    <row r="4445" spans="1:26" ht="14.25" customHeight="1">
      <c r="A4445" s="1">
        <v>2467</v>
      </c>
      <c r="B4445" s="2">
        <v>1</v>
      </c>
      <c r="C4445" s="1" t="s">
        <v>3880</v>
      </c>
      <c r="D4445" s="1" t="s">
        <v>3881</v>
      </c>
      <c r="E4445" s="1">
        <v>2020</v>
      </c>
      <c r="F4445" s="1" t="s">
        <v>3882</v>
      </c>
      <c r="G4445" s="1" t="s">
        <v>3883</v>
      </c>
      <c r="H4445" s="8" t="str">
        <f>HYPERLINK("https://doi.org/"&amp;G4445)</f>
        <v>https://doi.org/10.5194/hess-24-1781-2020</v>
      </c>
      <c r="I4445" s="1" t="s">
        <v>3884</v>
      </c>
      <c r="J4445" s="1" t="s">
        <v>3731</v>
      </c>
      <c r="K4445" s="2">
        <v>1</v>
      </c>
      <c r="M4445" s="2" t="s">
        <v>3890</v>
      </c>
      <c r="N4445" s="9">
        <f>S4445*Unit_conversion!$C$5</f>
        <v>2.3943466814465846</v>
      </c>
      <c r="R4445" s="10"/>
      <c r="S4445" s="2">
        <v>68</v>
      </c>
      <c r="U4445" s="2" t="s">
        <v>35</v>
      </c>
      <c r="V4445" s="2" t="s">
        <v>29</v>
      </c>
      <c r="W4445" s="2" t="s">
        <v>3886</v>
      </c>
      <c r="X4445" s="2" t="s">
        <v>1141</v>
      </c>
      <c r="Y4445" s="2"/>
    </row>
    <row r="4446" spans="1:26" ht="14.25" customHeight="1">
      <c r="A4446" s="1">
        <v>2467</v>
      </c>
      <c r="B4446" s="2">
        <v>1</v>
      </c>
      <c r="C4446" s="1" t="s">
        <v>3880</v>
      </c>
      <c r="D4446" s="1" t="s">
        <v>3881</v>
      </c>
      <c r="E4446" s="1">
        <v>2020</v>
      </c>
      <c r="F4446" s="1" t="s">
        <v>3882</v>
      </c>
      <c r="G4446" s="1" t="s">
        <v>3883</v>
      </c>
      <c r="H4446" s="8" t="str">
        <f>HYPERLINK("https://doi.org/"&amp;G4446)</f>
        <v>https://doi.org/10.5194/hess-24-1781-2020</v>
      </c>
      <c r="I4446" s="1" t="s">
        <v>3884</v>
      </c>
      <c r="J4446" s="1" t="s">
        <v>3731</v>
      </c>
      <c r="K4446" s="2">
        <v>1</v>
      </c>
      <c r="M4446" s="2" t="s">
        <v>3890</v>
      </c>
      <c r="N4446" s="9">
        <f>S4446*Unit_conversion!$C$5</f>
        <v>2.9577223711987224</v>
      </c>
      <c r="R4446" s="10"/>
      <c r="S4446" s="2">
        <v>84</v>
      </c>
      <c r="U4446" s="2" t="s">
        <v>35</v>
      </c>
      <c r="V4446" s="2" t="s">
        <v>29</v>
      </c>
      <c r="W4446" s="2" t="s">
        <v>3886</v>
      </c>
      <c r="X4446" s="2" t="s">
        <v>1141</v>
      </c>
      <c r="Y4446" s="2"/>
    </row>
    <row r="4447" spans="1:26" ht="14.25" customHeight="1">
      <c r="A4447" s="1">
        <v>2467</v>
      </c>
      <c r="B4447" s="2">
        <v>1</v>
      </c>
      <c r="C4447" s="1" t="s">
        <v>3880</v>
      </c>
      <c r="D4447" s="1" t="s">
        <v>3881</v>
      </c>
      <c r="E4447" s="1">
        <v>2020</v>
      </c>
      <c r="F4447" s="1" t="s">
        <v>3882</v>
      </c>
      <c r="G4447" s="1" t="s">
        <v>3883</v>
      </c>
      <c r="H4447" s="8" t="str">
        <f>HYPERLINK("https://doi.org/"&amp;G4447)</f>
        <v>https://doi.org/10.5194/hess-24-1781-2020</v>
      </c>
      <c r="I4447" s="1" t="s">
        <v>3884</v>
      </c>
      <c r="J4447" s="1" t="s">
        <v>3731</v>
      </c>
      <c r="K4447" s="2">
        <v>1</v>
      </c>
      <c r="M4447" s="2" t="s">
        <v>3891</v>
      </c>
      <c r="N4447" s="9">
        <f>S4447*Unit_conversion!$C$5</f>
        <v>1.8309709916944472</v>
      </c>
      <c r="R4447" s="10"/>
      <c r="S4447" s="2">
        <v>52</v>
      </c>
      <c r="U4447" s="2" t="s">
        <v>35</v>
      </c>
      <c r="V4447" s="2" t="s">
        <v>29</v>
      </c>
      <c r="W4447" s="2" t="s">
        <v>3886</v>
      </c>
      <c r="X4447" s="2" t="s">
        <v>1141</v>
      </c>
      <c r="Y4447" s="2"/>
    </row>
    <row r="4448" spans="1:26" ht="14.25" customHeight="1">
      <c r="A4448" s="1">
        <v>2467</v>
      </c>
      <c r="B4448" s="2">
        <v>1</v>
      </c>
      <c r="C4448" s="1" t="s">
        <v>3880</v>
      </c>
      <c r="D4448" s="1" t="s">
        <v>3881</v>
      </c>
      <c r="E4448" s="1">
        <v>2020</v>
      </c>
      <c r="F4448" s="1" t="s">
        <v>3882</v>
      </c>
      <c r="G4448" s="1" t="s">
        <v>3883</v>
      </c>
      <c r="H4448" s="8" t="str">
        <f>HYPERLINK("https://doi.org/"&amp;G4448)</f>
        <v>https://doi.org/10.5194/hess-24-1781-2020</v>
      </c>
      <c r="I4448" s="1" t="s">
        <v>3884</v>
      </c>
      <c r="J4448" s="1" t="s">
        <v>3731</v>
      </c>
      <c r="K4448" s="2">
        <v>1</v>
      </c>
      <c r="M4448" s="2" t="s">
        <v>3891</v>
      </c>
      <c r="N4448" s="9">
        <f>S4448*Unit_conversion!$C$5</f>
        <v>1.0563294182852581</v>
      </c>
      <c r="R4448" s="10"/>
      <c r="S4448" s="2">
        <v>30</v>
      </c>
      <c r="U4448" s="2" t="s">
        <v>35</v>
      </c>
      <c r="V4448" s="2" t="s">
        <v>29</v>
      </c>
      <c r="W4448" s="2" t="s">
        <v>3886</v>
      </c>
      <c r="X4448" s="2" t="s">
        <v>1141</v>
      </c>
      <c r="Y4448" s="2"/>
    </row>
    <row r="4449" spans="1:25" ht="14.25" customHeight="1">
      <c r="A4449" s="1">
        <v>2467</v>
      </c>
      <c r="B4449" s="2">
        <v>1</v>
      </c>
      <c r="C4449" s="1" t="s">
        <v>3880</v>
      </c>
      <c r="D4449" s="1" t="s">
        <v>3881</v>
      </c>
      <c r="E4449" s="1">
        <v>2020</v>
      </c>
      <c r="F4449" s="1" t="s">
        <v>3882</v>
      </c>
      <c r="G4449" s="1" t="s">
        <v>3883</v>
      </c>
      <c r="H4449" s="8" t="str">
        <f>HYPERLINK("https://doi.org/"&amp;G4449)</f>
        <v>https://doi.org/10.5194/hess-24-1781-2020</v>
      </c>
      <c r="I4449" s="1" t="s">
        <v>3884</v>
      </c>
      <c r="J4449" s="1" t="s">
        <v>3731</v>
      </c>
      <c r="K4449" s="2">
        <v>1</v>
      </c>
      <c r="M4449" s="2" t="s">
        <v>3891</v>
      </c>
      <c r="N4449" s="9">
        <f>S4449*Unit_conversion!$C$5</f>
        <v>1.3028062825518181</v>
      </c>
      <c r="R4449" s="10"/>
      <c r="S4449" s="2">
        <v>37</v>
      </c>
      <c r="U4449" s="2" t="s">
        <v>35</v>
      </c>
      <c r="V4449" s="2" t="s">
        <v>29</v>
      </c>
      <c r="W4449" s="2" t="s">
        <v>3886</v>
      </c>
      <c r="X4449" s="2" t="s">
        <v>1141</v>
      </c>
      <c r="Y4449" s="2"/>
    </row>
    <row r="4450" spans="1:25" ht="14.25" customHeight="1">
      <c r="A4450" s="1">
        <v>2467</v>
      </c>
      <c r="B4450" s="2">
        <v>1</v>
      </c>
      <c r="C4450" s="1" t="s">
        <v>3880</v>
      </c>
      <c r="D4450" s="1" t="s">
        <v>3881</v>
      </c>
      <c r="E4450" s="1">
        <v>2020</v>
      </c>
      <c r="F4450" s="1" t="s">
        <v>3882</v>
      </c>
      <c r="G4450" s="1" t="s">
        <v>3883</v>
      </c>
      <c r="H4450" s="8" t="str">
        <f>HYPERLINK("https://doi.org/"&amp;G4450)</f>
        <v>https://doi.org/10.5194/hess-24-1781-2020</v>
      </c>
      <c r="I4450" s="1" t="s">
        <v>3884</v>
      </c>
      <c r="J4450" s="1" t="s">
        <v>3731</v>
      </c>
      <c r="K4450" s="2">
        <v>1</v>
      </c>
      <c r="M4450" s="2" t="s">
        <v>3891</v>
      </c>
      <c r="N4450" s="9">
        <f>S4450*Unit_conversion!$C$5</f>
        <v>0.84506353462820638</v>
      </c>
      <c r="R4450" s="10"/>
      <c r="S4450" s="2">
        <v>24</v>
      </c>
      <c r="U4450" s="2" t="s">
        <v>35</v>
      </c>
      <c r="V4450" s="2" t="s">
        <v>29</v>
      </c>
      <c r="W4450" s="2" t="s">
        <v>3886</v>
      </c>
      <c r="X4450" s="2" t="s">
        <v>1141</v>
      </c>
      <c r="Y4450" s="2"/>
    </row>
    <row r="4451" spans="1:25" ht="14.25" customHeight="1">
      <c r="A4451" s="1">
        <v>2174</v>
      </c>
      <c r="B4451" s="2">
        <v>1</v>
      </c>
      <c r="C4451" s="1" t="s">
        <v>3892</v>
      </c>
      <c r="D4451" s="1" t="s">
        <v>3893</v>
      </c>
      <c r="E4451" s="1">
        <v>2015</v>
      </c>
      <c r="F4451" s="1" t="s">
        <v>3894</v>
      </c>
      <c r="H4451" s="68" t="s">
        <v>3895</v>
      </c>
      <c r="J4451" s="1" t="s">
        <v>3896</v>
      </c>
      <c r="K4451" s="2">
        <v>1</v>
      </c>
      <c r="L4451" s="2">
        <v>8</v>
      </c>
      <c r="M4451" s="2" t="s">
        <v>3897</v>
      </c>
      <c r="N4451" s="16">
        <v>0.69</v>
      </c>
      <c r="O4451" s="2"/>
      <c r="R4451" s="4"/>
      <c r="U4451" s="2" t="s">
        <v>35</v>
      </c>
      <c r="V4451" s="2" t="s">
        <v>29</v>
      </c>
      <c r="X4451" s="2" t="s">
        <v>1141</v>
      </c>
    </row>
    <row r="4452" spans="1:25" ht="14.25" customHeight="1">
      <c r="A4452" s="1">
        <v>2174</v>
      </c>
      <c r="B4452" s="2">
        <v>1</v>
      </c>
      <c r="C4452" s="1" t="s">
        <v>3892</v>
      </c>
      <c r="D4452" s="1" t="s">
        <v>3893</v>
      </c>
      <c r="E4452" s="1">
        <v>2015</v>
      </c>
      <c r="F4452" s="1" t="s">
        <v>3894</v>
      </c>
      <c r="H4452" s="68" t="s">
        <v>3895</v>
      </c>
      <c r="J4452" s="1" t="s">
        <v>3896</v>
      </c>
      <c r="K4452" s="2">
        <v>1</v>
      </c>
      <c r="L4452" s="2">
        <v>8</v>
      </c>
      <c r="M4452" s="2" t="s">
        <v>3898</v>
      </c>
      <c r="N4452" s="25">
        <v>0.78500000000000003</v>
      </c>
      <c r="O4452" s="21"/>
      <c r="R4452" s="4"/>
      <c r="U4452" s="2" t="s">
        <v>35</v>
      </c>
      <c r="V4452" s="2" t="s">
        <v>29</v>
      </c>
      <c r="X4452" s="2" t="s">
        <v>1141</v>
      </c>
    </row>
    <row r="4453" spans="1:25" ht="14.25" customHeight="1">
      <c r="N4453" s="3"/>
      <c r="R4453" s="4"/>
    </row>
    <row r="4454" spans="1:25" ht="14.25" customHeight="1">
      <c r="N4454" s="3"/>
      <c r="R4454" s="4"/>
    </row>
    <row r="4455" spans="1:25" ht="14.25" customHeight="1">
      <c r="N4455" s="3"/>
      <c r="R4455" s="4"/>
    </row>
    <row r="4456" spans="1:25" ht="14.25" customHeight="1">
      <c r="N4456" s="3"/>
      <c r="R4456" s="4"/>
    </row>
    <row r="4457" spans="1:25" ht="14.25" customHeight="1">
      <c r="N4457" s="3"/>
      <c r="R4457" s="4"/>
    </row>
    <row r="4458" spans="1:25" ht="14.25" customHeight="1">
      <c r="N4458" s="3"/>
      <c r="R4458" s="4"/>
    </row>
    <row r="4459" spans="1:25" ht="14.25" customHeight="1">
      <c r="N4459" s="3"/>
      <c r="R4459" s="4"/>
    </row>
    <row r="4460" spans="1:25" ht="14.25" customHeight="1">
      <c r="N4460" s="3"/>
      <c r="R4460" s="4"/>
    </row>
    <row r="4461" spans="1:25" ht="14.25" customHeight="1">
      <c r="N4461" s="3"/>
      <c r="R4461" s="4"/>
    </row>
    <row r="4462" spans="1:25" ht="14.25" customHeight="1">
      <c r="N4462" s="3"/>
      <c r="R4462" s="4"/>
    </row>
    <row r="4463" spans="1:25" ht="14.25" customHeight="1">
      <c r="N4463" s="3"/>
      <c r="R4463" s="4"/>
    </row>
    <row r="4464" spans="1:25" ht="14.25" customHeight="1">
      <c r="N4464" s="3"/>
      <c r="R4464" s="4"/>
    </row>
    <row r="4465" spans="14:18" ht="14.25" customHeight="1">
      <c r="N4465" s="3"/>
      <c r="R4465" s="4"/>
    </row>
    <row r="4466" spans="14:18" ht="14.25" customHeight="1">
      <c r="N4466" s="3"/>
      <c r="R4466" s="4"/>
    </row>
    <row r="4467" spans="14:18" ht="14.25" customHeight="1">
      <c r="N4467" s="3"/>
      <c r="R4467" s="4"/>
    </row>
    <row r="4468" spans="14:18" ht="14.25" customHeight="1">
      <c r="N4468" s="3"/>
      <c r="R4468" s="4"/>
    </row>
    <row r="4469" spans="14:18" ht="14.25" customHeight="1">
      <c r="N4469" s="3"/>
      <c r="R4469" s="4"/>
    </row>
    <row r="4470" spans="14:18" ht="14.25" customHeight="1">
      <c r="N4470" s="3"/>
      <c r="R4470" s="4"/>
    </row>
    <row r="4471" spans="14:18" ht="14.25" customHeight="1">
      <c r="N4471" s="3"/>
      <c r="R4471" s="4"/>
    </row>
    <row r="4472" spans="14:18" ht="14.25" customHeight="1">
      <c r="N4472" s="3"/>
      <c r="R4472" s="4"/>
    </row>
    <row r="4473" spans="14:18" ht="14.25" customHeight="1">
      <c r="N4473" s="3"/>
      <c r="R4473" s="4"/>
    </row>
    <row r="4474" spans="14:18" ht="14.25" customHeight="1">
      <c r="N4474" s="3"/>
      <c r="R4474" s="4"/>
    </row>
    <row r="4475" spans="14:18" ht="14.25" customHeight="1">
      <c r="N4475" s="3"/>
      <c r="R4475" s="4"/>
    </row>
    <row r="4476" spans="14:18" ht="14.25" customHeight="1">
      <c r="N4476" s="3"/>
      <c r="R4476" s="4"/>
    </row>
    <row r="4477" spans="14:18" ht="14.25" customHeight="1">
      <c r="N4477" s="3"/>
      <c r="R4477" s="4"/>
    </row>
    <row r="4478" spans="14:18" ht="14.25" customHeight="1">
      <c r="N4478" s="3"/>
      <c r="R4478" s="4"/>
    </row>
    <row r="4479" spans="14:18" ht="14.25" customHeight="1">
      <c r="N4479" s="3"/>
      <c r="R4479" s="4"/>
    </row>
    <row r="4480" spans="14:18" ht="14.25" customHeight="1">
      <c r="N4480" s="3"/>
      <c r="R4480" s="4"/>
    </row>
    <row r="4481" spans="14:18" ht="14.25" customHeight="1">
      <c r="N4481" s="3"/>
      <c r="R4481" s="4"/>
    </row>
    <row r="4482" spans="14:18" ht="14.25" customHeight="1">
      <c r="N4482" s="3"/>
      <c r="R4482" s="4"/>
    </row>
    <row r="4483" spans="14:18" ht="14.25" customHeight="1">
      <c r="N4483" s="3"/>
      <c r="R4483" s="4"/>
    </row>
    <row r="4484" spans="14:18" ht="14.25" customHeight="1">
      <c r="N4484" s="3"/>
      <c r="R4484" s="4"/>
    </row>
    <row r="4485" spans="14:18" ht="14.25" customHeight="1">
      <c r="N4485" s="3"/>
      <c r="R4485" s="4"/>
    </row>
    <row r="4486" spans="14:18" ht="14.25" customHeight="1">
      <c r="N4486" s="3"/>
      <c r="R4486" s="4"/>
    </row>
    <row r="4487" spans="14:18" ht="14.25" customHeight="1">
      <c r="N4487" s="3"/>
      <c r="R4487" s="4"/>
    </row>
    <row r="4488" spans="14:18" ht="14.25" customHeight="1">
      <c r="N4488" s="3"/>
      <c r="R4488" s="4"/>
    </row>
    <row r="4489" spans="14:18" ht="14.25" customHeight="1">
      <c r="N4489" s="3"/>
      <c r="R4489" s="4"/>
    </row>
    <row r="4490" spans="14:18" ht="14.25" customHeight="1">
      <c r="N4490" s="3"/>
      <c r="R4490" s="4"/>
    </row>
    <row r="4491" spans="14:18" ht="14.25" customHeight="1">
      <c r="N4491" s="3"/>
      <c r="R4491" s="4"/>
    </row>
    <row r="4492" spans="14:18" ht="14.25" customHeight="1">
      <c r="N4492" s="3"/>
      <c r="R4492" s="4"/>
    </row>
    <row r="4493" spans="14:18" ht="14.25" customHeight="1">
      <c r="N4493" s="3"/>
      <c r="R4493" s="4"/>
    </row>
    <row r="4494" spans="14:18" ht="14.25" customHeight="1">
      <c r="N4494" s="3"/>
      <c r="R4494" s="4"/>
    </row>
    <row r="4495" spans="14:18" ht="14.25" customHeight="1">
      <c r="N4495" s="3"/>
      <c r="R4495" s="4"/>
    </row>
    <row r="4496" spans="14:18" ht="14.25" customHeight="1">
      <c r="N4496" s="3"/>
      <c r="R4496" s="4"/>
    </row>
    <row r="4497" spans="14:18" ht="14.25" customHeight="1">
      <c r="N4497" s="3"/>
      <c r="R4497" s="4"/>
    </row>
    <row r="4498" spans="14:18" ht="14.25" customHeight="1">
      <c r="N4498" s="3"/>
      <c r="R4498" s="4"/>
    </row>
    <row r="4499" spans="14:18" ht="14.25" customHeight="1">
      <c r="N4499" s="3"/>
      <c r="R4499" s="4"/>
    </row>
    <row r="4500" spans="14:18" ht="14.25" customHeight="1">
      <c r="N4500" s="3"/>
      <c r="R4500" s="4"/>
    </row>
    <row r="4501" spans="14:18" ht="14.25" customHeight="1">
      <c r="N4501" s="3"/>
      <c r="R4501" s="4"/>
    </row>
    <row r="4502" spans="14:18" ht="14.25" customHeight="1">
      <c r="N4502" s="3"/>
      <c r="R4502" s="4"/>
    </row>
    <row r="4503" spans="14:18" ht="14.25" customHeight="1">
      <c r="N4503" s="3"/>
      <c r="R4503" s="4"/>
    </row>
    <row r="4504" spans="14:18" ht="14.25" customHeight="1">
      <c r="N4504" s="3"/>
      <c r="R4504" s="4"/>
    </row>
    <row r="4505" spans="14:18" ht="14.25" customHeight="1">
      <c r="N4505" s="3"/>
      <c r="R4505" s="4"/>
    </row>
    <row r="4506" spans="14:18" ht="14.25" customHeight="1">
      <c r="N4506" s="3"/>
      <c r="R4506" s="4"/>
    </row>
    <row r="4507" spans="14:18" ht="14.25" customHeight="1">
      <c r="N4507" s="3"/>
      <c r="R4507" s="4"/>
    </row>
    <row r="4508" spans="14:18" ht="14.25" customHeight="1">
      <c r="N4508" s="3"/>
      <c r="R4508" s="4"/>
    </row>
    <row r="4509" spans="14:18" ht="14.25" customHeight="1">
      <c r="N4509" s="3"/>
      <c r="R4509" s="4"/>
    </row>
    <row r="4510" spans="14:18" ht="14.25" customHeight="1">
      <c r="N4510" s="3"/>
      <c r="R4510" s="4"/>
    </row>
    <row r="4511" spans="14:18" ht="14.25" customHeight="1">
      <c r="N4511" s="3"/>
      <c r="R4511" s="4"/>
    </row>
    <row r="4512" spans="14:18" ht="14.25" customHeight="1">
      <c r="N4512" s="3"/>
      <c r="R4512" s="4"/>
    </row>
    <row r="4513" spans="14:18" ht="14.25" customHeight="1">
      <c r="N4513" s="3"/>
      <c r="R4513" s="4"/>
    </row>
    <row r="4514" spans="14:18" ht="14.25" customHeight="1">
      <c r="N4514" s="3"/>
      <c r="R4514" s="4"/>
    </row>
    <row r="4515" spans="14:18" ht="14.25" customHeight="1">
      <c r="N4515" s="3"/>
      <c r="R4515" s="4"/>
    </row>
    <row r="4516" spans="14:18" ht="14.25" customHeight="1">
      <c r="N4516" s="3"/>
      <c r="R4516" s="4"/>
    </row>
    <row r="4517" spans="14:18" ht="14.25" customHeight="1">
      <c r="N4517" s="3"/>
      <c r="R4517" s="4"/>
    </row>
    <row r="4518" spans="14:18" ht="14.25" customHeight="1">
      <c r="N4518" s="3"/>
      <c r="R4518" s="4"/>
    </row>
    <row r="4519" spans="14:18" ht="14.25" customHeight="1">
      <c r="N4519" s="3"/>
      <c r="R4519" s="4"/>
    </row>
    <row r="4520" spans="14:18" ht="14.25" customHeight="1">
      <c r="N4520" s="3"/>
      <c r="R4520" s="4"/>
    </row>
    <row r="4521" spans="14:18" ht="14.25" customHeight="1">
      <c r="N4521" s="3"/>
      <c r="R4521" s="4"/>
    </row>
    <row r="4522" spans="14:18" ht="14.25" customHeight="1">
      <c r="N4522" s="3"/>
      <c r="R4522" s="4"/>
    </row>
    <row r="4523" spans="14:18" ht="14.25" customHeight="1">
      <c r="N4523" s="3"/>
      <c r="R4523" s="4"/>
    </row>
    <row r="4524" spans="14:18" ht="14.25" customHeight="1">
      <c r="N4524" s="3"/>
      <c r="R4524" s="4"/>
    </row>
    <row r="4525" spans="14:18" ht="14.25" customHeight="1">
      <c r="N4525" s="3"/>
      <c r="R4525" s="4"/>
    </row>
    <row r="4526" spans="14:18" ht="14.25" customHeight="1">
      <c r="N4526" s="3"/>
      <c r="R4526" s="4"/>
    </row>
    <row r="4527" spans="14:18" ht="14.25" customHeight="1">
      <c r="N4527" s="3"/>
      <c r="R4527" s="4"/>
    </row>
    <row r="4528" spans="14:18" ht="14.25" customHeight="1">
      <c r="N4528" s="3"/>
      <c r="R4528" s="4"/>
    </row>
    <row r="4529" spans="14:18" ht="14.25" customHeight="1">
      <c r="N4529" s="3"/>
      <c r="R4529" s="4"/>
    </row>
    <row r="4530" spans="14:18" ht="14.25" customHeight="1">
      <c r="N4530" s="3"/>
      <c r="R4530" s="4"/>
    </row>
    <row r="4531" spans="14:18" ht="14.25" customHeight="1">
      <c r="N4531" s="3"/>
      <c r="R4531" s="4"/>
    </row>
    <row r="4532" spans="14:18" ht="14.25" customHeight="1">
      <c r="N4532" s="3"/>
      <c r="R4532" s="4"/>
    </row>
    <row r="4533" spans="14:18" ht="14.25" customHeight="1">
      <c r="N4533" s="3"/>
      <c r="R4533" s="4"/>
    </row>
    <row r="4534" spans="14:18" ht="14.25" customHeight="1">
      <c r="N4534" s="3"/>
      <c r="R4534" s="4"/>
    </row>
    <row r="4535" spans="14:18" ht="14.25" customHeight="1">
      <c r="N4535" s="3"/>
      <c r="R4535" s="4"/>
    </row>
    <row r="4536" spans="14:18" ht="14.25" customHeight="1">
      <c r="N4536" s="3"/>
      <c r="R4536" s="4"/>
    </row>
    <row r="4537" spans="14:18" ht="14.25" customHeight="1">
      <c r="N4537" s="3"/>
      <c r="R4537" s="4"/>
    </row>
    <row r="4538" spans="14:18" ht="14.25" customHeight="1">
      <c r="N4538" s="3"/>
      <c r="R4538" s="4"/>
    </row>
    <row r="4539" spans="14:18" ht="14.25" customHeight="1">
      <c r="N4539" s="3"/>
      <c r="R4539" s="4"/>
    </row>
    <row r="4540" spans="14:18" ht="14.25" customHeight="1">
      <c r="N4540" s="3"/>
      <c r="R4540" s="4"/>
    </row>
    <row r="4541" spans="14:18" ht="14.25" customHeight="1">
      <c r="N4541" s="3"/>
      <c r="R4541" s="4"/>
    </row>
    <row r="4542" spans="14:18" ht="14.25" customHeight="1">
      <c r="N4542" s="3"/>
      <c r="R4542" s="4"/>
    </row>
    <row r="4543" spans="14:18" ht="14.25" customHeight="1">
      <c r="N4543" s="3"/>
      <c r="R4543" s="4"/>
    </row>
    <row r="4544" spans="14:18" ht="14.25" customHeight="1">
      <c r="N4544" s="3"/>
      <c r="R4544" s="4"/>
    </row>
    <row r="4545" spans="14:18" ht="14.25" customHeight="1">
      <c r="N4545" s="3"/>
      <c r="R4545" s="4"/>
    </row>
    <row r="4546" spans="14:18" ht="14.25" customHeight="1">
      <c r="N4546" s="3"/>
      <c r="R4546" s="4"/>
    </row>
    <row r="4547" spans="14:18" ht="14.25" customHeight="1">
      <c r="N4547" s="3"/>
      <c r="R4547" s="4"/>
    </row>
    <row r="4548" spans="14:18" ht="14.25" customHeight="1">
      <c r="N4548" s="3"/>
      <c r="R4548" s="4"/>
    </row>
    <row r="4549" spans="14:18" ht="14.25" customHeight="1">
      <c r="N4549" s="3"/>
      <c r="R4549" s="4"/>
    </row>
    <row r="4550" spans="14:18" ht="14.25" customHeight="1">
      <c r="N4550" s="3"/>
      <c r="R4550" s="4"/>
    </row>
    <row r="4551" spans="14:18" ht="14.25" customHeight="1">
      <c r="N4551" s="3"/>
      <c r="R4551" s="4"/>
    </row>
    <row r="4552" spans="14:18" ht="14.25" customHeight="1">
      <c r="N4552" s="3"/>
      <c r="R4552" s="4"/>
    </row>
    <row r="4553" spans="14:18" ht="14.25" customHeight="1">
      <c r="N4553" s="3"/>
      <c r="R4553" s="4"/>
    </row>
    <row r="4554" spans="14:18" ht="14.25" customHeight="1">
      <c r="N4554" s="3"/>
      <c r="R4554" s="4"/>
    </row>
    <row r="4555" spans="14:18" ht="14.25" customHeight="1">
      <c r="N4555" s="3"/>
      <c r="R4555" s="4"/>
    </row>
    <row r="4556" spans="14:18" ht="14.25" customHeight="1">
      <c r="N4556" s="3"/>
      <c r="R4556" s="4"/>
    </row>
    <row r="4557" spans="14:18" ht="14.25" customHeight="1">
      <c r="N4557" s="3"/>
      <c r="R4557" s="4"/>
    </row>
    <row r="4558" spans="14:18" ht="14.25" customHeight="1">
      <c r="N4558" s="3"/>
      <c r="R4558" s="4"/>
    </row>
    <row r="4559" spans="14:18" ht="14.25" customHeight="1">
      <c r="N4559" s="3"/>
      <c r="R4559" s="4"/>
    </row>
    <row r="4560" spans="14:18" ht="14.25" customHeight="1">
      <c r="N4560" s="3"/>
      <c r="R4560" s="4"/>
    </row>
    <row r="4561" spans="14:18" ht="14.25" customHeight="1">
      <c r="N4561" s="3"/>
      <c r="R4561" s="4"/>
    </row>
    <row r="4562" spans="14:18" ht="14.25" customHeight="1">
      <c r="N4562" s="3"/>
      <c r="R4562" s="4"/>
    </row>
    <row r="4563" spans="14:18" ht="14.25" customHeight="1">
      <c r="N4563" s="3"/>
      <c r="R4563" s="4"/>
    </row>
    <row r="4564" spans="14:18" ht="14.25" customHeight="1">
      <c r="N4564" s="3"/>
      <c r="R4564" s="4"/>
    </row>
    <row r="4565" spans="14:18" ht="14.25" customHeight="1">
      <c r="N4565" s="3"/>
      <c r="R4565" s="4"/>
    </row>
    <row r="4566" spans="14:18" ht="14.25" customHeight="1">
      <c r="N4566" s="3"/>
      <c r="R4566" s="4"/>
    </row>
    <row r="4567" spans="14:18" ht="14.25" customHeight="1">
      <c r="N4567" s="3"/>
      <c r="R4567" s="4"/>
    </row>
    <row r="4568" spans="14:18" ht="14.25" customHeight="1">
      <c r="N4568" s="3"/>
      <c r="R4568" s="4"/>
    </row>
    <row r="4569" spans="14:18" ht="14.25" customHeight="1">
      <c r="N4569" s="3"/>
      <c r="R4569" s="4"/>
    </row>
    <row r="4570" spans="14:18" ht="14.25" customHeight="1">
      <c r="N4570" s="3"/>
      <c r="R4570" s="4"/>
    </row>
    <row r="4571" spans="14:18" ht="14.25" customHeight="1">
      <c r="N4571" s="3"/>
      <c r="R4571" s="4"/>
    </row>
    <row r="4572" spans="14:18" ht="14.25" customHeight="1">
      <c r="N4572" s="3"/>
      <c r="R4572" s="4"/>
    </row>
    <row r="4573" spans="14:18" ht="14.25" customHeight="1">
      <c r="N4573" s="3"/>
      <c r="R4573" s="4"/>
    </row>
    <row r="4574" spans="14:18" ht="14.25" customHeight="1">
      <c r="N4574" s="3"/>
      <c r="R4574" s="4"/>
    </row>
    <row r="4575" spans="14:18" ht="14.25" customHeight="1">
      <c r="N4575" s="3"/>
      <c r="R4575" s="4"/>
    </row>
    <row r="4576" spans="14:18" ht="14.25" customHeight="1">
      <c r="N4576" s="3"/>
      <c r="R4576" s="4"/>
    </row>
    <row r="4577" spans="14:18" ht="14.25" customHeight="1">
      <c r="N4577" s="3"/>
      <c r="R4577" s="4"/>
    </row>
    <row r="4578" spans="14:18" ht="14.25" customHeight="1">
      <c r="N4578" s="3"/>
      <c r="R4578" s="4"/>
    </row>
    <row r="4579" spans="14:18" ht="14.25" customHeight="1">
      <c r="N4579" s="3"/>
      <c r="R4579" s="4"/>
    </row>
    <row r="4580" spans="14:18" ht="14.25" customHeight="1">
      <c r="N4580" s="3"/>
      <c r="R4580" s="4"/>
    </row>
    <row r="4581" spans="14:18" ht="14.25" customHeight="1">
      <c r="N4581" s="3"/>
      <c r="R4581" s="4"/>
    </row>
    <row r="4582" spans="14:18" ht="14.25" customHeight="1">
      <c r="N4582" s="3"/>
      <c r="R4582" s="4"/>
    </row>
    <row r="4583" spans="14:18" ht="14.25" customHeight="1">
      <c r="N4583" s="3"/>
      <c r="R4583" s="4"/>
    </row>
    <row r="4584" spans="14:18" ht="14.25" customHeight="1">
      <c r="N4584" s="3"/>
      <c r="R4584" s="4"/>
    </row>
    <row r="4585" spans="14:18" ht="14.25" customHeight="1">
      <c r="N4585" s="3"/>
      <c r="R4585" s="4"/>
    </row>
    <row r="4586" spans="14:18" ht="14.25" customHeight="1">
      <c r="N4586" s="3"/>
      <c r="R4586" s="4"/>
    </row>
    <row r="4587" spans="14:18" ht="14.25" customHeight="1">
      <c r="N4587" s="3"/>
      <c r="R4587" s="4"/>
    </row>
    <row r="4588" spans="14:18" ht="14.25" customHeight="1">
      <c r="N4588" s="3"/>
      <c r="R4588" s="4"/>
    </row>
    <row r="4589" spans="14:18" ht="14.25" customHeight="1">
      <c r="N4589" s="3"/>
      <c r="R4589" s="4"/>
    </row>
    <row r="4590" spans="14:18" ht="14.25" customHeight="1">
      <c r="N4590" s="3"/>
      <c r="R4590" s="4"/>
    </row>
    <row r="4591" spans="14:18" ht="14.25" customHeight="1">
      <c r="N4591" s="3"/>
      <c r="R4591" s="4"/>
    </row>
    <row r="4592" spans="14:18" ht="14.25" customHeight="1">
      <c r="N4592" s="3"/>
      <c r="R4592" s="4"/>
    </row>
    <row r="4593" spans="14:18" ht="14.25" customHeight="1">
      <c r="N4593" s="3"/>
      <c r="R4593" s="4"/>
    </row>
    <row r="4594" spans="14:18" ht="14.25" customHeight="1">
      <c r="N4594" s="3"/>
      <c r="R4594" s="4"/>
    </row>
    <row r="4595" spans="14:18" ht="14.25" customHeight="1">
      <c r="N4595" s="3"/>
      <c r="R4595" s="4"/>
    </row>
    <row r="4596" spans="14:18" ht="14.25" customHeight="1">
      <c r="N4596" s="3"/>
      <c r="R4596" s="4"/>
    </row>
    <row r="4597" spans="14:18" ht="14.25" customHeight="1">
      <c r="N4597" s="3"/>
      <c r="R4597" s="4"/>
    </row>
    <row r="4598" spans="14:18" ht="14.25" customHeight="1">
      <c r="N4598" s="3"/>
      <c r="R4598" s="4"/>
    </row>
    <row r="4599" spans="14:18" ht="14.25" customHeight="1">
      <c r="N4599" s="3"/>
      <c r="R4599" s="4"/>
    </row>
    <row r="4600" spans="14:18" ht="14.25" customHeight="1">
      <c r="N4600" s="3"/>
      <c r="R4600" s="4"/>
    </row>
    <row r="4601" spans="14:18" ht="14.25" customHeight="1">
      <c r="N4601" s="3"/>
      <c r="R4601" s="4"/>
    </row>
    <row r="4602" spans="14:18" ht="14.25" customHeight="1">
      <c r="N4602" s="3"/>
      <c r="R4602" s="4"/>
    </row>
    <row r="4603" spans="14:18" ht="14.25" customHeight="1">
      <c r="N4603" s="3"/>
      <c r="R4603" s="4"/>
    </row>
    <row r="4604" spans="14:18" ht="14.25" customHeight="1">
      <c r="N4604" s="3"/>
      <c r="R4604" s="4"/>
    </row>
    <row r="4605" spans="14:18" ht="14.25" customHeight="1">
      <c r="N4605" s="3"/>
      <c r="R4605" s="4"/>
    </row>
    <row r="4606" spans="14:18" ht="14.25" customHeight="1">
      <c r="N4606" s="3"/>
      <c r="R4606" s="4"/>
    </row>
    <row r="4607" spans="14:18" ht="14.25" customHeight="1">
      <c r="N4607" s="3"/>
      <c r="R4607" s="4"/>
    </row>
    <row r="4608" spans="14:18" ht="14.25" customHeight="1">
      <c r="N4608" s="3"/>
      <c r="R4608" s="4"/>
    </row>
    <row r="4609" spans="14:18" ht="14.25" customHeight="1">
      <c r="N4609" s="3"/>
      <c r="R4609" s="4"/>
    </row>
    <row r="4610" spans="14:18" ht="14.25" customHeight="1">
      <c r="N4610" s="3"/>
      <c r="R4610" s="4"/>
    </row>
    <row r="4611" spans="14:18" ht="14.25" customHeight="1">
      <c r="N4611" s="3"/>
      <c r="R4611" s="4"/>
    </row>
    <row r="4612" spans="14:18" ht="14.25" customHeight="1">
      <c r="N4612" s="3"/>
      <c r="R4612" s="4"/>
    </row>
    <row r="4613" spans="14:18" ht="14.25" customHeight="1">
      <c r="N4613" s="3"/>
      <c r="R4613" s="4"/>
    </row>
    <row r="4614" spans="14:18" ht="14.25" customHeight="1">
      <c r="N4614" s="3"/>
      <c r="R4614" s="4"/>
    </row>
    <row r="4615" spans="14:18" ht="14.25" customHeight="1">
      <c r="N4615" s="3"/>
      <c r="R4615" s="4"/>
    </row>
    <row r="4616" spans="14:18" ht="14.25" customHeight="1">
      <c r="N4616" s="3"/>
      <c r="R4616" s="4"/>
    </row>
    <row r="4617" spans="14:18" ht="14.25" customHeight="1">
      <c r="N4617" s="3"/>
      <c r="R4617" s="4"/>
    </row>
    <row r="4618" spans="14:18" ht="14.25" customHeight="1">
      <c r="N4618" s="3"/>
      <c r="R4618" s="4"/>
    </row>
    <row r="4619" spans="14:18" ht="14.25" customHeight="1">
      <c r="N4619" s="3"/>
      <c r="R4619" s="4"/>
    </row>
    <row r="4620" spans="14:18" ht="14.25" customHeight="1">
      <c r="N4620" s="3"/>
      <c r="R4620" s="4"/>
    </row>
    <row r="4621" spans="14:18" ht="14.25" customHeight="1">
      <c r="N4621" s="3"/>
      <c r="R4621" s="4"/>
    </row>
    <row r="4622" spans="14:18" ht="14.25" customHeight="1">
      <c r="N4622" s="3"/>
      <c r="R4622" s="4"/>
    </row>
    <row r="4623" spans="14:18" ht="14.25" customHeight="1">
      <c r="N4623" s="3"/>
      <c r="R4623" s="4"/>
    </row>
    <row r="4624" spans="14:18" ht="14.25" customHeight="1">
      <c r="N4624" s="3"/>
      <c r="R4624" s="4"/>
    </row>
    <row r="4625" spans="14:18" ht="14.25" customHeight="1">
      <c r="N4625" s="3"/>
      <c r="R4625" s="4"/>
    </row>
    <row r="4626" spans="14:18" ht="14.25" customHeight="1">
      <c r="N4626" s="3"/>
      <c r="R4626" s="4"/>
    </row>
    <row r="4627" spans="14:18" ht="14.25" customHeight="1">
      <c r="N4627" s="3"/>
      <c r="R4627" s="4"/>
    </row>
    <row r="4628" spans="14:18" ht="14.25" customHeight="1">
      <c r="N4628" s="3"/>
      <c r="R4628" s="4"/>
    </row>
    <row r="4629" spans="14:18" ht="14.25" customHeight="1">
      <c r="N4629" s="3"/>
      <c r="R4629" s="4"/>
    </row>
    <row r="4630" spans="14:18" ht="14.25" customHeight="1">
      <c r="N4630" s="3"/>
      <c r="R4630" s="4"/>
    </row>
    <row r="4631" spans="14:18" ht="14.25" customHeight="1">
      <c r="N4631" s="3"/>
      <c r="R4631" s="4"/>
    </row>
    <row r="4632" spans="14:18" ht="14.25" customHeight="1">
      <c r="N4632" s="3"/>
      <c r="R4632" s="4"/>
    </row>
    <row r="4633" spans="14:18" ht="14.25" customHeight="1">
      <c r="N4633" s="3"/>
      <c r="R4633" s="4"/>
    </row>
    <row r="4634" spans="14:18" ht="14.25" customHeight="1">
      <c r="N4634" s="3"/>
      <c r="R4634" s="4"/>
    </row>
    <row r="4635" spans="14:18" ht="14.25" customHeight="1">
      <c r="N4635" s="3"/>
      <c r="R4635" s="4"/>
    </row>
    <row r="4636" spans="14:18" ht="14.25" customHeight="1">
      <c r="N4636" s="3"/>
      <c r="R4636" s="4"/>
    </row>
    <row r="4637" spans="14:18" ht="14.25" customHeight="1">
      <c r="N4637" s="3"/>
      <c r="R4637" s="4"/>
    </row>
    <row r="4638" spans="14:18" ht="14.25" customHeight="1">
      <c r="N4638" s="3"/>
      <c r="R4638" s="4"/>
    </row>
    <row r="4639" spans="14:18" ht="14.25" customHeight="1">
      <c r="N4639" s="3"/>
      <c r="R4639" s="4"/>
    </row>
    <row r="4640" spans="14:18" ht="14.25" customHeight="1">
      <c r="N4640" s="3"/>
      <c r="R4640" s="4"/>
    </row>
    <row r="4641" spans="14:18" ht="14.25" customHeight="1">
      <c r="N4641" s="3"/>
      <c r="R4641" s="4"/>
    </row>
    <row r="4642" spans="14:18" ht="14.25" customHeight="1">
      <c r="N4642" s="3"/>
      <c r="R4642" s="4"/>
    </row>
    <row r="4643" spans="14:18" ht="14.25" customHeight="1">
      <c r="N4643" s="3"/>
      <c r="R4643" s="4"/>
    </row>
    <row r="4644" spans="14:18" ht="14.25" customHeight="1">
      <c r="N4644" s="3"/>
      <c r="R4644" s="4"/>
    </row>
    <row r="4645" spans="14:18" ht="14.25" customHeight="1">
      <c r="N4645" s="3"/>
      <c r="R4645" s="4"/>
    </row>
    <row r="4646" spans="14:18" ht="14.25" customHeight="1">
      <c r="N4646" s="3"/>
      <c r="R4646" s="4"/>
    </row>
    <row r="4647" spans="14:18" ht="14.25" customHeight="1">
      <c r="N4647" s="3"/>
      <c r="R4647" s="4"/>
    </row>
    <row r="4648" spans="14:18" ht="14.25" customHeight="1">
      <c r="N4648" s="3"/>
      <c r="R4648" s="4"/>
    </row>
    <row r="4649" spans="14:18" ht="14.25" customHeight="1">
      <c r="N4649" s="3"/>
      <c r="R4649" s="4"/>
    </row>
    <row r="4650" spans="14:18" ht="14.25" customHeight="1">
      <c r="N4650" s="3"/>
      <c r="R4650" s="4"/>
    </row>
    <row r="4651" spans="14:18" ht="14.25" customHeight="1">
      <c r="N4651" s="3"/>
      <c r="R4651" s="4"/>
    </row>
    <row r="4652" spans="14:18" ht="14.25" customHeight="1">
      <c r="N4652" s="3"/>
      <c r="R4652" s="4"/>
    </row>
    <row r="4653" spans="14:18" ht="14.25" customHeight="1">
      <c r="N4653" s="3"/>
      <c r="R4653" s="4"/>
    </row>
    <row r="4654" spans="14:18" ht="14.25" customHeight="1">
      <c r="N4654" s="3"/>
      <c r="R4654" s="4"/>
    </row>
    <row r="4655" spans="14:18" ht="14.25" customHeight="1">
      <c r="N4655" s="3"/>
      <c r="R4655" s="4"/>
    </row>
    <row r="4656" spans="14:18" ht="14.25" customHeight="1">
      <c r="N4656" s="3"/>
      <c r="R4656" s="4"/>
    </row>
    <row r="4657" spans="14:18" ht="14.25" customHeight="1">
      <c r="N4657" s="3"/>
      <c r="R4657" s="4"/>
    </row>
    <row r="4658" spans="14:18" ht="14.25" customHeight="1">
      <c r="N4658" s="3"/>
      <c r="R4658" s="4"/>
    </row>
    <row r="4659" spans="14:18" ht="14.25" customHeight="1">
      <c r="N4659" s="3"/>
      <c r="R4659" s="4"/>
    </row>
    <row r="4660" spans="14:18" ht="14.25" customHeight="1">
      <c r="N4660" s="3"/>
      <c r="R4660" s="4"/>
    </row>
    <row r="4661" spans="14:18" ht="14.25" customHeight="1">
      <c r="N4661" s="3"/>
      <c r="R4661" s="4"/>
    </row>
    <row r="4662" spans="14:18" ht="14.25" customHeight="1">
      <c r="N4662" s="3"/>
      <c r="R4662" s="4"/>
    </row>
    <row r="4663" spans="14:18" ht="14.25" customHeight="1">
      <c r="N4663" s="3"/>
      <c r="R4663" s="4"/>
    </row>
    <row r="4664" spans="14:18" ht="14.25" customHeight="1">
      <c r="N4664" s="3"/>
      <c r="R4664" s="4"/>
    </row>
    <row r="4665" spans="14:18" ht="14.25" customHeight="1">
      <c r="N4665" s="3"/>
      <c r="R4665" s="4"/>
    </row>
    <row r="4666" spans="14:18" ht="14.25" customHeight="1">
      <c r="N4666" s="3"/>
      <c r="R4666" s="4"/>
    </row>
    <row r="4667" spans="14:18" ht="14.25" customHeight="1">
      <c r="N4667" s="3"/>
      <c r="R4667" s="4"/>
    </row>
    <row r="4668" spans="14:18" ht="14.25" customHeight="1">
      <c r="N4668" s="3"/>
      <c r="R4668" s="4"/>
    </row>
    <row r="4669" spans="14:18" ht="14.25" customHeight="1">
      <c r="N4669" s="3"/>
      <c r="R4669" s="4"/>
    </row>
    <row r="4670" spans="14:18" ht="14.25" customHeight="1">
      <c r="N4670" s="3"/>
      <c r="R4670" s="4"/>
    </row>
    <row r="4671" spans="14:18" ht="14.25" customHeight="1">
      <c r="N4671" s="3"/>
      <c r="R4671" s="4"/>
    </row>
    <row r="4672" spans="14:18" ht="14.25" customHeight="1">
      <c r="N4672" s="3"/>
      <c r="R4672" s="4"/>
    </row>
    <row r="4673" spans="14:18" ht="14.25" customHeight="1">
      <c r="N4673" s="3"/>
      <c r="R4673" s="4"/>
    </row>
    <row r="4674" spans="14:18" ht="14.25" customHeight="1">
      <c r="N4674" s="3"/>
      <c r="R4674" s="4"/>
    </row>
    <row r="4675" spans="14:18" ht="14.25" customHeight="1">
      <c r="N4675" s="3"/>
      <c r="R4675" s="4"/>
    </row>
    <row r="4676" spans="14:18" ht="14.25" customHeight="1">
      <c r="N4676" s="3"/>
      <c r="R4676" s="4"/>
    </row>
    <row r="4677" spans="14:18" ht="14.25" customHeight="1">
      <c r="N4677" s="3"/>
      <c r="R4677" s="4"/>
    </row>
    <row r="4678" spans="14:18" ht="14.25" customHeight="1">
      <c r="N4678" s="3"/>
      <c r="R4678" s="4"/>
    </row>
    <row r="4679" spans="14:18" ht="14.25" customHeight="1">
      <c r="N4679" s="3"/>
      <c r="R4679" s="4"/>
    </row>
    <row r="4680" spans="14:18" ht="14.25" customHeight="1">
      <c r="N4680" s="3"/>
      <c r="R4680" s="4"/>
    </row>
    <row r="4681" spans="14:18" ht="14.25" customHeight="1">
      <c r="N4681" s="3"/>
      <c r="R4681" s="4"/>
    </row>
    <row r="4682" spans="14:18" ht="14.25" customHeight="1">
      <c r="N4682" s="3"/>
      <c r="R4682" s="4"/>
    </row>
    <row r="4683" spans="14:18" ht="14.25" customHeight="1">
      <c r="N4683" s="3"/>
      <c r="R4683" s="4"/>
    </row>
    <row r="4684" spans="14:18" ht="14.25" customHeight="1">
      <c r="N4684" s="3"/>
      <c r="R4684" s="4"/>
    </row>
    <row r="4685" spans="14:18" ht="14.25" customHeight="1">
      <c r="N4685" s="3"/>
      <c r="R4685" s="4"/>
    </row>
    <row r="4686" spans="14:18" ht="14.25" customHeight="1">
      <c r="N4686" s="3"/>
      <c r="R4686" s="4"/>
    </row>
    <row r="4687" spans="14:18" ht="14.25" customHeight="1">
      <c r="N4687" s="3"/>
      <c r="R4687" s="4"/>
    </row>
    <row r="4688" spans="14:18" ht="14.25" customHeight="1">
      <c r="N4688" s="3"/>
      <c r="R4688" s="4"/>
    </row>
    <row r="4689" spans="14:18" ht="14.25" customHeight="1">
      <c r="N4689" s="3"/>
      <c r="R4689" s="4"/>
    </row>
    <row r="4690" spans="14:18" ht="14.25" customHeight="1">
      <c r="N4690" s="3"/>
      <c r="R4690" s="4"/>
    </row>
    <row r="4691" spans="14:18" ht="14.25" customHeight="1">
      <c r="N4691" s="3"/>
      <c r="R4691" s="4"/>
    </row>
    <row r="4692" spans="14:18" ht="14.25" customHeight="1">
      <c r="N4692" s="3"/>
      <c r="R4692" s="4"/>
    </row>
    <row r="4693" spans="14:18" ht="14.25" customHeight="1">
      <c r="N4693" s="3"/>
      <c r="R4693" s="4"/>
    </row>
    <row r="4694" spans="14:18" ht="14.25" customHeight="1">
      <c r="N4694" s="3"/>
      <c r="R4694" s="4"/>
    </row>
    <row r="4695" spans="14:18" ht="14.25" customHeight="1">
      <c r="N4695" s="3"/>
      <c r="R4695" s="4"/>
    </row>
    <row r="4696" spans="14:18" ht="14.25" customHeight="1">
      <c r="N4696" s="3"/>
      <c r="R4696" s="4"/>
    </row>
    <row r="4697" spans="14:18" ht="14.25" customHeight="1">
      <c r="N4697" s="3"/>
      <c r="R4697" s="4"/>
    </row>
    <row r="4698" spans="14:18" ht="14.25" customHeight="1">
      <c r="N4698" s="3"/>
      <c r="R4698" s="4"/>
    </row>
    <row r="4699" spans="14:18" ht="14.25" customHeight="1">
      <c r="N4699" s="3"/>
      <c r="R4699" s="4"/>
    </row>
    <row r="4700" spans="14:18" ht="14.25" customHeight="1">
      <c r="N4700" s="3"/>
      <c r="R4700" s="4"/>
    </row>
    <row r="4701" spans="14:18" ht="14.25" customHeight="1">
      <c r="N4701" s="3"/>
      <c r="R4701" s="4"/>
    </row>
    <row r="4702" spans="14:18" ht="14.25" customHeight="1">
      <c r="N4702" s="3"/>
      <c r="R4702" s="4"/>
    </row>
    <row r="4703" spans="14:18" ht="14.25" customHeight="1">
      <c r="N4703" s="3"/>
      <c r="R4703" s="4"/>
    </row>
    <row r="4704" spans="14:18" ht="14.25" customHeight="1">
      <c r="N4704" s="3"/>
      <c r="R4704" s="4"/>
    </row>
    <row r="4705" spans="14:18" ht="14.25" customHeight="1">
      <c r="N4705" s="3"/>
      <c r="R4705" s="4"/>
    </row>
    <row r="4706" spans="14:18" ht="14.25" customHeight="1">
      <c r="N4706" s="3"/>
      <c r="R4706" s="4"/>
    </row>
    <row r="4707" spans="14:18" ht="14.25" customHeight="1">
      <c r="N4707" s="3"/>
      <c r="R4707" s="4"/>
    </row>
    <row r="4708" spans="14:18" ht="14.25" customHeight="1">
      <c r="N4708" s="3"/>
      <c r="R4708" s="4"/>
    </row>
    <row r="4709" spans="14:18" ht="14.25" customHeight="1">
      <c r="N4709" s="3"/>
      <c r="R4709" s="4"/>
    </row>
    <row r="4710" spans="14:18" ht="14.25" customHeight="1">
      <c r="N4710" s="3"/>
      <c r="R4710" s="4"/>
    </row>
    <row r="4711" spans="14:18" ht="14.25" customHeight="1">
      <c r="N4711" s="3"/>
      <c r="R4711" s="4"/>
    </row>
    <row r="4712" spans="14:18" ht="14.25" customHeight="1">
      <c r="N4712" s="3"/>
      <c r="R4712" s="4"/>
    </row>
    <row r="4713" spans="14:18" ht="14.25" customHeight="1">
      <c r="N4713" s="3"/>
      <c r="R4713" s="4"/>
    </row>
    <row r="4714" spans="14:18" ht="14.25" customHeight="1">
      <c r="N4714" s="3"/>
      <c r="R4714" s="4"/>
    </row>
    <row r="4715" spans="14:18" ht="14.25" customHeight="1">
      <c r="N4715" s="3"/>
      <c r="R4715" s="4"/>
    </row>
    <row r="4716" spans="14:18" ht="14.25" customHeight="1">
      <c r="N4716" s="3"/>
      <c r="R4716" s="4"/>
    </row>
    <row r="4717" spans="14:18" ht="14.25" customHeight="1">
      <c r="N4717" s="3"/>
      <c r="R4717" s="4"/>
    </row>
    <row r="4718" spans="14:18" ht="14.25" customHeight="1">
      <c r="N4718" s="3"/>
      <c r="R4718" s="4"/>
    </row>
    <row r="4719" spans="14:18" ht="14.25" customHeight="1">
      <c r="N4719" s="3"/>
      <c r="R4719" s="4"/>
    </row>
    <row r="4720" spans="14:18" ht="14.25" customHeight="1">
      <c r="N4720" s="3"/>
      <c r="R4720" s="4"/>
    </row>
    <row r="4721" spans="14:18" ht="14.25" customHeight="1">
      <c r="N4721" s="3"/>
      <c r="R4721" s="4"/>
    </row>
    <row r="4722" spans="14:18" ht="14.25" customHeight="1">
      <c r="N4722" s="3"/>
      <c r="R4722" s="4"/>
    </row>
    <row r="4723" spans="14:18" ht="14.25" customHeight="1">
      <c r="N4723" s="3"/>
      <c r="R4723" s="4"/>
    </row>
    <row r="4724" spans="14:18" ht="14.25" customHeight="1">
      <c r="N4724" s="3"/>
      <c r="R4724" s="4"/>
    </row>
    <row r="4725" spans="14:18" ht="14.25" customHeight="1">
      <c r="N4725" s="3"/>
      <c r="R4725" s="4"/>
    </row>
    <row r="4726" spans="14:18" ht="14.25" customHeight="1">
      <c r="N4726" s="3"/>
      <c r="R4726" s="4"/>
    </row>
    <row r="4727" spans="14:18" ht="14.25" customHeight="1">
      <c r="N4727" s="3"/>
      <c r="R4727" s="4"/>
    </row>
    <row r="4728" spans="14:18" ht="14.25" customHeight="1">
      <c r="N4728" s="3"/>
      <c r="R4728" s="4"/>
    </row>
    <row r="4729" spans="14:18" ht="14.25" customHeight="1">
      <c r="N4729" s="3"/>
      <c r="R4729" s="4"/>
    </row>
    <row r="4730" spans="14:18" ht="14.25" customHeight="1">
      <c r="N4730" s="3"/>
      <c r="R4730" s="4"/>
    </row>
    <row r="4731" spans="14:18" ht="14.25" customHeight="1">
      <c r="N4731" s="3"/>
      <c r="R4731" s="4"/>
    </row>
    <row r="4732" spans="14:18" ht="14.25" customHeight="1">
      <c r="N4732" s="3"/>
      <c r="R4732" s="4"/>
    </row>
    <row r="4733" spans="14:18" ht="14.25" customHeight="1">
      <c r="N4733" s="3"/>
      <c r="R4733" s="4"/>
    </row>
    <row r="4734" spans="14:18" ht="14.25" customHeight="1">
      <c r="N4734" s="3"/>
      <c r="R4734" s="4"/>
    </row>
    <row r="4735" spans="14:18" ht="14.25" customHeight="1">
      <c r="N4735" s="3"/>
      <c r="R4735" s="4"/>
    </row>
    <row r="4736" spans="14:18" ht="14.25" customHeight="1">
      <c r="N4736" s="3"/>
      <c r="R4736" s="4"/>
    </row>
    <row r="4737" spans="14:18" ht="14.25" customHeight="1">
      <c r="N4737" s="3"/>
      <c r="R4737" s="4"/>
    </row>
    <row r="4738" spans="14:18" ht="14.25" customHeight="1">
      <c r="N4738" s="3"/>
      <c r="R4738" s="4"/>
    </row>
    <row r="4739" spans="14:18" ht="14.25" customHeight="1">
      <c r="N4739" s="3"/>
      <c r="R4739" s="4"/>
    </row>
    <row r="4740" spans="14:18" ht="14.25" customHeight="1">
      <c r="N4740" s="3"/>
      <c r="R4740" s="4"/>
    </row>
    <row r="4741" spans="14:18" ht="14.25" customHeight="1">
      <c r="N4741" s="3"/>
      <c r="R4741" s="4"/>
    </row>
    <row r="4742" spans="14:18" ht="14.25" customHeight="1">
      <c r="N4742" s="3"/>
      <c r="R4742" s="4"/>
    </row>
    <row r="4743" spans="14:18" ht="14.25" customHeight="1">
      <c r="N4743" s="3"/>
      <c r="R4743" s="4"/>
    </row>
    <row r="4744" spans="14:18" ht="14.25" customHeight="1">
      <c r="N4744" s="3"/>
      <c r="R4744" s="4"/>
    </row>
    <row r="4745" spans="14:18" ht="14.25" customHeight="1">
      <c r="N4745" s="3"/>
      <c r="R4745" s="4"/>
    </row>
    <row r="4746" spans="14:18" ht="14.25" customHeight="1">
      <c r="N4746" s="3"/>
      <c r="R4746" s="4"/>
    </row>
    <row r="4747" spans="14:18" ht="14.25" customHeight="1">
      <c r="N4747" s="3"/>
      <c r="R4747" s="4"/>
    </row>
    <row r="4748" spans="14:18" ht="14.25" customHeight="1">
      <c r="N4748" s="3"/>
      <c r="R4748" s="4"/>
    </row>
    <row r="4749" spans="14:18" ht="14.25" customHeight="1">
      <c r="N4749" s="3"/>
      <c r="R4749" s="4"/>
    </row>
    <row r="4750" spans="14:18" ht="14.25" customHeight="1">
      <c r="N4750" s="3"/>
      <c r="R4750" s="4"/>
    </row>
    <row r="4751" spans="14:18" ht="14.25" customHeight="1">
      <c r="N4751" s="3"/>
      <c r="R4751" s="4"/>
    </row>
    <row r="4752" spans="14:18" ht="14.25" customHeight="1">
      <c r="N4752" s="3"/>
      <c r="R4752" s="4"/>
    </row>
    <row r="4753" spans="14:18" ht="14.25" customHeight="1">
      <c r="N4753" s="3"/>
      <c r="R4753" s="4"/>
    </row>
    <row r="4754" spans="14:18" ht="14.25" customHeight="1">
      <c r="N4754" s="3"/>
      <c r="R4754" s="4"/>
    </row>
    <row r="4755" spans="14:18" ht="14.25" customHeight="1">
      <c r="N4755" s="3"/>
      <c r="R4755" s="4"/>
    </row>
    <row r="4756" spans="14:18" ht="14.25" customHeight="1">
      <c r="N4756" s="3"/>
      <c r="R4756" s="4"/>
    </row>
    <row r="4757" spans="14:18" ht="14.25" customHeight="1">
      <c r="N4757" s="3"/>
      <c r="R4757" s="4"/>
    </row>
    <row r="4758" spans="14:18" ht="14.25" customHeight="1">
      <c r="N4758" s="3"/>
      <c r="R4758" s="4"/>
    </row>
    <row r="4759" spans="14:18" ht="14.25" customHeight="1">
      <c r="N4759" s="3"/>
      <c r="R4759" s="4"/>
    </row>
    <row r="4760" spans="14:18" ht="14.25" customHeight="1">
      <c r="N4760" s="3"/>
      <c r="R4760" s="4"/>
    </row>
    <row r="4761" spans="14:18" ht="14.25" customHeight="1">
      <c r="N4761" s="3"/>
      <c r="R4761" s="4"/>
    </row>
    <row r="4762" spans="14:18" ht="14.25" customHeight="1">
      <c r="N4762" s="3"/>
      <c r="R4762" s="4"/>
    </row>
    <row r="4763" spans="14:18" ht="14.25" customHeight="1">
      <c r="N4763" s="3"/>
      <c r="R4763" s="4"/>
    </row>
    <row r="4764" spans="14:18" ht="14.25" customHeight="1">
      <c r="N4764" s="3"/>
      <c r="R4764" s="4"/>
    </row>
    <row r="4765" spans="14:18" ht="14.25" customHeight="1">
      <c r="N4765" s="3"/>
      <c r="R4765" s="4"/>
    </row>
    <row r="4766" spans="14:18" ht="14.25" customHeight="1">
      <c r="N4766" s="3"/>
      <c r="R4766" s="4"/>
    </row>
    <row r="4767" spans="14:18" ht="14.25" customHeight="1">
      <c r="N4767" s="3"/>
      <c r="R4767" s="4"/>
    </row>
    <row r="4768" spans="14:18" ht="14.25" customHeight="1">
      <c r="N4768" s="3"/>
      <c r="R4768" s="4"/>
    </row>
    <row r="4769" spans="14:18" ht="14.25" customHeight="1">
      <c r="N4769" s="3"/>
      <c r="R4769" s="4"/>
    </row>
    <row r="4770" spans="14:18" ht="14.25" customHeight="1">
      <c r="N4770" s="3"/>
      <c r="R4770" s="4"/>
    </row>
    <row r="4771" spans="14:18" ht="14.25" customHeight="1">
      <c r="N4771" s="3"/>
      <c r="R4771" s="4"/>
    </row>
    <row r="4772" spans="14:18" ht="14.25" customHeight="1">
      <c r="N4772" s="3"/>
      <c r="R4772" s="4"/>
    </row>
    <row r="4773" spans="14:18" ht="14.25" customHeight="1">
      <c r="N4773" s="3"/>
      <c r="R4773" s="4"/>
    </row>
    <row r="4774" spans="14:18" ht="14.25" customHeight="1">
      <c r="N4774" s="3"/>
      <c r="R4774" s="4"/>
    </row>
    <row r="4775" spans="14:18" ht="14.25" customHeight="1">
      <c r="N4775" s="3"/>
      <c r="R4775" s="4"/>
    </row>
    <row r="4776" spans="14:18" ht="14.25" customHeight="1">
      <c r="N4776" s="3"/>
      <c r="R4776" s="4"/>
    </row>
    <row r="4777" spans="14:18" ht="14.25" customHeight="1">
      <c r="N4777" s="3"/>
      <c r="R4777" s="4"/>
    </row>
    <row r="4778" spans="14:18" ht="14.25" customHeight="1">
      <c r="N4778" s="3"/>
      <c r="R4778" s="4"/>
    </row>
    <row r="4779" spans="14:18" ht="14.25" customHeight="1">
      <c r="N4779" s="3"/>
      <c r="R4779" s="4"/>
    </row>
    <row r="4780" spans="14:18" ht="14.25" customHeight="1">
      <c r="N4780" s="3"/>
      <c r="R4780" s="4"/>
    </row>
    <row r="4781" spans="14:18" ht="14.25" customHeight="1">
      <c r="N4781" s="3"/>
      <c r="R4781" s="4"/>
    </row>
    <row r="4782" spans="14:18" ht="14.25" customHeight="1">
      <c r="N4782" s="3"/>
      <c r="R4782" s="4"/>
    </row>
    <row r="4783" spans="14:18" ht="14.25" customHeight="1">
      <c r="N4783" s="3"/>
      <c r="R4783" s="4"/>
    </row>
    <row r="4784" spans="14:18" ht="14.25" customHeight="1">
      <c r="N4784" s="3"/>
      <c r="R4784" s="4"/>
    </row>
    <row r="4785" spans="14:18" ht="14.25" customHeight="1">
      <c r="N4785" s="3"/>
      <c r="R4785" s="4"/>
    </row>
    <row r="4786" spans="14:18" ht="14.25" customHeight="1">
      <c r="N4786" s="3"/>
      <c r="R4786" s="4"/>
    </row>
    <row r="4787" spans="14:18" ht="14.25" customHeight="1">
      <c r="N4787" s="3"/>
      <c r="R4787" s="4"/>
    </row>
    <row r="4788" spans="14:18" ht="14.25" customHeight="1">
      <c r="N4788" s="3"/>
      <c r="R4788" s="4"/>
    </row>
    <row r="4789" spans="14:18" ht="14.25" customHeight="1">
      <c r="N4789" s="3"/>
      <c r="R4789" s="4"/>
    </row>
    <row r="4790" spans="14:18" ht="14.25" customHeight="1">
      <c r="N4790" s="3"/>
      <c r="R4790" s="4"/>
    </row>
    <row r="4791" spans="14:18" ht="14.25" customHeight="1">
      <c r="N4791" s="3"/>
      <c r="R4791" s="4"/>
    </row>
    <row r="4792" spans="14:18" ht="14.25" customHeight="1">
      <c r="N4792" s="3"/>
      <c r="R4792" s="4"/>
    </row>
    <row r="4793" spans="14:18" ht="14.25" customHeight="1">
      <c r="N4793" s="3"/>
      <c r="R4793" s="4"/>
    </row>
    <row r="4794" spans="14:18" ht="14.25" customHeight="1">
      <c r="N4794" s="3"/>
      <c r="R4794" s="4"/>
    </row>
    <row r="4795" spans="14:18" ht="14.25" customHeight="1">
      <c r="N4795" s="3"/>
      <c r="R4795" s="4"/>
    </row>
    <row r="4796" spans="14:18" ht="14.25" customHeight="1">
      <c r="N4796" s="3"/>
      <c r="R4796" s="4"/>
    </row>
    <row r="4797" spans="14:18" ht="14.25" customHeight="1">
      <c r="N4797" s="3"/>
      <c r="R4797" s="4"/>
    </row>
    <row r="4798" spans="14:18" ht="14.25" customHeight="1">
      <c r="N4798" s="3"/>
      <c r="R4798" s="4"/>
    </row>
    <row r="4799" spans="14:18" ht="14.25" customHeight="1">
      <c r="N4799" s="3"/>
      <c r="R4799" s="4"/>
    </row>
    <row r="4800" spans="14:18" ht="14.25" customHeight="1">
      <c r="N4800" s="3"/>
      <c r="R4800" s="4"/>
    </row>
    <row r="4801" spans="14:18" ht="14.25" customHeight="1">
      <c r="N4801" s="3"/>
      <c r="R4801" s="4"/>
    </row>
    <row r="4802" spans="14:18" ht="14.25" customHeight="1">
      <c r="N4802" s="3"/>
      <c r="R4802" s="4"/>
    </row>
    <row r="4803" spans="14:18" ht="14.25" customHeight="1">
      <c r="N4803" s="3"/>
      <c r="R4803" s="4"/>
    </row>
    <row r="4804" spans="14:18" ht="14.25" customHeight="1">
      <c r="N4804" s="3"/>
      <c r="R4804" s="4"/>
    </row>
    <row r="4805" spans="14:18" ht="14.25" customHeight="1">
      <c r="N4805" s="3"/>
      <c r="R4805" s="4"/>
    </row>
    <row r="4806" spans="14:18" ht="14.25" customHeight="1">
      <c r="N4806" s="3"/>
      <c r="R4806" s="4"/>
    </row>
    <row r="4807" spans="14:18" ht="14.25" customHeight="1">
      <c r="N4807" s="3"/>
      <c r="R4807" s="4"/>
    </row>
    <row r="4808" spans="14:18" ht="14.25" customHeight="1">
      <c r="N4808" s="3"/>
      <c r="R4808" s="4"/>
    </row>
    <row r="4809" spans="14:18" ht="14.25" customHeight="1">
      <c r="N4809" s="3"/>
      <c r="R4809" s="4"/>
    </row>
    <row r="4810" spans="14:18" ht="14.25" customHeight="1">
      <c r="N4810" s="3"/>
      <c r="R4810" s="4"/>
    </row>
    <row r="4811" spans="14:18" ht="14.25" customHeight="1">
      <c r="N4811" s="3"/>
      <c r="R4811" s="4"/>
    </row>
    <row r="4812" spans="14:18" ht="14.25" customHeight="1">
      <c r="N4812" s="3"/>
      <c r="R4812" s="4"/>
    </row>
    <row r="4813" spans="14:18" ht="14.25" customHeight="1">
      <c r="N4813" s="3"/>
      <c r="R4813" s="4"/>
    </row>
    <row r="4814" spans="14:18" ht="14.25" customHeight="1">
      <c r="N4814" s="3"/>
      <c r="R4814" s="4"/>
    </row>
    <row r="4815" spans="14:18" ht="14.25" customHeight="1">
      <c r="N4815" s="3"/>
      <c r="R4815" s="4"/>
    </row>
    <row r="4816" spans="14:18" ht="14.25" customHeight="1">
      <c r="N4816" s="3"/>
      <c r="R4816" s="4"/>
    </row>
    <row r="4817" spans="14:18" ht="14.25" customHeight="1">
      <c r="N4817" s="3"/>
      <c r="R4817" s="4"/>
    </row>
    <row r="4818" spans="14:18" ht="14.25" customHeight="1">
      <c r="N4818" s="3"/>
      <c r="R4818" s="4"/>
    </row>
    <row r="4819" spans="14:18" ht="14.25" customHeight="1">
      <c r="N4819" s="3"/>
      <c r="R4819" s="4"/>
    </row>
    <row r="4820" spans="14:18" ht="14.25" customHeight="1">
      <c r="N4820" s="3"/>
      <c r="R4820" s="4"/>
    </row>
    <row r="4821" spans="14:18" ht="14.25" customHeight="1">
      <c r="N4821" s="3"/>
      <c r="R4821" s="4"/>
    </row>
    <row r="4822" spans="14:18" ht="14.25" customHeight="1">
      <c r="N4822" s="3"/>
      <c r="R4822" s="4"/>
    </row>
    <row r="4823" spans="14:18" ht="14.25" customHeight="1">
      <c r="N4823" s="3"/>
      <c r="R4823" s="4"/>
    </row>
    <row r="4824" spans="14:18" ht="14.25" customHeight="1">
      <c r="N4824" s="3"/>
      <c r="R4824" s="4"/>
    </row>
    <row r="4825" spans="14:18" ht="14.25" customHeight="1">
      <c r="N4825" s="3"/>
      <c r="R4825" s="4"/>
    </row>
    <row r="4826" spans="14:18" ht="14.25" customHeight="1">
      <c r="N4826" s="3"/>
      <c r="R4826" s="4"/>
    </row>
    <row r="4827" spans="14:18" ht="14.25" customHeight="1">
      <c r="N4827" s="3"/>
      <c r="R4827" s="4"/>
    </row>
    <row r="4828" spans="14:18" ht="14.25" customHeight="1">
      <c r="N4828" s="3"/>
      <c r="R4828" s="4"/>
    </row>
    <row r="4829" spans="14:18" ht="14.25" customHeight="1">
      <c r="N4829" s="3"/>
      <c r="R4829" s="4"/>
    </row>
    <row r="4830" spans="14:18" ht="14.25" customHeight="1">
      <c r="N4830" s="3"/>
      <c r="R4830" s="4"/>
    </row>
    <row r="4831" spans="14:18" ht="14.25" customHeight="1">
      <c r="N4831" s="3"/>
      <c r="R4831" s="4"/>
    </row>
    <row r="4832" spans="14:18" ht="14.25" customHeight="1">
      <c r="N4832" s="3"/>
      <c r="R4832" s="4"/>
    </row>
    <row r="4833" spans="14:18" ht="14.25" customHeight="1">
      <c r="N4833" s="3"/>
      <c r="R4833" s="4"/>
    </row>
    <row r="4834" spans="14:18" ht="14.25" customHeight="1">
      <c r="N4834" s="3"/>
      <c r="R4834" s="4"/>
    </row>
    <row r="4835" spans="14:18" ht="14.25" customHeight="1">
      <c r="N4835" s="3"/>
      <c r="R4835" s="4"/>
    </row>
    <row r="4836" spans="14:18" ht="14.25" customHeight="1">
      <c r="N4836" s="3"/>
      <c r="R4836" s="4"/>
    </row>
    <row r="4837" spans="14:18" ht="14.25" customHeight="1">
      <c r="N4837" s="3"/>
      <c r="R4837" s="4"/>
    </row>
    <row r="4838" spans="14:18" ht="14.25" customHeight="1">
      <c r="N4838" s="3"/>
      <c r="R4838" s="4"/>
    </row>
    <row r="4839" spans="14:18" ht="14.25" customHeight="1">
      <c r="N4839" s="3"/>
      <c r="R4839" s="4"/>
    </row>
    <row r="4840" spans="14:18" ht="14.25" customHeight="1">
      <c r="N4840" s="3"/>
      <c r="R4840" s="4"/>
    </row>
    <row r="4841" spans="14:18" ht="14.25" customHeight="1">
      <c r="N4841" s="3"/>
      <c r="R4841" s="4"/>
    </row>
    <row r="4842" spans="14:18" ht="14.25" customHeight="1">
      <c r="N4842" s="3"/>
      <c r="R4842" s="4"/>
    </row>
    <row r="4843" spans="14:18" ht="14.25" customHeight="1">
      <c r="N4843" s="3"/>
      <c r="R4843" s="4"/>
    </row>
    <row r="4844" spans="14:18" ht="14.25" customHeight="1">
      <c r="N4844" s="3"/>
      <c r="R4844" s="4"/>
    </row>
    <row r="4845" spans="14:18" ht="14.25" customHeight="1">
      <c r="N4845" s="3"/>
      <c r="R4845" s="4"/>
    </row>
    <row r="4846" spans="14:18" ht="14.25" customHeight="1">
      <c r="N4846" s="3"/>
      <c r="R4846" s="4"/>
    </row>
    <row r="4847" spans="14:18" ht="14.25" customHeight="1">
      <c r="N4847" s="3"/>
      <c r="R4847" s="4"/>
    </row>
    <row r="4848" spans="14:18" ht="14.25" customHeight="1">
      <c r="N4848" s="3"/>
      <c r="R4848" s="4"/>
    </row>
    <row r="4849" spans="14:18" ht="14.25" customHeight="1">
      <c r="N4849" s="3"/>
      <c r="R4849" s="4"/>
    </row>
    <row r="4850" spans="14:18" ht="14.25" customHeight="1">
      <c r="N4850" s="3"/>
      <c r="R4850" s="4"/>
    </row>
    <row r="4851" spans="14:18" ht="14.25" customHeight="1">
      <c r="N4851" s="3"/>
      <c r="R4851" s="4"/>
    </row>
    <row r="4852" spans="14:18" ht="14.25" customHeight="1">
      <c r="N4852" s="3"/>
      <c r="R4852" s="4"/>
    </row>
    <row r="4853" spans="14:18" ht="14.25" customHeight="1">
      <c r="N4853" s="3"/>
      <c r="R4853" s="4"/>
    </row>
    <row r="4854" spans="14:18" ht="14.25" customHeight="1">
      <c r="N4854" s="3"/>
      <c r="R4854" s="4"/>
    </row>
    <row r="4855" spans="14:18" ht="14.25" customHeight="1">
      <c r="N4855" s="3"/>
      <c r="R4855" s="4"/>
    </row>
    <row r="4856" spans="14:18" ht="14.25" customHeight="1">
      <c r="N4856" s="3"/>
      <c r="R4856" s="4"/>
    </row>
    <row r="4857" spans="14:18" ht="14.25" customHeight="1">
      <c r="N4857" s="3"/>
      <c r="R4857" s="4"/>
    </row>
    <row r="4858" spans="14:18" ht="14.25" customHeight="1">
      <c r="N4858" s="3"/>
      <c r="R4858" s="4"/>
    </row>
    <row r="4859" spans="14:18" ht="14.25" customHeight="1">
      <c r="N4859" s="3"/>
      <c r="R4859" s="4"/>
    </row>
    <row r="4860" spans="14:18" ht="14.25" customHeight="1">
      <c r="N4860" s="3"/>
      <c r="R4860" s="4"/>
    </row>
    <row r="4861" spans="14:18" ht="14.25" customHeight="1">
      <c r="N4861" s="3"/>
      <c r="R4861" s="4"/>
    </row>
    <row r="4862" spans="14:18" ht="14.25" customHeight="1">
      <c r="N4862" s="3"/>
      <c r="R4862" s="4"/>
    </row>
    <row r="4863" spans="14:18" ht="14.25" customHeight="1">
      <c r="N4863" s="3"/>
      <c r="R4863" s="4"/>
    </row>
    <row r="4864" spans="14:18" ht="14.25" customHeight="1">
      <c r="N4864" s="3"/>
      <c r="R4864" s="4"/>
    </row>
    <row r="4865" spans="14:18" ht="14.25" customHeight="1">
      <c r="N4865" s="3"/>
      <c r="R4865" s="4"/>
    </row>
    <row r="4866" spans="14:18" ht="14.25" customHeight="1">
      <c r="N4866" s="3"/>
      <c r="R4866" s="4"/>
    </row>
    <row r="4867" spans="14:18" ht="14.25" customHeight="1">
      <c r="N4867" s="3"/>
      <c r="R4867" s="4"/>
    </row>
    <row r="4868" spans="14:18" ht="14.25" customHeight="1">
      <c r="N4868" s="3"/>
      <c r="R4868" s="4"/>
    </row>
    <row r="4869" spans="14:18" ht="14.25" customHeight="1">
      <c r="N4869" s="3"/>
      <c r="R4869" s="4"/>
    </row>
    <row r="4870" spans="14:18" ht="14.25" customHeight="1">
      <c r="N4870" s="3"/>
      <c r="R4870" s="4"/>
    </row>
    <row r="4871" spans="14:18" ht="14.25" customHeight="1">
      <c r="N4871" s="3"/>
      <c r="R4871" s="4"/>
    </row>
    <row r="4872" spans="14:18" ht="14.25" customHeight="1">
      <c r="N4872" s="3"/>
      <c r="R4872" s="4"/>
    </row>
    <row r="4873" spans="14:18" ht="14.25" customHeight="1">
      <c r="N4873" s="3"/>
      <c r="R4873" s="4"/>
    </row>
    <row r="4874" spans="14:18" ht="14.25" customHeight="1">
      <c r="N4874" s="3"/>
      <c r="R4874" s="4"/>
    </row>
    <row r="4875" spans="14:18" ht="14.25" customHeight="1">
      <c r="N4875" s="3"/>
      <c r="R4875" s="4"/>
    </row>
    <row r="4876" spans="14:18" ht="14.25" customHeight="1">
      <c r="N4876" s="3"/>
      <c r="R4876" s="4"/>
    </row>
    <row r="4877" spans="14:18" ht="14.25" customHeight="1">
      <c r="N4877" s="3"/>
      <c r="R4877" s="4"/>
    </row>
    <row r="4878" spans="14:18" ht="14.25" customHeight="1">
      <c r="N4878" s="3"/>
      <c r="R4878" s="4"/>
    </row>
    <row r="4879" spans="14:18" ht="14.25" customHeight="1">
      <c r="N4879" s="3"/>
      <c r="R4879" s="4"/>
    </row>
    <row r="4880" spans="14:18" ht="14.25" customHeight="1">
      <c r="N4880" s="3"/>
      <c r="R4880" s="4"/>
    </row>
    <row r="4881" spans="14:18" ht="14.25" customHeight="1">
      <c r="N4881" s="3"/>
      <c r="R4881" s="4"/>
    </row>
    <row r="4882" spans="14:18" ht="14.25" customHeight="1">
      <c r="N4882" s="3"/>
      <c r="R4882" s="4"/>
    </row>
    <row r="4883" spans="14:18" ht="14.25" customHeight="1">
      <c r="N4883" s="3"/>
      <c r="R4883" s="4"/>
    </row>
    <row r="4884" spans="14:18" ht="14.25" customHeight="1">
      <c r="N4884" s="3"/>
      <c r="R4884" s="4"/>
    </row>
    <row r="4885" spans="14:18" ht="14.25" customHeight="1">
      <c r="N4885" s="3"/>
      <c r="R4885" s="4"/>
    </row>
    <row r="4886" spans="14:18" ht="14.25" customHeight="1">
      <c r="N4886" s="3"/>
      <c r="R4886" s="4"/>
    </row>
    <row r="4887" spans="14:18" ht="14.25" customHeight="1">
      <c r="N4887" s="3"/>
      <c r="R4887" s="4"/>
    </row>
    <row r="4888" spans="14:18" ht="14.25" customHeight="1">
      <c r="N4888" s="3"/>
      <c r="R4888" s="4"/>
    </row>
    <row r="4889" spans="14:18" ht="14.25" customHeight="1">
      <c r="N4889" s="3"/>
      <c r="R4889" s="4"/>
    </row>
    <row r="4890" spans="14:18" ht="14.25" customHeight="1">
      <c r="N4890" s="3"/>
      <c r="R4890" s="4"/>
    </row>
    <row r="4891" spans="14:18" ht="14.25" customHeight="1">
      <c r="N4891" s="3"/>
      <c r="R4891" s="4"/>
    </row>
    <row r="4892" spans="14:18" ht="14.25" customHeight="1">
      <c r="N4892" s="3"/>
      <c r="R4892" s="4"/>
    </row>
    <row r="4893" spans="14:18" ht="14.25" customHeight="1">
      <c r="N4893" s="3"/>
      <c r="R4893" s="4"/>
    </row>
    <row r="4894" spans="14:18" ht="14.25" customHeight="1">
      <c r="N4894" s="3"/>
      <c r="R4894" s="4"/>
    </row>
    <row r="4895" spans="14:18" ht="14.25" customHeight="1">
      <c r="N4895" s="3"/>
      <c r="R4895" s="4"/>
    </row>
    <row r="4896" spans="14:18" ht="14.25" customHeight="1">
      <c r="N4896" s="3"/>
      <c r="R4896" s="4"/>
    </row>
    <row r="4897" spans="14:18" ht="14.25" customHeight="1">
      <c r="N4897" s="3"/>
      <c r="R4897" s="4"/>
    </row>
    <row r="4898" spans="14:18" ht="14.25" customHeight="1">
      <c r="N4898" s="3"/>
      <c r="R4898" s="4"/>
    </row>
    <row r="4899" spans="14:18" ht="14.25" customHeight="1">
      <c r="N4899" s="3"/>
      <c r="R4899" s="4"/>
    </row>
    <row r="4900" spans="14:18" ht="14.25" customHeight="1">
      <c r="N4900" s="3"/>
      <c r="R4900" s="4"/>
    </row>
    <row r="4901" spans="14:18" ht="14.25" customHeight="1">
      <c r="N4901" s="3"/>
      <c r="R4901" s="4"/>
    </row>
    <row r="4902" spans="14:18" ht="14.25" customHeight="1">
      <c r="N4902" s="3"/>
      <c r="R4902" s="4"/>
    </row>
    <row r="4903" spans="14:18" ht="14.25" customHeight="1">
      <c r="N4903" s="3"/>
      <c r="R4903" s="4"/>
    </row>
    <row r="4904" spans="14:18" ht="14.25" customHeight="1">
      <c r="N4904" s="3"/>
      <c r="R4904" s="4"/>
    </row>
    <row r="4905" spans="14:18" ht="14.25" customHeight="1">
      <c r="N4905" s="3"/>
      <c r="R4905" s="4"/>
    </row>
    <row r="4906" spans="14:18" ht="14.25" customHeight="1">
      <c r="N4906" s="3"/>
      <c r="R4906" s="4"/>
    </row>
    <row r="4907" spans="14:18" ht="14.25" customHeight="1">
      <c r="N4907" s="3"/>
      <c r="R4907" s="4"/>
    </row>
    <row r="4908" spans="14:18" ht="14.25" customHeight="1">
      <c r="N4908" s="3"/>
      <c r="R4908" s="4"/>
    </row>
    <row r="4909" spans="14:18" ht="14.25" customHeight="1">
      <c r="N4909" s="3"/>
      <c r="R4909" s="4"/>
    </row>
    <row r="4910" spans="14:18" ht="14.25" customHeight="1">
      <c r="N4910" s="3"/>
      <c r="R4910" s="4"/>
    </row>
    <row r="4911" spans="14:18" ht="14.25" customHeight="1">
      <c r="N4911" s="3"/>
      <c r="R4911" s="4"/>
    </row>
    <row r="4912" spans="14:18" ht="14.25" customHeight="1">
      <c r="N4912" s="3"/>
      <c r="R4912" s="4"/>
    </row>
    <row r="4913" spans="14:18" ht="14.25" customHeight="1">
      <c r="N4913" s="3"/>
      <c r="R4913" s="4"/>
    </row>
    <row r="4914" spans="14:18" ht="14.25" customHeight="1">
      <c r="N4914" s="3"/>
      <c r="R4914" s="4"/>
    </row>
    <row r="4915" spans="14:18" ht="14.25" customHeight="1">
      <c r="N4915" s="3"/>
      <c r="R4915" s="4"/>
    </row>
    <row r="4916" spans="14:18" ht="14.25" customHeight="1">
      <c r="N4916" s="3"/>
      <c r="R4916" s="4"/>
    </row>
    <row r="4917" spans="14:18" ht="14.25" customHeight="1">
      <c r="N4917" s="3"/>
      <c r="R4917" s="4"/>
    </row>
    <row r="4918" spans="14:18" ht="14.25" customHeight="1">
      <c r="N4918" s="3"/>
      <c r="R4918" s="4"/>
    </row>
    <row r="4919" spans="14:18" ht="14.25" customHeight="1">
      <c r="N4919" s="3"/>
      <c r="R4919" s="4"/>
    </row>
    <row r="4920" spans="14:18" ht="14.25" customHeight="1">
      <c r="N4920" s="3"/>
      <c r="R4920" s="4"/>
    </row>
    <row r="4921" spans="14:18" ht="14.25" customHeight="1">
      <c r="N4921" s="3"/>
      <c r="R4921" s="4"/>
    </row>
    <row r="4922" spans="14:18" ht="14.25" customHeight="1">
      <c r="N4922" s="3"/>
      <c r="R4922" s="4"/>
    </row>
    <row r="4923" spans="14:18" ht="14.25" customHeight="1">
      <c r="N4923" s="3"/>
      <c r="R4923" s="4"/>
    </row>
    <row r="4924" spans="14:18" ht="14.25" customHeight="1">
      <c r="N4924" s="3"/>
      <c r="R4924" s="4"/>
    </row>
    <row r="4925" spans="14:18" ht="14.25" customHeight="1">
      <c r="N4925" s="3"/>
      <c r="R4925" s="4"/>
    </row>
    <row r="4926" spans="14:18" ht="14.25" customHeight="1">
      <c r="N4926" s="3"/>
      <c r="R4926" s="4"/>
    </row>
    <row r="4927" spans="14:18" ht="14.25" customHeight="1">
      <c r="N4927" s="3"/>
      <c r="R4927" s="4"/>
    </row>
    <row r="4928" spans="14:18" ht="14.25" customHeight="1">
      <c r="N4928" s="3"/>
      <c r="R4928" s="4"/>
    </row>
    <row r="4929" spans="14:18" ht="14.25" customHeight="1">
      <c r="N4929" s="3"/>
      <c r="R4929" s="4"/>
    </row>
    <row r="4930" spans="14:18" ht="14.25" customHeight="1">
      <c r="N4930" s="3"/>
      <c r="R4930" s="4"/>
    </row>
    <row r="4931" spans="14:18" ht="14.25" customHeight="1">
      <c r="N4931" s="3"/>
      <c r="R4931" s="4"/>
    </row>
    <row r="4932" spans="14:18" ht="14.25" customHeight="1">
      <c r="N4932" s="3"/>
      <c r="R4932" s="4"/>
    </row>
    <row r="4933" spans="14:18" ht="14.25" customHeight="1">
      <c r="N4933" s="3"/>
      <c r="R4933" s="4"/>
    </row>
    <row r="4934" spans="14:18" ht="14.25" customHeight="1">
      <c r="N4934" s="3"/>
      <c r="R4934" s="4"/>
    </row>
    <row r="4935" spans="14:18" ht="14.25" customHeight="1">
      <c r="N4935" s="3"/>
      <c r="R4935" s="4"/>
    </row>
    <row r="4936" spans="14:18" ht="14.25" customHeight="1">
      <c r="N4936" s="3"/>
      <c r="R4936" s="4"/>
    </row>
    <row r="4937" spans="14:18" ht="14.25" customHeight="1">
      <c r="N4937" s="3"/>
      <c r="R4937" s="4"/>
    </row>
    <row r="4938" spans="14:18" ht="14.25" customHeight="1">
      <c r="N4938" s="3"/>
      <c r="R4938" s="4"/>
    </row>
    <row r="4939" spans="14:18" ht="14.25" customHeight="1">
      <c r="N4939" s="3"/>
      <c r="R4939" s="4"/>
    </row>
    <row r="4940" spans="14:18" ht="14.25" customHeight="1">
      <c r="N4940" s="3"/>
      <c r="R4940" s="4"/>
    </row>
    <row r="4941" spans="14:18" ht="14.25" customHeight="1">
      <c r="N4941" s="3"/>
      <c r="R4941" s="4"/>
    </row>
    <row r="4942" spans="14:18" ht="14.25" customHeight="1">
      <c r="N4942" s="3"/>
      <c r="R4942" s="4"/>
    </row>
    <row r="4943" spans="14:18" ht="14.25" customHeight="1">
      <c r="N4943" s="3"/>
      <c r="R4943" s="4"/>
    </row>
    <row r="4944" spans="14:18" ht="14.25" customHeight="1">
      <c r="N4944" s="3"/>
      <c r="R4944" s="4"/>
    </row>
    <row r="4945" spans="14:18" ht="14.25" customHeight="1">
      <c r="N4945" s="3"/>
      <c r="R4945" s="4"/>
    </row>
    <row r="4946" spans="14:18" ht="14.25" customHeight="1">
      <c r="N4946" s="3"/>
      <c r="R4946" s="4"/>
    </row>
    <row r="4947" spans="14:18" ht="14.25" customHeight="1">
      <c r="N4947" s="3"/>
      <c r="R4947" s="4"/>
    </row>
    <row r="4948" spans="14:18" ht="14.25" customHeight="1">
      <c r="N4948" s="3"/>
      <c r="R4948" s="4"/>
    </row>
    <row r="4949" spans="14:18" ht="14.25" customHeight="1">
      <c r="N4949" s="3"/>
      <c r="R4949" s="4"/>
    </row>
    <row r="4950" spans="14:18" ht="14.25" customHeight="1">
      <c r="N4950" s="3"/>
      <c r="R4950" s="4"/>
    </row>
    <row r="4951" spans="14:18" ht="14.25" customHeight="1">
      <c r="N4951" s="3"/>
      <c r="R4951" s="4"/>
    </row>
  </sheetData>
  <customSheetViews>
    <customSheetView guid="{1AC3266C-1B90-424E-89F6-60F43D1D5DF6}" filter="1" showAutoFilter="1">
      <pageMargins left="0.7" right="0.7" top="0.75" bottom="0.75" header="0.3" footer="0.3"/>
      <autoFilter ref="A2:AE4452" xr:uid="{00000000-0000-0000-0000-000000000000}">
        <sortState ref="A2:AE4452">
          <sortCondition ref="A2:A4452"/>
          <sortCondition ref="P2:P4452"/>
        </sortState>
      </autoFilter>
      <extLst>
        <ext uri="GoogleSheetsCustomDataVersion1">
          <go:sheetsCustomData xmlns:go="http://customooxmlschemas.google.com/" filterViewId="472031877"/>
        </ext>
      </extLst>
    </customSheetView>
  </customSheetViews>
  <hyperlinks>
    <hyperlink ref="H1783" r:id="rId1" xr:uid="{00000000-0004-0000-0000-000000000000}"/>
    <hyperlink ref="H4228" r:id="rId2" xr:uid="{00000000-0004-0000-0000-000001000000}"/>
    <hyperlink ref="H4229" r:id="rId3" xr:uid="{00000000-0004-0000-0000-000002000000}"/>
    <hyperlink ref="H4230" r:id="rId4" xr:uid="{00000000-0004-0000-0000-000003000000}"/>
    <hyperlink ref="H4231" r:id="rId5" xr:uid="{00000000-0004-0000-0000-000004000000}"/>
    <hyperlink ref="H4232" r:id="rId6" xr:uid="{00000000-0004-0000-0000-000005000000}"/>
    <hyperlink ref="H4233" r:id="rId7" xr:uid="{00000000-0004-0000-0000-000006000000}"/>
    <hyperlink ref="H4234" r:id="rId8" xr:uid="{00000000-0004-0000-0000-000007000000}"/>
    <hyperlink ref="H4235" r:id="rId9" xr:uid="{00000000-0004-0000-0000-000008000000}"/>
    <hyperlink ref="H4236" r:id="rId10" xr:uid="{00000000-0004-0000-0000-000009000000}"/>
    <hyperlink ref="H4237" r:id="rId11" xr:uid="{00000000-0004-0000-0000-00000A000000}"/>
    <hyperlink ref="H4238" r:id="rId12" xr:uid="{00000000-0004-0000-0000-00000B000000}"/>
    <hyperlink ref="H4239" r:id="rId13" xr:uid="{00000000-0004-0000-0000-00000C000000}"/>
    <hyperlink ref="H4240" r:id="rId14" xr:uid="{00000000-0004-0000-0000-00000D000000}"/>
    <hyperlink ref="H4241" r:id="rId15" xr:uid="{00000000-0004-0000-0000-00000E000000}"/>
    <hyperlink ref="H4242" r:id="rId16" xr:uid="{00000000-0004-0000-0000-00000F000000}"/>
    <hyperlink ref="H4243" r:id="rId17" xr:uid="{00000000-0004-0000-0000-000010000000}"/>
    <hyperlink ref="H4244" r:id="rId18" xr:uid="{00000000-0004-0000-0000-000011000000}"/>
    <hyperlink ref="H4245" r:id="rId19" xr:uid="{00000000-0004-0000-0000-000012000000}"/>
    <hyperlink ref="H4246" r:id="rId20" xr:uid="{00000000-0004-0000-0000-000013000000}"/>
    <hyperlink ref="H4247" r:id="rId21" xr:uid="{00000000-0004-0000-0000-000014000000}"/>
    <hyperlink ref="H4248" r:id="rId22" xr:uid="{00000000-0004-0000-0000-000015000000}"/>
    <hyperlink ref="H4249" r:id="rId23" xr:uid="{00000000-0004-0000-0000-000016000000}"/>
    <hyperlink ref="H4250" r:id="rId24" xr:uid="{00000000-0004-0000-0000-000017000000}"/>
    <hyperlink ref="H4251" r:id="rId25" xr:uid="{00000000-0004-0000-0000-000018000000}"/>
    <hyperlink ref="H4252" r:id="rId26" xr:uid="{00000000-0004-0000-0000-000019000000}"/>
    <hyperlink ref="H4253" r:id="rId27" xr:uid="{00000000-0004-0000-0000-00001A000000}"/>
    <hyperlink ref="H4254" r:id="rId28" xr:uid="{00000000-0004-0000-0000-00001B000000}"/>
    <hyperlink ref="H4255" r:id="rId29" xr:uid="{00000000-0004-0000-0000-00001C000000}"/>
    <hyperlink ref="H4256" r:id="rId30" xr:uid="{00000000-0004-0000-0000-00001D000000}"/>
    <hyperlink ref="H4257" r:id="rId31" xr:uid="{00000000-0004-0000-0000-00001E000000}"/>
    <hyperlink ref="H4258" r:id="rId32" xr:uid="{00000000-0004-0000-0000-00001F000000}"/>
    <hyperlink ref="H4259" r:id="rId33" xr:uid="{00000000-0004-0000-0000-000020000000}"/>
    <hyperlink ref="H4260" r:id="rId34" xr:uid="{00000000-0004-0000-0000-000021000000}"/>
    <hyperlink ref="H4261" r:id="rId35" xr:uid="{00000000-0004-0000-0000-000022000000}"/>
    <hyperlink ref="H4262" r:id="rId36" xr:uid="{00000000-0004-0000-0000-000023000000}"/>
    <hyperlink ref="H4263" r:id="rId37" xr:uid="{00000000-0004-0000-0000-000024000000}"/>
    <hyperlink ref="H4264" r:id="rId38" xr:uid="{00000000-0004-0000-0000-000025000000}"/>
    <hyperlink ref="H4265" r:id="rId39" xr:uid="{00000000-0004-0000-0000-000026000000}"/>
    <hyperlink ref="H4266" r:id="rId40" xr:uid="{00000000-0004-0000-0000-000027000000}"/>
    <hyperlink ref="H4267" r:id="rId41" xr:uid="{00000000-0004-0000-0000-000028000000}"/>
    <hyperlink ref="H4268" r:id="rId42" xr:uid="{00000000-0004-0000-0000-000029000000}"/>
    <hyperlink ref="H4269" r:id="rId43" xr:uid="{00000000-0004-0000-0000-00002A000000}"/>
    <hyperlink ref="H4270" r:id="rId44" xr:uid="{00000000-0004-0000-0000-00002B000000}"/>
    <hyperlink ref="H4271" r:id="rId45" xr:uid="{00000000-0004-0000-0000-00002C000000}"/>
    <hyperlink ref="H4451" r:id="rId46" xr:uid="{00000000-0004-0000-0000-00002D000000}"/>
    <hyperlink ref="H4452" r:id="rId47" xr:uid="{00000000-0004-0000-0000-00002E000000}"/>
  </hyperlinks>
  <pageMargins left="0.7" right="0.7" top="0.75" bottom="0.75" header="0" footer="0"/>
  <pageSetup paperSize="9" orientation="portrait"/>
  <legacyDrawing r:id="rId4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37C45-BF99-431C-A125-4F4BD5218E29}">
  <dimension ref="A1:B24"/>
  <sheetViews>
    <sheetView workbookViewId="0">
      <selection activeCell="D26" sqref="D26"/>
    </sheetView>
  </sheetViews>
  <sheetFormatPr defaultRowHeight="15"/>
  <cols>
    <col min="1" max="1" width="22.85546875" customWidth="1"/>
  </cols>
  <sheetData>
    <row r="1" spans="1:2">
      <c r="A1" s="43" t="s">
        <v>0</v>
      </c>
      <c r="B1" s="72" t="s">
        <v>3941</v>
      </c>
    </row>
    <row r="2" spans="1:2">
      <c r="A2" s="43" t="s">
        <v>1</v>
      </c>
      <c r="B2" s="72" t="s">
        <v>3942</v>
      </c>
    </row>
    <row r="3" spans="1:2">
      <c r="A3" s="43" t="s">
        <v>2</v>
      </c>
      <c r="B3" s="72" t="s">
        <v>3944</v>
      </c>
    </row>
    <row r="4" spans="1:2">
      <c r="A4" s="43" t="s">
        <v>3</v>
      </c>
      <c r="B4" s="72" t="s">
        <v>3943</v>
      </c>
    </row>
    <row r="5" spans="1:2">
      <c r="A5" s="43" t="s">
        <v>4</v>
      </c>
      <c r="B5" s="72" t="s">
        <v>3948</v>
      </c>
    </row>
    <row r="6" spans="1:2">
      <c r="A6" s="43" t="s">
        <v>5</v>
      </c>
      <c r="B6" s="72" t="s">
        <v>3945</v>
      </c>
    </row>
    <row r="7" spans="1:2">
      <c r="A7" s="43" t="s">
        <v>6</v>
      </c>
      <c r="B7" s="72" t="s">
        <v>3949</v>
      </c>
    </row>
    <row r="8" spans="1:2">
      <c r="A8" s="43" t="s">
        <v>7</v>
      </c>
      <c r="B8" t="s">
        <v>3950</v>
      </c>
    </row>
    <row r="9" spans="1:2">
      <c r="A9" s="43" t="s">
        <v>8</v>
      </c>
      <c r="B9" s="72" t="s">
        <v>3946</v>
      </c>
    </row>
    <row r="10" spans="1:2">
      <c r="A10" s="43" t="s">
        <v>9</v>
      </c>
      <c r="B10" s="72" t="s">
        <v>3947</v>
      </c>
    </row>
    <row r="11" spans="1:2">
      <c r="A11" s="43" t="s">
        <v>10</v>
      </c>
      <c r="B11" s="72" t="s">
        <v>3951</v>
      </c>
    </row>
    <row r="12" spans="1:2">
      <c r="A12" s="75" t="s">
        <v>11</v>
      </c>
      <c r="B12" s="72" t="s">
        <v>3952</v>
      </c>
    </row>
    <row r="13" spans="1:2">
      <c r="A13" s="75" t="s">
        <v>12</v>
      </c>
      <c r="B13" s="72" t="s">
        <v>3953</v>
      </c>
    </row>
    <row r="14" spans="1:2">
      <c r="A14" s="76" t="s">
        <v>3954</v>
      </c>
      <c r="B14" s="72" t="s">
        <v>3960</v>
      </c>
    </row>
    <row r="15" spans="1:2">
      <c r="A15" s="76" t="s">
        <v>3955</v>
      </c>
      <c r="B15" s="72" t="s">
        <v>3961</v>
      </c>
    </row>
    <row r="16" spans="1:2">
      <c r="A16" s="76" t="s">
        <v>3956</v>
      </c>
      <c r="B16" s="72" t="s">
        <v>3962</v>
      </c>
    </row>
    <row r="17" spans="1:2">
      <c r="A17" s="76" t="s">
        <v>13</v>
      </c>
      <c r="B17" s="72" t="s">
        <v>3963</v>
      </c>
    </row>
    <row r="18" spans="1:2">
      <c r="A18" s="75" t="s">
        <v>14</v>
      </c>
      <c r="B18" s="72" t="s">
        <v>3964</v>
      </c>
    </row>
    <row r="19" spans="1:2">
      <c r="A19" s="76" t="s">
        <v>3958</v>
      </c>
      <c r="B19" s="72" t="s">
        <v>3969</v>
      </c>
    </row>
    <row r="20" spans="1:2">
      <c r="A20" s="76" t="s">
        <v>3959</v>
      </c>
      <c r="B20" s="72" t="s">
        <v>3968</v>
      </c>
    </row>
    <row r="21" spans="1:2">
      <c r="A21" s="75" t="s">
        <v>15</v>
      </c>
      <c r="B21" s="72" t="s">
        <v>3965</v>
      </c>
    </row>
    <row r="22" spans="1:2">
      <c r="A22" s="43" t="s">
        <v>16</v>
      </c>
      <c r="B22" s="72" t="s">
        <v>3966</v>
      </c>
    </row>
    <row r="23" spans="1:2">
      <c r="A23" s="43" t="s">
        <v>17</v>
      </c>
      <c r="B23" s="72" t="s">
        <v>17</v>
      </c>
    </row>
    <row r="24" spans="1:2">
      <c r="A24" s="43" t="s">
        <v>18</v>
      </c>
      <c r="B24" s="72" t="s">
        <v>3967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12"/>
  <sheetViews>
    <sheetView workbookViewId="0">
      <selection activeCell="C23" sqref="C23"/>
    </sheetView>
  </sheetViews>
  <sheetFormatPr defaultColWidth="14.42578125" defaultRowHeight="15" customHeight="1"/>
  <sheetData>
    <row r="1" spans="1:1">
      <c r="A1" t="s">
        <v>3930</v>
      </c>
    </row>
    <row r="2" spans="1:1">
      <c r="A2" t="s">
        <v>3931</v>
      </c>
    </row>
    <row r="3" spans="1:1">
      <c r="A3" t="s">
        <v>3932</v>
      </c>
    </row>
    <row r="4" spans="1:1">
      <c r="A4" t="s">
        <v>3929</v>
      </c>
    </row>
    <row r="5" spans="1:1">
      <c r="A5" t="s">
        <v>3933</v>
      </c>
    </row>
    <row r="6" spans="1:1">
      <c r="A6" t="s">
        <v>3940</v>
      </c>
    </row>
    <row r="7" spans="1:1">
      <c r="A7" t="s">
        <v>3934</v>
      </c>
    </row>
    <row r="8" spans="1:1">
      <c r="A8" t="s">
        <v>3935</v>
      </c>
    </row>
    <row r="9" spans="1:1">
      <c r="A9" t="s">
        <v>3936</v>
      </c>
    </row>
    <row r="10" spans="1:1">
      <c r="A10" t="s">
        <v>3937</v>
      </c>
    </row>
    <row r="11" spans="1:1">
      <c r="A11" t="s">
        <v>3939</v>
      </c>
    </row>
    <row r="12" spans="1:1">
      <c r="A12" t="s">
        <v>3938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D5"/>
  <sheetViews>
    <sheetView workbookViewId="0"/>
  </sheetViews>
  <sheetFormatPr defaultColWidth="14.42578125" defaultRowHeight="15" customHeight="1"/>
  <sheetData>
    <row r="1" spans="1:4">
      <c r="A1" s="2" t="s">
        <v>3923</v>
      </c>
      <c r="B1" s="2" t="s">
        <v>3924</v>
      </c>
      <c r="C1" s="2" t="s">
        <v>3925</v>
      </c>
    </row>
    <row r="2" spans="1:4">
      <c r="A2" s="2" t="s">
        <v>3809</v>
      </c>
      <c r="B2" s="2" t="s">
        <v>3926</v>
      </c>
      <c r="C2" s="1">
        <f>1/C3</f>
        <v>11.574074074074073</v>
      </c>
    </row>
    <row r="3" spans="1:4">
      <c r="A3" s="2" t="s">
        <v>3926</v>
      </c>
      <c r="B3" s="2" t="s">
        <v>3809</v>
      </c>
      <c r="C3" s="2">
        <f>24*60*60/10^6</f>
        <v>8.6400000000000005E-2</v>
      </c>
    </row>
    <row r="4" spans="1:4">
      <c r="A4" s="2" t="s">
        <v>3809</v>
      </c>
      <c r="B4" s="2" t="s">
        <v>3927</v>
      </c>
      <c r="C4" s="1">
        <f>1/(2.501-(2.361*10^-3)*20)</f>
        <v>0.40753449779523837</v>
      </c>
      <c r="D4" s="2" t="s">
        <v>3928</v>
      </c>
    </row>
    <row r="5" spans="1:4">
      <c r="A5" s="2" t="s">
        <v>3926</v>
      </c>
      <c r="B5" s="2" t="s">
        <v>3927</v>
      </c>
      <c r="C5" s="1">
        <f>C3*C4</f>
        <v>3.5210980609508599E-2</v>
      </c>
      <c r="D5" s="2" t="s">
        <v>3928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000"/>
  <sheetViews>
    <sheetView workbookViewId="0"/>
  </sheetViews>
  <sheetFormatPr defaultColWidth="14.42578125" defaultRowHeight="15" customHeight="1"/>
  <cols>
    <col min="1" max="26" width="8.7109375" customWidth="1"/>
  </cols>
  <sheetData>
    <row r="1" spans="1:2" ht="14.25" customHeight="1">
      <c r="A1" s="1" t="s">
        <v>3899</v>
      </c>
      <c r="B1" s="1" t="s">
        <v>3900</v>
      </c>
    </row>
    <row r="2" spans="1:2" ht="14.25" customHeight="1">
      <c r="A2" s="1" t="s">
        <v>439</v>
      </c>
      <c r="B2" s="1" t="s">
        <v>3901</v>
      </c>
    </row>
    <row r="3" spans="1:2" ht="14.25" customHeight="1">
      <c r="A3" s="1" t="s">
        <v>29</v>
      </c>
      <c r="B3" s="1" t="s">
        <v>3902</v>
      </c>
    </row>
    <row r="4" spans="1:2" ht="14.25" customHeight="1">
      <c r="A4" s="1" t="s">
        <v>509</v>
      </c>
      <c r="B4" s="1" t="s">
        <v>3903</v>
      </c>
    </row>
    <row r="5" spans="1:2" ht="14.25" customHeight="1">
      <c r="A5" s="1" t="s">
        <v>3904</v>
      </c>
      <c r="B5" s="1" t="s">
        <v>3905</v>
      </c>
    </row>
    <row r="6" spans="1:2" ht="14.25" customHeight="1">
      <c r="A6" s="1" t="s">
        <v>30</v>
      </c>
      <c r="B6" s="1" t="s">
        <v>3906</v>
      </c>
    </row>
    <row r="7" spans="1:2" ht="14.25" customHeight="1">
      <c r="A7" s="1" t="s">
        <v>34</v>
      </c>
      <c r="B7" s="1" t="s">
        <v>3907</v>
      </c>
    </row>
    <row r="8" spans="1:2" ht="14.25" customHeight="1">
      <c r="A8" s="1" t="s">
        <v>125</v>
      </c>
      <c r="B8" s="1" t="s">
        <v>3908</v>
      </c>
    </row>
    <row r="9" spans="1:2" ht="14.25" customHeight="1">
      <c r="A9" s="1" t="s">
        <v>32</v>
      </c>
      <c r="B9" s="1" t="s">
        <v>3909</v>
      </c>
    </row>
    <row r="10" spans="1:2" ht="14.25" customHeight="1">
      <c r="A10" s="1" t="s">
        <v>36</v>
      </c>
      <c r="B10" s="1" t="s">
        <v>3910</v>
      </c>
    </row>
    <row r="11" spans="1:2" ht="14.25" customHeight="1">
      <c r="A11" s="1" t="s">
        <v>27</v>
      </c>
      <c r="B11" s="1" t="s">
        <v>3911</v>
      </c>
    </row>
    <row r="12" spans="1:2" ht="14.25" customHeight="1">
      <c r="A12" s="1" t="s">
        <v>1144</v>
      </c>
      <c r="B12" s="1" t="s">
        <v>3912</v>
      </c>
    </row>
    <row r="13" spans="1:2" ht="14.25" customHeight="1">
      <c r="A13" s="1" t="s">
        <v>123</v>
      </c>
      <c r="B13" s="1" t="s">
        <v>3913</v>
      </c>
    </row>
    <row r="14" spans="1:2" ht="14.25" customHeight="1">
      <c r="A14" s="1" t="s">
        <v>3914</v>
      </c>
      <c r="B14" s="1" t="s">
        <v>3915</v>
      </c>
    </row>
    <row r="15" spans="1:2" ht="14.25" customHeight="1">
      <c r="A15" s="1" t="s">
        <v>436</v>
      </c>
      <c r="B15" s="1" t="s">
        <v>3916</v>
      </c>
    </row>
    <row r="16" spans="1:2" ht="14.25" customHeight="1">
      <c r="A16" s="1" t="s">
        <v>830</v>
      </c>
      <c r="B16" s="1" t="s">
        <v>3917</v>
      </c>
    </row>
    <row r="17" spans="1:3" ht="14.25" customHeight="1">
      <c r="A17" s="1" t="s">
        <v>443</v>
      </c>
      <c r="B17" s="1" t="s">
        <v>3918</v>
      </c>
    </row>
    <row r="18" spans="1:3" ht="14.25" customHeight="1">
      <c r="A18" s="1" t="s">
        <v>1146</v>
      </c>
      <c r="B18" s="1" t="s">
        <v>3919</v>
      </c>
    </row>
    <row r="19" spans="1:3" ht="14.25" customHeight="1"/>
    <row r="20" spans="1:3" ht="14.25" customHeight="1">
      <c r="B20" s="1" t="s">
        <v>3920</v>
      </c>
      <c r="C20" s="1" t="s">
        <v>3921</v>
      </c>
    </row>
    <row r="21" spans="1:3" ht="14.25" customHeight="1">
      <c r="C21" s="8" t="s">
        <v>3922</v>
      </c>
    </row>
    <row r="22" spans="1:3" ht="14.25" customHeight="1"/>
    <row r="23" spans="1:3" ht="14.25" customHeight="1"/>
    <row r="24" spans="1:3" ht="14.25" customHeight="1"/>
    <row r="25" spans="1:3" ht="14.25" customHeight="1"/>
    <row r="26" spans="1:3" ht="14.25" customHeight="1"/>
    <row r="27" spans="1:3" ht="14.25" customHeight="1"/>
    <row r="28" spans="1:3" ht="14.25" customHeight="1"/>
    <row r="29" spans="1:3" ht="14.25" customHeight="1"/>
    <row r="30" spans="1:3" ht="14.25" customHeight="1"/>
    <row r="31" spans="1:3" ht="14.25" customHeight="1"/>
    <row r="32" spans="1:3"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hyperlinks>
    <hyperlink ref="C21" r:id="rId1" xr:uid="{00000000-0004-0000-0200-000000000000}"/>
  </hyperlink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RMSE</vt:lpstr>
      <vt:lpstr>Columns</vt:lpstr>
      <vt:lpstr>Protocol</vt:lpstr>
      <vt:lpstr>Unit_conversion</vt:lpstr>
      <vt:lpstr>IGBP_class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Bich Tran</dc:creator>
  <cp:lastModifiedBy>Bich Tran</cp:lastModifiedBy>
  <dcterms:created xsi:type="dcterms:W3CDTF">2022-11-10T12:56:51Z</dcterms:created>
  <dcterms:modified xsi:type="dcterms:W3CDTF">2023-03-16T11:45:37Z</dcterms:modified>
</cp:coreProperties>
</file>