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宁波大学\研究生\康恬静\paper\Paper submit to Virulence\re-submitted to Virulence-12.14\"/>
    </mc:Choice>
  </mc:AlternateContent>
  <xr:revisionPtr revIDLastSave="0" documentId="13_ncr:1_{C3A79271-192D-4473-9CF0-D41F0EAFAB64}" xr6:coauthVersionLast="47" xr6:coauthVersionMax="47" xr10:uidLastSave="{00000000-0000-0000-0000-000000000000}"/>
  <bookViews>
    <workbookView xWindow="-110" yWindow="-110" windowWidth="19420" windowHeight="10420" xr2:uid="{9974E72E-86C3-494B-8F9B-53BADACDB411}"/>
  </bookViews>
  <sheets>
    <sheet name="growth curve" sheetId="4" r:id="rId1"/>
    <sheet name="Antibiotic susceptibility" sheetId="1" r:id="rId2"/>
    <sheet name="Cell apoptosis" sheetId="2" r:id="rId3"/>
    <sheet name="Fish survival after challenge" sheetId="3" r:id="rId4"/>
    <sheet name="Bacterial loads in tissues" sheetId="5" r:id="rId5"/>
    <sheet name="Cell invasion and survival 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2" l="1"/>
  <c r="O24" i="2"/>
  <c r="O23" i="2"/>
  <c r="O21" i="2"/>
  <c r="O20" i="2"/>
  <c r="O19" i="2"/>
  <c r="O12" i="2"/>
  <c r="O11" i="2"/>
  <c r="O10" i="2"/>
  <c r="O8" i="2"/>
  <c r="O7" i="2"/>
  <c r="O6" i="2"/>
  <c r="O4" i="2"/>
  <c r="O3" i="2"/>
  <c r="O2" i="2"/>
  <c r="N3" i="2"/>
  <c r="N4" i="2"/>
  <c r="N2" i="2"/>
  <c r="O17" i="2"/>
  <c r="O16" i="2"/>
  <c r="O15" i="2"/>
  <c r="N17" i="2"/>
  <c r="N16" i="2"/>
  <c r="N15" i="2"/>
  <c r="N12" i="2"/>
  <c r="N11" i="2"/>
  <c r="N10" i="2"/>
  <c r="N7" i="2"/>
  <c r="N8" i="2"/>
  <c r="N6" i="2"/>
  <c r="E11" i="2"/>
  <c r="F11" i="2" s="1"/>
  <c r="G6" i="2"/>
  <c r="G8" i="2"/>
  <c r="G10" i="2"/>
  <c r="G12" i="2"/>
  <c r="G19" i="2"/>
  <c r="G20" i="2"/>
  <c r="G21" i="2"/>
  <c r="G23" i="2"/>
  <c r="G24" i="2"/>
  <c r="G25" i="2"/>
  <c r="G2" i="2"/>
  <c r="F6" i="2"/>
  <c r="F8" i="2"/>
  <c r="F10" i="2"/>
  <c r="F12" i="2"/>
  <c r="F19" i="2"/>
  <c r="F20" i="2"/>
  <c r="F21" i="2"/>
  <c r="F23" i="2"/>
  <c r="F24" i="2"/>
  <c r="F25" i="2"/>
  <c r="F2" i="2"/>
  <c r="E7" i="2"/>
  <c r="G7" i="2" s="1"/>
  <c r="E17" i="2"/>
  <c r="D17" i="2"/>
  <c r="C17" i="2"/>
  <c r="E4" i="2"/>
  <c r="D4" i="2"/>
  <c r="C4" i="2"/>
  <c r="G4" i="2" s="1"/>
  <c r="E16" i="2"/>
  <c r="D16" i="2"/>
  <c r="C16" i="2"/>
  <c r="F16" i="2" s="1"/>
  <c r="D3" i="2"/>
  <c r="C3" i="2"/>
  <c r="E15" i="2"/>
  <c r="D15" i="2"/>
  <c r="C15" i="2"/>
  <c r="G15" i="2" s="1"/>
  <c r="N27" i="1"/>
  <c r="M27" i="1"/>
  <c r="O27" i="1" s="1"/>
  <c r="G27" i="1"/>
  <c r="F27" i="1"/>
  <c r="H27" i="1" s="1"/>
  <c r="N26" i="1"/>
  <c r="M26" i="1"/>
  <c r="O26" i="1" s="1"/>
  <c r="G26" i="1"/>
  <c r="F26" i="1"/>
  <c r="H26" i="1" s="1"/>
  <c r="N25" i="1"/>
  <c r="M25" i="1"/>
  <c r="O25" i="1" s="1"/>
  <c r="G25" i="1"/>
  <c r="F25" i="1"/>
  <c r="H25" i="1" s="1"/>
  <c r="N24" i="1"/>
  <c r="M24" i="1"/>
  <c r="O24" i="1" s="1"/>
  <c r="G24" i="1"/>
  <c r="F24" i="1"/>
  <c r="H24" i="1" s="1"/>
  <c r="N23" i="1"/>
  <c r="M23" i="1"/>
  <c r="O23" i="1" s="1"/>
  <c r="G23" i="1"/>
  <c r="F23" i="1"/>
  <c r="H23" i="1" s="1"/>
  <c r="N22" i="1"/>
  <c r="M22" i="1"/>
  <c r="O22" i="1" s="1"/>
  <c r="G22" i="1"/>
  <c r="F22" i="1"/>
  <c r="H22" i="1" s="1"/>
  <c r="N21" i="1"/>
  <c r="M21" i="1"/>
  <c r="O21" i="1" s="1"/>
  <c r="G21" i="1"/>
  <c r="F21" i="1"/>
  <c r="H21" i="1" s="1"/>
  <c r="N20" i="1"/>
  <c r="M20" i="1"/>
  <c r="O20" i="1" s="1"/>
  <c r="G20" i="1"/>
  <c r="F20" i="1"/>
  <c r="H20" i="1" s="1"/>
  <c r="N19" i="1"/>
  <c r="M19" i="1"/>
  <c r="O19" i="1" s="1"/>
  <c r="G19" i="1"/>
  <c r="F19" i="1"/>
  <c r="H19" i="1" s="1"/>
  <c r="N18" i="1"/>
  <c r="M18" i="1"/>
  <c r="O18" i="1" s="1"/>
  <c r="G18" i="1"/>
  <c r="F18" i="1"/>
  <c r="H18" i="1" s="1"/>
  <c r="N17" i="1"/>
  <c r="M17" i="1"/>
  <c r="O17" i="1" s="1"/>
  <c r="G17" i="1"/>
  <c r="F17" i="1"/>
  <c r="H17" i="1" s="1"/>
  <c r="N16" i="1"/>
  <c r="M16" i="1"/>
  <c r="O16" i="1" s="1"/>
  <c r="G16" i="1"/>
  <c r="F16" i="1"/>
  <c r="H16" i="1" s="1"/>
  <c r="N15" i="1"/>
  <c r="M15" i="1"/>
  <c r="O15" i="1" s="1"/>
  <c r="G15" i="1"/>
  <c r="F15" i="1"/>
  <c r="H15" i="1" s="1"/>
  <c r="N14" i="1"/>
  <c r="M14" i="1"/>
  <c r="O14" i="1" s="1"/>
  <c r="G14" i="1"/>
  <c r="F14" i="1"/>
  <c r="H14" i="1" s="1"/>
  <c r="N13" i="1"/>
  <c r="M13" i="1"/>
  <c r="O13" i="1" s="1"/>
  <c r="G13" i="1"/>
  <c r="F13" i="1"/>
  <c r="H13" i="1" s="1"/>
  <c r="N12" i="1"/>
  <c r="M12" i="1"/>
  <c r="O12" i="1" s="1"/>
  <c r="G12" i="1"/>
  <c r="F12" i="1"/>
  <c r="H12" i="1" s="1"/>
  <c r="N11" i="1"/>
  <c r="M11" i="1"/>
  <c r="O11" i="1" s="1"/>
  <c r="G11" i="1"/>
  <c r="F11" i="1"/>
  <c r="H11" i="1" s="1"/>
  <c r="N10" i="1"/>
  <c r="M10" i="1"/>
  <c r="O10" i="1" s="1"/>
  <c r="G10" i="1"/>
  <c r="F10" i="1"/>
  <c r="H10" i="1" s="1"/>
  <c r="N8" i="1"/>
  <c r="M8" i="1"/>
  <c r="O8" i="1" s="1"/>
  <c r="G8" i="1"/>
  <c r="F8" i="1"/>
  <c r="H8" i="1" s="1"/>
  <c r="N7" i="1"/>
  <c r="M7" i="1"/>
  <c r="O7" i="1" s="1"/>
  <c r="G7" i="1"/>
  <c r="F7" i="1"/>
  <c r="H7" i="1" s="1"/>
  <c r="N6" i="1"/>
  <c r="M6" i="1"/>
  <c r="O6" i="1" s="1"/>
  <c r="G6" i="1"/>
  <c r="F6" i="1"/>
  <c r="H6" i="1" s="1"/>
  <c r="N5" i="1"/>
  <c r="M5" i="1"/>
  <c r="O5" i="1" s="1"/>
  <c r="G5" i="1"/>
  <c r="F5" i="1"/>
  <c r="H5" i="1" s="1"/>
  <c r="N4" i="1"/>
  <c r="M4" i="1"/>
  <c r="O4" i="1" s="1"/>
  <c r="G4" i="1"/>
  <c r="F4" i="1"/>
  <c r="H4" i="1" s="1"/>
  <c r="N3" i="1"/>
  <c r="M3" i="1"/>
  <c r="O3" i="1" s="1"/>
  <c r="G3" i="1"/>
  <c r="F3" i="1"/>
  <c r="H3" i="1" s="1"/>
  <c r="F7" i="2" l="1"/>
  <c r="G16" i="2"/>
  <c r="E3" i="2"/>
  <c r="F3" i="2" s="1"/>
  <c r="G17" i="2"/>
  <c r="G3" i="2"/>
  <c r="F15" i="2"/>
  <c r="F17" i="2"/>
  <c r="F4" i="2"/>
  <c r="G11" i="2"/>
</calcChain>
</file>

<file path=xl/sharedStrings.xml><?xml version="1.0" encoding="utf-8"?>
<sst xmlns="http://schemas.openxmlformats.org/spreadsheetml/2006/main" count="337" uniqueCount="161">
  <si>
    <t>WT</t>
    <phoneticPr fontId="2" type="noConversion"/>
  </si>
  <si>
    <t>12h</t>
    <phoneticPr fontId="2" type="noConversion"/>
  </si>
  <si>
    <t>24h</t>
    <phoneticPr fontId="2" type="noConversion"/>
  </si>
  <si>
    <t>36h</t>
    <phoneticPr fontId="2" type="noConversion"/>
  </si>
  <si>
    <t>48h</t>
    <phoneticPr fontId="2" type="noConversion"/>
  </si>
  <si>
    <t>60h</t>
    <phoneticPr fontId="2" type="noConversion"/>
  </si>
  <si>
    <t>72h</t>
    <phoneticPr fontId="2" type="noConversion"/>
  </si>
  <si>
    <t>84h</t>
    <phoneticPr fontId="2" type="noConversion"/>
  </si>
  <si>
    <t>96h</t>
    <phoneticPr fontId="2" type="noConversion"/>
  </si>
  <si>
    <t>108h</t>
    <phoneticPr fontId="2" type="noConversion"/>
  </si>
  <si>
    <t>120h</t>
    <phoneticPr fontId="2" type="noConversion"/>
  </si>
  <si>
    <t>10d</t>
  </si>
  <si>
    <t>11d</t>
  </si>
  <si>
    <t>12d</t>
  </si>
  <si>
    <t>13d</t>
  </si>
  <si>
    <t xml:space="preserve">   </t>
    <phoneticPr fontId="5" type="noConversion"/>
  </si>
  <si>
    <t>14d</t>
  </si>
  <si>
    <t>15d</t>
  </si>
  <si>
    <t>16d</t>
  </si>
  <si>
    <t>17d</t>
  </si>
  <si>
    <t>18d</t>
  </si>
  <si>
    <t>19d</t>
  </si>
  <si>
    <t>20d</t>
  </si>
  <si>
    <t>21d</t>
  </si>
  <si>
    <t>22d</t>
  </si>
  <si>
    <t>23d</t>
  </si>
  <si>
    <t>24d</t>
  </si>
  <si>
    <t>25d</t>
  </si>
  <si>
    <t>26d</t>
  </si>
  <si>
    <t>27d</t>
  </si>
  <si>
    <t>28d</t>
  </si>
  <si>
    <t>29d</t>
  </si>
  <si>
    <t>30d</t>
  </si>
  <si>
    <t>31d</t>
  </si>
  <si>
    <t>32d</t>
    <phoneticPr fontId="5" type="noConversion"/>
  </si>
  <si>
    <t>33d</t>
    <phoneticPr fontId="5" type="noConversion"/>
  </si>
  <si>
    <t>34d</t>
    <phoneticPr fontId="5" type="noConversion"/>
  </si>
  <si>
    <r>
      <t>YCK/10</t>
    </r>
    <r>
      <rPr>
        <vertAlign val="superscript"/>
        <sz val="11"/>
        <rFont val="Times New Roman"/>
        <family val="1"/>
      </rPr>
      <t>5</t>
    </r>
    <phoneticPr fontId="2" type="noConversion"/>
  </si>
  <si>
    <r>
      <t>Log</t>
    </r>
    <r>
      <rPr>
        <vertAlign val="subscript"/>
        <sz val="11"/>
        <rFont val="Times New Roman"/>
        <family val="1"/>
      </rPr>
      <t>10</t>
    </r>
    <r>
      <rPr>
        <sz val="11"/>
        <rFont val="Times New Roman"/>
        <family val="1"/>
      </rPr>
      <t>CFU/g</t>
    </r>
    <phoneticPr fontId="5" type="noConversion"/>
  </si>
  <si>
    <t>10d</t>
    <phoneticPr fontId="2" type="noConversion"/>
  </si>
  <si>
    <r>
      <t>Log</t>
    </r>
    <r>
      <rPr>
        <vertAlign val="subscript"/>
        <sz val="11"/>
        <rFont val="Times New Roman"/>
        <family val="1"/>
      </rPr>
      <t>10</t>
    </r>
    <r>
      <rPr>
        <sz val="11"/>
        <rFont val="Times New Roman"/>
        <family val="1"/>
      </rPr>
      <t>CFU/g</t>
    </r>
    <phoneticPr fontId="2" type="noConversion"/>
  </si>
  <si>
    <r>
      <t>YCK/10</t>
    </r>
    <r>
      <rPr>
        <vertAlign val="superscript"/>
        <sz val="11"/>
        <rFont val="Times New Roman"/>
        <family val="1"/>
      </rPr>
      <t>6</t>
    </r>
    <phoneticPr fontId="2" type="noConversion"/>
  </si>
  <si>
    <t>YCK</t>
  </si>
  <si>
    <t>20d</t>
    <phoneticPr fontId="2" type="noConversion"/>
  </si>
  <si>
    <t>40d</t>
    <phoneticPr fontId="2" type="noConversion"/>
  </si>
  <si>
    <t>6h</t>
    <phoneticPr fontId="2" type="noConversion"/>
  </si>
  <si>
    <t>S.D.</t>
    <phoneticPr fontId="5" type="noConversion"/>
  </si>
  <si>
    <t>Mean</t>
    <phoneticPr fontId="5" type="noConversion"/>
  </si>
  <si>
    <t>ΔmprA/B</t>
    <phoneticPr fontId="2" type="noConversion"/>
  </si>
  <si>
    <r>
      <rPr>
        <sz val="11"/>
        <color theme="1"/>
        <rFont val="Times New Roman"/>
        <family val="3"/>
      </rPr>
      <t>Diameters of bacterial inhibition zones</t>
    </r>
    <r>
      <rPr>
        <sz val="11"/>
        <color theme="1"/>
        <rFont val="等线"/>
        <family val="3"/>
        <charset val="134"/>
      </rPr>
      <t>（</t>
    </r>
    <r>
      <rPr>
        <sz val="11"/>
        <color theme="1"/>
        <rFont val="Times New Roman"/>
        <family val="1"/>
      </rPr>
      <t>mm)</t>
    </r>
    <phoneticPr fontId="5" type="noConversion"/>
  </si>
  <si>
    <t>Macrolides</t>
    <phoneticPr fontId="5" type="noConversion"/>
  </si>
  <si>
    <t>Tetracyclines</t>
    <phoneticPr fontId="5" type="noConversion"/>
  </si>
  <si>
    <t>WT2</t>
    <phoneticPr fontId="2" type="noConversion"/>
  </si>
  <si>
    <t>WT3</t>
    <phoneticPr fontId="2" type="noConversion"/>
  </si>
  <si>
    <r>
      <rPr>
        <sz val="11"/>
        <color theme="1"/>
        <rFont val="Calibri"/>
        <family val="2"/>
      </rPr>
      <t>Δ</t>
    </r>
    <r>
      <rPr>
        <sz val="11"/>
        <color theme="1"/>
        <rFont val="Times New Roman"/>
        <family val="1"/>
      </rPr>
      <t>mprA/B</t>
    </r>
    <r>
      <rPr>
        <sz val="11"/>
        <color theme="1"/>
        <rFont val="Microsoft YaHei UI"/>
        <family val="1"/>
        <charset val="134"/>
      </rPr>
      <t>1</t>
    </r>
    <phoneticPr fontId="2" type="noConversion"/>
  </si>
  <si>
    <r>
      <t>ΔmprA/B</t>
    </r>
    <r>
      <rPr>
        <sz val="11"/>
        <color theme="1"/>
        <rFont val="Microsoft YaHei UI"/>
        <family val="1"/>
        <charset val="134"/>
      </rPr>
      <t>2</t>
    </r>
    <phoneticPr fontId="2" type="noConversion"/>
  </si>
  <si>
    <r>
      <t>ΔmprA/B</t>
    </r>
    <r>
      <rPr>
        <sz val="11"/>
        <color theme="1"/>
        <rFont val="Microsoft YaHei UI"/>
        <family val="1"/>
        <charset val="134"/>
      </rPr>
      <t>3</t>
    </r>
    <phoneticPr fontId="2" type="noConversion"/>
  </si>
  <si>
    <t>Time</t>
    <phoneticPr fontId="2" type="noConversion"/>
  </si>
  <si>
    <r>
      <t>WT1 (OD</t>
    </r>
    <r>
      <rPr>
        <vertAlign val="subscript"/>
        <sz val="11"/>
        <color theme="1"/>
        <rFont val="Times New Roman"/>
        <family val="1"/>
      </rPr>
      <t>600</t>
    </r>
    <r>
      <rPr>
        <sz val="11"/>
        <color theme="1"/>
        <rFont val="Times New Roman"/>
        <family val="1"/>
      </rPr>
      <t>)</t>
    </r>
    <phoneticPr fontId="2" type="noConversion"/>
  </si>
  <si>
    <t>WT2 (OD600)</t>
    <phoneticPr fontId="2" type="noConversion"/>
  </si>
  <si>
    <t>WT3 (OD600)</t>
    <phoneticPr fontId="2" type="noConversion"/>
  </si>
  <si>
    <t>Aminoglycosides</t>
    <phoneticPr fontId="5" type="noConversion"/>
  </si>
  <si>
    <t>Quinolones</t>
    <phoneticPr fontId="5" type="noConversion"/>
  </si>
  <si>
    <t>Peptids</t>
    <phoneticPr fontId="5" type="noConversion"/>
  </si>
  <si>
    <t>vancomycin</t>
    <phoneticPr fontId="5" type="noConversion"/>
  </si>
  <si>
    <r>
      <t>Cephalosporins</t>
    </r>
    <r>
      <rPr>
        <sz val="11"/>
        <color theme="1"/>
        <rFont val="等线"/>
        <family val="3"/>
        <charset val="134"/>
      </rPr>
      <t>（头孢菌素类）</t>
    </r>
    <phoneticPr fontId="5" type="noConversion"/>
  </si>
  <si>
    <t>Amphenicol</t>
    <phoneticPr fontId="5" type="noConversion"/>
  </si>
  <si>
    <t>Others</t>
    <phoneticPr fontId="5" type="noConversion"/>
  </si>
  <si>
    <t>Erythromycin</t>
  </si>
  <si>
    <t>Azithromycin</t>
  </si>
  <si>
    <t>Roxithromycin</t>
  </si>
  <si>
    <t>Clarithromycin</t>
  </si>
  <si>
    <t>Medimycin</t>
  </si>
  <si>
    <t>Acetylspiramycin</t>
  </si>
  <si>
    <t>Neomycin</t>
  </si>
  <si>
    <t>Tobramycin</t>
  </si>
  <si>
    <t>Gentamicin</t>
  </si>
  <si>
    <t>Amikacin</t>
  </si>
  <si>
    <t>Streptomycin</t>
  </si>
  <si>
    <t>Kanamycin</t>
  </si>
  <si>
    <t>Norfloxacin</t>
  </si>
  <si>
    <t>Gatifloxacin</t>
  </si>
  <si>
    <t>Enrofloxacin</t>
  </si>
  <si>
    <t>Minocycline</t>
  </si>
  <si>
    <t xml:space="preserve">Tetracycline </t>
  </si>
  <si>
    <t>Cefazolin</t>
  </si>
  <si>
    <t>Cefoperazone</t>
  </si>
  <si>
    <t>Chloramphenicol</t>
  </si>
  <si>
    <t>Rifampin</t>
  </si>
  <si>
    <t>SMZ-TMP</t>
    <phoneticPr fontId="2" type="noConversion"/>
  </si>
  <si>
    <t>Bacitracin</t>
    <phoneticPr fontId="5" type="noConversion"/>
  </si>
  <si>
    <t>Total apoptosis</t>
    <phoneticPr fontId="2" type="noConversion"/>
  </si>
  <si>
    <t>2h</t>
    <phoneticPr fontId="2" type="noConversion"/>
  </si>
  <si>
    <t>4h</t>
    <phoneticPr fontId="2" type="noConversion"/>
  </si>
  <si>
    <r>
      <t>ΔmprA/B</t>
    </r>
    <r>
      <rPr>
        <sz val="11"/>
        <color theme="1"/>
        <rFont val="Microsoft YaHei UI"/>
        <family val="1"/>
        <charset val="134"/>
      </rPr>
      <t>1</t>
    </r>
    <phoneticPr fontId="5" type="noConversion"/>
  </si>
  <si>
    <t>ΔmprA/B1</t>
    <phoneticPr fontId="2" type="noConversion"/>
  </si>
  <si>
    <t xml:space="preserve">WT1 </t>
    <phoneticPr fontId="5" type="noConversion"/>
  </si>
  <si>
    <t>Mean</t>
    <phoneticPr fontId="2" type="noConversion"/>
  </si>
  <si>
    <t>S.D.</t>
    <phoneticPr fontId="2" type="noConversion"/>
  </si>
  <si>
    <t>early apoptosis</t>
    <phoneticPr fontId="2" type="noConversion"/>
  </si>
  <si>
    <r>
      <t>ΔmprA/B</t>
    </r>
    <r>
      <rPr>
        <sz val="11"/>
        <color theme="1"/>
        <rFont val="Microsoft YaHei UI"/>
        <family val="1"/>
        <charset val="134"/>
      </rPr>
      <t>1(%)</t>
    </r>
    <phoneticPr fontId="5" type="noConversion"/>
  </si>
  <si>
    <t>Mean(%)</t>
    <phoneticPr fontId="2" type="noConversion"/>
  </si>
  <si>
    <t>WT1 (%)</t>
    <phoneticPr fontId="5" type="noConversion"/>
  </si>
  <si>
    <t>WT2(%)</t>
    <phoneticPr fontId="2" type="noConversion"/>
  </si>
  <si>
    <t>WT3(%)</t>
    <phoneticPr fontId="2" type="noConversion"/>
  </si>
  <si>
    <t>late stage apoptosis</t>
    <phoneticPr fontId="2" type="noConversion"/>
  </si>
  <si>
    <t>survival rate</t>
    <phoneticPr fontId="5" type="noConversion"/>
  </si>
  <si>
    <r>
      <t>WT 10</t>
    </r>
    <r>
      <rPr>
        <vertAlign val="superscript"/>
        <sz val="11"/>
        <color theme="1"/>
        <rFont val="Times New Roman"/>
        <family val="1"/>
      </rPr>
      <t>7</t>
    </r>
    <r>
      <rPr>
        <sz val="11"/>
        <color theme="1"/>
        <rFont val="Times New Roman"/>
        <family val="1"/>
      </rPr>
      <t xml:space="preserve"> group</t>
    </r>
    <phoneticPr fontId="5" type="noConversion"/>
  </si>
  <si>
    <r>
      <t>WT 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</rPr>
      <t xml:space="preserve"> group</t>
    </r>
    <phoneticPr fontId="5" type="noConversion"/>
  </si>
  <si>
    <t>survival rate</t>
    <phoneticPr fontId="2" type="noConversion"/>
  </si>
  <si>
    <t>35d</t>
  </si>
  <si>
    <t>36d</t>
  </si>
  <si>
    <t>37d</t>
  </si>
  <si>
    <t>38d</t>
  </si>
  <si>
    <t>39d</t>
  </si>
  <si>
    <t>40d</t>
  </si>
  <si>
    <t>41d</t>
  </si>
  <si>
    <t>42d</t>
  </si>
  <si>
    <t>43d</t>
  </si>
  <si>
    <t>44d</t>
  </si>
  <si>
    <t>45d</t>
  </si>
  <si>
    <t>46d</t>
  </si>
  <si>
    <t>47d</t>
  </si>
  <si>
    <t>48d</t>
  </si>
  <si>
    <t>49d</t>
  </si>
  <si>
    <t>50d</t>
  </si>
  <si>
    <t>51d</t>
  </si>
  <si>
    <t>52d</t>
  </si>
  <si>
    <t>53d</t>
  </si>
  <si>
    <t>54d</t>
  </si>
  <si>
    <t>55d</t>
  </si>
  <si>
    <t>56d</t>
  </si>
  <si>
    <t>57d</t>
  </si>
  <si>
    <t>58d</t>
  </si>
  <si>
    <t>59d</t>
  </si>
  <si>
    <t>60d</t>
  </si>
  <si>
    <r>
      <t>WT 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group</t>
    </r>
    <phoneticPr fontId="5" type="noConversion"/>
  </si>
  <si>
    <r>
      <t>ΔmprA/B</t>
    </r>
    <r>
      <rPr>
        <sz val="11"/>
        <color theme="1"/>
        <rFont val="Microsoft YaHei UI"/>
        <family val="1"/>
        <charset val="134"/>
      </rPr>
      <t xml:space="preserve"> </t>
    </r>
    <r>
      <rPr>
        <sz val="11"/>
        <color theme="1"/>
        <rFont val="Times New Roman"/>
        <family val="1"/>
      </rPr>
      <t>10</t>
    </r>
    <r>
      <rPr>
        <vertAlign val="superscript"/>
        <sz val="11"/>
        <color theme="1"/>
        <rFont val="Times New Roman"/>
        <family val="1"/>
      </rPr>
      <t>6</t>
    </r>
    <r>
      <rPr>
        <sz val="11"/>
        <color theme="1"/>
        <rFont val="Times New Roman"/>
        <family val="1"/>
      </rPr>
      <t xml:space="preserve"> group</t>
    </r>
    <phoneticPr fontId="5" type="noConversion"/>
  </si>
  <si>
    <r>
      <t>ΔmprA/B10</t>
    </r>
    <r>
      <rPr>
        <vertAlign val="superscript"/>
        <sz val="11"/>
        <color theme="1"/>
        <rFont val="Times New Roman"/>
        <family val="1"/>
      </rPr>
      <t>5</t>
    </r>
    <r>
      <rPr>
        <sz val="11"/>
        <color theme="1"/>
        <rFont val="Times New Roman"/>
        <family val="1"/>
      </rPr>
      <t xml:space="preserve">  group</t>
    </r>
    <phoneticPr fontId="5" type="noConversion"/>
  </si>
  <si>
    <r>
      <t>ΔmprA/B10</t>
    </r>
    <r>
      <rPr>
        <vertAlign val="superscript"/>
        <sz val="11"/>
        <color theme="1"/>
        <rFont val="Times New Roman"/>
        <family val="1"/>
      </rPr>
      <t>7</t>
    </r>
    <r>
      <rPr>
        <vertAlign val="superscript"/>
        <sz val="11"/>
        <color theme="1"/>
        <rFont val="Microsoft YaHei UI"/>
        <family val="1"/>
        <charset val="134"/>
      </rPr>
      <t xml:space="preserve"> </t>
    </r>
    <r>
      <rPr>
        <sz val="11"/>
        <color theme="1"/>
        <rFont val="Times New Roman"/>
        <family val="1"/>
      </rPr>
      <t xml:space="preserve"> group</t>
    </r>
    <phoneticPr fontId="5" type="noConversion"/>
  </si>
  <si>
    <t>Cell invasion</t>
    <phoneticPr fontId="2" type="noConversion"/>
  </si>
  <si>
    <t>Intracelluar survival</t>
    <phoneticPr fontId="2" type="noConversion"/>
  </si>
  <si>
    <t>head kidney</t>
    <phoneticPr fontId="2" type="noConversion"/>
  </si>
  <si>
    <r>
      <t>WT/10</t>
    </r>
    <r>
      <rPr>
        <vertAlign val="superscript"/>
        <sz val="11"/>
        <rFont val="Times New Roman"/>
        <family val="1"/>
      </rPr>
      <t>5</t>
    </r>
    <phoneticPr fontId="2" type="noConversion"/>
  </si>
  <si>
    <r>
      <t>WT/10</t>
    </r>
    <r>
      <rPr>
        <vertAlign val="superscript"/>
        <sz val="11"/>
        <rFont val="Times New Roman"/>
        <family val="1"/>
      </rPr>
      <t>6</t>
    </r>
    <phoneticPr fontId="2" type="noConversion"/>
  </si>
  <si>
    <r>
      <t>ΔmprA/B/10</t>
    </r>
    <r>
      <rPr>
        <vertAlign val="superscript"/>
        <sz val="11"/>
        <rFont val="Times New Roman"/>
        <family val="1"/>
      </rPr>
      <t>3</t>
    </r>
    <phoneticPr fontId="2" type="noConversion"/>
  </si>
  <si>
    <r>
      <t>ΔmprA/B/10</t>
    </r>
    <r>
      <rPr>
        <vertAlign val="superscript"/>
        <sz val="11"/>
        <rFont val="Times New Roman"/>
        <family val="1"/>
      </rPr>
      <t>2</t>
    </r>
    <phoneticPr fontId="2" type="noConversion"/>
  </si>
  <si>
    <r>
      <t>ΔmprA/B/10</t>
    </r>
    <r>
      <rPr>
        <vertAlign val="superscript"/>
        <sz val="11"/>
        <rFont val="Times New Roman"/>
        <family val="1"/>
      </rPr>
      <t>4</t>
    </r>
    <phoneticPr fontId="2" type="noConversion"/>
  </si>
  <si>
    <r>
      <t>ΔmprA/B/10</t>
    </r>
    <r>
      <rPr>
        <vertAlign val="superscript"/>
        <sz val="11"/>
        <rFont val="Times New Roman"/>
        <family val="1"/>
      </rPr>
      <t>5</t>
    </r>
    <phoneticPr fontId="2" type="noConversion"/>
  </si>
  <si>
    <t>liver</t>
    <phoneticPr fontId="2" type="noConversion"/>
  </si>
  <si>
    <t>Group and dose</t>
    <phoneticPr fontId="2" type="noConversion"/>
  </si>
  <si>
    <r>
      <t>Log</t>
    </r>
    <r>
      <rPr>
        <vertAlign val="subscript"/>
        <sz val="11"/>
        <rFont val="Times New Roman"/>
        <family val="1"/>
      </rPr>
      <t>10</t>
    </r>
    <r>
      <rPr>
        <sz val="11"/>
        <rFont val="Times New Roman"/>
        <family val="1"/>
      </rPr>
      <t>/g</t>
    </r>
    <phoneticPr fontId="2" type="noConversion"/>
  </si>
  <si>
    <t xml:space="preserve">Bacterial colonlies count in tissue </t>
    <phoneticPr fontId="2" type="noConversion"/>
  </si>
  <si>
    <t>Bacterial colonlies count in each wells</t>
    <phoneticPr fontId="2" type="noConversion"/>
  </si>
  <si>
    <r>
      <t>ΔmprA/B</t>
    </r>
    <r>
      <rPr>
        <sz val="11"/>
        <color theme="1"/>
        <rFont val="微软雅黑"/>
        <family val="1"/>
        <charset val="134"/>
      </rPr>
      <t>2</t>
    </r>
    <r>
      <rPr>
        <sz val="11"/>
        <color theme="1"/>
        <rFont val="Times New Roman"/>
        <family val="1"/>
      </rPr>
      <t>(%)</t>
    </r>
    <phoneticPr fontId="2" type="noConversion"/>
  </si>
  <si>
    <r>
      <t>ΔmprA/B</t>
    </r>
    <r>
      <rPr>
        <sz val="11"/>
        <color theme="1"/>
        <rFont val="微软雅黑"/>
        <family val="1"/>
        <charset val="134"/>
      </rPr>
      <t>3</t>
    </r>
    <r>
      <rPr>
        <sz val="11"/>
        <color theme="1"/>
        <rFont val="Times New Roman"/>
        <family val="1"/>
      </rPr>
      <t>(%)</t>
    </r>
    <phoneticPr fontId="2" type="noConversion"/>
  </si>
  <si>
    <t>One</t>
    <phoneticPr fontId="2" type="noConversion"/>
  </si>
  <si>
    <t>Two</t>
    <phoneticPr fontId="2" type="noConversion"/>
  </si>
  <si>
    <r>
      <t>2×10</t>
    </r>
    <r>
      <rPr>
        <vertAlign val="superscript"/>
        <sz val="11"/>
        <rFont val="Times New Roman"/>
        <family val="1"/>
      </rPr>
      <t>5</t>
    </r>
    <phoneticPr fontId="5" type="noConversion"/>
  </si>
  <si>
    <r>
      <t>2×10</t>
    </r>
    <r>
      <rPr>
        <vertAlign val="superscript"/>
        <sz val="11"/>
        <rFont val="Times New Roman"/>
        <family val="1"/>
      </rPr>
      <t>6</t>
    </r>
    <phoneticPr fontId="5" type="noConversion"/>
  </si>
  <si>
    <r>
      <t>2×10</t>
    </r>
    <r>
      <rPr>
        <vertAlign val="superscript"/>
        <sz val="11"/>
        <rFont val="Times New Roman"/>
        <family val="1"/>
      </rPr>
      <t>7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</si>
</sst>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</font>
    <font>
      <sz val="9"/>
      <name val="等线"/>
      <family val="3"/>
      <charset val="134"/>
      <scheme val="minor"/>
    </font>
    <font>
      <sz val="11"/>
      <color rgb="FFFF0000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name val="等线"/>
      <family val="1"/>
      <charset val="134"/>
    </font>
    <font>
      <sz val="11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</font>
    <font>
      <sz val="11"/>
      <color theme="1"/>
      <name val="Times New Roman"/>
      <family val="3"/>
    </font>
    <font>
      <sz val="11"/>
      <color theme="1"/>
      <name val="Times New Roman"/>
      <family val="2"/>
    </font>
    <font>
      <sz val="11"/>
      <color theme="1"/>
      <name val="Microsoft YaHei UI"/>
      <family val="1"/>
      <charset val="134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Microsoft YaHei UI"/>
      <family val="1"/>
      <charset val="134"/>
    </font>
    <font>
      <sz val="11"/>
      <color theme="1"/>
      <name val="微软雅黑"/>
      <family val="1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0" applyFont="1">
      <alignment vertical="center"/>
    </xf>
    <xf numFmtId="10" fontId="3" fillId="0" borderId="0" xfId="1" applyNumberFormat="1" applyFont="1">
      <alignment vertical="center"/>
    </xf>
    <xf numFmtId="9" fontId="3" fillId="0" borderId="0" xfId="1" applyNumberFormat="1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1" applyFont="1">
      <alignment vertical="center"/>
    </xf>
    <xf numFmtId="0" fontId="12" fillId="0" borderId="0" xfId="0" applyFont="1">
      <alignment vertical="center"/>
    </xf>
    <xf numFmtId="0" fontId="3" fillId="2" borderId="0" xfId="1" applyFont="1" applyFill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2" fontId="3" fillId="0" borderId="0" xfId="0" applyNumberFormat="1" applyFont="1">
      <alignment vertical="center"/>
    </xf>
    <xf numFmtId="177" fontId="3" fillId="0" borderId="0" xfId="1" applyNumberFormat="1" applyFont="1">
      <alignment vertical="center"/>
    </xf>
    <xf numFmtId="177" fontId="3" fillId="0" borderId="0" xfId="0" applyNumberFormat="1" applyFont="1">
      <alignment vertical="center"/>
    </xf>
    <xf numFmtId="2" fontId="3" fillId="0" borderId="0" xfId="1" applyNumberFormat="1" applyFont="1">
      <alignment vertical="center"/>
    </xf>
    <xf numFmtId="0" fontId="13" fillId="0" borderId="0" xfId="0" applyFont="1">
      <alignment vertical="center"/>
    </xf>
    <xf numFmtId="176" fontId="3" fillId="0" borderId="0" xfId="1" applyNumberFormat="1" applyFont="1">
      <alignment vertical="center"/>
    </xf>
    <xf numFmtId="0" fontId="14" fillId="0" borderId="0" xfId="1" applyFont="1">
      <alignment vertical="center"/>
    </xf>
    <xf numFmtId="0" fontId="15" fillId="0" borderId="0" xfId="1" applyFont="1">
      <alignment vertical="center"/>
    </xf>
    <xf numFmtId="2" fontId="9" fillId="0" borderId="0" xfId="1" applyNumberFormat="1" applyFont="1">
      <alignment vertical="center"/>
    </xf>
    <xf numFmtId="0" fontId="9" fillId="3" borderId="0" xfId="0" applyFont="1" applyFill="1">
      <alignment vertical="center"/>
    </xf>
    <xf numFmtId="0" fontId="1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</cellXfs>
  <cellStyles count="2">
    <cellStyle name="常规" xfId="0" builtinId="0"/>
    <cellStyle name="常规 2" xfId="1" xr:uid="{51CD6A1E-97F1-49FD-872B-BA4E94BE97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27</xdr:row>
      <xdr:rowOff>0</xdr:rowOff>
    </xdr:from>
    <xdr:to>
      <xdr:col>10</xdr:col>
      <xdr:colOff>101600</xdr:colOff>
      <xdr:row>46</xdr:row>
      <xdr:rowOff>52911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5A4A77C-43FD-0582-BE21-C1947EFA5B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38700"/>
          <a:ext cx="7772400" cy="3431111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28</xdr:row>
      <xdr:rowOff>0</xdr:rowOff>
    </xdr:from>
    <xdr:to>
      <xdr:col>22</xdr:col>
      <xdr:colOff>508000</xdr:colOff>
      <xdr:row>45</xdr:row>
      <xdr:rowOff>26277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66F54349-7A81-255B-3067-EAA3EA9AD4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1200" y="5016500"/>
          <a:ext cx="7772400" cy="3048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6E27-AE3E-40B9-BB52-DED9202CE41D}">
  <dimension ref="A1:F22"/>
  <sheetViews>
    <sheetView tabSelected="1" workbookViewId="0">
      <selection activeCell="I9" sqref="I9"/>
    </sheetView>
  </sheetViews>
  <sheetFormatPr defaultRowHeight="14" x14ac:dyDescent="0.3"/>
  <cols>
    <col min="1" max="16384" width="8.6640625" style="2"/>
  </cols>
  <sheetData>
    <row r="1" spans="1:6" ht="17" x14ac:dyDescent="0.3">
      <c r="A1" s="1" t="s">
        <v>57</v>
      </c>
      <c r="B1" s="1" t="s">
        <v>58</v>
      </c>
      <c r="C1" s="1" t="s">
        <v>59</v>
      </c>
      <c r="D1" s="1" t="s">
        <v>60</v>
      </c>
      <c r="E1" s="1" t="s">
        <v>46</v>
      </c>
      <c r="F1" s="1" t="s">
        <v>47</v>
      </c>
    </row>
    <row r="2" spans="1:6" x14ac:dyDescent="0.3">
      <c r="A2" s="1" t="s">
        <v>1</v>
      </c>
      <c r="B2" s="1">
        <v>1.0999999999999999E-2</v>
      </c>
      <c r="C2" s="1">
        <v>5.2999999999999999E-2</v>
      </c>
      <c r="D2" s="1">
        <v>2.1000000000000001E-2</v>
      </c>
      <c r="E2" s="18">
        <v>1.7913371790059199E-2</v>
      </c>
      <c r="F2" s="18">
        <v>2.8333333333333335E-2</v>
      </c>
    </row>
    <row r="3" spans="1:6" x14ac:dyDescent="0.3">
      <c r="A3" s="1" t="s">
        <v>2</v>
      </c>
      <c r="B3" s="1">
        <v>8.4000000000000005E-2</v>
      </c>
      <c r="C3" s="1">
        <v>0.14199999999999999</v>
      </c>
      <c r="D3" s="1">
        <v>3.6999999999999998E-2</v>
      </c>
      <c r="E3" s="18">
        <v>4.2944408509399942E-2</v>
      </c>
      <c r="F3" s="18">
        <v>8.7666666666666657E-2</v>
      </c>
    </row>
    <row r="4" spans="1:6" x14ac:dyDescent="0.3">
      <c r="A4" s="1" t="s">
        <v>3</v>
      </c>
      <c r="B4" s="1">
        <v>0.29199999999999998</v>
      </c>
      <c r="C4" s="1">
        <v>0.35399999999999998</v>
      </c>
      <c r="D4" s="1">
        <v>0.40699999999999997</v>
      </c>
      <c r="E4" s="18">
        <v>4.6996453766924517E-2</v>
      </c>
      <c r="F4" s="18">
        <v>0.35099999999999998</v>
      </c>
    </row>
    <row r="5" spans="1:6" x14ac:dyDescent="0.3">
      <c r="A5" s="1" t="s">
        <v>4</v>
      </c>
      <c r="B5" s="1">
        <v>0.70399999999999996</v>
      </c>
      <c r="C5" s="1">
        <v>0.78300000000000003</v>
      </c>
      <c r="D5" s="1">
        <v>0.80100000000000005</v>
      </c>
      <c r="E5" s="18">
        <v>4.2129430198958213E-2</v>
      </c>
      <c r="F5" s="18">
        <v>0.76266666666666671</v>
      </c>
    </row>
    <row r="6" spans="1:6" x14ac:dyDescent="0.3">
      <c r="A6" s="1" t="s">
        <v>5</v>
      </c>
      <c r="B6" s="1">
        <v>1.2689999999999999</v>
      </c>
      <c r="C6" s="1">
        <v>1.194</v>
      </c>
      <c r="D6" s="1">
        <v>1.177</v>
      </c>
      <c r="E6" s="18">
        <v>3.9969432764996198E-2</v>
      </c>
      <c r="F6" s="18">
        <v>1.2133333333333334</v>
      </c>
    </row>
    <row r="7" spans="1:6" x14ac:dyDescent="0.3">
      <c r="A7" s="1" t="s">
        <v>6</v>
      </c>
      <c r="B7" s="1">
        <v>1.8169999999999999</v>
      </c>
      <c r="C7" s="1">
        <v>1.6879999999999999</v>
      </c>
      <c r="D7" s="1">
        <v>1.7589999999999999</v>
      </c>
      <c r="E7" s="18">
        <v>5.2753093642827133E-2</v>
      </c>
      <c r="F7" s="18">
        <v>1.7546666666666664</v>
      </c>
    </row>
    <row r="8" spans="1:6" x14ac:dyDescent="0.3">
      <c r="A8" s="1" t="s">
        <v>7</v>
      </c>
      <c r="B8" s="1">
        <v>1.974</v>
      </c>
      <c r="C8" s="1">
        <v>1.9079999999999999</v>
      </c>
      <c r="D8" s="1">
        <v>2.0779999999999998</v>
      </c>
      <c r="E8" s="18">
        <v>6.997777424932064E-2</v>
      </c>
      <c r="F8" s="18">
        <v>1.9866666666666664</v>
      </c>
    </row>
    <row r="9" spans="1:6" x14ac:dyDescent="0.3">
      <c r="A9" s="1" t="s">
        <v>8</v>
      </c>
      <c r="B9" s="1">
        <v>2.0710000000000002</v>
      </c>
      <c r="C9" s="1">
        <v>2.1139999999999999</v>
      </c>
      <c r="D9" s="1">
        <v>2.2389999999999999</v>
      </c>
      <c r="E9" s="18">
        <v>7.1256968470147133E-2</v>
      </c>
      <c r="F9" s="18">
        <v>2.1413333333333333</v>
      </c>
    </row>
    <row r="10" spans="1:6" x14ac:dyDescent="0.3">
      <c r="A10" s="1" t="s">
        <v>9</v>
      </c>
      <c r="B10" s="1">
        <v>1.9670000000000001</v>
      </c>
      <c r="C10" s="1">
        <v>2.0209999999999999</v>
      </c>
      <c r="D10" s="1">
        <v>1.9</v>
      </c>
      <c r="E10" s="18">
        <v>4.9492984912566707E-2</v>
      </c>
      <c r="F10" s="18">
        <v>1.9626666666666666</v>
      </c>
    </row>
    <row r="11" spans="1:6" x14ac:dyDescent="0.3">
      <c r="A11" s="1" t="s">
        <v>10</v>
      </c>
      <c r="B11" s="1">
        <v>1.744</v>
      </c>
      <c r="C11" s="1">
        <v>1.8759999999999999</v>
      </c>
      <c r="D11" s="1">
        <v>1.7330000000000001</v>
      </c>
      <c r="E11" s="18">
        <v>6.4973498871120874E-2</v>
      </c>
      <c r="F11" s="18">
        <v>1.7843333333333333</v>
      </c>
    </row>
    <row r="12" spans="1:6" ht="16.5" x14ac:dyDescent="0.3">
      <c r="A12" s="1"/>
      <c r="B12" s="20" t="s">
        <v>54</v>
      </c>
      <c r="C12" s="1" t="s">
        <v>55</v>
      </c>
      <c r="D12" s="1" t="s">
        <v>56</v>
      </c>
      <c r="E12" s="19" t="s">
        <v>46</v>
      </c>
      <c r="F12" s="1" t="s">
        <v>47</v>
      </c>
    </row>
    <row r="13" spans="1:6" x14ac:dyDescent="0.3">
      <c r="A13" s="1" t="s">
        <v>1</v>
      </c>
      <c r="B13" s="1">
        <v>1.2E-2</v>
      </c>
      <c r="C13" s="1">
        <v>0.05</v>
      </c>
      <c r="D13" s="1">
        <v>1.0999999999999999E-2</v>
      </c>
      <c r="E13" s="12">
        <v>1.8153665072253477E-2</v>
      </c>
      <c r="F13" s="12">
        <v>2.4333333333333332E-2</v>
      </c>
    </row>
    <row r="14" spans="1:6" x14ac:dyDescent="0.3">
      <c r="A14" s="1" t="s">
        <v>2</v>
      </c>
      <c r="B14" s="1">
        <v>4.2999999999999997E-2</v>
      </c>
      <c r="C14" s="1">
        <v>0.108</v>
      </c>
      <c r="D14" s="1">
        <v>6.5000000000000002E-2</v>
      </c>
      <c r="E14" s="12">
        <v>2.6993826454703801E-2</v>
      </c>
      <c r="F14" s="12">
        <v>7.1999999999999995E-2</v>
      </c>
    </row>
    <row r="15" spans="1:6" x14ac:dyDescent="0.3">
      <c r="A15" s="1" t="s">
        <v>3</v>
      </c>
      <c r="B15" s="1">
        <v>0.44700000000000001</v>
      </c>
      <c r="C15" s="1">
        <v>0.46899999999999997</v>
      </c>
      <c r="D15" s="1">
        <v>0.35499999999999998</v>
      </c>
      <c r="E15" s="12">
        <v>4.9378357832377005E-2</v>
      </c>
      <c r="F15" s="12">
        <v>0.42366666666666664</v>
      </c>
    </row>
    <row r="16" spans="1:6" x14ac:dyDescent="0.3">
      <c r="A16" s="1" t="s">
        <v>4</v>
      </c>
      <c r="B16" s="1">
        <v>0.879</v>
      </c>
      <c r="C16" s="1">
        <v>0.79900000000000004</v>
      </c>
      <c r="D16" s="1">
        <v>0.63800000000000001</v>
      </c>
      <c r="E16" s="12">
        <v>0.10022308449986349</v>
      </c>
      <c r="F16" s="12">
        <v>0.77199999999999991</v>
      </c>
    </row>
    <row r="17" spans="1:6" x14ac:dyDescent="0.3">
      <c r="A17" s="1" t="s">
        <v>5</v>
      </c>
      <c r="B17" s="1">
        <v>1.571</v>
      </c>
      <c r="C17" s="1">
        <v>1.466</v>
      </c>
      <c r="D17" s="1">
        <v>1.5389999999999999</v>
      </c>
      <c r="E17" s="12">
        <v>4.3941880807367446E-2</v>
      </c>
      <c r="F17" s="12">
        <v>1.5253333333333332</v>
      </c>
    </row>
    <row r="18" spans="1:6" x14ac:dyDescent="0.3">
      <c r="A18" s="1" t="s">
        <v>6</v>
      </c>
      <c r="B18" s="1">
        <v>2.2029999999999998</v>
      </c>
      <c r="C18" s="1">
        <v>2.113</v>
      </c>
      <c r="D18" s="1">
        <v>2.085</v>
      </c>
      <c r="E18" s="12">
        <v>5.034105900974091E-2</v>
      </c>
      <c r="F18" s="12">
        <v>2.1336666666666666</v>
      </c>
    </row>
    <row r="19" spans="1:6" x14ac:dyDescent="0.3">
      <c r="A19" s="1" t="s">
        <v>7</v>
      </c>
      <c r="B19" s="1">
        <v>2.4830000000000001</v>
      </c>
      <c r="C19" s="1">
        <v>2.448</v>
      </c>
      <c r="D19" s="1">
        <v>2.3420000000000001</v>
      </c>
      <c r="E19" s="12">
        <v>5.9946272240695285E-2</v>
      </c>
      <c r="F19" s="12">
        <v>2.4243333333333332</v>
      </c>
    </row>
    <row r="20" spans="1:6" x14ac:dyDescent="0.3">
      <c r="A20" s="1" t="s">
        <v>8</v>
      </c>
      <c r="B20" s="1">
        <v>2.694</v>
      </c>
      <c r="C20" s="1">
        <v>2.629</v>
      </c>
      <c r="D20" s="1">
        <v>2.706</v>
      </c>
      <c r="E20" s="12">
        <v>3.3826353959926288E-2</v>
      </c>
      <c r="F20" s="12">
        <v>2.6763333333333335</v>
      </c>
    </row>
    <row r="21" spans="1:6" x14ac:dyDescent="0.3">
      <c r="A21" s="1" t="s">
        <v>9</v>
      </c>
      <c r="B21" s="1">
        <v>2.694</v>
      </c>
      <c r="C21" s="1">
        <v>2.742</v>
      </c>
      <c r="D21" s="1">
        <v>2.6440000000000001</v>
      </c>
      <c r="E21" s="12">
        <v>4.0011109568329699E-2</v>
      </c>
      <c r="F21" s="12">
        <v>2.6933333333333334</v>
      </c>
    </row>
    <row r="22" spans="1:6" x14ac:dyDescent="0.3">
      <c r="A22" s="1" t="s">
        <v>10</v>
      </c>
      <c r="B22" s="1">
        <v>2.2970000000000002</v>
      </c>
      <c r="C22" s="1">
        <v>2.387</v>
      </c>
      <c r="D22" s="1">
        <v>2.3109999999999999</v>
      </c>
      <c r="E22" s="12">
        <v>3.9541820336898417E-2</v>
      </c>
      <c r="F22" s="12">
        <v>2.3316666666666666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377F6-2F78-49CF-8EA3-CD8A3B715803}">
  <dimension ref="A1:O27"/>
  <sheetViews>
    <sheetView workbookViewId="0">
      <selection activeCell="J2" sqref="J2:L2"/>
    </sheetView>
  </sheetViews>
  <sheetFormatPr defaultRowHeight="14" x14ac:dyDescent="0.3"/>
  <cols>
    <col min="1" max="1" width="8.6640625" style="1"/>
    <col min="2" max="2" width="13.6640625" style="1" customWidth="1"/>
    <col min="3" max="16384" width="8.6640625" style="1"/>
  </cols>
  <sheetData>
    <row r="1" spans="1:15" x14ac:dyDescent="0.3">
      <c r="B1" s="23" t="s">
        <v>49</v>
      </c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5" ht="16.5" x14ac:dyDescent="0.3">
      <c r="C2" s="1" t="s">
        <v>96</v>
      </c>
      <c r="D2" s="1" t="s">
        <v>52</v>
      </c>
      <c r="E2" s="1" t="s">
        <v>53</v>
      </c>
      <c r="F2" s="19" t="s">
        <v>47</v>
      </c>
      <c r="G2" s="19" t="s">
        <v>46</v>
      </c>
      <c r="J2" s="1" t="s">
        <v>94</v>
      </c>
      <c r="K2" s="1" t="s">
        <v>95</v>
      </c>
      <c r="L2" s="1" t="s">
        <v>95</v>
      </c>
      <c r="M2" s="1" t="s">
        <v>47</v>
      </c>
      <c r="N2" s="1" t="s">
        <v>46</v>
      </c>
    </row>
    <row r="3" spans="1:15" x14ac:dyDescent="0.3">
      <c r="A3" s="19" t="s">
        <v>50</v>
      </c>
      <c r="B3" s="1" t="s">
        <v>68</v>
      </c>
      <c r="C3" s="1">
        <v>0</v>
      </c>
      <c r="D3" s="1">
        <v>0</v>
      </c>
      <c r="E3" s="1">
        <v>0</v>
      </c>
      <c r="F3" s="1">
        <f t="shared" ref="F3:F8" si="0">ROUND(AVERAGE(C3:E3),2)</f>
        <v>0</v>
      </c>
      <c r="G3" s="1">
        <f t="shared" ref="G3:G8" si="1">ROUND(STDEV(C3:E3),2)</f>
        <v>0</v>
      </c>
      <c r="H3" s="1" t="str">
        <f t="shared" ref="H3:H8" si="2">F3&amp;"±"&amp;G3</f>
        <v>0±0</v>
      </c>
      <c r="J3" s="1">
        <v>70</v>
      </c>
      <c r="K3" s="1">
        <v>72</v>
      </c>
      <c r="L3" s="1">
        <v>71</v>
      </c>
      <c r="M3" s="1">
        <f t="shared" ref="M3:M8" si="3">ROUND(AVERAGE(J3:L3),2)</f>
        <v>71</v>
      </c>
      <c r="N3" s="1">
        <f t="shared" ref="N3:N8" si="4">ROUND(STDEV(J3:L3),2)</f>
        <v>1</v>
      </c>
      <c r="O3" s="1" t="str">
        <f t="shared" ref="O3:O8" si="5">M3&amp;"±"&amp;N3</f>
        <v>71±1</v>
      </c>
    </row>
    <row r="4" spans="1:15" x14ac:dyDescent="0.3">
      <c r="B4" s="1" t="s">
        <v>69</v>
      </c>
      <c r="C4" s="1">
        <v>0</v>
      </c>
      <c r="D4" s="1">
        <v>0</v>
      </c>
      <c r="E4" s="1">
        <v>0</v>
      </c>
      <c r="F4" s="1">
        <f t="shared" si="0"/>
        <v>0</v>
      </c>
      <c r="G4" s="1">
        <f t="shared" si="1"/>
        <v>0</v>
      </c>
      <c r="H4" s="1" t="str">
        <f t="shared" si="2"/>
        <v>0±0</v>
      </c>
      <c r="J4" s="1">
        <v>67</v>
      </c>
      <c r="K4" s="1">
        <v>68</v>
      </c>
      <c r="L4" s="1">
        <v>67.5</v>
      </c>
      <c r="M4" s="1">
        <f t="shared" si="3"/>
        <v>67.5</v>
      </c>
      <c r="N4" s="1">
        <f t="shared" si="4"/>
        <v>0.5</v>
      </c>
      <c r="O4" s="1" t="str">
        <f t="shared" si="5"/>
        <v>67.5±0.5</v>
      </c>
    </row>
    <row r="5" spans="1:15" x14ac:dyDescent="0.3">
      <c r="B5" s="1" t="s">
        <v>70</v>
      </c>
      <c r="C5" s="1">
        <v>1.2</v>
      </c>
      <c r="D5" s="1">
        <v>0.9</v>
      </c>
      <c r="E5" s="1">
        <v>1.2</v>
      </c>
      <c r="F5" s="1">
        <f t="shared" si="0"/>
        <v>1.1000000000000001</v>
      </c>
      <c r="G5" s="1">
        <f t="shared" si="1"/>
        <v>0.17</v>
      </c>
      <c r="H5" s="1" t="str">
        <f t="shared" si="2"/>
        <v>1.1±0.17</v>
      </c>
      <c r="J5" s="1">
        <v>71</v>
      </c>
      <c r="K5" s="1">
        <v>75</v>
      </c>
      <c r="L5" s="1">
        <v>73</v>
      </c>
      <c r="M5" s="1">
        <f t="shared" si="3"/>
        <v>73</v>
      </c>
      <c r="N5" s="1">
        <f t="shared" si="4"/>
        <v>2</v>
      </c>
      <c r="O5" s="1" t="str">
        <f t="shared" si="5"/>
        <v>73±2</v>
      </c>
    </row>
    <row r="6" spans="1:15" x14ac:dyDescent="0.3">
      <c r="B6" s="1" t="s">
        <v>71</v>
      </c>
      <c r="C6" s="1">
        <v>2.2999999999999998</v>
      </c>
      <c r="D6" s="1">
        <v>2.7</v>
      </c>
      <c r="E6" s="1">
        <v>2.5</v>
      </c>
      <c r="F6" s="1">
        <f t="shared" si="0"/>
        <v>2.5</v>
      </c>
      <c r="G6" s="1">
        <f t="shared" si="1"/>
        <v>0.2</v>
      </c>
      <c r="H6" s="1" t="str">
        <f t="shared" si="2"/>
        <v>2.5±0.2</v>
      </c>
      <c r="J6" s="1">
        <v>73</v>
      </c>
      <c r="K6" s="1">
        <v>77</v>
      </c>
      <c r="L6" s="1">
        <v>75</v>
      </c>
      <c r="M6" s="1">
        <f t="shared" si="3"/>
        <v>75</v>
      </c>
      <c r="N6" s="1">
        <f t="shared" si="4"/>
        <v>2</v>
      </c>
      <c r="O6" s="1" t="str">
        <f t="shared" si="5"/>
        <v>75±2</v>
      </c>
    </row>
    <row r="7" spans="1:15" x14ac:dyDescent="0.3">
      <c r="B7" s="1" t="s">
        <v>72</v>
      </c>
      <c r="C7" s="1">
        <v>0</v>
      </c>
      <c r="D7" s="1">
        <v>0</v>
      </c>
      <c r="E7" s="1">
        <v>0</v>
      </c>
      <c r="F7" s="1">
        <f t="shared" si="0"/>
        <v>0</v>
      </c>
      <c r="G7" s="1">
        <f t="shared" si="1"/>
        <v>0</v>
      </c>
      <c r="H7" s="1" t="str">
        <f t="shared" si="2"/>
        <v>0±0</v>
      </c>
      <c r="J7" s="1">
        <v>67</v>
      </c>
      <c r="K7" s="1">
        <v>64</v>
      </c>
      <c r="L7" s="1">
        <v>65</v>
      </c>
      <c r="M7" s="1">
        <f t="shared" si="3"/>
        <v>65.33</v>
      </c>
      <c r="N7" s="1">
        <f t="shared" si="4"/>
        <v>1.53</v>
      </c>
      <c r="O7" s="1" t="str">
        <f t="shared" si="5"/>
        <v>65.33±1.53</v>
      </c>
    </row>
    <row r="8" spans="1:15" x14ac:dyDescent="0.3">
      <c r="B8" s="1" t="s">
        <v>73</v>
      </c>
      <c r="C8" s="1">
        <v>1.7</v>
      </c>
      <c r="D8" s="1">
        <v>2.1</v>
      </c>
      <c r="E8" s="1">
        <v>1.9</v>
      </c>
      <c r="F8" s="1">
        <f t="shared" si="0"/>
        <v>1.9</v>
      </c>
      <c r="G8" s="1">
        <f t="shared" si="1"/>
        <v>0.2</v>
      </c>
      <c r="H8" s="1" t="str">
        <f t="shared" si="2"/>
        <v>1.9±0.2</v>
      </c>
      <c r="J8" s="1">
        <v>67</v>
      </c>
      <c r="K8" s="1">
        <v>63</v>
      </c>
      <c r="L8" s="1">
        <v>65</v>
      </c>
      <c r="M8" s="1">
        <f t="shared" si="3"/>
        <v>65</v>
      </c>
      <c r="N8" s="1">
        <f t="shared" si="4"/>
        <v>2</v>
      </c>
      <c r="O8" s="1" t="str">
        <f t="shared" si="5"/>
        <v>65±2</v>
      </c>
    </row>
    <row r="10" spans="1:15" x14ac:dyDescent="0.3">
      <c r="A10" s="19" t="s">
        <v>51</v>
      </c>
      <c r="B10" s="1" t="s">
        <v>83</v>
      </c>
      <c r="C10" s="1">
        <v>7.5</v>
      </c>
      <c r="D10" s="1">
        <v>7</v>
      </c>
      <c r="E10" s="1">
        <v>6.8</v>
      </c>
      <c r="F10" s="1">
        <f t="shared" ref="F10:F27" si="6">ROUND(AVERAGE(C10:E10),2)</f>
        <v>7.1</v>
      </c>
      <c r="G10" s="1">
        <f t="shared" ref="G10:G27" si="7">ROUND(STDEV(C10:E10),2)</f>
        <v>0.36</v>
      </c>
      <c r="H10" s="1" t="str">
        <f t="shared" ref="H10:H27" si="8">F10&amp;"±"&amp;G10</f>
        <v>7.1±0.36</v>
      </c>
      <c r="J10" s="1">
        <v>50</v>
      </c>
      <c r="K10" s="1">
        <v>49</v>
      </c>
      <c r="L10" s="1">
        <v>47</v>
      </c>
      <c r="M10" s="1">
        <f t="shared" ref="M10:M27" si="9">ROUND(AVERAGE(J10:L10),2)</f>
        <v>48.67</v>
      </c>
      <c r="N10" s="1">
        <f t="shared" ref="N10:N27" si="10">ROUND(STDEV(J10:L10),2)</f>
        <v>1.53</v>
      </c>
      <c r="O10" s="1" t="str">
        <f t="shared" ref="O10:O27" si="11">M10&amp;"±"&amp;N10</f>
        <v>48.67±1.53</v>
      </c>
    </row>
    <row r="11" spans="1:15" x14ac:dyDescent="0.3">
      <c r="B11" s="1" t="s">
        <v>84</v>
      </c>
      <c r="C11" s="1">
        <v>6.9</v>
      </c>
      <c r="D11" s="1">
        <v>6.7</v>
      </c>
      <c r="E11" s="1">
        <v>6.3</v>
      </c>
      <c r="F11" s="1">
        <f t="shared" si="6"/>
        <v>6.63</v>
      </c>
      <c r="G11" s="1">
        <f t="shared" si="7"/>
        <v>0.31</v>
      </c>
      <c r="H11" s="1" t="str">
        <f t="shared" si="8"/>
        <v>6.63±0.31</v>
      </c>
      <c r="J11" s="1">
        <v>56</v>
      </c>
      <c r="K11" s="1">
        <v>57</v>
      </c>
      <c r="L11" s="1">
        <v>52</v>
      </c>
      <c r="M11" s="1">
        <f t="shared" si="9"/>
        <v>55</v>
      </c>
      <c r="N11" s="1">
        <f t="shared" si="10"/>
        <v>2.65</v>
      </c>
      <c r="O11" s="1" t="str">
        <f t="shared" si="11"/>
        <v>55±2.65</v>
      </c>
    </row>
    <row r="12" spans="1:15" x14ac:dyDescent="0.3">
      <c r="A12" s="19" t="s">
        <v>61</v>
      </c>
      <c r="B12" s="1" t="s">
        <v>74</v>
      </c>
      <c r="C12" s="1">
        <v>5.0999999999999996</v>
      </c>
      <c r="D12" s="1">
        <v>5.3</v>
      </c>
      <c r="E12" s="1">
        <v>5.2</v>
      </c>
      <c r="F12" s="1">
        <f t="shared" si="6"/>
        <v>5.2</v>
      </c>
      <c r="G12" s="1">
        <f t="shared" si="7"/>
        <v>0.1</v>
      </c>
      <c r="H12" s="1" t="str">
        <f t="shared" si="8"/>
        <v>5.2±0.1</v>
      </c>
      <c r="J12" s="1">
        <v>47</v>
      </c>
      <c r="K12" s="1">
        <v>45</v>
      </c>
      <c r="L12" s="1">
        <v>49</v>
      </c>
      <c r="M12" s="1">
        <f t="shared" si="9"/>
        <v>47</v>
      </c>
      <c r="N12" s="1">
        <f t="shared" si="10"/>
        <v>2</v>
      </c>
      <c r="O12" s="1" t="str">
        <f t="shared" si="11"/>
        <v>47±2</v>
      </c>
    </row>
    <row r="13" spans="1:15" x14ac:dyDescent="0.3">
      <c r="B13" s="1" t="s">
        <v>75</v>
      </c>
      <c r="C13" s="1">
        <v>3.1</v>
      </c>
      <c r="D13" s="1">
        <v>3.1</v>
      </c>
      <c r="E13" s="1">
        <v>3.1</v>
      </c>
      <c r="F13" s="1">
        <f t="shared" si="6"/>
        <v>3.1</v>
      </c>
      <c r="G13" s="1">
        <f t="shared" si="7"/>
        <v>0</v>
      </c>
      <c r="H13" s="1" t="str">
        <f t="shared" si="8"/>
        <v>3.1±0</v>
      </c>
      <c r="J13" s="1">
        <v>27</v>
      </c>
      <c r="K13" s="1">
        <v>27</v>
      </c>
      <c r="L13" s="1">
        <v>26</v>
      </c>
      <c r="M13" s="1">
        <f t="shared" si="9"/>
        <v>26.67</v>
      </c>
      <c r="N13" s="1">
        <f t="shared" si="10"/>
        <v>0.57999999999999996</v>
      </c>
      <c r="O13" s="1" t="str">
        <f t="shared" si="11"/>
        <v>26.67±0.58</v>
      </c>
    </row>
    <row r="14" spans="1:15" x14ac:dyDescent="0.3">
      <c r="B14" s="1" t="s">
        <v>76</v>
      </c>
      <c r="C14" s="1">
        <v>4.7</v>
      </c>
      <c r="D14" s="1">
        <v>4.5</v>
      </c>
      <c r="E14" s="1">
        <v>4.5</v>
      </c>
      <c r="F14" s="1">
        <f t="shared" si="6"/>
        <v>4.57</v>
      </c>
      <c r="G14" s="1">
        <f t="shared" si="7"/>
        <v>0.12</v>
      </c>
      <c r="H14" s="1" t="str">
        <f t="shared" si="8"/>
        <v>4.57±0.12</v>
      </c>
      <c r="J14" s="1">
        <v>43</v>
      </c>
      <c r="K14" s="1">
        <v>37</v>
      </c>
      <c r="L14" s="1">
        <v>39</v>
      </c>
      <c r="M14" s="1">
        <f t="shared" si="9"/>
        <v>39.67</v>
      </c>
      <c r="N14" s="1">
        <f t="shared" si="10"/>
        <v>3.06</v>
      </c>
      <c r="O14" s="1" t="str">
        <f t="shared" si="11"/>
        <v>39.67±3.06</v>
      </c>
    </row>
    <row r="15" spans="1:15" x14ac:dyDescent="0.3">
      <c r="B15" s="1" t="s">
        <v>77</v>
      </c>
      <c r="C15" s="1">
        <v>43</v>
      </c>
      <c r="D15" s="1">
        <v>41</v>
      </c>
      <c r="E15" s="1">
        <v>40.5</v>
      </c>
      <c r="F15" s="1">
        <f t="shared" si="6"/>
        <v>41.5</v>
      </c>
      <c r="G15" s="1">
        <f t="shared" si="7"/>
        <v>1.32</v>
      </c>
      <c r="H15" s="1" t="str">
        <f t="shared" si="8"/>
        <v>41.5±1.32</v>
      </c>
      <c r="J15" s="1">
        <v>47</v>
      </c>
      <c r="K15" s="1">
        <v>37</v>
      </c>
      <c r="L15" s="1">
        <v>4</v>
      </c>
      <c r="M15" s="1">
        <f t="shared" si="9"/>
        <v>29.33</v>
      </c>
      <c r="N15" s="1">
        <f t="shared" si="10"/>
        <v>22.5</v>
      </c>
      <c r="O15" s="1" t="str">
        <f t="shared" si="11"/>
        <v>29.33±22.5</v>
      </c>
    </row>
    <row r="16" spans="1:15" x14ac:dyDescent="0.3">
      <c r="B16" s="1" t="s">
        <v>78</v>
      </c>
      <c r="C16" s="1">
        <v>5.0999999999999996</v>
      </c>
      <c r="D16" s="1">
        <v>4.3</v>
      </c>
      <c r="E16" s="1">
        <v>4.7</v>
      </c>
      <c r="F16" s="1">
        <f t="shared" si="6"/>
        <v>4.7</v>
      </c>
      <c r="G16" s="1">
        <f t="shared" si="7"/>
        <v>0.4</v>
      </c>
      <c r="H16" s="1" t="str">
        <f t="shared" si="8"/>
        <v>4.7±0.4</v>
      </c>
      <c r="J16" s="1">
        <v>4.9000000000000004</v>
      </c>
      <c r="K16" s="1">
        <v>3.9</v>
      </c>
      <c r="L16" s="1">
        <v>4.2</v>
      </c>
      <c r="M16" s="1">
        <f t="shared" si="9"/>
        <v>4.33</v>
      </c>
      <c r="N16" s="1">
        <f t="shared" si="10"/>
        <v>0.51</v>
      </c>
      <c r="O16" s="1" t="str">
        <f t="shared" si="11"/>
        <v>4.33±0.51</v>
      </c>
    </row>
    <row r="17" spans="1:15" x14ac:dyDescent="0.3">
      <c r="B17" s="1" t="s">
        <v>79</v>
      </c>
      <c r="C17" s="1">
        <v>4.7</v>
      </c>
      <c r="D17" s="1">
        <v>4.0999999999999996</v>
      </c>
      <c r="E17" s="1">
        <v>4.5</v>
      </c>
      <c r="F17" s="1">
        <f t="shared" si="6"/>
        <v>4.43</v>
      </c>
      <c r="G17" s="1">
        <f t="shared" si="7"/>
        <v>0.31</v>
      </c>
      <c r="H17" s="1" t="str">
        <f t="shared" si="8"/>
        <v>4.43±0.31</v>
      </c>
      <c r="J17" s="1">
        <v>4.7</v>
      </c>
      <c r="K17" s="1">
        <v>3.7</v>
      </c>
      <c r="L17" s="1">
        <v>4.0999999999999996</v>
      </c>
      <c r="M17" s="1">
        <f t="shared" si="9"/>
        <v>4.17</v>
      </c>
      <c r="N17" s="1">
        <f t="shared" si="10"/>
        <v>0.5</v>
      </c>
      <c r="O17" s="1" t="str">
        <f t="shared" si="11"/>
        <v>4.17±0.5</v>
      </c>
    </row>
    <row r="18" spans="1:15" x14ac:dyDescent="0.3">
      <c r="A18" s="19" t="s">
        <v>62</v>
      </c>
      <c r="B18" s="1" t="s">
        <v>80</v>
      </c>
      <c r="C18" s="1">
        <v>2.9</v>
      </c>
      <c r="D18" s="1">
        <v>2.7</v>
      </c>
      <c r="E18" s="1">
        <v>2.9</v>
      </c>
      <c r="F18" s="1">
        <f t="shared" si="6"/>
        <v>2.83</v>
      </c>
      <c r="G18" s="1">
        <f t="shared" si="7"/>
        <v>0.12</v>
      </c>
      <c r="H18" s="1" t="str">
        <f t="shared" si="8"/>
        <v>2.83±0.12</v>
      </c>
      <c r="J18" s="1">
        <v>2.7</v>
      </c>
      <c r="K18" s="1">
        <v>2.9</v>
      </c>
      <c r="L18" s="1">
        <v>3.1</v>
      </c>
      <c r="M18" s="1">
        <f t="shared" si="9"/>
        <v>2.9</v>
      </c>
      <c r="N18" s="1">
        <f t="shared" si="10"/>
        <v>0.2</v>
      </c>
      <c r="O18" s="1" t="str">
        <f t="shared" si="11"/>
        <v>2.9±0.2</v>
      </c>
    </row>
    <row r="19" spans="1:15" x14ac:dyDescent="0.3">
      <c r="B19" s="1" t="s">
        <v>81</v>
      </c>
      <c r="C19" s="1">
        <v>5.7</v>
      </c>
      <c r="D19" s="1">
        <v>5.3</v>
      </c>
      <c r="E19" s="1">
        <v>5.0999999999999996</v>
      </c>
      <c r="F19" s="1">
        <f t="shared" si="6"/>
        <v>5.37</v>
      </c>
      <c r="G19" s="1">
        <f t="shared" si="7"/>
        <v>0.31</v>
      </c>
      <c r="H19" s="1" t="str">
        <f t="shared" si="8"/>
        <v>5.37±0.31</v>
      </c>
      <c r="J19" s="1">
        <v>5.7</v>
      </c>
      <c r="K19" s="1">
        <v>5.3</v>
      </c>
      <c r="L19" s="1">
        <v>5.0999999999999996</v>
      </c>
      <c r="M19" s="1">
        <f t="shared" si="9"/>
        <v>5.37</v>
      </c>
      <c r="N19" s="1">
        <f t="shared" si="10"/>
        <v>0.31</v>
      </c>
      <c r="O19" s="1" t="str">
        <f t="shared" si="11"/>
        <v>5.37±0.31</v>
      </c>
    </row>
    <row r="20" spans="1:15" x14ac:dyDescent="0.3">
      <c r="B20" s="1" t="s">
        <v>82</v>
      </c>
      <c r="C20" s="1">
        <v>4.7</v>
      </c>
      <c r="D20" s="1">
        <v>4.5</v>
      </c>
      <c r="E20" s="1">
        <v>4.0999999999999996</v>
      </c>
      <c r="F20" s="1">
        <f t="shared" si="6"/>
        <v>4.43</v>
      </c>
      <c r="G20" s="1">
        <f t="shared" si="7"/>
        <v>0.31</v>
      </c>
      <c r="H20" s="1" t="str">
        <f t="shared" si="8"/>
        <v>4.43±0.31</v>
      </c>
      <c r="J20" s="1">
        <v>4.7</v>
      </c>
      <c r="K20" s="1">
        <v>4.5</v>
      </c>
      <c r="L20" s="1">
        <v>4.0999999999999996</v>
      </c>
      <c r="M20" s="1">
        <f t="shared" si="9"/>
        <v>4.43</v>
      </c>
      <c r="N20" s="1">
        <f t="shared" si="10"/>
        <v>0.31</v>
      </c>
      <c r="O20" s="1" t="str">
        <f t="shared" si="11"/>
        <v>4.43±0.31</v>
      </c>
    </row>
    <row r="21" spans="1:15" x14ac:dyDescent="0.3">
      <c r="A21" s="19" t="s">
        <v>63</v>
      </c>
      <c r="B21" s="1" t="s">
        <v>90</v>
      </c>
      <c r="C21" s="1">
        <v>0</v>
      </c>
      <c r="D21" s="1">
        <v>0</v>
      </c>
      <c r="E21" s="1">
        <v>0</v>
      </c>
      <c r="F21" s="1">
        <f t="shared" si="6"/>
        <v>0</v>
      </c>
      <c r="G21" s="1">
        <f t="shared" si="7"/>
        <v>0</v>
      </c>
      <c r="H21" s="1" t="str">
        <f t="shared" si="8"/>
        <v>0±0</v>
      </c>
      <c r="J21" s="1">
        <v>0</v>
      </c>
      <c r="K21" s="1">
        <v>0</v>
      </c>
      <c r="L21" s="1">
        <v>0</v>
      </c>
      <c r="M21" s="1">
        <f t="shared" si="9"/>
        <v>0</v>
      </c>
      <c r="N21" s="1">
        <f t="shared" si="10"/>
        <v>0</v>
      </c>
      <c r="O21" s="1" t="str">
        <f t="shared" si="11"/>
        <v>0±0</v>
      </c>
    </row>
    <row r="22" spans="1:15" x14ac:dyDescent="0.3">
      <c r="B22" s="1" t="s">
        <v>64</v>
      </c>
      <c r="C22" s="1">
        <v>4.1100000000000003</v>
      </c>
      <c r="D22" s="1">
        <v>4.0999999999999996</v>
      </c>
      <c r="E22" s="1">
        <v>4.1500000000000004</v>
      </c>
      <c r="F22" s="1">
        <f t="shared" si="6"/>
        <v>4.12</v>
      </c>
      <c r="G22" s="1">
        <f t="shared" si="7"/>
        <v>0.03</v>
      </c>
      <c r="H22" s="1" t="str">
        <f t="shared" si="8"/>
        <v>4.12±0.03</v>
      </c>
      <c r="J22" s="1">
        <v>3.1</v>
      </c>
      <c r="K22" s="1">
        <v>3.15</v>
      </c>
      <c r="L22" s="1">
        <v>3.18</v>
      </c>
      <c r="M22" s="1">
        <f t="shared" si="9"/>
        <v>3.14</v>
      </c>
      <c r="N22" s="1">
        <f t="shared" si="10"/>
        <v>0.04</v>
      </c>
      <c r="O22" s="1" t="str">
        <f t="shared" si="11"/>
        <v>3.14±0.04</v>
      </c>
    </row>
    <row r="23" spans="1:15" x14ac:dyDescent="0.3">
      <c r="A23" s="1" t="s">
        <v>65</v>
      </c>
      <c r="B23" s="1" t="s">
        <v>85</v>
      </c>
      <c r="C23" s="1">
        <v>0</v>
      </c>
      <c r="D23" s="1">
        <v>0</v>
      </c>
      <c r="E23" s="1">
        <v>0</v>
      </c>
      <c r="F23" s="1">
        <f t="shared" si="6"/>
        <v>0</v>
      </c>
      <c r="G23" s="1">
        <f t="shared" si="7"/>
        <v>0</v>
      </c>
      <c r="H23" s="1" t="str">
        <f t="shared" si="8"/>
        <v>0±0</v>
      </c>
      <c r="J23" s="1">
        <v>0</v>
      </c>
      <c r="K23" s="1">
        <v>0</v>
      </c>
      <c r="L23" s="1">
        <v>0</v>
      </c>
      <c r="M23" s="1">
        <f t="shared" si="9"/>
        <v>0</v>
      </c>
      <c r="N23" s="1">
        <f t="shared" si="10"/>
        <v>0</v>
      </c>
      <c r="O23" s="1" t="str">
        <f t="shared" si="11"/>
        <v>0±0</v>
      </c>
    </row>
    <row r="24" spans="1:15" x14ac:dyDescent="0.3">
      <c r="B24" s="1" t="s">
        <v>86</v>
      </c>
      <c r="C24" s="1">
        <v>4.7</v>
      </c>
      <c r="D24" s="1">
        <v>4.5</v>
      </c>
      <c r="E24" s="1">
        <v>4.55</v>
      </c>
      <c r="F24" s="1">
        <f t="shared" si="6"/>
        <v>4.58</v>
      </c>
      <c r="G24" s="1">
        <f t="shared" si="7"/>
        <v>0.1</v>
      </c>
      <c r="H24" s="1" t="str">
        <f t="shared" si="8"/>
        <v>4.58±0.1</v>
      </c>
      <c r="J24" s="1">
        <v>4.5</v>
      </c>
      <c r="K24" s="1">
        <v>4</v>
      </c>
      <c r="L24" s="1">
        <v>4.2</v>
      </c>
      <c r="M24" s="1">
        <f t="shared" si="9"/>
        <v>4.2300000000000004</v>
      </c>
      <c r="N24" s="1">
        <f t="shared" si="10"/>
        <v>0.25</v>
      </c>
      <c r="O24" s="1" t="str">
        <f t="shared" si="11"/>
        <v>4.23±0.25</v>
      </c>
    </row>
    <row r="25" spans="1:15" x14ac:dyDescent="0.3">
      <c r="A25" s="19" t="s">
        <v>66</v>
      </c>
      <c r="B25" s="1" t="s">
        <v>87</v>
      </c>
      <c r="C25" s="1">
        <v>5.0999999999999996</v>
      </c>
      <c r="D25" s="1">
        <v>5.3</v>
      </c>
      <c r="E25" s="1">
        <v>5.25</v>
      </c>
      <c r="F25" s="1">
        <f t="shared" si="6"/>
        <v>5.22</v>
      </c>
      <c r="G25" s="1">
        <f t="shared" si="7"/>
        <v>0.1</v>
      </c>
      <c r="H25" s="1" t="str">
        <f t="shared" si="8"/>
        <v>5.22±0.1</v>
      </c>
      <c r="J25" s="1">
        <v>5.0999999999999996</v>
      </c>
      <c r="K25" s="1">
        <v>5.5</v>
      </c>
      <c r="L25" s="1">
        <v>5.2</v>
      </c>
      <c r="M25" s="1">
        <f t="shared" si="9"/>
        <v>5.27</v>
      </c>
      <c r="N25" s="1">
        <f t="shared" si="10"/>
        <v>0.21</v>
      </c>
      <c r="O25" s="1" t="str">
        <f t="shared" si="11"/>
        <v>5.27±0.21</v>
      </c>
    </row>
    <row r="26" spans="1:15" x14ac:dyDescent="0.3">
      <c r="A26" s="1" t="s">
        <v>67</v>
      </c>
      <c r="B26" s="1" t="s">
        <v>88</v>
      </c>
      <c r="C26" s="1">
        <v>2.2000000000000002</v>
      </c>
      <c r="D26" s="1">
        <v>2.7</v>
      </c>
      <c r="E26" s="1">
        <v>2.5</v>
      </c>
      <c r="F26" s="1">
        <f t="shared" si="6"/>
        <v>2.4700000000000002</v>
      </c>
      <c r="G26" s="1">
        <f t="shared" si="7"/>
        <v>0.25</v>
      </c>
      <c r="H26" s="1" t="str">
        <f t="shared" si="8"/>
        <v>2.47±0.25</v>
      </c>
      <c r="J26" s="1">
        <v>7.5</v>
      </c>
      <c r="K26" s="1">
        <v>7</v>
      </c>
      <c r="L26" s="1">
        <v>6.7</v>
      </c>
      <c r="M26" s="1">
        <f t="shared" si="9"/>
        <v>7.07</v>
      </c>
      <c r="N26" s="1">
        <f t="shared" si="10"/>
        <v>0.4</v>
      </c>
      <c r="O26" s="1" t="str">
        <f t="shared" si="11"/>
        <v>7.07±0.4</v>
      </c>
    </row>
    <row r="27" spans="1:15" x14ac:dyDescent="0.3">
      <c r="B27" s="1" t="s">
        <v>89</v>
      </c>
      <c r="C27" s="1">
        <v>4.3</v>
      </c>
      <c r="D27" s="1">
        <v>4.5</v>
      </c>
      <c r="E27" s="1">
        <v>3.7</v>
      </c>
      <c r="F27" s="1">
        <f t="shared" si="6"/>
        <v>4.17</v>
      </c>
      <c r="G27" s="1">
        <f t="shared" si="7"/>
        <v>0.42</v>
      </c>
      <c r="H27" s="1" t="str">
        <f t="shared" si="8"/>
        <v>4.17±0.42</v>
      </c>
      <c r="J27" s="1">
        <v>3.7</v>
      </c>
      <c r="K27" s="1">
        <v>3.7</v>
      </c>
      <c r="L27" s="1">
        <v>3.7</v>
      </c>
      <c r="M27" s="1">
        <f t="shared" si="9"/>
        <v>3.7</v>
      </c>
      <c r="N27" s="1">
        <f t="shared" si="10"/>
        <v>0</v>
      </c>
      <c r="O27" s="1" t="str">
        <f t="shared" si="11"/>
        <v>3.7±0</v>
      </c>
    </row>
  </sheetData>
  <mergeCells count="1">
    <mergeCell ref="B1:L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0A207-7000-434F-80F1-51C1D8E478D7}">
  <dimension ref="A1:O26"/>
  <sheetViews>
    <sheetView topLeftCell="A11" workbookViewId="0">
      <selection activeCell="F15" sqref="F15:F17"/>
    </sheetView>
  </sheetViews>
  <sheetFormatPr defaultRowHeight="14" x14ac:dyDescent="0.3"/>
  <cols>
    <col min="1" max="1" width="8.6640625" style="2"/>
    <col min="2" max="2" width="11.6640625" style="2" customWidth="1"/>
    <col min="3" max="3" width="12.33203125" style="2" customWidth="1"/>
    <col min="4" max="4" width="11.83203125" style="2" customWidth="1"/>
    <col min="5" max="5" width="11.6640625" style="2" customWidth="1"/>
    <col min="6" max="6" width="9.83203125" style="2" customWidth="1"/>
    <col min="7" max="16384" width="8.6640625" style="2"/>
  </cols>
  <sheetData>
    <row r="1" spans="1:15" ht="16.5" x14ac:dyDescent="0.3">
      <c r="A1" s="2" t="s">
        <v>156</v>
      </c>
      <c r="B1" s="19" t="s">
        <v>91</v>
      </c>
      <c r="C1" s="1" t="s">
        <v>100</v>
      </c>
      <c r="D1" s="1" t="s">
        <v>154</v>
      </c>
      <c r="E1" s="1" t="s">
        <v>155</v>
      </c>
      <c r="F1" s="1" t="s">
        <v>101</v>
      </c>
      <c r="G1" s="2" t="s">
        <v>98</v>
      </c>
      <c r="I1" s="2" t="s">
        <v>157</v>
      </c>
      <c r="J1" s="19" t="s">
        <v>91</v>
      </c>
      <c r="K1" s="1" t="s">
        <v>100</v>
      </c>
      <c r="L1" s="1" t="s">
        <v>154</v>
      </c>
      <c r="M1" s="1" t="s">
        <v>155</v>
      </c>
      <c r="N1" s="1" t="s">
        <v>101</v>
      </c>
      <c r="O1" s="2" t="s">
        <v>98</v>
      </c>
    </row>
    <row r="2" spans="1:15" x14ac:dyDescent="0.3">
      <c r="B2" s="1" t="s">
        <v>92</v>
      </c>
      <c r="C2" s="16">
        <v>7.74</v>
      </c>
      <c r="D2" s="16">
        <v>8.5500000000000007</v>
      </c>
      <c r="E2" s="16">
        <v>10.8</v>
      </c>
      <c r="F2" s="16">
        <f>AVERAGE(C2:E2)</f>
        <v>9.0299999999999994</v>
      </c>
      <c r="G2" s="13">
        <f>STDEVP(C2:E2)</f>
        <v>1.2945269406234876</v>
      </c>
      <c r="J2" s="1" t="s">
        <v>92</v>
      </c>
      <c r="K2" s="2">
        <v>9</v>
      </c>
      <c r="L2" s="2">
        <v>7.07</v>
      </c>
      <c r="M2" s="2">
        <v>8.85</v>
      </c>
      <c r="N2" s="2">
        <f>AVERAGE(K2:M2)</f>
        <v>8.3066666666666666</v>
      </c>
      <c r="O2" s="2">
        <f>STDEV(K2:M2)</f>
        <v>1.0736076254075848</v>
      </c>
    </row>
    <row r="3" spans="1:15" x14ac:dyDescent="0.3">
      <c r="B3" s="1" t="s">
        <v>93</v>
      </c>
      <c r="C3" s="16">
        <f>C7+C11</f>
        <v>12.02</v>
      </c>
      <c r="D3" s="16">
        <f>D7+D11</f>
        <v>14.09</v>
      </c>
      <c r="E3" s="16">
        <f>AVERAGE(C3:D3)</f>
        <v>13.055</v>
      </c>
      <c r="F3" s="16">
        <f>AVERAGE(C3:E3)</f>
        <v>13.055</v>
      </c>
      <c r="G3" s="13">
        <f t="shared" ref="G3:G25" si="0">STDEVP(C3:E3)</f>
        <v>0.84507396126019652</v>
      </c>
      <c r="J3" s="1" t="s">
        <v>93</v>
      </c>
      <c r="K3" s="2">
        <v>10.41</v>
      </c>
      <c r="L3" s="2">
        <v>13.61</v>
      </c>
      <c r="M3" s="2">
        <v>13.28</v>
      </c>
      <c r="N3" s="2">
        <f t="shared" ref="N3:N4" si="1">AVERAGE(K3:M3)</f>
        <v>12.433333333333332</v>
      </c>
      <c r="O3" s="2">
        <f>STDEV(K3:M3)</f>
        <v>1.7600094696714943</v>
      </c>
    </row>
    <row r="4" spans="1:15" x14ac:dyDescent="0.3">
      <c r="B4" s="1" t="s">
        <v>45</v>
      </c>
      <c r="C4" s="16">
        <f>C8+C12</f>
        <v>21.5</v>
      </c>
      <c r="D4" s="16">
        <f>D12+D8</f>
        <v>25.4</v>
      </c>
      <c r="E4" s="16">
        <f>E8+E12</f>
        <v>21.8</v>
      </c>
      <c r="F4" s="16">
        <f t="shared" ref="F4:F25" si="2">AVERAGE(C4:E4)</f>
        <v>22.900000000000002</v>
      </c>
      <c r="G4" s="13">
        <f t="shared" si="0"/>
        <v>1.7720045146669341</v>
      </c>
      <c r="J4" s="1" t="s">
        <v>45</v>
      </c>
      <c r="K4" s="2">
        <v>19</v>
      </c>
      <c r="L4" s="2">
        <v>23.9</v>
      </c>
      <c r="M4" s="2">
        <v>18.72</v>
      </c>
      <c r="N4" s="2">
        <f t="shared" si="1"/>
        <v>20.54</v>
      </c>
      <c r="O4" s="2">
        <f>STDEV(K4:M4)</f>
        <v>2.9132112865358568</v>
      </c>
    </row>
    <row r="5" spans="1:15" x14ac:dyDescent="0.3">
      <c r="B5" s="19" t="s">
        <v>99</v>
      </c>
      <c r="C5" s="1"/>
      <c r="D5" s="1"/>
      <c r="E5" s="1"/>
      <c r="F5" s="1"/>
      <c r="J5" s="19" t="s">
        <v>99</v>
      </c>
    </row>
    <row r="6" spans="1:15" ht="14.5" x14ac:dyDescent="0.3">
      <c r="B6" s="1" t="s">
        <v>92</v>
      </c>
      <c r="C6" s="16">
        <v>1.89</v>
      </c>
      <c r="D6" s="16">
        <v>3.11</v>
      </c>
      <c r="E6" s="16">
        <v>5.0999999999999996</v>
      </c>
      <c r="F6" s="16">
        <f t="shared" si="2"/>
        <v>3.3666666666666667</v>
      </c>
      <c r="G6" s="13">
        <f t="shared" si="0"/>
        <v>1.3229848407630713</v>
      </c>
      <c r="H6" s="17"/>
      <c r="J6" s="1" t="s">
        <v>92</v>
      </c>
      <c r="K6" s="2">
        <v>2.29</v>
      </c>
      <c r="L6" s="2">
        <v>2.0299999999999998</v>
      </c>
      <c r="M6" s="2">
        <v>3.42</v>
      </c>
      <c r="N6" s="2">
        <f>AVERAGE(K6:M6)</f>
        <v>2.58</v>
      </c>
      <c r="O6" s="2">
        <f>STDEV(K6:M6)</f>
        <v>0.73898579147369214</v>
      </c>
    </row>
    <row r="7" spans="1:15" x14ac:dyDescent="0.3">
      <c r="B7" s="1" t="s">
        <v>93</v>
      </c>
      <c r="C7" s="16">
        <v>4.67</v>
      </c>
      <c r="D7" s="16">
        <v>6.26</v>
      </c>
      <c r="E7" s="16">
        <f>AVERAGE(C7:D7)</f>
        <v>5.4649999999999999</v>
      </c>
      <c r="F7" s="16">
        <f t="shared" si="2"/>
        <v>5.4649999999999999</v>
      </c>
      <c r="G7" s="13">
        <f t="shared" si="0"/>
        <v>0.64911478183754157</v>
      </c>
      <c r="J7" s="1" t="s">
        <v>93</v>
      </c>
      <c r="K7" s="2">
        <v>4.05</v>
      </c>
      <c r="L7" s="2">
        <v>4.21</v>
      </c>
      <c r="M7" s="2">
        <v>3.75</v>
      </c>
      <c r="N7" s="2">
        <f>AVERAGE(K7:M7)</f>
        <v>4.003333333333333</v>
      </c>
      <c r="O7" s="2">
        <f>STDEV(K7:M7)</f>
        <v>0.23352373184182657</v>
      </c>
    </row>
    <row r="8" spans="1:15" x14ac:dyDescent="0.3">
      <c r="B8" s="1" t="s">
        <v>45</v>
      </c>
      <c r="C8" s="16">
        <v>10.3</v>
      </c>
      <c r="D8" s="16">
        <v>12.7</v>
      </c>
      <c r="E8" s="16">
        <v>10.9</v>
      </c>
      <c r="F8" s="16">
        <f t="shared" si="2"/>
        <v>11.299999999999999</v>
      </c>
      <c r="G8" s="13">
        <f t="shared" si="0"/>
        <v>1.0198039027185564</v>
      </c>
      <c r="J8" s="1" t="s">
        <v>45</v>
      </c>
      <c r="K8" s="2">
        <v>9.52</v>
      </c>
      <c r="L8" s="2">
        <v>11.9</v>
      </c>
      <c r="M8" s="2">
        <v>5.52</v>
      </c>
      <c r="N8" s="2">
        <f>AVERAGE(K8:M8)</f>
        <v>8.98</v>
      </c>
      <c r="O8" s="2">
        <f>STDEV(K8:M8)</f>
        <v>3.2240967727411642</v>
      </c>
    </row>
    <row r="9" spans="1:15" x14ac:dyDescent="0.3">
      <c r="B9" s="19" t="s">
        <v>105</v>
      </c>
      <c r="C9" s="1"/>
      <c r="D9" s="1"/>
      <c r="E9" s="1"/>
      <c r="F9" s="1"/>
      <c r="J9" s="19" t="s">
        <v>105</v>
      </c>
    </row>
    <row r="10" spans="1:15" x14ac:dyDescent="0.3">
      <c r="B10" s="1" t="s">
        <v>92</v>
      </c>
      <c r="C10" s="16">
        <v>5.85</v>
      </c>
      <c r="D10" s="16">
        <v>5.44</v>
      </c>
      <c r="E10" s="16">
        <v>5.7</v>
      </c>
      <c r="F10" s="16">
        <f t="shared" si="2"/>
        <v>5.6633333333333331</v>
      </c>
      <c r="G10" s="13">
        <f t="shared" si="0"/>
        <v>0.16937794687883304</v>
      </c>
      <c r="J10" s="1" t="s">
        <v>92</v>
      </c>
      <c r="K10" s="2">
        <v>6.71</v>
      </c>
      <c r="L10" s="2">
        <v>5.04</v>
      </c>
      <c r="M10" s="2">
        <v>5.43</v>
      </c>
      <c r="N10" s="2">
        <f>AVERAGE(K10:M10)</f>
        <v>5.7266666666666666</v>
      </c>
      <c r="O10" s="2">
        <f>STDEV(K10:M10)</f>
        <v>0.87363226436146013</v>
      </c>
    </row>
    <row r="11" spans="1:15" x14ac:dyDescent="0.3">
      <c r="B11" s="8" t="s">
        <v>93</v>
      </c>
      <c r="C11" s="21">
        <v>7.35</v>
      </c>
      <c r="D11" s="21">
        <v>7.83</v>
      </c>
      <c r="E11" s="21">
        <f>AVERAGE(C11:D11)</f>
        <v>7.59</v>
      </c>
      <c r="F11" s="16">
        <f t="shared" si="2"/>
        <v>7.59</v>
      </c>
      <c r="G11" s="13">
        <f t="shared" si="0"/>
        <v>0.19595917942265442</v>
      </c>
      <c r="J11" s="8" t="s">
        <v>93</v>
      </c>
      <c r="K11" s="2">
        <v>6.63</v>
      </c>
      <c r="L11" s="2">
        <v>5.13</v>
      </c>
      <c r="M11" s="2">
        <v>6.68</v>
      </c>
      <c r="N11" s="2">
        <f>AVERAGE(K11:M11)</f>
        <v>6.1466666666666656</v>
      </c>
      <c r="O11" s="2">
        <f>STDEV(K11:M11)</f>
        <v>0.88081401744826093</v>
      </c>
    </row>
    <row r="12" spans="1:15" x14ac:dyDescent="0.3">
      <c r="B12" s="8" t="s">
        <v>45</v>
      </c>
      <c r="C12" s="21">
        <v>11.2</v>
      </c>
      <c r="D12" s="21">
        <v>12.7</v>
      </c>
      <c r="E12" s="21">
        <v>10.9</v>
      </c>
      <c r="F12" s="16">
        <f t="shared" si="2"/>
        <v>11.6</v>
      </c>
      <c r="G12" s="13">
        <f t="shared" si="0"/>
        <v>0.7874007874011808</v>
      </c>
      <c r="J12" s="8" t="s">
        <v>45</v>
      </c>
      <c r="K12" s="2">
        <v>9.48</v>
      </c>
      <c r="L12" s="2">
        <v>12</v>
      </c>
      <c r="M12" s="2">
        <v>13.2</v>
      </c>
      <c r="N12" s="2">
        <f>AVERAGE(K12:M12)</f>
        <v>11.56</v>
      </c>
      <c r="O12" s="2">
        <f>STDEV(K12:M12)</f>
        <v>1.8986310858089415</v>
      </c>
    </row>
    <row r="13" spans="1:15" x14ac:dyDescent="0.3">
      <c r="B13" s="1"/>
      <c r="C13" s="1"/>
      <c r="D13" s="1"/>
      <c r="E13" s="1"/>
      <c r="F13" s="1"/>
      <c r="J13" s="1"/>
    </row>
    <row r="14" spans="1:15" x14ac:dyDescent="0.3">
      <c r="B14" s="19" t="s">
        <v>91</v>
      </c>
      <c r="C14" s="1" t="s">
        <v>102</v>
      </c>
      <c r="D14" s="1" t="s">
        <v>103</v>
      </c>
      <c r="E14" s="1" t="s">
        <v>104</v>
      </c>
      <c r="F14" s="1" t="s">
        <v>101</v>
      </c>
      <c r="G14" s="2" t="s">
        <v>98</v>
      </c>
      <c r="J14" s="19" t="s">
        <v>91</v>
      </c>
      <c r="K14" s="1" t="s">
        <v>102</v>
      </c>
      <c r="L14" s="1" t="s">
        <v>103</v>
      </c>
      <c r="M14" s="1" t="s">
        <v>104</v>
      </c>
      <c r="N14" s="1" t="s">
        <v>101</v>
      </c>
      <c r="O14" s="2" t="s">
        <v>98</v>
      </c>
    </row>
    <row r="15" spans="1:15" x14ac:dyDescent="0.3">
      <c r="B15" s="1" t="s">
        <v>92</v>
      </c>
      <c r="C15" s="16">
        <f t="shared" ref="C15:E17" si="3">C19+C23</f>
        <v>10.530000000000001</v>
      </c>
      <c r="D15" s="16">
        <f t="shared" si="3"/>
        <v>11.03</v>
      </c>
      <c r="E15" s="16">
        <f t="shared" si="3"/>
        <v>12.809999999999999</v>
      </c>
      <c r="F15" s="16">
        <f t="shared" si="2"/>
        <v>11.456666666666669</v>
      </c>
      <c r="G15" s="13">
        <f t="shared" si="0"/>
        <v>0.97847954614402677</v>
      </c>
      <c r="J15" s="1" t="s">
        <v>92</v>
      </c>
      <c r="K15" s="2">
        <v>11.99</v>
      </c>
      <c r="L15" s="2">
        <v>19.899999999999999</v>
      </c>
      <c r="M15" s="2">
        <v>18.54</v>
      </c>
      <c r="N15" s="2">
        <f>AVERAGE(K15:M15)</f>
        <v>16.809999999999999</v>
      </c>
      <c r="O15" s="2">
        <f>STDEV(K15:M15)</f>
        <v>4.2292670759837225</v>
      </c>
    </row>
    <row r="16" spans="1:15" x14ac:dyDescent="0.3">
      <c r="B16" s="1" t="s">
        <v>93</v>
      </c>
      <c r="C16" s="16">
        <f t="shared" si="3"/>
        <v>16.059999999999999</v>
      </c>
      <c r="D16" s="16">
        <f t="shared" si="3"/>
        <v>20.9</v>
      </c>
      <c r="E16" s="16">
        <f t="shared" si="3"/>
        <v>25.2</v>
      </c>
      <c r="F16" s="16">
        <f t="shared" si="2"/>
        <v>20.72</v>
      </c>
      <c r="G16" s="13">
        <f t="shared" si="0"/>
        <v>3.7335595169578726</v>
      </c>
      <c r="J16" s="1" t="s">
        <v>93</v>
      </c>
      <c r="K16" s="2">
        <v>22.759999999999998</v>
      </c>
      <c r="L16" s="2">
        <v>19.29</v>
      </c>
      <c r="M16" s="2">
        <v>21.83</v>
      </c>
      <c r="N16" s="2">
        <f>AVERAGE(K16:M16)</f>
        <v>21.293333333333333</v>
      </c>
      <c r="O16" s="2">
        <f>STDEV(K16:M16)</f>
        <v>1.7961718551779313</v>
      </c>
    </row>
    <row r="17" spans="1:15" x14ac:dyDescent="0.3">
      <c r="B17" s="1" t="s">
        <v>45</v>
      </c>
      <c r="C17" s="16">
        <f t="shared" si="3"/>
        <v>25.73</v>
      </c>
      <c r="D17" s="16">
        <f t="shared" si="3"/>
        <v>27.08</v>
      </c>
      <c r="E17" s="16">
        <f t="shared" si="3"/>
        <v>29.6</v>
      </c>
      <c r="F17" s="16">
        <f t="shared" si="2"/>
        <v>27.47</v>
      </c>
      <c r="G17" s="13">
        <f t="shared" si="0"/>
        <v>1.6038079685548396</v>
      </c>
      <c r="J17" s="1" t="s">
        <v>45</v>
      </c>
      <c r="K17" s="2">
        <v>27.3</v>
      </c>
      <c r="L17" s="2">
        <v>24.41</v>
      </c>
      <c r="M17" s="2">
        <v>26.4</v>
      </c>
      <c r="N17" s="2">
        <f>AVERAGE(K17:M17)</f>
        <v>26.036666666666665</v>
      </c>
      <c r="O17" s="2">
        <f>STDEV(K17:M17)</f>
        <v>1.4788621752324769</v>
      </c>
    </row>
    <row r="18" spans="1:15" x14ac:dyDescent="0.3">
      <c r="B18" s="19" t="s">
        <v>99</v>
      </c>
      <c r="C18" s="1"/>
      <c r="D18" s="1"/>
      <c r="E18" s="1"/>
      <c r="F18" s="1"/>
      <c r="J18" s="19" t="s">
        <v>99</v>
      </c>
    </row>
    <row r="19" spans="1:15" x14ac:dyDescent="0.3">
      <c r="B19" s="1" t="s">
        <v>92</v>
      </c>
      <c r="C19" s="14">
        <v>3.2</v>
      </c>
      <c r="D19" s="14">
        <v>4.93</v>
      </c>
      <c r="E19" s="14">
        <v>4.8499999999999996</v>
      </c>
      <c r="F19" s="14">
        <f t="shared" si="2"/>
        <v>4.3266666666666662</v>
      </c>
      <c r="G19" s="15">
        <f t="shared" si="0"/>
        <v>0.79734280930823964</v>
      </c>
      <c r="J19" s="1" t="s">
        <v>92</v>
      </c>
      <c r="K19" s="2">
        <v>4.84</v>
      </c>
      <c r="L19" s="2">
        <v>10.5</v>
      </c>
      <c r="M19" s="2">
        <v>11.6</v>
      </c>
      <c r="N19" s="2">
        <v>8.9799999999999986</v>
      </c>
      <c r="O19" s="2">
        <f>STDEV(K19:M19)</f>
        <v>3.627285486420941</v>
      </c>
    </row>
    <row r="20" spans="1:15" x14ac:dyDescent="0.3">
      <c r="B20" s="10" t="s">
        <v>93</v>
      </c>
      <c r="C20" s="14">
        <v>7.03</v>
      </c>
      <c r="D20" s="14">
        <v>6.7</v>
      </c>
      <c r="E20" s="14">
        <v>11.1</v>
      </c>
      <c r="F20" s="14">
        <f t="shared" si="2"/>
        <v>8.2766666666666655</v>
      </c>
      <c r="G20" s="15">
        <f t="shared" si="0"/>
        <v>2.0009386686141983</v>
      </c>
      <c r="J20" s="10" t="s">
        <v>93</v>
      </c>
      <c r="K20" s="2">
        <v>6.36</v>
      </c>
      <c r="L20" s="2">
        <v>9.4</v>
      </c>
      <c r="M20" s="2">
        <v>9.5299999999999994</v>
      </c>
      <c r="N20" s="2">
        <v>8.43</v>
      </c>
      <c r="O20" s="2">
        <f>STDEV(K20:M20)</f>
        <v>1.7938506069347064</v>
      </c>
    </row>
    <row r="21" spans="1:15" x14ac:dyDescent="0.3">
      <c r="B21" s="1" t="s">
        <v>45</v>
      </c>
      <c r="C21" s="14">
        <v>7.23</v>
      </c>
      <c r="D21" s="14">
        <v>7.88</v>
      </c>
      <c r="E21" s="14">
        <v>14</v>
      </c>
      <c r="F21" s="14">
        <f t="shared" si="2"/>
        <v>9.7033333333333331</v>
      </c>
      <c r="G21" s="15">
        <f t="shared" si="0"/>
        <v>3.0497686615362971</v>
      </c>
      <c r="J21" s="1" t="s">
        <v>45</v>
      </c>
      <c r="K21" s="2">
        <v>12.8</v>
      </c>
      <c r="L21" s="2">
        <v>7.11</v>
      </c>
      <c r="M21" s="2">
        <v>13.1</v>
      </c>
      <c r="N21" s="2">
        <v>11.003333333333332</v>
      </c>
      <c r="O21" s="2">
        <f>STDEV(K21:M21)</f>
        <v>3.3750604932850288</v>
      </c>
    </row>
    <row r="22" spans="1:15" x14ac:dyDescent="0.3">
      <c r="B22" s="19" t="s">
        <v>105</v>
      </c>
      <c r="C22" s="1"/>
      <c r="D22" s="1"/>
      <c r="E22" s="1"/>
      <c r="F22" s="1"/>
      <c r="J22" s="19" t="s">
        <v>105</v>
      </c>
    </row>
    <row r="23" spans="1:15" x14ac:dyDescent="0.3">
      <c r="B23" s="1" t="s">
        <v>92</v>
      </c>
      <c r="C23" s="16">
        <v>7.33</v>
      </c>
      <c r="D23" s="16">
        <v>6.1</v>
      </c>
      <c r="E23" s="16">
        <v>7.96</v>
      </c>
      <c r="F23" s="16">
        <f t="shared" si="2"/>
        <v>7.13</v>
      </c>
      <c r="G23" s="13">
        <f t="shared" si="0"/>
        <v>0.7723988606930996</v>
      </c>
      <c r="J23" s="1" t="s">
        <v>92</v>
      </c>
      <c r="K23" s="2">
        <v>7.15</v>
      </c>
      <c r="L23" s="2">
        <v>8.59</v>
      </c>
      <c r="M23" s="2">
        <v>6.94</v>
      </c>
      <c r="N23" s="2">
        <v>7.56</v>
      </c>
      <c r="O23" s="2">
        <f>STDEV(K23:M23)</f>
        <v>0.89816479556927609</v>
      </c>
    </row>
    <row r="24" spans="1:15" x14ac:dyDescent="0.3">
      <c r="B24" s="8" t="s">
        <v>93</v>
      </c>
      <c r="C24" s="21">
        <v>9.0299999999999994</v>
      </c>
      <c r="D24" s="21">
        <v>14.2</v>
      </c>
      <c r="E24" s="21">
        <v>14.1</v>
      </c>
      <c r="F24" s="16">
        <f t="shared" si="2"/>
        <v>12.443333333333333</v>
      </c>
      <c r="G24" s="13">
        <f t="shared" si="0"/>
        <v>2.4139363887411966</v>
      </c>
      <c r="J24" s="8" t="s">
        <v>93</v>
      </c>
      <c r="K24" s="2">
        <v>16.399999999999999</v>
      </c>
      <c r="L24" s="2">
        <v>9.89</v>
      </c>
      <c r="M24" s="2">
        <v>12.3</v>
      </c>
      <c r="N24" s="2">
        <v>12.863333333333335</v>
      </c>
      <c r="O24" s="2">
        <f>STDEV(K24:M24)</f>
        <v>3.2913573694348859</v>
      </c>
    </row>
    <row r="25" spans="1:15" x14ac:dyDescent="0.3">
      <c r="B25" s="8" t="s">
        <v>45</v>
      </c>
      <c r="C25" s="21">
        <v>18.5</v>
      </c>
      <c r="D25" s="21">
        <v>19.2</v>
      </c>
      <c r="E25" s="21">
        <v>15.6</v>
      </c>
      <c r="F25" s="16">
        <f t="shared" si="2"/>
        <v>17.766666666666669</v>
      </c>
      <c r="G25" s="13">
        <f t="shared" si="0"/>
        <v>1.5584892970081279</v>
      </c>
      <c r="J25" s="8" t="s">
        <v>45</v>
      </c>
      <c r="K25" s="2">
        <v>14.5</v>
      </c>
      <c r="L25" s="2">
        <v>17.3</v>
      </c>
      <c r="M25" s="2">
        <v>13.3</v>
      </c>
      <c r="N25" s="2">
        <v>15.033333333333333</v>
      </c>
      <c r="O25" s="2">
        <f>STDEV(K25:M25)</f>
        <v>2.052640575778748</v>
      </c>
    </row>
    <row r="26" spans="1:15" x14ac:dyDescent="0.3">
      <c r="A26" s="1"/>
      <c r="B26" s="1"/>
      <c r="C26" s="1"/>
      <c r="D26" s="1"/>
    </row>
  </sheetData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63D9A-7959-433B-868B-B79DF4A107D6}">
  <dimension ref="A1:M52"/>
  <sheetViews>
    <sheetView workbookViewId="0">
      <selection activeCell="H1" sqref="H1"/>
    </sheetView>
  </sheetViews>
  <sheetFormatPr defaultColWidth="9" defaultRowHeight="14" x14ac:dyDescent="0.3"/>
  <cols>
    <col min="1" max="1" width="9" style="1"/>
    <col min="2" max="2" width="12.08203125" style="1" customWidth="1"/>
    <col min="3" max="7" width="9" style="1"/>
    <col min="8" max="8" width="11.25" style="1" customWidth="1"/>
    <col min="9" max="9" width="9" style="1"/>
    <col min="10" max="10" width="13.25" style="1" customWidth="1"/>
    <col min="11" max="11" width="9" style="1"/>
    <col min="12" max="12" width="13" style="1" customWidth="1"/>
    <col min="13" max="16384" width="9" style="1"/>
  </cols>
  <sheetData>
    <row r="1" spans="1:13" ht="18" x14ac:dyDescent="0.3">
      <c r="A1" s="1" t="s">
        <v>57</v>
      </c>
      <c r="B1" s="1" t="s">
        <v>107</v>
      </c>
      <c r="C1" s="19" t="s">
        <v>106</v>
      </c>
      <c r="D1" s="1" t="s">
        <v>108</v>
      </c>
      <c r="E1" s="19" t="s">
        <v>106</v>
      </c>
      <c r="F1" s="1" t="s">
        <v>136</v>
      </c>
      <c r="G1" s="19" t="s">
        <v>106</v>
      </c>
      <c r="H1" s="1" t="s">
        <v>139</v>
      </c>
      <c r="I1" s="19" t="s">
        <v>106</v>
      </c>
      <c r="J1" s="1" t="s">
        <v>137</v>
      </c>
      <c r="K1" s="19" t="s">
        <v>106</v>
      </c>
      <c r="L1" s="1" t="s">
        <v>138</v>
      </c>
      <c r="M1" s="1" t="s">
        <v>109</v>
      </c>
    </row>
    <row r="2" spans="1:13" x14ac:dyDescent="0.3">
      <c r="A2" s="1" t="s">
        <v>11</v>
      </c>
      <c r="B2" s="1">
        <v>-1</v>
      </c>
      <c r="C2" s="3">
        <v>0.95830000000000004</v>
      </c>
      <c r="D2" s="1">
        <v>0</v>
      </c>
      <c r="F2" s="1">
        <v>0</v>
      </c>
      <c r="H2" s="1">
        <v>0</v>
      </c>
      <c r="I2" s="4">
        <v>1</v>
      </c>
      <c r="J2" s="1">
        <v>0</v>
      </c>
      <c r="K2" s="4">
        <v>1</v>
      </c>
      <c r="L2" s="1">
        <v>0</v>
      </c>
      <c r="M2" s="4">
        <v>1</v>
      </c>
    </row>
    <row r="3" spans="1:13" x14ac:dyDescent="0.3">
      <c r="A3" s="1" t="s">
        <v>12</v>
      </c>
      <c r="B3" s="1">
        <v>-1</v>
      </c>
      <c r="C3" s="3">
        <v>0.91669999999999996</v>
      </c>
      <c r="D3" s="1">
        <v>0</v>
      </c>
      <c r="F3" s="1">
        <v>0</v>
      </c>
      <c r="H3" s="1">
        <v>0</v>
      </c>
      <c r="I3" s="4">
        <v>1</v>
      </c>
      <c r="J3" s="1">
        <v>0</v>
      </c>
      <c r="K3" s="4">
        <v>1</v>
      </c>
      <c r="L3" s="1">
        <v>0</v>
      </c>
      <c r="M3" s="4">
        <v>1</v>
      </c>
    </row>
    <row r="4" spans="1:13" x14ac:dyDescent="0.3">
      <c r="A4" s="1" t="s">
        <v>13</v>
      </c>
      <c r="B4" s="1">
        <v>-1</v>
      </c>
      <c r="C4" s="3">
        <v>0.875</v>
      </c>
      <c r="D4" s="1">
        <v>0</v>
      </c>
      <c r="F4" s="1">
        <v>0</v>
      </c>
      <c r="H4" s="1">
        <v>0</v>
      </c>
      <c r="I4" s="4">
        <v>1</v>
      </c>
      <c r="J4" s="1">
        <v>0</v>
      </c>
      <c r="K4" s="4">
        <v>1</v>
      </c>
      <c r="L4" s="1">
        <v>0</v>
      </c>
      <c r="M4" s="4">
        <v>1</v>
      </c>
    </row>
    <row r="5" spans="1:13" x14ac:dyDescent="0.3">
      <c r="A5" s="1" t="s">
        <v>14</v>
      </c>
      <c r="B5" s="1">
        <v>-1</v>
      </c>
      <c r="C5" s="3">
        <v>0.83330000000000004</v>
      </c>
      <c r="D5" s="1">
        <v>0</v>
      </c>
      <c r="F5" s="1">
        <v>0</v>
      </c>
      <c r="G5" s="1" t="s">
        <v>15</v>
      </c>
      <c r="H5" s="1">
        <v>0</v>
      </c>
      <c r="I5" s="4">
        <v>1</v>
      </c>
      <c r="J5" s="1">
        <v>0</v>
      </c>
      <c r="K5" s="4">
        <v>1</v>
      </c>
      <c r="L5" s="1">
        <v>0</v>
      </c>
      <c r="M5" s="4">
        <v>1</v>
      </c>
    </row>
    <row r="6" spans="1:13" x14ac:dyDescent="0.3">
      <c r="A6" s="1" t="s">
        <v>16</v>
      </c>
      <c r="B6" s="1">
        <v>-1</v>
      </c>
      <c r="C6" s="3">
        <v>0.79166999999999998</v>
      </c>
      <c r="D6" s="1">
        <v>0</v>
      </c>
      <c r="F6" s="1">
        <v>0</v>
      </c>
      <c r="H6" s="1">
        <v>0</v>
      </c>
      <c r="I6" s="4">
        <v>1</v>
      </c>
      <c r="J6" s="1">
        <v>0</v>
      </c>
      <c r="K6" s="4">
        <v>1</v>
      </c>
      <c r="L6" s="1">
        <v>0</v>
      </c>
      <c r="M6" s="4">
        <v>1</v>
      </c>
    </row>
    <row r="7" spans="1:13" x14ac:dyDescent="0.3">
      <c r="A7" s="1" t="s">
        <v>17</v>
      </c>
      <c r="B7" s="1">
        <v>-1</v>
      </c>
      <c r="C7" s="4">
        <v>0.75</v>
      </c>
      <c r="D7" s="1">
        <v>0</v>
      </c>
      <c r="F7" s="1">
        <v>0</v>
      </c>
      <c r="H7" s="1">
        <v>0</v>
      </c>
      <c r="I7" s="4">
        <v>1</v>
      </c>
      <c r="J7" s="1">
        <v>0</v>
      </c>
      <c r="K7" s="4">
        <v>1</v>
      </c>
      <c r="L7" s="1">
        <v>0</v>
      </c>
      <c r="M7" s="4">
        <v>1</v>
      </c>
    </row>
    <row r="8" spans="1:13" x14ac:dyDescent="0.3">
      <c r="A8" s="1" t="s">
        <v>18</v>
      </c>
      <c r="B8" s="1">
        <v>-2</v>
      </c>
      <c r="C8" s="3">
        <v>0.66669999999999996</v>
      </c>
      <c r="D8" s="1">
        <v>0</v>
      </c>
      <c r="F8" s="1">
        <v>0</v>
      </c>
      <c r="H8" s="1">
        <v>0</v>
      </c>
      <c r="I8" s="4">
        <v>1</v>
      </c>
      <c r="J8" s="1">
        <v>0</v>
      </c>
      <c r="K8" s="4">
        <v>1</v>
      </c>
      <c r="L8" s="1">
        <v>0</v>
      </c>
      <c r="M8" s="4">
        <v>1</v>
      </c>
    </row>
    <row r="9" spans="1:13" x14ac:dyDescent="0.3">
      <c r="A9" s="1" t="s">
        <v>19</v>
      </c>
      <c r="B9" s="1">
        <v>-3</v>
      </c>
      <c r="C9" s="3">
        <v>0.54166999999999998</v>
      </c>
      <c r="D9" s="1">
        <v>-1</v>
      </c>
      <c r="E9" s="3">
        <v>0.95830000000000004</v>
      </c>
      <c r="F9" s="1">
        <v>0</v>
      </c>
      <c r="H9" s="1">
        <v>0</v>
      </c>
      <c r="I9" s="4">
        <v>1</v>
      </c>
      <c r="J9" s="1">
        <v>0</v>
      </c>
      <c r="K9" s="4">
        <v>1</v>
      </c>
      <c r="L9" s="1">
        <v>0</v>
      </c>
      <c r="M9" s="4">
        <v>1</v>
      </c>
    </row>
    <row r="10" spans="1:13" x14ac:dyDescent="0.3">
      <c r="A10" s="1" t="s">
        <v>20</v>
      </c>
      <c r="B10" s="1">
        <v>-3</v>
      </c>
      <c r="C10" s="3">
        <v>0.41670000000000001</v>
      </c>
      <c r="D10" s="1">
        <v>-1</v>
      </c>
      <c r="E10" s="3">
        <v>0.91669999999999996</v>
      </c>
      <c r="F10" s="1">
        <v>0</v>
      </c>
      <c r="H10" s="1">
        <v>0</v>
      </c>
      <c r="I10" s="4">
        <v>1</v>
      </c>
      <c r="J10" s="1">
        <v>0</v>
      </c>
      <c r="K10" s="4">
        <v>1</v>
      </c>
      <c r="L10" s="1">
        <v>0</v>
      </c>
      <c r="M10" s="4">
        <v>1</v>
      </c>
    </row>
    <row r="11" spans="1:13" x14ac:dyDescent="0.3">
      <c r="A11" s="1" t="s">
        <v>21</v>
      </c>
      <c r="B11" s="1">
        <v>-2</v>
      </c>
      <c r="C11" s="3">
        <v>0.33329999999999999</v>
      </c>
      <c r="D11" s="1">
        <v>-2</v>
      </c>
      <c r="E11" s="3">
        <v>0.83330000000000004</v>
      </c>
      <c r="F11" s="1">
        <v>0</v>
      </c>
      <c r="H11" s="1">
        <v>0</v>
      </c>
      <c r="I11" s="4">
        <v>1</v>
      </c>
      <c r="J11" s="1">
        <v>0</v>
      </c>
      <c r="K11" s="4">
        <v>1</v>
      </c>
      <c r="L11" s="1">
        <v>0</v>
      </c>
      <c r="M11" s="4">
        <v>1</v>
      </c>
    </row>
    <row r="12" spans="1:13" x14ac:dyDescent="0.3">
      <c r="A12" s="1" t="s">
        <v>22</v>
      </c>
      <c r="B12" s="1">
        <v>-4</v>
      </c>
      <c r="C12" s="3">
        <v>0.16669999999999999</v>
      </c>
      <c r="D12" s="1">
        <v>-4</v>
      </c>
      <c r="E12" s="3">
        <v>0.66669999999999996</v>
      </c>
      <c r="F12" s="1">
        <v>-1</v>
      </c>
      <c r="G12" s="3">
        <v>0.95830000000000004</v>
      </c>
      <c r="H12" s="1">
        <v>0</v>
      </c>
      <c r="I12" s="4">
        <v>1</v>
      </c>
      <c r="J12" s="1">
        <v>0</v>
      </c>
      <c r="K12" s="4">
        <v>1</v>
      </c>
      <c r="L12" s="1">
        <v>0</v>
      </c>
      <c r="M12" s="4">
        <v>1</v>
      </c>
    </row>
    <row r="13" spans="1:13" x14ac:dyDescent="0.3">
      <c r="A13" s="1" t="s">
        <v>23</v>
      </c>
      <c r="B13" s="1">
        <v>-1</v>
      </c>
      <c r="C13" s="3">
        <v>0.125</v>
      </c>
      <c r="D13" s="1">
        <v>-2</v>
      </c>
      <c r="E13" s="3">
        <v>0.58330000000000004</v>
      </c>
      <c r="F13" s="1">
        <v>-1</v>
      </c>
      <c r="G13" s="3">
        <v>0.91669999999999996</v>
      </c>
      <c r="H13" s="1">
        <v>0</v>
      </c>
      <c r="I13" s="4">
        <v>1</v>
      </c>
      <c r="J13" s="1">
        <v>0</v>
      </c>
      <c r="K13" s="4">
        <v>1</v>
      </c>
      <c r="L13" s="1">
        <v>0</v>
      </c>
      <c r="M13" s="4">
        <v>1</v>
      </c>
    </row>
    <row r="14" spans="1:13" x14ac:dyDescent="0.3">
      <c r="A14" s="1" t="s">
        <v>24</v>
      </c>
      <c r="B14" s="1">
        <v>-1</v>
      </c>
      <c r="C14" s="3">
        <v>8.3000000000000004E-2</v>
      </c>
      <c r="D14" s="1">
        <v>-2</v>
      </c>
      <c r="E14" s="4">
        <v>0.5</v>
      </c>
      <c r="F14" s="1">
        <v>-1</v>
      </c>
      <c r="G14" s="3">
        <v>0.875</v>
      </c>
      <c r="H14" s="1">
        <v>0</v>
      </c>
      <c r="I14" s="4">
        <v>1</v>
      </c>
      <c r="J14" s="1">
        <v>0</v>
      </c>
      <c r="K14" s="4">
        <v>1</v>
      </c>
      <c r="L14" s="1">
        <v>0</v>
      </c>
      <c r="M14" s="4">
        <v>1</v>
      </c>
    </row>
    <row r="15" spans="1:13" x14ac:dyDescent="0.3">
      <c r="A15" s="1" t="s">
        <v>25</v>
      </c>
      <c r="B15" s="1">
        <v>0</v>
      </c>
      <c r="C15" s="3">
        <v>8.3000000000000004E-2</v>
      </c>
      <c r="D15" s="1">
        <v>-1</v>
      </c>
      <c r="E15" s="3">
        <v>0.45829999999999999</v>
      </c>
      <c r="F15" s="1">
        <v>-2</v>
      </c>
      <c r="G15" s="3">
        <v>0.79166999999999998</v>
      </c>
      <c r="H15" s="1">
        <v>0</v>
      </c>
      <c r="I15" s="4">
        <v>1</v>
      </c>
      <c r="J15" s="1">
        <v>0</v>
      </c>
      <c r="K15" s="4">
        <v>1</v>
      </c>
      <c r="L15" s="1">
        <v>0</v>
      </c>
      <c r="M15" s="4">
        <v>1</v>
      </c>
    </row>
    <row r="16" spans="1:13" x14ac:dyDescent="0.3">
      <c r="A16" s="1" t="s">
        <v>26</v>
      </c>
      <c r="B16" s="1">
        <v>0</v>
      </c>
      <c r="C16" s="3">
        <v>8.3000000000000004E-2</v>
      </c>
      <c r="D16" s="1">
        <v>-6</v>
      </c>
      <c r="E16" s="3">
        <v>0.20830000000000001</v>
      </c>
      <c r="F16" s="1">
        <v>-3</v>
      </c>
      <c r="G16" s="3">
        <v>0.66669999999999996</v>
      </c>
      <c r="H16" s="1">
        <v>0</v>
      </c>
      <c r="I16" s="4">
        <v>1</v>
      </c>
      <c r="J16" s="1">
        <v>0</v>
      </c>
      <c r="K16" s="4">
        <v>1</v>
      </c>
      <c r="L16" s="1">
        <v>0</v>
      </c>
      <c r="M16" s="4">
        <v>1</v>
      </c>
    </row>
    <row r="17" spans="1:13" x14ac:dyDescent="0.3">
      <c r="A17" s="1" t="s">
        <v>27</v>
      </c>
      <c r="B17" s="1">
        <v>0</v>
      </c>
      <c r="C17" s="3">
        <v>8.3000000000000004E-2</v>
      </c>
      <c r="D17" s="1">
        <v>-4</v>
      </c>
      <c r="E17" s="3">
        <v>4.1669999999999999E-2</v>
      </c>
      <c r="F17" s="1">
        <v>-3</v>
      </c>
      <c r="G17" s="3">
        <v>0.54166999999999998</v>
      </c>
      <c r="H17" s="1">
        <v>0</v>
      </c>
      <c r="I17" s="4">
        <v>1</v>
      </c>
      <c r="J17" s="1">
        <v>0</v>
      </c>
      <c r="K17" s="4">
        <v>1</v>
      </c>
      <c r="L17" s="1">
        <v>0</v>
      </c>
      <c r="M17" s="4">
        <v>1</v>
      </c>
    </row>
    <row r="18" spans="1:13" x14ac:dyDescent="0.3">
      <c r="A18" s="1" t="s">
        <v>28</v>
      </c>
      <c r="B18" s="1">
        <v>-1</v>
      </c>
      <c r="C18" s="3">
        <v>4.1669999999999999E-2</v>
      </c>
      <c r="D18" s="1">
        <v>-1</v>
      </c>
      <c r="E18" s="1">
        <v>0</v>
      </c>
      <c r="F18" s="1">
        <v>-3</v>
      </c>
      <c r="G18" s="3">
        <v>0.41670000000000001</v>
      </c>
      <c r="H18" s="1">
        <v>0</v>
      </c>
      <c r="I18" s="4">
        <v>1</v>
      </c>
      <c r="J18" s="1">
        <v>0</v>
      </c>
      <c r="K18" s="4">
        <v>1</v>
      </c>
      <c r="L18" s="1">
        <v>0</v>
      </c>
      <c r="M18" s="4">
        <v>1</v>
      </c>
    </row>
    <row r="19" spans="1:13" x14ac:dyDescent="0.3">
      <c r="A19" s="1" t="s">
        <v>29</v>
      </c>
      <c r="B19" s="1">
        <v>-1</v>
      </c>
      <c r="C19" s="1">
        <v>0</v>
      </c>
      <c r="D19" s="1">
        <v>-1</v>
      </c>
      <c r="F19" s="1">
        <v>-4</v>
      </c>
      <c r="G19" s="4">
        <v>0.25</v>
      </c>
      <c r="H19" s="1">
        <v>0</v>
      </c>
      <c r="I19" s="4">
        <v>1</v>
      </c>
      <c r="J19" s="1">
        <v>0</v>
      </c>
      <c r="K19" s="4">
        <v>1</v>
      </c>
      <c r="L19" s="1">
        <v>0</v>
      </c>
      <c r="M19" s="4">
        <v>1</v>
      </c>
    </row>
    <row r="20" spans="1:13" x14ac:dyDescent="0.3">
      <c r="A20" s="1" t="s">
        <v>30</v>
      </c>
      <c r="F20" s="1">
        <v>-4</v>
      </c>
      <c r="G20" s="4">
        <v>0.25</v>
      </c>
      <c r="H20" s="1">
        <v>0</v>
      </c>
      <c r="I20" s="4">
        <v>1</v>
      </c>
      <c r="J20" s="1">
        <v>0</v>
      </c>
      <c r="K20" s="4">
        <v>1</v>
      </c>
      <c r="L20" s="1">
        <v>0</v>
      </c>
      <c r="M20" s="4">
        <v>1</v>
      </c>
    </row>
    <row r="21" spans="1:13" x14ac:dyDescent="0.3">
      <c r="A21" s="1" t="s">
        <v>31</v>
      </c>
      <c r="F21" s="1">
        <v>-4</v>
      </c>
      <c r="G21" s="4">
        <v>0.25</v>
      </c>
      <c r="H21" s="1">
        <v>0</v>
      </c>
      <c r="I21" s="4">
        <v>1</v>
      </c>
      <c r="J21" s="1">
        <v>0</v>
      </c>
      <c r="K21" s="4">
        <v>1</v>
      </c>
      <c r="L21" s="1">
        <v>0</v>
      </c>
      <c r="M21" s="4">
        <v>1</v>
      </c>
    </row>
    <row r="22" spans="1:13" x14ac:dyDescent="0.3">
      <c r="A22" s="1" t="s">
        <v>32</v>
      </c>
      <c r="F22" s="1">
        <v>-6</v>
      </c>
      <c r="G22" s="1">
        <v>0</v>
      </c>
      <c r="H22" s="1">
        <v>0</v>
      </c>
      <c r="I22" s="4">
        <v>1</v>
      </c>
      <c r="J22" s="1">
        <v>-2</v>
      </c>
      <c r="K22" s="3">
        <v>0.91669999999999996</v>
      </c>
      <c r="L22" s="1">
        <v>0</v>
      </c>
      <c r="M22" s="4">
        <v>1</v>
      </c>
    </row>
    <row r="23" spans="1:13" x14ac:dyDescent="0.3">
      <c r="A23" s="1" t="s">
        <v>33</v>
      </c>
      <c r="H23" s="1">
        <v>0</v>
      </c>
      <c r="I23" s="4">
        <v>1</v>
      </c>
      <c r="J23" s="1">
        <v>0</v>
      </c>
      <c r="K23" s="3">
        <v>0.91669999999999996</v>
      </c>
      <c r="L23" s="1">
        <v>0</v>
      </c>
      <c r="M23" s="4">
        <v>1</v>
      </c>
    </row>
    <row r="24" spans="1:13" x14ac:dyDescent="0.3">
      <c r="A24" s="1" t="s">
        <v>34</v>
      </c>
      <c r="H24" s="1">
        <v>0</v>
      </c>
      <c r="I24" s="4">
        <v>1</v>
      </c>
      <c r="J24" s="1">
        <v>0</v>
      </c>
      <c r="K24" s="3">
        <v>0.91669999999999996</v>
      </c>
      <c r="L24" s="1">
        <v>0</v>
      </c>
      <c r="M24" s="4">
        <v>1</v>
      </c>
    </row>
    <row r="25" spans="1:13" x14ac:dyDescent="0.3">
      <c r="A25" s="1" t="s">
        <v>35</v>
      </c>
      <c r="H25" s="1">
        <v>0</v>
      </c>
      <c r="I25" s="4">
        <v>1</v>
      </c>
      <c r="J25" s="1">
        <v>0</v>
      </c>
      <c r="K25" s="3">
        <v>0.91669999999999996</v>
      </c>
      <c r="L25" s="1">
        <v>0</v>
      </c>
      <c r="M25" s="4">
        <v>1</v>
      </c>
    </row>
    <row r="26" spans="1:13" x14ac:dyDescent="0.3">
      <c r="A26" s="1" t="s">
        <v>36</v>
      </c>
      <c r="H26" s="1">
        <v>-3</v>
      </c>
      <c r="I26" s="3">
        <v>0.875</v>
      </c>
      <c r="J26" s="1">
        <v>0</v>
      </c>
      <c r="K26" s="3">
        <v>0.91669999999999996</v>
      </c>
      <c r="L26" s="1">
        <v>0</v>
      </c>
      <c r="M26" s="4">
        <v>1</v>
      </c>
    </row>
    <row r="27" spans="1:13" x14ac:dyDescent="0.3">
      <c r="A27" s="1" t="s">
        <v>110</v>
      </c>
      <c r="H27" s="1">
        <v>0</v>
      </c>
      <c r="J27" s="1">
        <v>0</v>
      </c>
      <c r="L27" s="1">
        <v>0</v>
      </c>
      <c r="M27" s="4">
        <v>1</v>
      </c>
    </row>
    <row r="28" spans="1:13" x14ac:dyDescent="0.3">
      <c r="A28" s="1" t="s">
        <v>111</v>
      </c>
      <c r="H28" s="1">
        <v>0</v>
      </c>
      <c r="J28" s="1">
        <v>0</v>
      </c>
      <c r="L28" s="1">
        <v>0</v>
      </c>
      <c r="M28" s="4">
        <v>1</v>
      </c>
    </row>
    <row r="29" spans="1:13" x14ac:dyDescent="0.3">
      <c r="A29" s="1" t="s">
        <v>112</v>
      </c>
      <c r="H29" s="1">
        <v>0</v>
      </c>
      <c r="J29" s="1">
        <v>0</v>
      </c>
      <c r="L29" s="1">
        <v>0</v>
      </c>
      <c r="M29" s="4">
        <v>1</v>
      </c>
    </row>
    <row r="30" spans="1:13" x14ac:dyDescent="0.3">
      <c r="A30" s="1" t="s">
        <v>113</v>
      </c>
      <c r="H30" s="1">
        <v>0</v>
      </c>
      <c r="J30" s="1">
        <v>0</v>
      </c>
      <c r="L30" s="1">
        <v>0</v>
      </c>
      <c r="M30" s="4">
        <v>1</v>
      </c>
    </row>
    <row r="31" spans="1:13" x14ac:dyDescent="0.3">
      <c r="A31" s="1" t="s">
        <v>114</v>
      </c>
      <c r="H31" s="1">
        <v>0</v>
      </c>
      <c r="J31" s="1">
        <v>0</v>
      </c>
      <c r="L31" s="1">
        <v>0</v>
      </c>
      <c r="M31" s="4">
        <v>1</v>
      </c>
    </row>
    <row r="32" spans="1:13" x14ac:dyDescent="0.3">
      <c r="A32" s="1" t="s">
        <v>115</v>
      </c>
      <c r="H32" s="1">
        <v>0</v>
      </c>
      <c r="J32" s="1">
        <v>0</v>
      </c>
      <c r="L32" s="1">
        <v>0</v>
      </c>
      <c r="M32" s="4">
        <v>1</v>
      </c>
    </row>
    <row r="33" spans="1:13" x14ac:dyDescent="0.3">
      <c r="A33" s="1" t="s">
        <v>116</v>
      </c>
      <c r="H33" s="1">
        <v>0</v>
      </c>
      <c r="J33" s="1">
        <v>0</v>
      </c>
      <c r="L33" s="1">
        <v>0</v>
      </c>
      <c r="M33" s="4">
        <v>1</v>
      </c>
    </row>
    <row r="34" spans="1:13" x14ac:dyDescent="0.3">
      <c r="A34" s="1" t="s">
        <v>117</v>
      </c>
      <c r="H34" s="1">
        <v>0</v>
      </c>
      <c r="J34" s="1">
        <v>0</v>
      </c>
      <c r="L34" s="1">
        <v>0</v>
      </c>
      <c r="M34" s="4">
        <v>1</v>
      </c>
    </row>
    <row r="35" spans="1:13" x14ac:dyDescent="0.3">
      <c r="A35" s="1" t="s">
        <v>118</v>
      </c>
      <c r="H35" s="1">
        <v>0</v>
      </c>
      <c r="J35" s="1">
        <v>0</v>
      </c>
      <c r="L35" s="1">
        <v>0</v>
      </c>
      <c r="M35" s="4">
        <v>1</v>
      </c>
    </row>
    <row r="36" spans="1:13" x14ac:dyDescent="0.3">
      <c r="A36" s="1" t="s">
        <v>119</v>
      </c>
      <c r="H36" s="1">
        <v>0</v>
      </c>
      <c r="J36" s="1">
        <v>0</v>
      </c>
      <c r="L36" s="1">
        <v>0</v>
      </c>
      <c r="M36" s="4">
        <v>1</v>
      </c>
    </row>
    <row r="37" spans="1:13" x14ac:dyDescent="0.3">
      <c r="A37" s="1" t="s">
        <v>120</v>
      </c>
      <c r="H37" s="1">
        <v>0</v>
      </c>
      <c r="J37" s="1">
        <v>0</v>
      </c>
      <c r="L37" s="1">
        <v>0</v>
      </c>
      <c r="M37" s="4">
        <v>1</v>
      </c>
    </row>
    <row r="38" spans="1:13" x14ac:dyDescent="0.3">
      <c r="A38" s="1" t="s">
        <v>121</v>
      </c>
      <c r="H38" s="1">
        <v>0</v>
      </c>
      <c r="J38" s="1">
        <v>0</v>
      </c>
      <c r="L38" s="1">
        <v>0</v>
      </c>
      <c r="M38" s="4">
        <v>1</v>
      </c>
    </row>
    <row r="39" spans="1:13" x14ac:dyDescent="0.3">
      <c r="A39" s="1" t="s">
        <v>122</v>
      </c>
      <c r="H39" s="1">
        <v>0</v>
      </c>
      <c r="J39" s="1">
        <v>0</v>
      </c>
      <c r="L39" s="1">
        <v>0</v>
      </c>
      <c r="M39" s="4">
        <v>1</v>
      </c>
    </row>
    <row r="40" spans="1:13" x14ac:dyDescent="0.3">
      <c r="A40" s="1" t="s">
        <v>123</v>
      </c>
      <c r="H40" s="1">
        <v>0</v>
      </c>
      <c r="J40" s="1">
        <v>0</v>
      </c>
      <c r="L40" s="1">
        <v>0</v>
      </c>
      <c r="M40" s="4">
        <v>1</v>
      </c>
    </row>
    <row r="41" spans="1:13" x14ac:dyDescent="0.3">
      <c r="A41" s="1" t="s">
        <v>124</v>
      </c>
      <c r="H41" s="1">
        <v>0</v>
      </c>
      <c r="J41" s="1">
        <v>0</v>
      </c>
      <c r="L41" s="1">
        <v>0</v>
      </c>
      <c r="M41" s="4">
        <v>1</v>
      </c>
    </row>
    <row r="42" spans="1:13" x14ac:dyDescent="0.3">
      <c r="A42" s="1" t="s">
        <v>125</v>
      </c>
      <c r="H42" s="1">
        <v>0</v>
      </c>
      <c r="J42" s="1">
        <v>0</v>
      </c>
      <c r="L42" s="1">
        <v>0</v>
      </c>
      <c r="M42" s="4">
        <v>1</v>
      </c>
    </row>
    <row r="43" spans="1:13" x14ac:dyDescent="0.3">
      <c r="A43" s="1" t="s">
        <v>126</v>
      </c>
      <c r="H43" s="1">
        <v>0</v>
      </c>
      <c r="J43" s="1">
        <v>0</v>
      </c>
      <c r="L43" s="1">
        <v>0</v>
      </c>
      <c r="M43" s="4">
        <v>1</v>
      </c>
    </row>
    <row r="44" spans="1:13" x14ac:dyDescent="0.3">
      <c r="A44" s="1" t="s">
        <v>127</v>
      </c>
      <c r="H44" s="1">
        <v>0</v>
      </c>
      <c r="J44" s="1">
        <v>0</v>
      </c>
      <c r="L44" s="1">
        <v>0</v>
      </c>
      <c r="M44" s="4">
        <v>1</v>
      </c>
    </row>
    <row r="45" spans="1:13" x14ac:dyDescent="0.3">
      <c r="A45" s="1" t="s">
        <v>128</v>
      </c>
      <c r="H45" s="1">
        <v>0</v>
      </c>
      <c r="J45" s="1">
        <v>0</v>
      </c>
      <c r="L45" s="1">
        <v>0</v>
      </c>
      <c r="M45" s="4">
        <v>1</v>
      </c>
    </row>
    <row r="46" spans="1:13" x14ac:dyDescent="0.3">
      <c r="A46" s="1" t="s">
        <v>129</v>
      </c>
      <c r="H46" s="1">
        <v>0</v>
      </c>
      <c r="J46" s="1">
        <v>0</v>
      </c>
      <c r="L46" s="1">
        <v>0</v>
      </c>
      <c r="M46" s="4">
        <v>1</v>
      </c>
    </row>
    <row r="47" spans="1:13" x14ac:dyDescent="0.3">
      <c r="A47" s="1" t="s">
        <v>130</v>
      </c>
      <c r="H47" s="1">
        <v>0</v>
      </c>
      <c r="J47" s="1">
        <v>0</v>
      </c>
      <c r="L47" s="1">
        <v>0</v>
      </c>
      <c r="M47" s="4">
        <v>1</v>
      </c>
    </row>
    <row r="48" spans="1:13" x14ac:dyDescent="0.3">
      <c r="A48" s="1" t="s">
        <v>131</v>
      </c>
      <c r="H48" s="1">
        <v>0</v>
      </c>
      <c r="J48" s="1">
        <v>0</v>
      </c>
      <c r="L48" s="1">
        <v>0</v>
      </c>
      <c r="M48" s="4">
        <v>1</v>
      </c>
    </row>
    <row r="49" spans="1:13" x14ac:dyDescent="0.3">
      <c r="A49" s="1" t="s">
        <v>132</v>
      </c>
      <c r="H49" s="1">
        <v>0</v>
      </c>
      <c r="J49" s="1">
        <v>0</v>
      </c>
      <c r="L49" s="1">
        <v>0</v>
      </c>
      <c r="M49" s="4">
        <v>1</v>
      </c>
    </row>
    <row r="50" spans="1:13" x14ac:dyDescent="0.3">
      <c r="A50" s="1" t="s">
        <v>133</v>
      </c>
      <c r="H50" s="1">
        <v>0</v>
      </c>
      <c r="J50" s="1">
        <v>0</v>
      </c>
      <c r="L50" s="1">
        <v>0</v>
      </c>
      <c r="M50" s="4">
        <v>1</v>
      </c>
    </row>
    <row r="51" spans="1:13" x14ac:dyDescent="0.3">
      <c r="A51" s="1" t="s">
        <v>134</v>
      </c>
      <c r="H51" s="1">
        <v>0</v>
      </c>
      <c r="J51" s="1">
        <v>0</v>
      </c>
      <c r="L51" s="1">
        <v>0</v>
      </c>
      <c r="M51" s="4">
        <v>1</v>
      </c>
    </row>
    <row r="52" spans="1:13" x14ac:dyDescent="0.3">
      <c r="A52" s="1" t="s">
        <v>135</v>
      </c>
      <c r="H52" s="1">
        <v>0</v>
      </c>
      <c r="J52" s="1">
        <v>0</v>
      </c>
      <c r="L52" s="1">
        <v>0</v>
      </c>
      <c r="M52" s="4">
        <v>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88D8A-EBB2-4801-B88B-8C912525FCD4}">
  <dimension ref="A1:O116"/>
  <sheetViews>
    <sheetView topLeftCell="A51" workbookViewId="0">
      <selection activeCell="G67" sqref="G67"/>
    </sheetView>
  </sheetViews>
  <sheetFormatPr defaultRowHeight="14" x14ac:dyDescent="0.3"/>
  <cols>
    <col min="1" max="2" width="8.6640625" style="6"/>
    <col min="3" max="3" width="12.5" style="6" customWidth="1"/>
    <col min="4" max="16384" width="8.6640625" style="6"/>
  </cols>
  <sheetData>
    <row r="1" spans="1:15" x14ac:dyDescent="0.3">
      <c r="A1" s="6" t="s">
        <v>150</v>
      </c>
      <c r="C1" s="6" t="s">
        <v>152</v>
      </c>
      <c r="I1" s="6" t="s">
        <v>150</v>
      </c>
      <c r="K1" s="6" t="s">
        <v>152</v>
      </c>
    </row>
    <row r="2" spans="1:15" x14ac:dyDescent="0.3">
      <c r="A2" s="5"/>
      <c r="I2" s="5"/>
    </row>
    <row r="3" spans="1:15" ht="17" x14ac:dyDescent="0.3">
      <c r="A3" s="6" t="s">
        <v>0</v>
      </c>
      <c r="B3" s="22" t="s">
        <v>11</v>
      </c>
      <c r="C3" s="6" t="s">
        <v>143</v>
      </c>
      <c r="D3" s="6" t="s">
        <v>38</v>
      </c>
      <c r="F3" s="6" t="s">
        <v>37</v>
      </c>
      <c r="G3" s="6" t="s">
        <v>40</v>
      </c>
      <c r="I3" s="6" t="s">
        <v>48</v>
      </c>
      <c r="J3" s="22" t="s">
        <v>39</v>
      </c>
      <c r="K3" s="6" t="s">
        <v>48</v>
      </c>
      <c r="L3" s="6" t="s">
        <v>151</v>
      </c>
      <c r="M3" s="6" t="s">
        <v>149</v>
      </c>
      <c r="N3" s="6" t="s">
        <v>48</v>
      </c>
      <c r="O3" s="6" t="s">
        <v>40</v>
      </c>
    </row>
    <row r="4" spans="1:15" ht="16" x14ac:dyDescent="0.3">
      <c r="A4" s="8" t="s">
        <v>158</v>
      </c>
      <c r="B4" s="6" t="s">
        <v>142</v>
      </c>
      <c r="C4" s="6">
        <v>3.92</v>
      </c>
      <c r="D4" s="6">
        <v>5.5932860670000002</v>
      </c>
      <c r="F4" s="6">
        <v>2.56</v>
      </c>
      <c r="G4" s="6">
        <v>5.4082399653</v>
      </c>
      <c r="I4" s="8" t="s">
        <v>158</v>
      </c>
      <c r="J4" s="6" t="s">
        <v>142</v>
      </c>
      <c r="K4" s="6">
        <v>2</v>
      </c>
      <c r="L4" s="6">
        <v>0.30102999565999999</v>
      </c>
      <c r="M4" s="8"/>
      <c r="N4" s="6">
        <v>4</v>
      </c>
      <c r="O4" s="6">
        <v>0.60205999132999999</v>
      </c>
    </row>
    <row r="5" spans="1:15" x14ac:dyDescent="0.3">
      <c r="C5" s="6">
        <v>4.3120000000000003</v>
      </c>
      <c r="D5" s="6">
        <v>5.6346787522000001</v>
      </c>
      <c r="F5" s="6">
        <v>3.52</v>
      </c>
      <c r="G5" s="6">
        <v>5.5465426635000004</v>
      </c>
      <c r="K5" s="6">
        <v>2</v>
      </c>
      <c r="L5" s="6">
        <v>0.30102999565999999</v>
      </c>
      <c r="N5" s="6">
        <v>3</v>
      </c>
      <c r="O5" s="6">
        <v>0.47712125472</v>
      </c>
    </row>
    <row r="6" spans="1:15" x14ac:dyDescent="0.3">
      <c r="C6" s="6">
        <v>3.96</v>
      </c>
      <c r="D6" s="6">
        <v>5.5976951859000001</v>
      </c>
      <c r="F6" s="6">
        <v>2.8</v>
      </c>
      <c r="G6" s="6">
        <v>5.4471580312999999</v>
      </c>
      <c r="K6" s="6">
        <v>3</v>
      </c>
      <c r="L6" s="6">
        <v>0.47712125472</v>
      </c>
      <c r="N6" s="6">
        <v>3</v>
      </c>
      <c r="O6" s="6">
        <v>0.47712125472</v>
      </c>
    </row>
    <row r="7" spans="1:15" x14ac:dyDescent="0.3">
      <c r="C7" s="6">
        <v>3.2959999999999998</v>
      </c>
      <c r="D7" s="6">
        <v>5.5179872029999997</v>
      </c>
      <c r="F7" s="6">
        <v>4</v>
      </c>
      <c r="G7" s="6">
        <v>5.6020599913</v>
      </c>
      <c r="K7" s="6">
        <v>3</v>
      </c>
      <c r="L7" s="6">
        <v>0.47712125472</v>
      </c>
      <c r="N7" s="6">
        <v>8</v>
      </c>
      <c r="O7" s="6">
        <v>0.90308998698999998</v>
      </c>
    </row>
    <row r="8" spans="1:15" x14ac:dyDescent="0.3">
      <c r="C8" s="6">
        <v>4.1500000000000004</v>
      </c>
      <c r="D8" s="6">
        <v>5.6180480966999999</v>
      </c>
      <c r="F8" s="6">
        <v>3.27</v>
      </c>
      <c r="G8" s="6">
        <v>5.5145477527000004</v>
      </c>
      <c r="N8" s="6">
        <v>8</v>
      </c>
      <c r="O8" s="6">
        <v>0.90308998698999998</v>
      </c>
    </row>
    <row r="9" spans="1:15" x14ac:dyDescent="0.3">
      <c r="C9" s="6">
        <v>4</v>
      </c>
      <c r="D9" s="6">
        <v>5.6020599913</v>
      </c>
      <c r="F9" s="6">
        <v>2.9</v>
      </c>
      <c r="G9" s="6">
        <v>5.4623979979000001</v>
      </c>
      <c r="N9" s="6">
        <v>9</v>
      </c>
      <c r="O9" s="6">
        <v>0.95424250944</v>
      </c>
    </row>
    <row r="10" spans="1:15" x14ac:dyDescent="0.3">
      <c r="C10" s="6">
        <v>4.1100000000000003</v>
      </c>
      <c r="D10" s="6">
        <v>5.6138418219000004</v>
      </c>
      <c r="F10" s="6">
        <v>3.95</v>
      </c>
      <c r="G10" s="6">
        <v>5.5965970956</v>
      </c>
    </row>
    <row r="11" spans="1:15" x14ac:dyDescent="0.3">
      <c r="C11" s="6">
        <v>5.2</v>
      </c>
      <c r="D11" s="6">
        <v>5.7160033435999997</v>
      </c>
      <c r="F11" s="6">
        <v>3.5</v>
      </c>
      <c r="G11" s="6">
        <v>5.5440680444000003</v>
      </c>
    </row>
    <row r="12" spans="1:15" x14ac:dyDescent="0.3">
      <c r="C12" s="6">
        <v>3.8</v>
      </c>
      <c r="D12" s="6">
        <v>5.5797835965999996</v>
      </c>
      <c r="F12" s="6">
        <v>2.73</v>
      </c>
      <c r="G12" s="6">
        <v>5.4361626469999997</v>
      </c>
    </row>
    <row r="13" spans="1:15" ht="16" x14ac:dyDescent="0.3">
      <c r="A13" s="8" t="s">
        <v>159</v>
      </c>
      <c r="B13" s="6" t="s">
        <v>142</v>
      </c>
      <c r="C13" s="6" t="s">
        <v>143</v>
      </c>
      <c r="F13" s="6" t="s">
        <v>37</v>
      </c>
      <c r="I13" s="8" t="s">
        <v>159</v>
      </c>
      <c r="J13" s="6" t="s">
        <v>142</v>
      </c>
      <c r="K13" s="6" t="s">
        <v>48</v>
      </c>
      <c r="M13" s="6" t="s">
        <v>149</v>
      </c>
      <c r="N13" s="6" t="s">
        <v>48</v>
      </c>
    </row>
    <row r="14" spans="1:15" x14ac:dyDescent="0.3">
      <c r="C14" s="6">
        <v>4</v>
      </c>
      <c r="D14" s="6">
        <v>5.6020599913</v>
      </c>
      <c r="E14" s="6" t="s">
        <v>149</v>
      </c>
      <c r="F14" s="6">
        <v>7</v>
      </c>
      <c r="G14" s="6">
        <v>5.8450980399999999</v>
      </c>
      <c r="K14" s="6">
        <v>20</v>
      </c>
      <c r="L14" s="6">
        <v>1.3010299957</v>
      </c>
      <c r="N14" s="6">
        <v>4</v>
      </c>
      <c r="O14" s="6">
        <v>0.60205999132999999</v>
      </c>
    </row>
    <row r="15" spans="1:15" x14ac:dyDescent="0.3">
      <c r="C15" s="6">
        <v>6</v>
      </c>
      <c r="D15" s="6">
        <v>5.7781512503999997</v>
      </c>
      <c r="F15" s="6">
        <v>8</v>
      </c>
      <c r="G15" s="6">
        <v>5.9030899870000004</v>
      </c>
      <c r="K15" s="6">
        <v>25</v>
      </c>
      <c r="L15" s="6">
        <v>1.3979400087</v>
      </c>
      <c r="N15" s="6">
        <v>5</v>
      </c>
      <c r="O15" s="6">
        <v>0.69897000434000001</v>
      </c>
    </row>
    <row r="16" spans="1:15" x14ac:dyDescent="0.3">
      <c r="C16" s="6">
        <v>6</v>
      </c>
      <c r="D16" s="6">
        <v>5.7781512503999997</v>
      </c>
      <c r="F16" s="6">
        <v>9</v>
      </c>
      <c r="G16" s="6">
        <v>5.9542425094000002</v>
      </c>
      <c r="K16" s="6">
        <v>30</v>
      </c>
      <c r="L16" s="6">
        <v>1.4771212547000001</v>
      </c>
      <c r="N16" s="6">
        <v>11</v>
      </c>
      <c r="O16" s="6">
        <v>1.0413926851999999</v>
      </c>
    </row>
    <row r="17" spans="1:15" x14ac:dyDescent="0.3">
      <c r="C17" s="6">
        <v>7</v>
      </c>
      <c r="D17" s="6">
        <v>5.8450980399999999</v>
      </c>
      <c r="F17" s="6">
        <v>8.5</v>
      </c>
      <c r="G17" s="6">
        <v>5.9294189257000003</v>
      </c>
      <c r="K17" s="6">
        <v>96</v>
      </c>
      <c r="L17" s="6">
        <v>1.9822712330000001</v>
      </c>
      <c r="N17" s="6">
        <v>16</v>
      </c>
      <c r="O17" s="6">
        <v>1.2041199827</v>
      </c>
    </row>
    <row r="18" spans="1:15" x14ac:dyDescent="0.3">
      <c r="C18" s="6">
        <v>7.3</v>
      </c>
      <c r="D18" s="6">
        <v>5.8633228601000003</v>
      </c>
      <c r="F18" s="6">
        <v>7.5</v>
      </c>
      <c r="G18" s="6">
        <v>5.8750612634000001</v>
      </c>
      <c r="K18" s="6">
        <v>94</v>
      </c>
      <c r="L18" s="6">
        <v>1.9731278536000001</v>
      </c>
      <c r="N18" s="6">
        <v>10</v>
      </c>
      <c r="O18" s="6">
        <v>1</v>
      </c>
    </row>
    <row r="19" spans="1:15" x14ac:dyDescent="0.3">
      <c r="C19" s="6">
        <v>6.4</v>
      </c>
      <c r="D19" s="6">
        <v>5.806179974</v>
      </c>
      <c r="F19" s="6">
        <v>8</v>
      </c>
      <c r="G19" s="6">
        <v>5.9030899870000004</v>
      </c>
      <c r="K19" s="6">
        <v>85</v>
      </c>
      <c r="L19" s="6">
        <v>1.9294189257000001</v>
      </c>
      <c r="N19" s="6">
        <v>17</v>
      </c>
      <c r="O19" s="6">
        <v>1.2304489214000001</v>
      </c>
    </row>
    <row r="20" spans="1:15" x14ac:dyDescent="0.3">
      <c r="C20" s="6">
        <v>6.7</v>
      </c>
      <c r="D20" s="6">
        <v>5.8260748027</v>
      </c>
      <c r="F20" s="6">
        <v>8.4</v>
      </c>
      <c r="G20" s="6">
        <v>5.9242792861</v>
      </c>
      <c r="K20" s="6">
        <v>35</v>
      </c>
      <c r="L20" s="6">
        <v>1.5440680443999999</v>
      </c>
      <c r="N20" s="6">
        <v>16</v>
      </c>
      <c r="O20" s="6">
        <v>1.2041199827</v>
      </c>
    </row>
    <row r="21" spans="1:15" x14ac:dyDescent="0.3">
      <c r="C21" s="6">
        <v>6.5</v>
      </c>
      <c r="D21" s="6">
        <v>5.8129133566000002</v>
      </c>
      <c r="F21" s="6">
        <v>8.9</v>
      </c>
      <c r="G21" s="6">
        <v>5.9493900065999998</v>
      </c>
      <c r="K21" s="6">
        <v>37</v>
      </c>
      <c r="L21" s="6">
        <v>1.5682017240999999</v>
      </c>
      <c r="N21" s="6">
        <v>14</v>
      </c>
      <c r="O21" s="6">
        <v>1.1461280357000001</v>
      </c>
    </row>
    <row r="22" spans="1:15" x14ac:dyDescent="0.3">
      <c r="C22" s="6">
        <v>6.3</v>
      </c>
      <c r="D22" s="6">
        <v>5.7993405495000001</v>
      </c>
      <c r="F22" s="6">
        <v>7.9</v>
      </c>
      <c r="G22" s="6">
        <v>5.8976270913000004</v>
      </c>
      <c r="K22" s="6">
        <v>40</v>
      </c>
      <c r="L22" s="6">
        <v>1.6020599913</v>
      </c>
    </row>
    <row r="23" spans="1:15" ht="16" x14ac:dyDescent="0.3">
      <c r="A23" s="8" t="s">
        <v>160</v>
      </c>
      <c r="B23" s="6" t="s">
        <v>142</v>
      </c>
      <c r="C23" s="6" t="s">
        <v>144</v>
      </c>
      <c r="F23" s="6" t="s">
        <v>41</v>
      </c>
      <c r="I23" s="8" t="s">
        <v>160</v>
      </c>
      <c r="J23" s="6" t="s">
        <v>142</v>
      </c>
      <c r="K23" s="6" t="s">
        <v>146</v>
      </c>
      <c r="M23" s="6" t="s">
        <v>149</v>
      </c>
      <c r="N23" s="6" t="s">
        <v>145</v>
      </c>
    </row>
    <row r="24" spans="1:15" x14ac:dyDescent="0.3">
      <c r="C24" s="6">
        <v>2.08</v>
      </c>
      <c r="D24" s="6">
        <v>6.3180633349999997</v>
      </c>
      <c r="E24" s="6" t="s">
        <v>149</v>
      </c>
      <c r="F24" s="6">
        <v>2.16</v>
      </c>
      <c r="G24" s="6">
        <v>6.3344537511999999</v>
      </c>
      <c r="K24" s="6">
        <v>9.75</v>
      </c>
      <c r="L24" s="6">
        <v>2.9890046156999999</v>
      </c>
      <c r="N24" s="6">
        <v>1.1399999999999999</v>
      </c>
      <c r="O24" s="6">
        <v>3.0569048513000001</v>
      </c>
    </row>
    <row r="25" spans="1:15" x14ac:dyDescent="0.3">
      <c r="C25" s="6">
        <v>2</v>
      </c>
      <c r="D25" s="6">
        <v>6.3010299957000004</v>
      </c>
      <c r="F25" s="6">
        <v>2</v>
      </c>
      <c r="G25" s="6">
        <v>6.3010299957000004</v>
      </c>
      <c r="K25" s="6">
        <v>10</v>
      </c>
      <c r="L25" s="6">
        <v>3</v>
      </c>
      <c r="N25" s="6">
        <v>1.5</v>
      </c>
      <c r="O25" s="6">
        <v>3.1760912591000001</v>
      </c>
    </row>
    <row r="26" spans="1:15" x14ac:dyDescent="0.3">
      <c r="C26" s="6">
        <v>1.5</v>
      </c>
      <c r="D26" s="6">
        <v>6.1760912590999997</v>
      </c>
      <c r="F26" s="6">
        <v>1.89</v>
      </c>
      <c r="G26" s="6">
        <v>6.2764618042000002</v>
      </c>
      <c r="K26" s="6">
        <v>11.4</v>
      </c>
      <c r="L26" s="6">
        <v>3.0569048513000001</v>
      </c>
      <c r="N26" s="6">
        <v>2</v>
      </c>
      <c r="O26" s="6">
        <v>3.3010299957</v>
      </c>
    </row>
    <row r="27" spans="1:15" x14ac:dyDescent="0.3">
      <c r="C27" s="6">
        <v>0.9</v>
      </c>
      <c r="D27" s="6">
        <v>5.9542425094000002</v>
      </c>
      <c r="F27" s="6">
        <v>3</v>
      </c>
      <c r="G27" s="6">
        <v>6.4771212547000001</v>
      </c>
      <c r="K27" s="6">
        <v>11.85</v>
      </c>
      <c r="L27" s="6">
        <v>3.0737183503000001</v>
      </c>
      <c r="N27" s="6">
        <v>5</v>
      </c>
      <c r="O27" s="6">
        <v>3.6989700043</v>
      </c>
    </row>
    <row r="28" spans="1:15" x14ac:dyDescent="0.3">
      <c r="C28" s="6">
        <v>1.1200000000000001</v>
      </c>
      <c r="D28" s="6">
        <v>6.0492180226999999</v>
      </c>
      <c r="F28" s="6">
        <v>2.5</v>
      </c>
      <c r="G28" s="6">
        <v>7.3979400087</v>
      </c>
      <c r="K28" s="6">
        <v>10</v>
      </c>
      <c r="L28" s="6">
        <v>3</v>
      </c>
      <c r="N28" s="6">
        <v>3</v>
      </c>
      <c r="O28" s="6">
        <v>3.4771212547000001</v>
      </c>
    </row>
    <row r="29" spans="1:15" x14ac:dyDescent="0.3">
      <c r="C29" s="6">
        <v>2.12</v>
      </c>
      <c r="D29" s="6">
        <v>6.3263358609000004</v>
      </c>
      <c r="F29" s="6">
        <v>2.4449999999999998</v>
      </c>
      <c r="G29" s="6">
        <v>6.3882788635000001</v>
      </c>
      <c r="K29" s="6">
        <v>13</v>
      </c>
      <c r="L29" s="6">
        <v>3.1139433523000002</v>
      </c>
      <c r="N29" s="6">
        <v>3.5</v>
      </c>
      <c r="O29" s="6">
        <v>3.5440680443999999</v>
      </c>
    </row>
    <row r="30" spans="1:15" x14ac:dyDescent="0.3">
      <c r="C30" s="6">
        <v>1.6</v>
      </c>
      <c r="D30" s="6">
        <v>6.2041199827</v>
      </c>
      <c r="F30" s="6">
        <v>2.7</v>
      </c>
      <c r="G30" s="6">
        <v>6.4313637642000003</v>
      </c>
      <c r="K30" s="6">
        <v>8.6999999999999993</v>
      </c>
      <c r="L30" s="6">
        <v>2.903089987</v>
      </c>
      <c r="N30" s="6">
        <v>5.0999999999999996</v>
      </c>
      <c r="O30" s="6">
        <v>3.7075701760999999</v>
      </c>
    </row>
    <row r="31" spans="1:15" x14ac:dyDescent="0.3">
      <c r="C31" s="6">
        <v>1.4</v>
      </c>
      <c r="D31" s="6">
        <v>6.1461280357000003</v>
      </c>
      <c r="F31" s="6">
        <v>2.35</v>
      </c>
      <c r="G31" s="6">
        <v>6.3710678623000003</v>
      </c>
      <c r="K31" s="6">
        <v>11.2</v>
      </c>
      <c r="L31" s="6">
        <v>3.0492180226999999</v>
      </c>
      <c r="N31" s="6">
        <v>3.05</v>
      </c>
      <c r="O31" s="6">
        <v>3.4842998393000002</v>
      </c>
    </row>
    <row r="32" spans="1:15" x14ac:dyDescent="0.3">
      <c r="C32" s="6">
        <v>1.68</v>
      </c>
      <c r="D32" s="6">
        <v>6.2253092817000004</v>
      </c>
      <c r="F32" s="6">
        <v>0.27500000000000002</v>
      </c>
      <c r="G32" s="6">
        <v>5.4393326938</v>
      </c>
      <c r="N32" s="6">
        <v>4</v>
      </c>
      <c r="O32" s="6">
        <v>3.6020599913</v>
      </c>
    </row>
    <row r="33" spans="1:15" ht="16" x14ac:dyDescent="0.3">
      <c r="B33" s="22" t="s">
        <v>22</v>
      </c>
      <c r="C33" s="6" t="s">
        <v>144</v>
      </c>
      <c r="D33" s="6" t="s">
        <v>42</v>
      </c>
      <c r="E33" s="6" t="s">
        <v>149</v>
      </c>
      <c r="F33" s="6" t="s">
        <v>41</v>
      </c>
      <c r="J33" s="22" t="s">
        <v>43</v>
      </c>
      <c r="K33" s="6" t="s">
        <v>145</v>
      </c>
      <c r="N33" s="6" t="s">
        <v>146</v>
      </c>
    </row>
    <row r="34" spans="1:15" ht="16" x14ac:dyDescent="0.3">
      <c r="A34" s="8" t="s">
        <v>158</v>
      </c>
      <c r="B34" s="6" t="s">
        <v>142</v>
      </c>
      <c r="C34" s="6">
        <v>3.5</v>
      </c>
      <c r="D34" s="6">
        <v>6.5440680444000003</v>
      </c>
      <c r="F34" s="6">
        <v>6.37</v>
      </c>
      <c r="G34" s="6">
        <v>6.8041394323000004</v>
      </c>
      <c r="I34" s="8" t="s">
        <v>158</v>
      </c>
      <c r="J34" s="6" t="s">
        <v>142</v>
      </c>
      <c r="K34" s="6">
        <v>5.0999999999999996</v>
      </c>
      <c r="L34" s="6">
        <v>3.7075701760999999</v>
      </c>
      <c r="M34" s="6" t="s">
        <v>149</v>
      </c>
      <c r="N34" s="6">
        <v>6</v>
      </c>
      <c r="O34" s="6">
        <v>2.7781512504000001</v>
      </c>
    </row>
    <row r="35" spans="1:15" x14ac:dyDescent="0.3">
      <c r="C35" s="6">
        <v>3.32</v>
      </c>
      <c r="D35" s="6">
        <v>6.5211380837000004</v>
      </c>
      <c r="F35" s="6">
        <v>4.79</v>
      </c>
      <c r="G35" s="6">
        <v>6.6803355134000002</v>
      </c>
      <c r="K35" s="6">
        <v>2.2999999999999998</v>
      </c>
      <c r="L35" s="6">
        <v>3.361727836</v>
      </c>
      <c r="N35" s="6">
        <v>7</v>
      </c>
      <c r="O35" s="6">
        <v>2.8450980399999999</v>
      </c>
    </row>
    <row r="36" spans="1:15" x14ac:dyDescent="0.3">
      <c r="C36" s="6">
        <v>6.4</v>
      </c>
      <c r="D36" s="6">
        <v>6.806179974</v>
      </c>
      <c r="F36" s="6">
        <v>4.9800000000000004</v>
      </c>
      <c r="G36" s="6">
        <v>6.6972293428</v>
      </c>
      <c r="K36" s="6">
        <v>23</v>
      </c>
      <c r="L36" s="6">
        <v>4.361727836</v>
      </c>
      <c r="N36" s="6">
        <v>7</v>
      </c>
      <c r="O36" s="6">
        <v>2.8450980399999999</v>
      </c>
    </row>
    <row r="37" spans="1:15" x14ac:dyDescent="0.3">
      <c r="C37" s="6">
        <v>7.6749999999999998</v>
      </c>
      <c r="D37" s="6">
        <v>6.8850783840999998</v>
      </c>
      <c r="F37" s="6">
        <v>5.88</v>
      </c>
      <c r="G37" s="6">
        <v>6.7693773260999999</v>
      </c>
      <c r="K37" s="6">
        <v>6</v>
      </c>
      <c r="L37" s="6">
        <v>3.7781512504000001</v>
      </c>
      <c r="N37" s="6">
        <v>4</v>
      </c>
      <c r="O37" s="6">
        <v>2.6020599913</v>
      </c>
    </row>
    <row r="38" spans="1:15" x14ac:dyDescent="0.3">
      <c r="C38" s="6">
        <v>1.7</v>
      </c>
      <c r="D38" s="6">
        <v>6.2304489213999998</v>
      </c>
      <c r="F38" s="6">
        <v>3.7</v>
      </c>
      <c r="G38" s="6">
        <v>6.5682017240999997</v>
      </c>
      <c r="K38" s="6">
        <v>26</v>
      </c>
      <c r="L38" s="6">
        <v>4.4149733480000002</v>
      </c>
      <c r="N38" s="6">
        <v>10</v>
      </c>
      <c r="O38" s="6">
        <v>3</v>
      </c>
    </row>
    <row r="39" spans="1:15" x14ac:dyDescent="0.3">
      <c r="C39" s="6">
        <v>6.8</v>
      </c>
      <c r="D39" s="6">
        <v>6.8325089126999998</v>
      </c>
      <c r="F39" s="6">
        <v>3</v>
      </c>
      <c r="G39" s="6">
        <v>6.4771212547000001</v>
      </c>
      <c r="K39" s="6">
        <v>6</v>
      </c>
      <c r="L39" s="6">
        <v>3.7781512504000001</v>
      </c>
      <c r="N39" s="6">
        <v>10</v>
      </c>
      <c r="O39" s="6">
        <v>3</v>
      </c>
    </row>
    <row r="40" spans="1:15" x14ac:dyDescent="0.3">
      <c r="C40" s="6">
        <v>4.45</v>
      </c>
      <c r="D40" s="6">
        <v>6.6483600110000003</v>
      </c>
      <c r="F40" s="6">
        <v>5.7</v>
      </c>
      <c r="G40" s="6">
        <v>6.7558748557000001</v>
      </c>
      <c r="K40" s="6">
        <v>10</v>
      </c>
      <c r="L40" s="6">
        <v>4</v>
      </c>
      <c r="N40" s="6">
        <v>9</v>
      </c>
      <c r="O40" s="6">
        <v>2.9542425094000002</v>
      </c>
    </row>
    <row r="41" spans="1:15" x14ac:dyDescent="0.3">
      <c r="C41" s="6">
        <v>6.4</v>
      </c>
      <c r="D41" s="6">
        <v>6.806179974</v>
      </c>
      <c r="F41" s="6">
        <v>1.6</v>
      </c>
      <c r="G41" s="6">
        <v>6.2041199827</v>
      </c>
      <c r="K41" s="6">
        <v>9</v>
      </c>
      <c r="L41" s="6">
        <v>3.9542425094000002</v>
      </c>
      <c r="N41" s="6">
        <v>8</v>
      </c>
      <c r="O41" s="6">
        <v>2.903089987</v>
      </c>
    </row>
    <row r="42" spans="1:15" x14ac:dyDescent="0.3">
      <c r="C42" s="6">
        <v>7</v>
      </c>
      <c r="D42" s="6">
        <v>6.8450980399999999</v>
      </c>
      <c r="F42" s="6">
        <v>4</v>
      </c>
      <c r="G42" s="6">
        <v>6.6020599913</v>
      </c>
      <c r="K42" s="6">
        <v>8</v>
      </c>
      <c r="L42" s="6">
        <v>3.903089987</v>
      </c>
      <c r="N42" s="6">
        <v>2</v>
      </c>
      <c r="O42" s="6">
        <v>2.3010299957</v>
      </c>
    </row>
    <row r="43" spans="1:15" ht="16" x14ac:dyDescent="0.3">
      <c r="A43" s="8" t="s">
        <v>159</v>
      </c>
      <c r="B43" s="6" t="s">
        <v>142</v>
      </c>
      <c r="C43" s="6" t="s">
        <v>144</v>
      </c>
      <c r="E43" s="6" t="s">
        <v>149</v>
      </c>
      <c r="F43" s="6" t="s">
        <v>41</v>
      </c>
      <c r="I43" s="8" t="s">
        <v>159</v>
      </c>
      <c r="J43" s="6" t="s">
        <v>142</v>
      </c>
      <c r="K43" s="6" t="s">
        <v>148</v>
      </c>
      <c r="M43" s="6" t="s">
        <v>149</v>
      </c>
      <c r="N43" s="6" t="s">
        <v>147</v>
      </c>
    </row>
    <row r="44" spans="1:15" x14ac:dyDescent="0.3">
      <c r="C44" s="6">
        <v>18.600000000000001</v>
      </c>
      <c r="D44" s="6">
        <v>7.2695129441999997</v>
      </c>
      <c r="F44" s="6">
        <v>9</v>
      </c>
      <c r="G44" s="6">
        <v>6.9542425094000002</v>
      </c>
      <c r="K44" s="6">
        <v>10.199999999999999</v>
      </c>
      <c r="L44" s="6">
        <v>6.0086001718000004</v>
      </c>
      <c r="N44" s="6">
        <v>4.9000000000000004</v>
      </c>
      <c r="O44" s="6">
        <v>4.6901960799999998</v>
      </c>
    </row>
    <row r="45" spans="1:15" x14ac:dyDescent="0.3">
      <c r="C45" s="6">
        <v>12</v>
      </c>
      <c r="D45" s="6">
        <v>7.0791812460000001</v>
      </c>
      <c r="F45" s="6">
        <v>4.5</v>
      </c>
      <c r="G45" s="6">
        <v>6.6532125137999998</v>
      </c>
      <c r="K45" s="6">
        <v>1.3340000000000001</v>
      </c>
      <c r="L45" s="6">
        <v>6.1283992687</v>
      </c>
      <c r="N45" s="6">
        <v>12.3</v>
      </c>
      <c r="O45" s="6">
        <v>5.0899051114000002</v>
      </c>
    </row>
    <row r="46" spans="1:15" x14ac:dyDescent="0.3">
      <c r="C46" s="6">
        <v>11.8</v>
      </c>
      <c r="D46" s="6">
        <v>7.0718820073000002</v>
      </c>
      <c r="F46" s="6">
        <v>10</v>
      </c>
      <c r="G46" s="6">
        <v>7</v>
      </c>
      <c r="K46" s="6">
        <v>2.97</v>
      </c>
      <c r="L46" s="6">
        <v>5.4727564493000003</v>
      </c>
      <c r="N46" s="6">
        <v>12.3</v>
      </c>
      <c r="O46" s="6">
        <v>5.0899051114000002</v>
      </c>
    </row>
    <row r="47" spans="1:15" x14ac:dyDescent="0.3">
      <c r="C47" s="6">
        <v>6.7</v>
      </c>
      <c r="D47" s="6">
        <v>6.8260748027</v>
      </c>
      <c r="F47" s="6">
        <v>5.8</v>
      </c>
      <c r="G47" s="6">
        <v>6.7634279935999997</v>
      </c>
      <c r="K47" s="6">
        <v>2.68</v>
      </c>
      <c r="L47" s="6">
        <v>5.428134794</v>
      </c>
      <c r="N47" s="6">
        <v>6.1</v>
      </c>
      <c r="O47" s="6">
        <v>4.7853298349999998</v>
      </c>
    </row>
    <row r="48" spans="1:15" x14ac:dyDescent="0.3">
      <c r="C48" s="6">
        <v>7.75</v>
      </c>
      <c r="D48" s="6">
        <v>6.8893017025000001</v>
      </c>
      <c r="F48" s="6">
        <v>4.6500000000000004</v>
      </c>
      <c r="G48" s="6">
        <v>6.6674529528999997</v>
      </c>
      <c r="K48" s="6">
        <v>2.1800000000000002</v>
      </c>
      <c r="L48" s="6">
        <v>5.3384564935999999</v>
      </c>
      <c r="N48" s="6">
        <v>22.8</v>
      </c>
      <c r="O48" s="6">
        <v>5.3579348470000001</v>
      </c>
    </row>
    <row r="49" spans="1:15" x14ac:dyDescent="0.3">
      <c r="C49" s="6">
        <v>4.09</v>
      </c>
      <c r="D49" s="6">
        <v>6.6117233080000002</v>
      </c>
      <c r="F49" s="6">
        <v>9.5</v>
      </c>
      <c r="G49" s="6">
        <v>6.9777236052999996</v>
      </c>
      <c r="K49" s="6">
        <v>2.8</v>
      </c>
      <c r="L49" s="6">
        <v>5.4471580312999999</v>
      </c>
      <c r="N49" s="6">
        <v>7.68</v>
      </c>
      <c r="O49" s="6">
        <v>4.8853612200000001</v>
      </c>
    </row>
    <row r="50" spans="1:15" x14ac:dyDescent="0.3">
      <c r="C50" s="6">
        <v>5.27</v>
      </c>
      <c r="D50" s="6">
        <v>6.7218106151999999</v>
      </c>
      <c r="F50" s="6">
        <v>6.75</v>
      </c>
      <c r="G50" s="6">
        <v>6.8293037728000003</v>
      </c>
      <c r="K50" s="6">
        <v>7.56</v>
      </c>
      <c r="L50" s="6">
        <v>5.8785217955000002</v>
      </c>
      <c r="N50" s="6">
        <v>16</v>
      </c>
      <c r="O50" s="6">
        <v>5.2041199827</v>
      </c>
    </row>
    <row r="51" spans="1:15" x14ac:dyDescent="0.3">
      <c r="C51" s="6">
        <v>8</v>
      </c>
      <c r="D51" s="6">
        <v>6.9030899870000004</v>
      </c>
      <c r="F51" s="6">
        <v>7.25</v>
      </c>
      <c r="G51" s="6">
        <v>6.8603380066000001</v>
      </c>
      <c r="K51" s="6">
        <v>5.77</v>
      </c>
      <c r="L51" s="6">
        <v>5.7611758132000004</v>
      </c>
      <c r="N51" s="6">
        <v>11.8</v>
      </c>
      <c r="O51" s="6">
        <v>5.0718820073000002</v>
      </c>
    </row>
    <row r="52" spans="1:15" x14ac:dyDescent="0.3">
      <c r="C52" s="6">
        <v>9.1</v>
      </c>
      <c r="D52" s="6">
        <v>6.9590413922999996</v>
      </c>
      <c r="F52" s="6">
        <v>7.9</v>
      </c>
      <c r="G52" s="6">
        <v>6.8976270913000004</v>
      </c>
      <c r="K52" s="6">
        <v>2.5670000000000002</v>
      </c>
      <c r="L52" s="6">
        <v>5.4094258686999996</v>
      </c>
      <c r="N52" s="6">
        <v>17.399999999999999</v>
      </c>
      <c r="O52" s="6">
        <v>5.2405492482999998</v>
      </c>
    </row>
    <row r="53" spans="1:15" ht="16" x14ac:dyDescent="0.3">
      <c r="A53" s="8" t="s">
        <v>160</v>
      </c>
      <c r="B53" s="6" t="s">
        <v>142</v>
      </c>
      <c r="C53" s="6" t="s">
        <v>41</v>
      </c>
      <c r="E53" s="6" t="s">
        <v>149</v>
      </c>
      <c r="F53" s="6" t="s">
        <v>41</v>
      </c>
      <c r="I53" s="8" t="s">
        <v>160</v>
      </c>
      <c r="J53" s="6" t="s">
        <v>142</v>
      </c>
      <c r="K53" s="6" t="s">
        <v>148</v>
      </c>
      <c r="M53" s="6" t="s">
        <v>149</v>
      </c>
      <c r="N53" s="6" t="s">
        <v>148</v>
      </c>
    </row>
    <row r="54" spans="1:15" x14ac:dyDescent="0.3">
      <c r="C54" s="6">
        <v>10.9</v>
      </c>
      <c r="D54" s="9">
        <v>7.0374264979000003</v>
      </c>
      <c r="F54" s="6">
        <v>17.5</v>
      </c>
      <c r="G54" s="6">
        <v>7.2430380486999999</v>
      </c>
      <c r="K54" s="6">
        <v>1.7</v>
      </c>
      <c r="L54" s="6">
        <v>5.2304489213999998</v>
      </c>
      <c r="N54" s="6">
        <v>1.3</v>
      </c>
      <c r="O54" s="6">
        <v>5.1139433522999997</v>
      </c>
    </row>
    <row r="55" spans="1:15" x14ac:dyDescent="0.3">
      <c r="C55" s="6">
        <v>11</v>
      </c>
      <c r="D55" s="6">
        <v>7.0413926851999999</v>
      </c>
      <c r="F55" s="6">
        <v>6.8</v>
      </c>
      <c r="G55" s="6">
        <v>6.8325089126999998</v>
      </c>
      <c r="K55" s="6">
        <v>5.4</v>
      </c>
      <c r="L55" s="6">
        <v>5.7323937597999999</v>
      </c>
      <c r="N55" s="6">
        <v>1</v>
      </c>
      <c r="O55" s="6">
        <v>5</v>
      </c>
    </row>
    <row r="56" spans="1:15" x14ac:dyDescent="0.3">
      <c r="C56" s="6">
        <v>18</v>
      </c>
      <c r="D56" s="6">
        <v>7.2552725050999998</v>
      </c>
      <c r="F56" s="6">
        <v>7.2</v>
      </c>
      <c r="G56" s="6">
        <v>6.8573324963999998</v>
      </c>
      <c r="K56" s="6">
        <v>70.3</v>
      </c>
      <c r="L56" s="6">
        <v>6.8469553249999997</v>
      </c>
      <c r="N56" s="6">
        <v>0.9</v>
      </c>
      <c r="O56" s="6">
        <v>4.9542425094000002</v>
      </c>
    </row>
    <row r="57" spans="1:15" x14ac:dyDescent="0.3">
      <c r="C57" s="6">
        <v>4.8</v>
      </c>
      <c r="D57" s="6">
        <v>6.6812412374000001</v>
      </c>
      <c r="F57" s="6">
        <v>5.5</v>
      </c>
      <c r="G57" s="6">
        <v>6.7403626895000004</v>
      </c>
      <c r="K57" s="6">
        <v>3</v>
      </c>
      <c r="L57" s="6">
        <v>5.4771212547000001</v>
      </c>
      <c r="N57" s="6">
        <v>3.3</v>
      </c>
      <c r="O57" s="6">
        <v>5.5185139399000001</v>
      </c>
    </row>
    <row r="58" spans="1:15" x14ac:dyDescent="0.3">
      <c r="C58" s="6">
        <v>7.25</v>
      </c>
      <c r="D58" s="6">
        <v>6.8603380066000001</v>
      </c>
      <c r="F58" s="6">
        <v>18.600000000000001</v>
      </c>
      <c r="G58" s="6">
        <v>7.2695129441999997</v>
      </c>
      <c r="K58" s="6">
        <v>5</v>
      </c>
      <c r="L58" s="6">
        <v>5.6989700042999996</v>
      </c>
      <c r="N58" s="6">
        <v>3.33</v>
      </c>
      <c r="O58" s="6">
        <v>5.5224442334999999</v>
      </c>
    </row>
    <row r="59" spans="1:15" x14ac:dyDescent="0.3">
      <c r="C59" s="6">
        <v>14.5</v>
      </c>
      <c r="D59" s="6">
        <v>7.1613680021999997</v>
      </c>
      <c r="F59" s="6">
        <v>13.7</v>
      </c>
      <c r="G59" s="6">
        <v>7.1367205672000003</v>
      </c>
      <c r="K59" s="6">
        <v>3</v>
      </c>
      <c r="L59" s="6">
        <v>5.4771212547000001</v>
      </c>
      <c r="N59" s="6">
        <v>1.1000000000000001</v>
      </c>
      <c r="O59" s="6">
        <v>5.0413926851999999</v>
      </c>
    </row>
    <row r="60" spans="1:15" x14ac:dyDescent="0.3">
      <c r="C60" s="6">
        <v>10.75</v>
      </c>
      <c r="D60" s="6">
        <v>7.0314084643000001</v>
      </c>
      <c r="F60" s="6">
        <v>5.39</v>
      </c>
      <c r="G60" s="6">
        <v>6.7315887651999997</v>
      </c>
      <c r="K60" s="6">
        <v>37.6</v>
      </c>
      <c r="L60" s="6">
        <v>6.5751878449000003</v>
      </c>
      <c r="N60" s="6">
        <v>2.2999999999999998</v>
      </c>
      <c r="O60" s="6">
        <v>5.361727836</v>
      </c>
    </row>
    <row r="61" spans="1:15" x14ac:dyDescent="0.3">
      <c r="C61" s="6">
        <v>7.9</v>
      </c>
      <c r="D61" s="6">
        <v>6.8976270913000004</v>
      </c>
      <c r="F61" s="6">
        <v>5.4</v>
      </c>
      <c r="G61" s="6">
        <v>6.7323937597999999</v>
      </c>
      <c r="K61" s="6">
        <v>11.2</v>
      </c>
      <c r="L61" s="6">
        <v>6.0492180226999999</v>
      </c>
      <c r="N61" s="6">
        <v>2.1</v>
      </c>
      <c r="O61" s="6">
        <v>5.3222192947</v>
      </c>
    </row>
    <row r="62" spans="1:15" x14ac:dyDescent="0.3">
      <c r="C62" s="6">
        <v>5.375</v>
      </c>
      <c r="D62" s="6">
        <v>6.7303784685999997</v>
      </c>
      <c r="F62" s="6">
        <v>7.6</v>
      </c>
      <c r="G62" s="6">
        <v>6.8808135923</v>
      </c>
      <c r="K62" s="6">
        <v>8.3000000000000007</v>
      </c>
      <c r="L62" s="6">
        <v>5.9190780924000004</v>
      </c>
      <c r="N62" s="6">
        <v>1.1000000000000001</v>
      </c>
      <c r="O62" s="6">
        <v>5.0413926851999999</v>
      </c>
    </row>
    <row r="63" spans="1:15" x14ac:dyDescent="0.3">
      <c r="I63" s="22" t="s">
        <v>32</v>
      </c>
    </row>
    <row r="64" spans="1:15" ht="16" x14ac:dyDescent="0.3">
      <c r="I64" s="8" t="s">
        <v>158</v>
      </c>
      <c r="J64" s="6" t="s">
        <v>142</v>
      </c>
      <c r="K64" s="6" t="s">
        <v>145</v>
      </c>
      <c r="M64" s="6" t="s">
        <v>149</v>
      </c>
      <c r="N64" s="6" t="s">
        <v>146</v>
      </c>
    </row>
    <row r="65" spans="9:15" x14ac:dyDescent="0.3">
      <c r="K65" s="6">
        <v>2.9</v>
      </c>
      <c r="L65" s="6">
        <v>3.4623979979000001</v>
      </c>
      <c r="N65" s="6">
        <v>1</v>
      </c>
      <c r="O65" s="6">
        <v>2</v>
      </c>
    </row>
    <row r="66" spans="9:15" x14ac:dyDescent="0.3">
      <c r="K66" s="6">
        <v>1.7</v>
      </c>
      <c r="L66" s="6">
        <v>3.2304489213999998</v>
      </c>
      <c r="N66" s="6">
        <v>1</v>
      </c>
      <c r="O66" s="6">
        <v>2</v>
      </c>
    </row>
    <row r="67" spans="9:15" x14ac:dyDescent="0.3">
      <c r="K67" s="6">
        <v>7.2</v>
      </c>
      <c r="L67" s="6">
        <v>3.8573324964000002</v>
      </c>
      <c r="N67" s="6">
        <v>2</v>
      </c>
      <c r="O67" s="6">
        <v>2.3010299957</v>
      </c>
    </row>
    <row r="68" spans="9:15" x14ac:dyDescent="0.3">
      <c r="K68" s="6">
        <v>10</v>
      </c>
      <c r="L68" s="6">
        <v>4</v>
      </c>
      <c r="N68" s="6">
        <v>2</v>
      </c>
      <c r="O68" s="6">
        <v>2.3010299957</v>
      </c>
    </row>
    <row r="69" spans="9:15" x14ac:dyDescent="0.3">
      <c r="K69" s="6">
        <v>2</v>
      </c>
      <c r="L69" s="6">
        <v>3.3010299957</v>
      </c>
      <c r="N69" s="6">
        <v>1</v>
      </c>
      <c r="O69" s="6">
        <v>2</v>
      </c>
    </row>
    <row r="70" spans="9:15" x14ac:dyDescent="0.3">
      <c r="K70" s="6">
        <v>5.0999999999999996</v>
      </c>
      <c r="L70" s="6">
        <v>3.7075701760999999</v>
      </c>
      <c r="N70" s="6">
        <v>3</v>
      </c>
      <c r="O70" s="6">
        <v>2.4771212547000001</v>
      </c>
    </row>
    <row r="71" spans="9:15" x14ac:dyDescent="0.3">
      <c r="K71" s="6">
        <v>3</v>
      </c>
      <c r="L71" s="6">
        <v>3.4771212547000001</v>
      </c>
      <c r="N71" s="6">
        <v>2.5</v>
      </c>
      <c r="O71" s="6">
        <v>2.3979400087</v>
      </c>
    </row>
    <row r="72" spans="9:15" x14ac:dyDescent="0.3">
      <c r="K72" s="6">
        <v>2.5</v>
      </c>
      <c r="L72" s="6">
        <v>3.3979400087</v>
      </c>
      <c r="N72" s="6">
        <v>1.5</v>
      </c>
      <c r="O72" s="6">
        <v>2.1760912591000001</v>
      </c>
    </row>
    <row r="73" spans="9:15" x14ac:dyDescent="0.3">
      <c r="K73" s="6">
        <v>4</v>
      </c>
      <c r="L73" s="6">
        <v>3.6020599913</v>
      </c>
      <c r="N73" s="6">
        <v>2.25</v>
      </c>
      <c r="O73" s="6">
        <v>2.3521825180999998</v>
      </c>
    </row>
    <row r="74" spans="9:15" ht="16" x14ac:dyDescent="0.3">
      <c r="I74" s="8" t="s">
        <v>159</v>
      </c>
      <c r="J74" s="6" t="s">
        <v>142</v>
      </c>
      <c r="K74" s="6" t="s">
        <v>147</v>
      </c>
      <c r="M74" s="6" t="s">
        <v>149</v>
      </c>
      <c r="N74" s="6" t="s">
        <v>146</v>
      </c>
    </row>
    <row r="75" spans="9:15" x14ac:dyDescent="0.3">
      <c r="K75" s="6">
        <v>4.3</v>
      </c>
      <c r="L75" s="6">
        <v>4.6334684556000001</v>
      </c>
      <c r="N75" s="6">
        <v>4</v>
      </c>
      <c r="O75" s="6">
        <v>2.6020599913</v>
      </c>
    </row>
    <row r="76" spans="9:15" x14ac:dyDescent="0.3">
      <c r="K76" s="6">
        <v>2.4</v>
      </c>
      <c r="L76" s="6">
        <v>4.3802112416999996</v>
      </c>
      <c r="N76" s="6">
        <v>2</v>
      </c>
      <c r="O76" s="6">
        <v>2.3010299957</v>
      </c>
    </row>
    <row r="77" spans="9:15" x14ac:dyDescent="0.3">
      <c r="K77" s="6">
        <v>2.8</v>
      </c>
      <c r="L77" s="6">
        <v>4.4471580312999999</v>
      </c>
      <c r="N77" s="6">
        <v>3</v>
      </c>
      <c r="O77" s="6">
        <v>2.4771212547000001</v>
      </c>
    </row>
    <row r="78" spans="9:15" x14ac:dyDescent="0.3">
      <c r="K78" s="6">
        <v>2.9</v>
      </c>
      <c r="L78" s="6">
        <v>4.4623979979000001</v>
      </c>
      <c r="N78" s="6">
        <v>3.5</v>
      </c>
      <c r="O78" s="6">
        <v>2.5440680443999999</v>
      </c>
    </row>
    <row r="79" spans="9:15" x14ac:dyDescent="0.3">
      <c r="K79" s="6">
        <v>3.35</v>
      </c>
      <c r="L79" s="6">
        <v>4.5250448069999996</v>
      </c>
      <c r="N79" s="6">
        <v>2.75</v>
      </c>
      <c r="O79" s="6">
        <v>2.4393326938</v>
      </c>
    </row>
    <row r="80" spans="9:15" x14ac:dyDescent="0.3">
      <c r="K80" s="6">
        <v>3.5</v>
      </c>
      <c r="L80" s="6">
        <v>4.5440680444000003</v>
      </c>
      <c r="N80" s="6">
        <v>3.25</v>
      </c>
      <c r="O80" s="6">
        <v>2.5118833610000002</v>
      </c>
    </row>
    <row r="81" spans="9:15" x14ac:dyDescent="0.3">
      <c r="K81" s="6">
        <v>3.3</v>
      </c>
      <c r="L81" s="6">
        <v>4.5185139399000001</v>
      </c>
      <c r="N81" s="6">
        <v>2.9</v>
      </c>
      <c r="O81" s="6">
        <v>2.4623979979000001</v>
      </c>
    </row>
    <row r="82" spans="9:15" x14ac:dyDescent="0.3">
      <c r="K82" s="6">
        <v>2</v>
      </c>
      <c r="L82" s="6">
        <v>4.3010299957000004</v>
      </c>
      <c r="N82" s="6">
        <v>3.6</v>
      </c>
      <c r="O82" s="6">
        <v>2.5563025008000002</v>
      </c>
    </row>
    <row r="83" spans="9:15" x14ac:dyDescent="0.3">
      <c r="K83" s="6">
        <v>3</v>
      </c>
      <c r="L83" s="6">
        <v>4.4771212547000001</v>
      </c>
    </row>
    <row r="84" spans="9:15" ht="16" x14ac:dyDescent="0.3">
      <c r="I84" s="8" t="s">
        <v>160</v>
      </c>
      <c r="J84" s="6" t="s">
        <v>142</v>
      </c>
      <c r="K84" s="6" t="s">
        <v>147</v>
      </c>
      <c r="M84" s="6" t="s">
        <v>149</v>
      </c>
      <c r="N84" s="6" t="s">
        <v>148</v>
      </c>
    </row>
    <row r="85" spans="9:15" x14ac:dyDescent="0.3">
      <c r="K85" s="6">
        <v>4.5</v>
      </c>
      <c r="L85" s="6">
        <v>4.6532125137999998</v>
      </c>
      <c r="N85" s="6">
        <v>2.9</v>
      </c>
      <c r="O85" s="6">
        <v>5.4623979979000001</v>
      </c>
    </row>
    <row r="86" spans="9:15" x14ac:dyDescent="0.3">
      <c r="K86" s="6">
        <v>4.42</v>
      </c>
      <c r="L86" s="6">
        <v>4.6454222693</v>
      </c>
      <c r="N86" s="6">
        <v>1.7</v>
      </c>
      <c r="O86" s="6">
        <v>5.2304489213999998</v>
      </c>
    </row>
    <row r="87" spans="9:15" x14ac:dyDescent="0.3">
      <c r="K87" s="6">
        <v>3.1</v>
      </c>
      <c r="L87" s="6">
        <v>4.4913616938000001</v>
      </c>
      <c r="N87" s="6">
        <v>3.33</v>
      </c>
      <c r="O87" s="6">
        <v>5.5224442334999999</v>
      </c>
    </row>
    <row r="88" spans="9:15" x14ac:dyDescent="0.3">
      <c r="K88" s="6">
        <v>3.35</v>
      </c>
      <c r="L88" s="6">
        <v>4.5250448069999996</v>
      </c>
      <c r="N88" s="6">
        <v>4.42</v>
      </c>
      <c r="O88" s="6">
        <v>5.6454222693</v>
      </c>
    </row>
    <row r="89" spans="9:15" x14ac:dyDescent="0.3">
      <c r="K89" s="6">
        <v>4.3</v>
      </c>
      <c r="L89" s="6">
        <v>4.6334684556000001</v>
      </c>
      <c r="N89" s="6">
        <v>3.2</v>
      </c>
      <c r="O89" s="6">
        <v>5.5051499783000004</v>
      </c>
    </row>
    <row r="90" spans="9:15" x14ac:dyDescent="0.3">
      <c r="K90" s="6">
        <v>3.2</v>
      </c>
      <c r="L90" s="6">
        <v>4.5051499783000004</v>
      </c>
      <c r="N90" s="6">
        <v>3.05</v>
      </c>
      <c r="O90" s="6">
        <v>5.4842998393000002</v>
      </c>
    </row>
    <row r="91" spans="9:15" x14ac:dyDescent="0.3">
      <c r="K91" s="6">
        <v>3.4</v>
      </c>
      <c r="L91" s="6">
        <v>4.5314789170000003</v>
      </c>
      <c r="N91" s="6">
        <v>2.5</v>
      </c>
      <c r="O91" s="6">
        <v>5.3979400087</v>
      </c>
    </row>
    <row r="92" spans="9:15" x14ac:dyDescent="0.3">
      <c r="K92" s="6">
        <v>3.6</v>
      </c>
      <c r="L92" s="6">
        <v>4.5563025008000002</v>
      </c>
      <c r="N92" s="6">
        <v>3.4</v>
      </c>
      <c r="O92" s="6">
        <v>5.5314789170000003</v>
      </c>
    </row>
    <row r="93" spans="9:15" x14ac:dyDescent="0.3">
      <c r="K93" s="6">
        <v>4.8</v>
      </c>
      <c r="L93" s="6">
        <v>4.6812412374000001</v>
      </c>
      <c r="N93" s="6">
        <v>3.6</v>
      </c>
      <c r="O93" s="6">
        <v>5.5563025008000002</v>
      </c>
    </row>
    <row r="94" spans="9:15" ht="16" x14ac:dyDescent="0.3">
      <c r="I94" s="22" t="s">
        <v>44</v>
      </c>
      <c r="J94" s="6" t="s">
        <v>142</v>
      </c>
      <c r="K94" s="6" t="s">
        <v>146</v>
      </c>
      <c r="M94" s="6" t="s">
        <v>149</v>
      </c>
    </row>
    <row r="95" spans="9:15" ht="16" x14ac:dyDescent="0.3">
      <c r="I95" s="8" t="s">
        <v>158</v>
      </c>
      <c r="K95" s="6">
        <v>6.18</v>
      </c>
      <c r="L95" s="6">
        <v>2.7909884750999998</v>
      </c>
      <c r="M95" s="8"/>
      <c r="N95" s="6" t="s">
        <v>146</v>
      </c>
    </row>
    <row r="96" spans="9:15" x14ac:dyDescent="0.3">
      <c r="K96" s="6">
        <v>2.5</v>
      </c>
      <c r="L96" s="6">
        <v>2.3979400087</v>
      </c>
      <c r="N96" s="6">
        <v>2.35</v>
      </c>
      <c r="O96" s="6">
        <v>2.3710678622999999</v>
      </c>
    </row>
    <row r="97" spans="8:15" x14ac:dyDescent="0.3">
      <c r="K97" s="6">
        <v>1.4</v>
      </c>
      <c r="L97" s="6">
        <v>2.1461280356999999</v>
      </c>
      <c r="M97" s="8"/>
      <c r="N97" s="6">
        <v>1.3</v>
      </c>
      <c r="O97" s="6">
        <v>2.1139433523000002</v>
      </c>
    </row>
    <row r="98" spans="8:15" x14ac:dyDescent="0.3">
      <c r="K98" s="6">
        <v>7</v>
      </c>
      <c r="L98" s="6">
        <v>2.8450980399999999</v>
      </c>
      <c r="N98" s="6">
        <v>1.6</v>
      </c>
      <c r="O98" s="6">
        <v>2.2041199827</v>
      </c>
    </row>
    <row r="99" spans="8:15" ht="16" x14ac:dyDescent="0.3">
      <c r="I99" s="8" t="s">
        <v>159</v>
      </c>
      <c r="J99" s="6" t="s">
        <v>142</v>
      </c>
      <c r="K99" s="6" t="s">
        <v>146</v>
      </c>
      <c r="M99" s="6" t="s">
        <v>149</v>
      </c>
      <c r="N99" s="6" t="s">
        <v>146</v>
      </c>
    </row>
    <row r="100" spans="8:15" x14ac:dyDescent="0.3">
      <c r="K100" s="6">
        <v>6.93</v>
      </c>
      <c r="L100" s="6">
        <v>2.8407332346</v>
      </c>
      <c r="N100" s="6">
        <v>9.09</v>
      </c>
      <c r="O100" s="6">
        <v>2.9106244049000001</v>
      </c>
    </row>
    <row r="101" spans="8:15" x14ac:dyDescent="0.3">
      <c r="K101" s="6">
        <v>4.5999999999999996</v>
      </c>
      <c r="L101" s="6">
        <v>2.6627578317</v>
      </c>
      <c r="N101" s="6">
        <v>3.8</v>
      </c>
      <c r="O101" s="6">
        <v>2.8129133566000002</v>
      </c>
    </row>
    <row r="102" spans="8:15" ht="16" x14ac:dyDescent="0.3">
      <c r="I102" s="8" t="s">
        <v>160</v>
      </c>
      <c r="J102" s="6" t="s">
        <v>142</v>
      </c>
      <c r="K102" s="6" t="s">
        <v>145</v>
      </c>
      <c r="M102" s="6" t="s">
        <v>149</v>
      </c>
      <c r="N102" s="6" t="s">
        <v>146</v>
      </c>
    </row>
    <row r="103" spans="8:15" x14ac:dyDescent="0.3">
      <c r="K103" s="6">
        <v>1.1499999999999999</v>
      </c>
      <c r="L103" s="6">
        <v>3.0606978404</v>
      </c>
      <c r="N103" s="6">
        <v>8.14</v>
      </c>
      <c r="O103" s="6">
        <v>2.9585638832000001</v>
      </c>
    </row>
    <row r="104" spans="8:15" x14ac:dyDescent="0.3">
      <c r="K104" s="6">
        <v>1</v>
      </c>
      <c r="L104" s="6">
        <v>3</v>
      </c>
      <c r="N104" s="6">
        <v>6.5</v>
      </c>
      <c r="O104" s="6">
        <v>2.5797835966</v>
      </c>
    </row>
    <row r="105" spans="8:15" x14ac:dyDescent="0.3">
      <c r="K105" s="6">
        <v>1.2</v>
      </c>
      <c r="L105" s="6">
        <v>3.0791812460000001</v>
      </c>
    </row>
    <row r="107" spans="8:15" x14ac:dyDescent="0.3">
      <c r="H107" s="7"/>
      <c r="I107" s="7"/>
    </row>
    <row r="108" spans="8:15" x14ac:dyDescent="0.3">
      <c r="H108" s="7"/>
      <c r="I108" s="7"/>
    </row>
    <row r="109" spans="8:15" x14ac:dyDescent="0.3">
      <c r="H109" s="7"/>
      <c r="I109" s="7"/>
    </row>
    <row r="110" spans="8:15" x14ac:dyDescent="0.3">
      <c r="H110" s="7"/>
      <c r="I110" s="7"/>
    </row>
    <row r="111" spans="8:15" x14ac:dyDescent="0.3">
      <c r="H111" s="7"/>
      <c r="I111" s="7"/>
    </row>
    <row r="112" spans="8:15" x14ac:dyDescent="0.3">
      <c r="H112" s="7"/>
      <c r="I112" s="7"/>
    </row>
    <row r="113" spans="8:14" x14ac:dyDescent="0.3">
      <c r="H113" s="7"/>
      <c r="I113" s="7"/>
    </row>
    <row r="114" spans="8:14" x14ac:dyDescent="0.3">
      <c r="H114" s="7"/>
      <c r="I114" s="7"/>
    </row>
    <row r="115" spans="8:14" x14ac:dyDescent="0.3">
      <c r="H115" s="7"/>
      <c r="I115" s="7"/>
    </row>
    <row r="116" spans="8:14" x14ac:dyDescent="0.3">
      <c r="H116" s="7"/>
      <c r="I116" s="7"/>
      <c r="N116" s="8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CF3BA-2814-4D40-AA75-6A5CD53EFCCF}">
  <dimension ref="A1:I36"/>
  <sheetViews>
    <sheetView workbookViewId="0">
      <selection activeCell="D12" sqref="D12"/>
    </sheetView>
  </sheetViews>
  <sheetFormatPr defaultRowHeight="14" x14ac:dyDescent="0.3"/>
  <cols>
    <col min="1" max="16384" width="8.6640625" style="2"/>
  </cols>
  <sheetData>
    <row r="1" spans="1:9" x14ac:dyDescent="0.3">
      <c r="A1" s="19" t="s">
        <v>140</v>
      </c>
      <c r="B1" s="2" t="s">
        <v>153</v>
      </c>
      <c r="C1" s="2" t="s">
        <v>97</v>
      </c>
      <c r="D1" s="2" t="s">
        <v>98</v>
      </c>
      <c r="E1" s="2" t="s">
        <v>141</v>
      </c>
      <c r="F1" s="1"/>
      <c r="G1" s="2" t="s">
        <v>153</v>
      </c>
      <c r="H1" s="2" t="s">
        <v>97</v>
      </c>
      <c r="I1" s="2" t="s">
        <v>98</v>
      </c>
    </row>
    <row r="2" spans="1:9" x14ac:dyDescent="0.3">
      <c r="A2" s="1" t="s">
        <v>0</v>
      </c>
      <c r="B2" s="2">
        <v>10240</v>
      </c>
      <c r="C2" s="1">
        <v>11010.5</v>
      </c>
      <c r="D2" s="1">
        <v>1070</v>
      </c>
      <c r="E2" s="2" t="s">
        <v>0</v>
      </c>
      <c r="F2" s="1" t="s">
        <v>45</v>
      </c>
      <c r="G2" s="11">
        <v>12300</v>
      </c>
      <c r="H2" s="2">
        <v>12100</v>
      </c>
      <c r="I2" s="2">
        <v>739</v>
      </c>
    </row>
    <row r="3" spans="1:9" x14ac:dyDescent="0.3">
      <c r="B3" s="2">
        <v>10300</v>
      </c>
      <c r="G3" s="11">
        <v>11111</v>
      </c>
    </row>
    <row r="4" spans="1:9" x14ac:dyDescent="0.3">
      <c r="B4" s="2">
        <v>12390</v>
      </c>
      <c r="G4" s="11">
        <v>12889</v>
      </c>
    </row>
    <row r="5" spans="1:9" x14ac:dyDescent="0.3">
      <c r="B5" s="2">
        <v>10510</v>
      </c>
    </row>
    <row r="6" spans="1:9" x14ac:dyDescent="0.3">
      <c r="B6" s="2">
        <v>12623</v>
      </c>
      <c r="E6" s="2" t="s">
        <v>0</v>
      </c>
      <c r="F6" s="1" t="s">
        <v>1</v>
      </c>
      <c r="G6" s="11">
        <v>11703</v>
      </c>
      <c r="H6" s="2">
        <v>11122</v>
      </c>
      <c r="I6" s="2">
        <v>478</v>
      </c>
    </row>
    <row r="7" spans="1:9" x14ac:dyDescent="0.3">
      <c r="B7" s="2">
        <v>10000</v>
      </c>
      <c r="G7" s="11">
        <v>10532</v>
      </c>
    </row>
    <row r="8" spans="1:9" x14ac:dyDescent="0.3">
      <c r="G8" s="11">
        <v>11133</v>
      </c>
    </row>
    <row r="9" spans="1:9" x14ac:dyDescent="0.3">
      <c r="A9" s="1" t="s">
        <v>95</v>
      </c>
      <c r="B9" s="2">
        <v>4145</v>
      </c>
      <c r="C9" s="1">
        <v>4690</v>
      </c>
      <c r="D9" s="1">
        <v>580</v>
      </c>
    </row>
    <row r="10" spans="1:9" x14ac:dyDescent="0.3">
      <c r="B10" s="2">
        <v>4103</v>
      </c>
      <c r="E10" s="2" t="s">
        <v>0</v>
      </c>
      <c r="F10" s="1" t="s">
        <v>2</v>
      </c>
      <c r="G10" s="11">
        <v>6667</v>
      </c>
      <c r="H10" s="2">
        <v>7400</v>
      </c>
      <c r="I10" s="2">
        <v>594</v>
      </c>
    </row>
    <row r="11" spans="1:9" x14ac:dyDescent="0.3">
      <c r="B11" s="2">
        <v>5437</v>
      </c>
      <c r="G11" s="11">
        <v>7410</v>
      </c>
    </row>
    <row r="12" spans="1:9" x14ac:dyDescent="0.3">
      <c r="B12" s="2">
        <v>5075</v>
      </c>
      <c r="G12" s="11">
        <v>8123</v>
      </c>
    </row>
    <row r="13" spans="1:9" x14ac:dyDescent="0.3">
      <c r="F13" s="1"/>
    </row>
    <row r="14" spans="1:9" x14ac:dyDescent="0.3">
      <c r="E14" s="2" t="s">
        <v>95</v>
      </c>
      <c r="F14" s="1" t="s">
        <v>45</v>
      </c>
      <c r="G14" s="2">
        <v>10102</v>
      </c>
      <c r="H14" s="2">
        <v>9310</v>
      </c>
      <c r="I14" s="2">
        <v>454</v>
      </c>
    </row>
    <row r="15" spans="1:9" x14ac:dyDescent="0.3">
      <c r="G15" s="2">
        <v>9607</v>
      </c>
    </row>
    <row r="16" spans="1:9" x14ac:dyDescent="0.3">
      <c r="G16" s="2">
        <v>8634</v>
      </c>
    </row>
    <row r="17" spans="5:9" x14ac:dyDescent="0.3">
      <c r="G17" s="2">
        <v>9328</v>
      </c>
    </row>
    <row r="18" spans="5:9" x14ac:dyDescent="0.3">
      <c r="G18" s="2">
        <v>9441</v>
      </c>
    </row>
    <row r="19" spans="5:9" x14ac:dyDescent="0.3">
      <c r="G19" s="2">
        <v>9253</v>
      </c>
    </row>
    <row r="20" spans="5:9" x14ac:dyDescent="0.3">
      <c r="G20" s="2">
        <v>8807</v>
      </c>
    </row>
    <row r="22" spans="5:9" x14ac:dyDescent="0.3">
      <c r="E22" s="2" t="s">
        <v>95</v>
      </c>
      <c r="F22" s="1" t="s">
        <v>1</v>
      </c>
      <c r="G22" s="2">
        <v>6380</v>
      </c>
      <c r="H22" s="2">
        <v>5974</v>
      </c>
      <c r="I22" s="2">
        <v>632</v>
      </c>
    </row>
    <row r="23" spans="5:9" x14ac:dyDescent="0.3">
      <c r="G23" s="2">
        <v>5204</v>
      </c>
    </row>
    <row r="24" spans="5:9" x14ac:dyDescent="0.3">
      <c r="G24" s="2">
        <v>6241</v>
      </c>
    </row>
    <row r="25" spans="5:9" x14ac:dyDescent="0.3">
      <c r="G25" s="2">
        <v>5676</v>
      </c>
    </row>
    <row r="26" spans="5:9" x14ac:dyDescent="0.3">
      <c r="G26" s="2">
        <v>5392</v>
      </c>
    </row>
    <row r="27" spans="5:9" x14ac:dyDescent="0.3">
      <c r="G27" s="2">
        <v>7194</v>
      </c>
    </row>
    <row r="28" spans="5:9" x14ac:dyDescent="0.3">
      <c r="G28" s="2">
        <v>5734</v>
      </c>
    </row>
    <row r="30" spans="5:9" x14ac:dyDescent="0.3">
      <c r="E30" s="2" t="s">
        <v>95</v>
      </c>
      <c r="F30" s="1" t="s">
        <v>2</v>
      </c>
      <c r="G30" s="2">
        <v>4901</v>
      </c>
      <c r="H30" s="2">
        <v>4574</v>
      </c>
      <c r="I30" s="2">
        <v>763</v>
      </c>
    </row>
    <row r="31" spans="5:9" x14ac:dyDescent="0.3">
      <c r="G31" s="2">
        <v>3649</v>
      </c>
    </row>
    <row r="32" spans="5:9" x14ac:dyDescent="0.3">
      <c r="G32" s="2">
        <v>4001</v>
      </c>
    </row>
    <row r="33" spans="7:7" x14ac:dyDescent="0.3">
      <c r="G33" s="2">
        <v>5720</v>
      </c>
    </row>
    <row r="34" spans="7:7" x14ac:dyDescent="0.3">
      <c r="G34" s="2">
        <v>5461</v>
      </c>
    </row>
    <row r="35" spans="7:7" x14ac:dyDescent="0.3">
      <c r="G35" s="2">
        <v>3741</v>
      </c>
    </row>
    <row r="36" spans="7:7" x14ac:dyDescent="0.3">
      <c r="G36" s="2">
        <v>4547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growth curve</vt:lpstr>
      <vt:lpstr>Antibiotic susceptibility</vt:lpstr>
      <vt:lpstr>Cell apoptosis</vt:lpstr>
      <vt:lpstr>Fish survival after challenge</vt:lpstr>
      <vt:lpstr>Bacterial loads in tissues</vt:lpstr>
      <vt:lpstr>Cell invasion and survival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47373414@qq.com</cp:lastModifiedBy>
  <dcterms:created xsi:type="dcterms:W3CDTF">2024-12-18T12:55:53Z</dcterms:created>
  <dcterms:modified xsi:type="dcterms:W3CDTF">2024-12-19T07:41:44Z</dcterms:modified>
</cp:coreProperties>
</file>