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UR_OneDrive_backup\phd_n.bassetti_backup\Chapter_2\2_raw_data\5_Eddie_coevolution\"/>
    </mc:Choice>
  </mc:AlternateContent>
  <xr:revisionPtr revIDLastSave="0" documentId="13_ncr:1_{CFE671DC-925C-4FAD-9D26-0EBEBB157CCE}" xr6:coauthVersionLast="47" xr6:coauthVersionMax="47" xr10:uidLastSave="{00000000-0000-0000-0000-000000000000}"/>
  <bookViews>
    <workbookView xWindow="795" yWindow="0" windowWidth="21600" windowHeight="15600" xr2:uid="{E94B4BA1-765E-4476-A8CA-343D6EF2F8C3}"/>
  </bookViews>
  <sheets>
    <sheet name="Blad1" sheetId="1" r:id="rId1"/>
    <sheet name="R_export_data" sheetId="2" r:id="rId2"/>
  </sheets>
  <externalReferences>
    <externalReference r:id="rId3"/>
  </externalReferences>
  <definedNames>
    <definedName name="_xlnm._FilterDatabase" localSheetId="1" hidden="1">R_export_data!$A$1:$A$1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" i="1" l="1"/>
  <c r="N3" i="1"/>
  <c r="O3" i="1" s="1"/>
  <c r="Q3" i="1" s="1"/>
  <c r="O13" i="1"/>
  <c r="M5" i="1"/>
  <c r="L5" i="1"/>
  <c r="M3" i="1"/>
  <c r="H3" i="1"/>
  <c r="P15" i="1"/>
  <c r="O15" i="1"/>
  <c r="G13" i="1"/>
  <c r="M13" i="1"/>
  <c r="J3" i="1"/>
  <c r="G3" i="1" l="1"/>
  <c r="L3" i="1" l="1"/>
  <c r="L85" i="1" l="1"/>
  <c r="L83" i="1"/>
  <c r="L81" i="1"/>
  <c r="L79" i="1"/>
  <c r="L77" i="1"/>
  <c r="L75" i="1"/>
  <c r="L73" i="1"/>
  <c r="L71" i="1"/>
  <c r="L69" i="1"/>
  <c r="L67" i="1"/>
  <c r="L65" i="1"/>
  <c r="L63" i="1"/>
  <c r="L61" i="1"/>
  <c r="L59" i="1"/>
  <c r="L57" i="1"/>
  <c r="L55" i="1"/>
  <c r="L53" i="1"/>
  <c r="L51" i="1"/>
  <c r="L49" i="1"/>
  <c r="L47" i="1"/>
  <c r="L45" i="1"/>
  <c r="L43" i="1"/>
  <c r="L41" i="1"/>
  <c r="L39" i="1"/>
  <c r="L37" i="1"/>
  <c r="L35" i="1"/>
  <c r="L33" i="1"/>
  <c r="L31" i="1"/>
  <c r="L29" i="1"/>
  <c r="L27" i="1"/>
  <c r="L25" i="1"/>
  <c r="L23" i="1"/>
  <c r="L21" i="1"/>
  <c r="L19" i="1"/>
  <c r="L17" i="1"/>
  <c r="L15" i="1"/>
  <c r="L13" i="1"/>
  <c r="L9" i="1"/>
  <c r="L7" i="1"/>
  <c r="L11" i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9" i="1"/>
  <c r="G11" i="1"/>
  <c r="G7" i="1"/>
  <c r="G5" i="1"/>
  <c r="J85" i="1"/>
  <c r="M85" i="1" s="1"/>
  <c r="J83" i="1"/>
  <c r="J81" i="1"/>
  <c r="J79" i="1"/>
  <c r="J77" i="1"/>
  <c r="J75" i="1"/>
  <c r="J73" i="1"/>
  <c r="J71" i="1"/>
  <c r="J69" i="1"/>
  <c r="J67" i="1"/>
  <c r="J65" i="1"/>
  <c r="J63" i="1"/>
  <c r="J61" i="1"/>
  <c r="J59" i="1"/>
  <c r="J57" i="1"/>
  <c r="M57" i="1" s="1"/>
  <c r="J55" i="1"/>
  <c r="J53" i="1"/>
  <c r="J51" i="1"/>
  <c r="J49" i="1"/>
  <c r="J47" i="1"/>
  <c r="J45" i="1"/>
  <c r="J43" i="1"/>
  <c r="J41" i="1"/>
  <c r="J39" i="1"/>
  <c r="J37" i="1"/>
  <c r="J35" i="1"/>
  <c r="J33" i="1"/>
  <c r="J21" i="1"/>
  <c r="J19" i="1"/>
  <c r="J17" i="1"/>
  <c r="J15" i="1"/>
  <c r="J13" i="1"/>
  <c r="J9" i="1"/>
  <c r="J7" i="1"/>
  <c r="M7" i="1" s="1"/>
  <c r="J5" i="1"/>
  <c r="J31" i="1"/>
  <c r="J29" i="1"/>
  <c r="J27" i="1"/>
  <c r="J25" i="1"/>
  <c r="J23" i="1"/>
  <c r="J11" i="1"/>
  <c r="O57" i="1" l="1"/>
  <c r="M47" i="1"/>
  <c r="O47" i="1" s="1"/>
  <c r="M9" i="1"/>
  <c r="M19" i="1"/>
  <c r="O19" i="1" s="1"/>
  <c r="O85" i="1"/>
  <c r="M49" i="1"/>
  <c r="O49" i="1" s="1"/>
  <c r="O9" i="1"/>
  <c r="O7" i="1"/>
  <c r="M25" i="1"/>
  <c r="O25" i="1" s="1"/>
  <c r="M81" i="1"/>
  <c r="O81" i="1" s="1"/>
  <c r="M65" i="1"/>
  <c r="O65" i="1" s="1"/>
  <c r="M67" i="1"/>
  <c r="O67" i="1" s="1"/>
  <c r="M55" i="1"/>
  <c r="O55" i="1" s="1"/>
  <c r="M35" i="1"/>
  <c r="O35" i="1" s="1"/>
  <c r="M37" i="1"/>
  <c r="O37" i="1" s="1"/>
  <c r="M39" i="1"/>
  <c r="O39" i="1" s="1"/>
  <c r="M17" i="1"/>
  <c r="O17" i="1" s="1"/>
  <c r="M23" i="1"/>
  <c r="O23" i="1" s="1"/>
  <c r="M79" i="1"/>
  <c r="O79" i="1" s="1"/>
  <c r="P79" i="1" s="1"/>
  <c r="M59" i="1"/>
  <c r="O59" i="1" s="1"/>
  <c r="M77" i="1"/>
  <c r="O77" i="1" s="1"/>
  <c r="M15" i="1"/>
  <c r="M33" i="1"/>
  <c r="O33" i="1" s="1"/>
  <c r="M53" i="1"/>
  <c r="O53" i="1" s="1"/>
  <c r="M21" i="1"/>
  <c r="O21" i="1" s="1"/>
  <c r="M27" i="1"/>
  <c r="O27" i="1" s="1"/>
  <c r="M43" i="1"/>
  <c r="M61" i="1"/>
  <c r="O61" i="1" s="1"/>
  <c r="M71" i="1"/>
  <c r="O71" i="1" s="1"/>
  <c r="P71" i="1" s="1"/>
  <c r="M41" i="1"/>
  <c r="O41" i="1" s="1"/>
  <c r="M31" i="1"/>
  <c r="O31" i="1" s="1"/>
  <c r="M11" i="1"/>
  <c r="M29" i="1"/>
  <c r="O29" i="1" s="1"/>
  <c r="M63" i="1"/>
  <c r="O63" i="1" s="1"/>
  <c r="M75" i="1"/>
  <c r="O75" i="1" s="1"/>
  <c r="M83" i="1"/>
  <c r="O83" i="1" s="1"/>
  <c r="M45" i="1"/>
  <c r="M51" i="1"/>
  <c r="O51" i="1" s="1"/>
  <c r="P51" i="1" s="1"/>
  <c r="M69" i="1"/>
  <c r="O69" i="1" s="1"/>
  <c r="M73" i="1"/>
  <c r="O73" i="1" s="1"/>
  <c r="P33" i="1" l="1"/>
  <c r="P23" i="1"/>
  <c r="Q13" i="1"/>
  <c r="P13" i="1"/>
  <c r="P61" i="1"/>
  <c r="O11" i="1"/>
  <c r="P3" i="1" s="1"/>
  <c r="R79" i="1"/>
  <c r="Q79" i="1"/>
  <c r="O45" i="1"/>
  <c r="R13" i="1"/>
  <c r="Q61" i="1"/>
  <c r="R33" i="1"/>
  <c r="O43" i="1"/>
  <c r="P43" i="1" s="1"/>
  <c r="Q71" i="1"/>
  <c r="R71" i="1"/>
  <c r="R61" i="1"/>
  <c r="Q33" i="1"/>
  <c r="R51" i="1"/>
  <c r="Q51" i="1"/>
  <c r="R23" i="1"/>
  <c r="Q23" i="1"/>
  <c r="R3" i="1" l="1"/>
  <c r="R43" i="1"/>
  <c r="Q43" i="1"/>
</calcChain>
</file>

<file path=xl/sharedStrings.xml><?xml version="1.0" encoding="utf-8"?>
<sst xmlns="http://schemas.openxmlformats.org/spreadsheetml/2006/main" count="380" uniqueCount="86">
  <si>
    <t>Info</t>
  </si>
  <si>
    <t>Genotype</t>
  </si>
  <si>
    <t>Sample</t>
  </si>
  <si>
    <t>TREATMENT</t>
  </si>
  <si>
    <t>Ct PR-1</t>
  </si>
  <si>
    <t>Mean each sample PR-1</t>
  </si>
  <si>
    <t>Mean Ct T0 PR-1</t>
  </si>
  <si>
    <t>Ct GAPDH</t>
  </si>
  <si>
    <t>Mean each sample GAPDH</t>
  </si>
  <si>
    <t>Ct ACT-2</t>
  </si>
  <si>
    <t>Mean each sample ACT-2</t>
  </si>
  <si>
    <t>Nfactor</t>
  </si>
  <si>
    <t>Mean n factor</t>
  </si>
  <si>
    <t>ΔΔ-Ct PR-1</t>
  </si>
  <si>
    <t>Mean</t>
  </si>
  <si>
    <t>St. Error</t>
  </si>
  <si>
    <t/>
  </si>
  <si>
    <t>IRC1</t>
  </si>
  <si>
    <t>IRC2</t>
  </si>
  <si>
    <t>IRC3</t>
  </si>
  <si>
    <t>SF48</t>
  </si>
  <si>
    <t>CTRL_A</t>
  </si>
  <si>
    <t>buffer</t>
  </si>
  <si>
    <t>CTRL_B</t>
  </si>
  <si>
    <t>CTRL_C</t>
  </si>
  <si>
    <t>CTRL_D</t>
  </si>
  <si>
    <t>CTRL_E</t>
  </si>
  <si>
    <t>An_A</t>
  </si>
  <si>
    <t>An_B</t>
  </si>
  <si>
    <t>An_C</t>
  </si>
  <si>
    <t>An_D</t>
  </si>
  <si>
    <t>An_E</t>
  </si>
  <si>
    <t>Anthocaris cardamines</t>
  </si>
  <si>
    <t>Gr_A</t>
  </si>
  <si>
    <t>Gr_B</t>
  </si>
  <si>
    <t>Gr_C</t>
  </si>
  <si>
    <t>Gr_D</t>
  </si>
  <si>
    <t>Gr_E</t>
  </si>
  <si>
    <t>Gonepteryx rhamni</t>
  </si>
  <si>
    <t>Ap_A</t>
  </si>
  <si>
    <t>Aporia crataegi</t>
  </si>
  <si>
    <t>Ap_B</t>
  </si>
  <si>
    <t>Ap_C</t>
  </si>
  <si>
    <t>Ap_D</t>
  </si>
  <si>
    <t>Ap_E</t>
  </si>
  <si>
    <t>Pm_A</t>
  </si>
  <si>
    <t>Pm_B</t>
  </si>
  <si>
    <t>Pm_C</t>
  </si>
  <si>
    <t>Pm_E</t>
  </si>
  <si>
    <t>Pieris mannii</t>
  </si>
  <si>
    <t>Mb_A</t>
  </si>
  <si>
    <t>Mb_B</t>
  </si>
  <si>
    <t>Mb_C</t>
  </si>
  <si>
    <t>Mb_D</t>
  </si>
  <si>
    <t>Mb_E</t>
  </si>
  <si>
    <t xml:space="preserve">Mamestra brassicae </t>
  </si>
  <si>
    <t>Pr_A</t>
  </si>
  <si>
    <t>Pr_B</t>
  </si>
  <si>
    <t>Pr_C</t>
  </si>
  <si>
    <t>Pr_D</t>
  </si>
  <si>
    <t>Pr_E</t>
  </si>
  <si>
    <t>Pieris rapae</t>
  </si>
  <si>
    <t>Px_A</t>
  </si>
  <si>
    <t>Px_B</t>
  </si>
  <si>
    <t>Px_C</t>
  </si>
  <si>
    <t>Px_D</t>
  </si>
  <si>
    <t>Co_B</t>
  </si>
  <si>
    <t>Co_C</t>
  </si>
  <si>
    <t>Co_D</t>
  </si>
  <si>
    <t>Co_E</t>
  </si>
  <si>
    <t>Plutella xylostella</t>
  </si>
  <si>
    <t>Colias sp.</t>
  </si>
  <si>
    <t>Species</t>
  </si>
  <si>
    <t>Relative_exp</t>
  </si>
  <si>
    <t>A.cardamines</t>
  </si>
  <si>
    <t>G.rhamni</t>
  </si>
  <si>
    <t>A.crataegi</t>
  </si>
  <si>
    <t>P.mannii</t>
  </si>
  <si>
    <t xml:space="preserve">M.brassicae </t>
  </si>
  <si>
    <t>P.rapae</t>
  </si>
  <si>
    <t>P.xylostella</t>
  </si>
  <si>
    <t>Colias_sp.</t>
  </si>
  <si>
    <t>Median</t>
  </si>
  <si>
    <t>GOI</t>
  </si>
  <si>
    <t>HOUSEKEEPING 1</t>
  </si>
  <si>
    <t>HOUSEKEEPING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</si>
</sst>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.00;\-###0.00"/>
    <numFmt numFmtId="165" formatCode="0.000000000000_);\(0.000000000000\)"/>
    <numFmt numFmtId="166" formatCode="0.00000000000000_);\(0.00000000000000\)"/>
    <numFmt numFmtId="167" formatCode="0.000_);\(0.000\)"/>
  </numFmts>
  <fonts count="4" x14ac:knownFonts="1"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8.25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164" fontId="1" fillId="0" borderId="2" xfId="0" applyNumberFormat="1" applyFont="1" applyBorder="1" applyAlignment="1" applyProtection="1">
      <alignment vertical="top"/>
      <protection locked="0"/>
    </xf>
    <xf numFmtId="0" fontId="1" fillId="0" borderId="2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4" xfId="0" applyFont="1" applyBorder="1" applyAlignment="1" applyProtection="1">
      <alignment vertical="top"/>
      <protection locked="0"/>
    </xf>
    <xf numFmtId="0" fontId="1" fillId="0" borderId="0" xfId="0" applyFont="1" applyAlignment="1">
      <alignment vertical="center"/>
    </xf>
    <xf numFmtId="0" fontId="1" fillId="0" borderId="6" xfId="0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vertical="top"/>
      <protection locked="0"/>
    </xf>
    <xf numFmtId="0" fontId="1" fillId="0" borderId="7" xfId="0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0" fontId="3" fillId="0" borderId="0" xfId="0" applyFont="1" applyAlignment="1" applyProtection="1">
      <alignment vertical="top"/>
      <protection locked="0"/>
    </xf>
    <xf numFmtId="0" fontId="3" fillId="0" borderId="4" xfId="0" applyFont="1" applyBorder="1" applyAlignment="1" applyProtection="1">
      <alignment vertical="top"/>
      <protection locked="0"/>
    </xf>
    <xf numFmtId="49" fontId="3" fillId="0" borderId="0" xfId="0" applyNumberFormat="1" applyFont="1" applyAlignment="1">
      <alignment vertical="center"/>
    </xf>
    <xf numFmtId="0" fontId="3" fillId="0" borderId="7" xfId="0" applyFont="1" applyBorder="1" applyAlignment="1" applyProtection="1">
      <alignment vertical="top"/>
      <protection locked="0"/>
    </xf>
    <xf numFmtId="0" fontId="3" fillId="0" borderId="2" xfId="0" applyFont="1" applyBorder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2" borderId="7" xfId="0" applyFont="1" applyFill="1" applyBorder="1" applyAlignment="1" applyProtection="1">
      <alignment vertical="top"/>
      <protection locked="0"/>
    </xf>
    <xf numFmtId="2" fontId="3" fillId="0" borderId="0" xfId="0" applyNumberFormat="1" applyFont="1" applyAlignment="1">
      <alignment vertical="center"/>
    </xf>
    <xf numFmtId="2" fontId="3" fillId="0" borderId="7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1" fillId="2" borderId="7" xfId="0" applyFont="1" applyFill="1" applyBorder="1" applyAlignment="1" applyProtection="1">
      <alignment vertical="top"/>
      <protection locked="0"/>
    </xf>
    <xf numFmtId="2" fontId="3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5" fontId="1" fillId="0" borderId="0" xfId="0" applyNumberFormat="1" applyFont="1" applyAlignment="1" applyProtection="1">
      <alignment vertical="top"/>
      <protection locked="0"/>
    </xf>
    <xf numFmtId="166" fontId="1" fillId="0" borderId="2" xfId="0" applyNumberFormat="1" applyFont="1" applyBorder="1" applyAlignment="1" applyProtection="1">
      <alignment vertical="top"/>
      <protection locked="0"/>
    </xf>
    <xf numFmtId="166" fontId="1" fillId="0" borderId="0" xfId="0" applyNumberFormat="1" applyFont="1" applyAlignment="1" applyProtection="1">
      <alignment vertical="top"/>
      <protection locked="0"/>
    </xf>
    <xf numFmtId="167" fontId="1" fillId="0" borderId="2" xfId="0" applyNumberFormat="1" applyFont="1" applyBorder="1" applyAlignment="1" applyProtection="1">
      <alignment vertical="top"/>
      <protection locked="0"/>
    </xf>
    <xf numFmtId="167" fontId="3" fillId="0" borderId="2" xfId="0" applyNumberFormat="1" applyFont="1" applyBorder="1" applyAlignment="1">
      <alignment vertical="center"/>
    </xf>
    <xf numFmtId="167" fontId="3" fillId="0" borderId="3" xfId="0" quotePrefix="1" applyNumberFormat="1" applyFont="1" applyBorder="1" applyAlignment="1" applyProtection="1">
      <alignment vertical="top"/>
      <protection locked="0"/>
    </xf>
    <xf numFmtId="167" fontId="1" fillId="0" borderId="0" xfId="0" applyNumberFormat="1" applyFont="1" applyAlignment="1" applyProtection="1">
      <alignment vertical="top"/>
      <protection locked="0"/>
    </xf>
    <xf numFmtId="167" fontId="3" fillId="0" borderId="0" xfId="0" applyNumberFormat="1" applyFont="1" applyAlignment="1">
      <alignment vertical="center"/>
    </xf>
    <xf numFmtId="167" fontId="3" fillId="0" borderId="5" xfId="0" quotePrefix="1" applyNumberFormat="1" applyFont="1" applyBorder="1" applyAlignment="1" applyProtection="1">
      <alignment vertical="top"/>
      <protection locked="0"/>
    </xf>
    <xf numFmtId="167" fontId="3" fillId="0" borderId="0" xfId="0" applyNumberFormat="1" applyFont="1" applyAlignment="1" applyProtection="1">
      <alignment vertical="top"/>
      <protection locked="0"/>
    </xf>
    <xf numFmtId="167" fontId="1" fillId="0" borderId="0" xfId="0" applyNumberFormat="1" applyFont="1" applyAlignment="1">
      <alignment vertical="center"/>
    </xf>
    <xf numFmtId="167" fontId="1" fillId="0" borderId="5" xfId="0" applyNumberFormat="1" applyFont="1" applyBorder="1" applyAlignment="1" applyProtection="1">
      <alignment vertical="top"/>
      <protection locked="0"/>
    </xf>
    <xf numFmtId="167" fontId="1" fillId="0" borderId="7" xfId="0" applyNumberFormat="1" applyFont="1" applyBorder="1" applyAlignment="1">
      <alignment vertical="center"/>
    </xf>
    <xf numFmtId="167" fontId="1" fillId="0" borderId="8" xfId="0" applyNumberFormat="1" applyFont="1" applyBorder="1" applyAlignment="1" applyProtection="1">
      <alignment vertical="top"/>
      <protection locked="0"/>
    </xf>
    <xf numFmtId="167" fontId="1" fillId="0" borderId="5" xfId="0" applyNumberFormat="1" applyFont="1" applyBorder="1" applyAlignment="1">
      <alignment vertical="center"/>
    </xf>
    <xf numFmtId="167" fontId="1" fillId="0" borderId="2" xfId="0" applyNumberFormat="1" applyFont="1" applyBorder="1" applyAlignment="1">
      <alignment vertical="center"/>
    </xf>
    <xf numFmtId="167" fontId="3" fillId="0" borderId="5" xfId="0" applyNumberFormat="1" applyFont="1" applyBorder="1" applyAlignment="1" applyProtection="1">
      <alignment vertical="top"/>
      <protection locked="0"/>
    </xf>
    <xf numFmtId="2" fontId="1" fillId="0" borderId="2" xfId="0" applyNumberFormat="1" applyFont="1" applyBorder="1" applyAlignment="1" applyProtection="1">
      <alignment vertical="top"/>
      <protection locked="0"/>
    </xf>
    <xf numFmtId="2" fontId="1" fillId="0" borderId="0" xfId="0" applyNumberFormat="1" applyFont="1" applyAlignment="1" applyProtection="1">
      <alignment vertical="top"/>
      <protection locked="0"/>
    </xf>
    <xf numFmtId="2" fontId="1" fillId="0" borderId="7" xfId="0" applyNumberFormat="1" applyFont="1" applyBorder="1" applyAlignment="1" applyProtection="1">
      <alignment vertical="top"/>
      <protection locked="0"/>
    </xf>
    <xf numFmtId="2" fontId="3" fillId="0" borderId="0" xfId="0" applyNumberFormat="1" applyFont="1" applyAlignment="1" applyProtection="1">
      <alignment vertical="top"/>
      <protection locked="0"/>
    </xf>
    <xf numFmtId="2" fontId="1" fillId="0" borderId="7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166" fontId="3" fillId="0" borderId="0" xfId="0" applyNumberFormat="1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ageningenur4-my.sharepoint.com/personal/niccolo_bassetti_wur_nl/Documents/1_Data/0_Eddie_coevolution/Brapa_L58_RO18_GeneExpres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"/>
      <sheetName val="Run Information"/>
      <sheetName val="PR-1"/>
      <sheetName val="BraLR031574"/>
      <sheetName val="Bra005956"/>
      <sheetName val="Bra03789"/>
    </sheetNames>
    <sheetDataSet>
      <sheetData sheetId="0"/>
      <sheetData sheetId="1"/>
      <sheetData sheetId="2">
        <row r="2">
          <cell r="E2" t="str">
            <v>TREATMENT</v>
          </cell>
        </row>
        <row r="4">
          <cell r="P4" t="str">
            <v/>
          </cell>
        </row>
        <row r="5">
          <cell r="P5" t="str">
            <v/>
          </cell>
        </row>
        <row r="6">
          <cell r="P6" t="str">
            <v/>
          </cell>
        </row>
        <row r="8">
          <cell r="P8" t="str">
            <v/>
          </cell>
        </row>
        <row r="9">
          <cell r="P9" t="str">
            <v/>
          </cell>
        </row>
        <row r="10">
          <cell r="P10" t="str">
            <v/>
          </cell>
        </row>
        <row r="11">
          <cell r="P11" t="str">
            <v/>
          </cell>
        </row>
        <row r="12">
          <cell r="P12" t="str">
            <v/>
          </cell>
        </row>
        <row r="13">
          <cell r="P13" t="str">
            <v/>
          </cell>
        </row>
        <row r="14">
          <cell r="P14" t="str">
            <v/>
          </cell>
        </row>
        <row r="16">
          <cell r="P16" t="str">
            <v/>
          </cell>
        </row>
        <row r="17">
          <cell r="P17" t="str">
            <v/>
          </cell>
        </row>
        <row r="18">
          <cell r="P18" t="str">
            <v/>
          </cell>
        </row>
        <row r="19">
          <cell r="P19" t="str">
            <v/>
          </cell>
        </row>
        <row r="20">
          <cell r="P20" t="str">
            <v/>
          </cell>
        </row>
        <row r="21">
          <cell r="P21" t="str">
            <v/>
          </cell>
        </row>
        <row r="22">
          <cell r="P22" t="str">
            <v/>
          </cell>
        </row>
        <row r="23">
          <cell r="P23" t="str">
            <v/>
          </cell>
        </row>
        <row r="24">
          <cell r="P24" t="str">
            <v/>
          </cell>
        </row>
        <row r="25">
          <cell r="P25" t="str">
            <v/>
          </cell>
        </row>
        <row r="26">
          <cell r="P26" t="str">
            <v/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32089-5C7E-4FEE-9BE3-C8AA06301D60}">
  <dimension ref="A1:X96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O3" sqref="O3"/>
    </sheetView>
  </sheetViews>
  <sheetFormatPr defaultColWidth="8" defaultRowHeight="10.5" x14ac:dyDescent="0.25"/>
  <cols>
    <col min="1" max="1" width="8" style="1"/>
    <col min="2" max="2" width="14.28515625" style="1" customWidth="1"/>
    <col min="3" max="3" width="8.7109375" style="1" bestFit="1" customWidth="1"/>
    <col min="4" max="4" width="7.42578125" style="1" bestFit="1" customWidth="1"/>
    <col min="5" max="5" width="12.7109375" style="1" customWidth="1"/>
    <col min="6" max="6" width="10.42578125" style="1" bestFit="1" customWidth="1"/>
    <col min="7" max="7" width="21.28515625" style="1" bestFit="1" customWidth="1"/>
    <col min="8" max="8" width="17.28515625" style="1" bestFit="1" customWidth="1"/>
    <col min="9" max="9" width="9.42578125" style="1" bestFit="1" customWidth="1"/>
    <col min="10" max="10" width="20.28515625" style="1" bestFit="1" customWidth="1"/>
    <col min="11" max="11" width="10.85546875" style="1" bestFit="1" customWidth="1"/>
    <col min="12" max="12" width="22.42578125" style="1" bestFit="1" customWidth="1"/>
    <col min="13" max="13" width="14.85546875" style="1" bestFit="1" customWidth="1"/>
    <col min="14" max="14" width="12.42578125" style="1" bestFit="1" customWidth="1"/>
    <col min="15" max="15" width="15.28515625" style="1" bestFit="1" customWidth="1"/>
    <col min="16" max="16" width="15.42578125" style="34" bestFit="1" customWidth="1"/>
    <col min="17" max="17" width="18" style="34" bestFit="1" customWidth="1"/>
    <col min="18" max="18" width="17.140625" style="34" bestFit="1" customWidth="1"/>
    <col min="19" max="19" width="8" style="1"/>
    <col min="20" max="20" width="10.42578125" style="1" bestFit="1" customWidth="1"/>
    <col min="21" max="23" width="8" style="1"/>
    <col min="24" max="24" width="10.42578125" style="1" bestFit="1" customWidth="1"/>
    <col min="25" max="16384" width="8" style="1"/>
  </cols>
  <sheetData>
    <row r="1" spans="1:23" x14ac:dyDescent="0.25">
      <c r="F1" s="52" t="s">
        <v>83</v>
      </c>
      <c r="G1" s="52"/>
      <c r="H1" s="52"/>
      <c r="I1" s="52" t="s">
        <v>84</v>
      </c>
      <c r="J1" s="52"/>
      <c r="K1" s="52" t="s">
        <v>85</v>
      </c>
      <c r="L1" s="52"/>
      <c r="P1" s="1"/>
      <c r="Q1" s="1"/>
      <c r="R1" s="1"/>
    </row>
    <row r="2" spans="1:23" ht="11.25" thickBot="1" x14ac:dyDescent="0.3">
      <c r="A2" s="25"/>
      <c r="B2" s="21" t="s">
        <v>0</v>
      </c>
      <c r="C2" s="21" t="s">
        <v>1</v>
      </c>
      <c r="D2" s="21" t="s">
        <v>2</v>
      </c>
      <c r="E2" s="21" t="s">
        <v>3</v>
      </c>
      <c r="F2" s="21" t="s">
        <v>4</v>
      </c>
      <c r="G2" s="21" t="s">
        <v>5</v>
      </c>
      <c r="H2" s="21" t="s">
        <v>6</v>
      </c>
      <c r="I2" s="21" t="s">
        <v>7</v>
      </c>
      <c r="J2" s="21" t="s">
        <v>8</v>
      </c>
      <c r="K2" s="21" t="s">
        <v>9</v>
      </c>
      <c r="L2" s="21" t="s">
        <v>10</v>
      </c>
      <c r="M2" s="21" t="s">
        <v>11</v>
      </c>
      <c r="N2" s="21" t="s">
        <v>12</v>
      </c>
      <c r="O2" s="21" t="s">
        <v>13</v>
      </c>
      <c r="P2" s="21" t="s">
        <v>82</v>
      </c>
      <c r="Q2" s="21" t="s">
        <v>14</v>
      </c>
      <c r="R2" s="21" t="s">
        <v>15</v>
      </c>
    </row>
    <row r="3" spans="1:23" x14ac:dyDescent="0.25">
      <c r="A3" s="2"/>
      <c r="B3" s="3"/>
      <c r="C3" s="3" t="s">
        <v>20</v>
      </c>
      <c r="D3" s="17" t="s">
        <v>21</v>
      </c>
      <c r="E3" s="17" t="s">
        <v>22</v>
      </c>
      <c r="F3" s="26">
        <v>27.749016476406201</v>
      </c>
      <c r="G3" s="4">
        <f>AVERAGE(F3:F4)</f>
        <v>27.5837406770451</v>
      </c>
      <c r="H3" s="45">
        <f>AVERAGE(G3:G12)</f>
        <v>27.940915507924938</v>
      </c>
      <c r="I3" s="27">
        <v>19.101510974104698</v>
      </c>
      <c r="J3" s="4">
        <f>AVERAGE(I3:I4)</f>
        <v>19.037879058548647</v>
      </c>
      <c r="K3" s="26">
        <v>19.282165374700998</v>
      </c>
      <c r="L3" s="4">
        <f>AVERAGE(K3:K4)</f>
        <v>19.226644519533099</v>
      </c>
      <c r="M3" s="5">
        <f>GEOMEAN(J3,L3)</f>
        <v>19.132028984521696</v>
      </c>
      <c r="N3" s="45">
        <f>AVERAGE(M3:M12)</f>
        <v>18.781910480671289</v>
      </c>
      <c r="O3" s="29">
        <f>2^-((G3-M3)-(H3-N3))</f>
        <v>1.6327380336133563</v>
      </c>
      <c r="P3" s="31">
        <f>MEDIAN(O3:O12)</f>
        <v>1.1091523047759648</v>
      </c>
      <c r="Q3" s="32">
        <f>AVERAGE(O3:O11)</f>
        <v>1.2984609238170122</v>
      </c>
      <c r="R3" s="33">
        <f>(STDEV(O3:O12))/(SQRT(COUNT(O3:O12)))</f>
        <v>0.39676413728014753</v>
      </c>
      <c r="S3" s="15"/>
      <c r="T3" s="15"/>
      <c r="V3" s="6"/>
      <c r="W3" s="6"/>
    </row>
    <row r="4" spans="1:23" x14ac:dyDescent="0.25">
      <c r="A4" s="7"/>
      <c r="C4" s="1" t="s">
        <v>20</v>
      </c>
      <c r="D4" s="13" t="s">
        <v>21</v>
      </c>
      <c r="E4" s="13" t="s">
        <v>22</v>
      </c>
      <c r="F4" s="22">
        <v>27.418464877683999</v>
      </c>
      <c r="H4" s="46"/>
      <c r="I4" s="20">
        <v>18.974247142992599</v>
      </c>
      <c r="J4" s="18"/>
      <c r="K4" s="22">
        <v>19.171123664365201</v>
      </c>
      <c r="L4" s="18"/>
      <c r="M4" s="8"/>
      <c r="N4" s="46"/>
      <c r="Q4" s="35"/>
      <c r="R4" s="36"/>
      <c r="S4" s="15"/>
      <c r="T4" s="15"/>
      <c r="V4" s="6"/>
      <c r="W4" s="6"/>
    </row>
    <row r="5" spans="1:23" x14ac:dyDescent="0.25">
      <c r="A5" s="7"/>
      <c r="C5" s="1" t="s">
        <v>20</v>
      </c>
      <c r="D5" s="13" t="s">
        <v>23</v>
      </c>
      <c r="E5" s="13" t="s">
        <v>22</v>
      </c>
      <c r="F5" s="22">
        <v>25.209699910537001</v>
      </c>
      <c r="G5" s="18">
        <f>AVERAGE(F5:F6)</f>
        <v>25.208774430529303</v>
      </c>
      <c r="H5" s="46">
        <v>27.940915507924899</v>
      </c>
      <c r="I5" s="20">
        <v>17.0176736638482</v>
      </c>
      <c r="J5" s="18">
        <f>AVERAGE(I5:I6)</f>
        <v>17.015465851222451</v>
      </c>
      <c r="K5" s="22">
        <v>17.857366840137299</v>
      </c>
      <c r="L5" s="18">
        <f>AVERAGE(K5:K6)</f>
        <v>17.859853292749797</v>
      </c>
      <c r="M5" s="8">
        <f>GEOMEAN(J5,L5)</f>
        <v>17.432547829007298</v>
      </c>
      <c r="N5" s="46">
        <v>18.781910480671289</v>
      </c>
      <c r="O5" s="51">
        <f>2^-((G5-M5)-(H5-N5))</f>
        <v>2.6077009397160449</v>
      </c>
      <c r="P5" s="37"/>
      <c r="Q5" s="35"/>
      <c r="R5" s="36"/>
      <c r="S5" s="15"/>
      <c r="T5" s="15"/>
      <c r="V5" s="6"/>
      <c r="W5" s="6"/>
    </row>
    <row r="6" spans="1:23" x14ac:dyDescent="0.25">
      <c r="A6" s="7"/>
      <c r="C6" s="1" t="s">
        <v>20</v>
      </c>
      <c r="D6" s="13" t="s">
        <v>23</v>
      </c>
      <c r="E6" s="13" t="s">
        <v>22</v>
      </c>
      <c r="F6" s="22">
        <v>25.207848950521601</v>
      </c>
      <c r="H6" s="46"/>
      <c r="I6" s="20">
        <v>17.0132580385967</v>
      </c>
      <c r="K6" s="22">
        <v>17.862339745362299</v>
      </c>
      <c r="L6" s="6"/>
      <c r="M6" s="8"/>
      <c r="N6" s="46"/>
      <c r="O6" s="8"/>
      <c r="P6" s="38"/>
      <c r="Q6" s="38" t="s">
        <v>16</v>
      </c>
      <c r="R6" s="39"/>
      <c r="S6" s="15"/>
      <c r="T6" s="15"/>
      <c r="V6" s="6"/>
      <c r="W6" s="6"/>
    </row>
    <row r="7" spans="1:23" x14ac:dyDescent="0.25">
      <c r="A7" s="7"/>
      <c r="C7" s="1" t="s">
        <v>20</v>
      </c>
      <c r="D7" s="13" t="s">
        <v>24</v>
      </c>
      <c r="E7" s="13" t="s">
        <v>22</v>
      </c>
      <c r="F7" s="22">
        <v>28.800438425562898</v>
      </c>
      <c r="G7" s="18">
        <f>AVERAGE(F7:F8)</f>
        <v>28.640647715868049</v>
      </c>
      <c r="H7" s="46">
        <v>27.940915507924938</v>
      </c>
      <c r="I7" s="20">
        <v>19.2280792002604</v>
      </c>
      <c r="J7" s="18">
        <f>AVERAGE(I7:I8)</f>
        <v>19.186228634126849</v>
      </c>
      <c r="K7" s="22">
        <v>19.549811734712499</v>
      </c>
      <c r="L7" s="18">
        <f>AVERAGE(K7:K8)</f>
        <v>19.50632195262375</v>
      </c>
      <c r="M7" s="8">
        <f>GEOMEAN(J7,L7)</f>
        <v>19.345613270039461</v>
      </c>
      <c r="N7" s="46">
        <v>18.781910480671289</v>
      </c>
      <c r="O7" s="13">
        <f>2^-((G7-M7)-(H7-N7))</f>
        <v>0.91002026730235142</v>
      </c>
      <c r="P7" s="37"/>
      <c r="Q7" s="38"/>
      <c r="R7" s="39"/>
      <c r="S7" s="15"/>
      <c r="T7" s="15"/>
      <c r="V7" s="6"/>
      <c r="W7" s="6"/>
    </row>
    <row r="8" spans="1:23" x14ac:dyDescent="0.25">
      <c r="A8" s="7"/>
      <c r="C8" s="1" t="s">
        <v>20</v>
      </c>
      <c r="D8" s="13" t="s">
        <v>24</v>
      </c>
      <c r="E8" s="13" t="s">
        <v>22</v>
      </c>
      <c r="F8" s="22">
        <v>28.480857006173199</v>
      </c>
      <c r="H8" s="46"/>
      <c r="I8" s="20">
        <v>19.144378067993301</v>
      </c>
      <c r="K8" s="22">
        <v>19.462832170534998</v>
      </c>
      <c r="L8" s="6"/>
      <c r="M8" s="8"/>
      <c r="N8" s="46"/>
      <c r="O8" s="8"/>
      <c r="P8" s="38"/>
      <c r="Q8" s="38"/>
      <c r="R8" s="39"/>
      <c r="S8" s="15"/>
      <c r="T8" s="15"/>
      <c r="V8" s="6"/>
      <c r="W8" s="6"/>
    </row>
    <row r="9" spans="1:23" x14ac:dyDescent="0.25">
      <c r="A9" s="7"/>
      <c r="C9" s="1" t="s">
        <v>20</v>
      </c>
      <c r="D9" s="13" t="s">
        <v>25</v>
      </c>
      <c r="E9" s="13" t="s">
        <v>22</v>
      </c>
      <c r="F9" s="22">
        <v>30.3544052290592</v>
      </c>
      <c r="G9" s="18">
        <f>AVERAGE(F9:F10)</f>
        <v>30.224265207838151</v>
      </c>
      <c r="H9" s="46">
        <v>27.940915507924938</v>
      </c>
      <c r="I9" s="20">
        <v>18.667128679978799</v>
      </c>
      <c r="J9" s="18">
        <f>AVERAGE(I9:I10)</f>
        <v>18.668175360453699</v>
      </c>
      <c r="K9" s="22">
        <v>19.2271486603921</v>
      </c>
      <c r="L9" s="18">
        <f>AVERAGE(K9:K10)</f>
        <v>19.259962410781448</v>
      </c>
      <c r="M9" s="8">
        <f>GEOMEAN(J9,L9)</f>
        <v>18.961760353939049</v>
      </c>
      <c r="N9" s="46">
        <v>18.781910480671289</v>
      </c>
      <c r="O9" s="13">
        <f>2^-((G9-M9)-(H9-N9))</f>
        <v>0.2326930736773441</v>
      </c>
      <c r="P9" s="37"/>
      <c r="Q9" s="38"/>
      <c r="R9" s="39"/>
      <c r="S9" s="15"/>
      <c r="T9" s="15"/>
      <c r="V9" s="6"/>
      <c r="W9" s="6"/>
    </row>
    <row r="10" spans="1:23" x14ac:dyDescent="0.25">
      <c r="A10" s="7"/>
      <c r="C10" s="1" t="s">
        <v>20</v>
      </c>
      <c r="D10" s="13" t="s">
        <v>25</v>
      </c>
      <c r="E10" s="13" t="s">
        <v>22</v>
      </c>
      <c r="F10" s="22">
        <v>30.094125186617099</v>
      </c>
      <c r="H10" s="46"/>
      <c r="I10" s="20">
        <v>18.669222040928599</v>
      </c>
      <c r="K10" s="22">
        <v>19.292776161170799</v>
      </c>
      <c r="L10" s="6"/>
      <c r="M10" s="8"/>
      <c r="N10" s="46"/>
      <c r="O10" s="8"/>
      <c r="P10" s="38"/>
      <c r="Q10" s="38"/>
      <c r="R10" s="39"/>
      <c r="S10" s="15"/>
      <c r="T10" s="15"/>
      <c r="V10" s="6"/>
      <c r="W10" s="6"/>
    </row>
    <row r="11" spans="1:23" x14ac:dyDescent="0.25">
      <c r="A11" s="7"/>
      <c r="C11" s="1" t="s">
        <v>20</v>
      </c>
      <c r="D11" s="13" t="s">
        <v>26</v>
      </c>
      <c r="E11" s="13" t="s">
        <v>22</v>
      </c>
      <c r="F11" s="22">
        <v>28.023324785899401</v>
      </c>
      <c r="G11" s="18">
        <f>AVERAGE(F11:F12)</f>
        <v>28.047149508344098</v>
      </c>
      <c r="H11" s="46">
        <v>27.940915507924938</v>
      </c>
      <c r="I11" s="20">
        <v>18.6948829149677</v>
      </c>
      <c r="J11" s="18">
        <f>AVERAGE(I11:I12)</f>
        <v>18.686997394061798</v>
      </c>
      <c r="K11" s="22">
        <v>19.382997155256898</v>
      </c>
      <c r="L11" s="18">
        <f>AVERAGE(K11:K12)</f>
        <v>19.394784564226747</v>
      </c>
      <c r="M11" s="8">
        <f>GEOMEAN(J11,L11)</f>
        <v>19.037601965848935</v>
      </c>
      <c r="N11" s="46">
        <v>18.781910480671289</v>
      </c>
      <c r="O11" s="30">
        <f>2^-((G11-M11)-(H11-N11))</f>
        <v>1.1091523047759648</v>
      </c>
      <c r="Q11" s="38" t="s">
        <v>16</v>
      </c>
      <c r="R11" s="39"/>
      <c r="S11" s="15"/>
      <c r="T11" s="15"/>
      <c r="V11" s="6"/>
      <c r="W11" s="6"/>
    </row>
    <row r="12" spans="1:23" ht="16.5" customHeight="1" thickBot="1" x14ac:dyDescent="0.3">
      <c r="A12" s="9"/>
      <c r="B12" s="10"/>
      <c r="C12" s="10" t="s">
        <v>20</v>
      </c>
      <c r="D12" s="16" t="s">
        <v>26</v>
      </c>
      <c r="E12" s="16" t="s">
        <v>22</v>
      </c>
      <c r="F12" s="23">
        <v>28.070974230788799</v>
      </c>
      <c r="G12" s="10"/>
      <c r="H12" s="47"/>
      <c r="I12" s="24">
        <v>18.6791118731559</v>
      </c>
      <c r="J12" s="10"/>
      <c r="K12" s="23">
        <v>19.406571973196598</v>
      </c>
      <c r="L12" s="12"/>
      <c r="M12" s="11"/>
      <c r="N12" s="47"/>
      <c r="O12" s="11"/>
      <c r="P12" s="40"/>
      <c r="Q12" s="40" t="s">
        <v>16</v>
      </c>
      <c r="R12" s="41"/>
      <c r="S12" s="15"/>
      <c r="T12" s="15"/>
      <c r="V12" s="6"/>
      <c r="W12" s="6"/>
    </row>
    <row r="13" spans="1:23" x14ac:dyDescent="0.25">
      <c r="A13" s="2"/>
      <c r="C13" s="1" t="s">
        <v>20</v>
      </c>
      <c r="D13" s="13" t="s">
        <v>27</v>
      </c>
      <c r="E13" s="13" t="s">
        <v>32</v>
      </c>
      <c r="F13" s="22">
        <v>19.567329122275801</v>
      </c>
      <c r="G13" s="18">
        <f>AVERAGE(F13:F14)</f>
        <v>19.547612744224352</v>
      </c>
      <c r="H13" s="46">
        <v>27.940915507924899</v>
      </c>
      <c r="I13" s="20">
        <v>18.662247226925999</v>
      </c>
      <c r="J13" s="18">
        <f>AVERAGE(I13:I14)</f>
        <v>18.640144080675498</v>
      </c>
      <c r="K13" s="22">
        <v>19.463227081980801</v>
      </c>
      <c r="L13" s="18">
        <f>AVERAGE(K13:K14)</f>
        <v>19.444727459198049</v>
      </c>
      <c r="M13" s="8">
        <f>GEOMEAN(J13,L13)</f>
        <v>19.038185875994564</v>
      </c>
      <c r="N13" s="46">
        <v>18.7819104806713</v>
      </c>
      <c r="O13" s="28">
        <f>2^-((G13-M13)-(H13-N13))</f>
        <v>401.58961700024298</v>
      </c>
      <c r="P13" s="31">
        <f>MEDIAN(O13:O22)</f>
        <v>328.95081387447431</v>
      </c>
      <c r="Q13" s="32">
        <f>AVERAGE(O13:O22)</f>
        <v>356.08939741196298</v>
      </c>
      <c r="R13" s="33">
        <f>(STDEV(O13:O22))/(SQRT(COUNT(O13:O22)))</f>
        <v>51.622664825039152</v>
      </c>
      <c r="S13" s="15"/>
      <c r="T13" s="15"/>
      <c r="U13" s="22"/>
      <c r="V13" s="6"/>
      <c r="W13" s="6"/>
    </row>
    <row r="14" spans="1:23" x14ac:dyDescent="0.25">
      <c r="A14" s="7"/>
      <c r="C14" s="1" t="s">
        <v>20</v>
      </c>
      <c r="D14" s="13" t="s">
        <v>27</v>
      </c>
      <c r="E14" s="13" t="s">
        <v>32</v>
      </c>
      <c r="F14" s="22">
        <v>19.5278963661729</v>
      </c>
      <c r="H14" s="46"/>
      <c r="I14" s="20">
        <v>18.618040934425</v>
      </c>
      <c r="K14" s="22">
        <v>19.4262278364153</v>
      </c>
      <c r="L14" s="6"/>
      <c r="M14" s="8"/>
      <c r="N14" s="46"/>
      <c r="O14" s="8"/>
      <c r="P14" s="38"/>
      <c r="Q14" s="38"/>
      <c r="R14" s="39"/>
      <c r="S14" s="15"/>
      <c r="T14" s="15"/>
      <c r="U14" s="22"/>
      <c r="V14" s="6"/>
      <c r="W14" s="6"/>
    </row>
    <row r="15" spans="1:23" x14ac:dyDescent="0.25">
      <c r="A15" s="7"/>
      <c r="C15" s="1" t="s">
        <v>20</v>
      </c>
      <c r="D15" s="13" t="s">
        <v>28</v>
      </c>
      <c r="E15" s="13" t="s">
        <v>32</v>
      </c>
      <c r="F15" s="22">
        <v>22.2338645309184</v>
      </c>
      <c r="G15" s="18">
        <f>AVERAGE(F15:F16)</f>
        <v>22.236096982297099</v>
      </c>
      <c r="H15" s="46">
        <v>27.940915507924938</v>
      </c>
      <c r="I15" s="20">
        <v>20.739579941039199</v>
      </c>
      <c r="J15" s="18">
        <f>AVERAGE(I15:I16)</f>
        <v>20.714285555052697</v>
      </c>
      <c r="K15" s="22">
        <v>21.5865142726031</v>
      </c>
      <c r="L15" s="18">
        <f>AVERAGE(K15:K16)</f>
        <v>21.581650454523551</v>
      </c>
      <c r="M15" s="8">
        <f>GEOMEAN(J15,L15)</f>
        <v>21.143520763210976</v>
      </c>
      <c r="N15" s="46">
        <v>18.781910480671289</v>
      </c>
      <c r="O15" s="28">
        <f>2^-((G15-M15)-(H15-N15))</f>
        <v>268.06309598180479</v>
      </c>
      <c r="P15" s="28">
        <f>2^-((G15-M15)-(H15-N15))</f>
        <v>268.06309598180479</v>
      </c>
      <c r="Q15" s="38" t="s">
        <v>16</v>
      </c>
      <c r="R15" s="39"/>
      <c r="S15" s="15"/>
      <c r="T15" s="15"/>
      <c r="V15" s="6"/>
      <c r="W15" s="6"/>
    </row>
    <row r="16" spans="1:23" x14ac:dyDescent="0.25">
      <c r="A16" s="7"/>
      <c r="C16" s="1" t="s">
        <v>20</v>
      </c>
      <c r="D16" s="13" t="s">
        <v>28</v>
      </c>
      <c r="E16" s="13" t="s">
        <v>32</v>
      </c>
      <c r="F16" s="22">
        <v>22.238329433675801</v>
      </c>
      <c r="H16" s="46"/>
      <c r="I16" s="20">
        <v>20.688991169066199</v>
      </c>
      <c r="K16" s="22">
        <v>21.576786636444002</v>
      </c>
      <c r="L16" s="6"/>
      <c r="M16" s="8"/>
      <c r="N16" s="46"/>
      <c r="O16" s="8"/>
      <c r="P16" s="38"/>
      <c r="Q16" s="38" t="s">
        <v>16</v>
      </c>
      <c r="R16" s="39"/>
      <c r="S16" s="15"/>
      <c r="T16" s="15"/>
      <c r="V16" s="6"/>
      <c r="W16" s="6"/>
    </row>
    <row r="17" spans="1:24" x14ac:dyDescent="0.25">
      <c r="A17" s="7"/>
      <c r="C17" s="1" t="s">
        <v>20</v>
      </c>
      <c r="D17" s="13" t="s">
        <v>29</v>
      </c>
      <c r="E17" s="13" t="s">
        <v>32</v>
      </c>
      <c r="F17" s="22">
        <v>20.308503843907999</v>
      </c>
      <c r="G17" s="18">
        <f>AVERAGE(F17:F18)</f>
        <v>20.34147962682615</v>
      </c>
      <c r="H17" s="46">
        <v>27.940915507924938</v>
      </c>
      <c r="I17" s="20">
        <v>18.908087830295202</v>
      </c>
      <c r="J17" s="18">
        <f>AVERAGE(I17:I18)</f>
        <v>18.862408346614401</v>
      </c>
      <c r="K17" s="22">
        <v>19.44917489833</v>
      </c>
      <c r="L17" s="18">
        <f>AVERAGE(K17:K18)</f>
        <v>19.426030993758602</v>
      </c>
      <c r="M17" s="8">
        <f>GEOMEAN(J17,L17)</f>
        <v>19.142145364568265</v>
      </c>
      <c r="N17" s="46">
        <v>18.781910480671289</v>
      </c>
      <c r="O17" s="1">
        <f>2^-((G17-M17)-(H17-N17))</f>
        <v>248.94284922656485</v>
      </c>
      <c r="Q17" s="38" t="s">
        <v>16</v>
      </c>
      <c r="R17" s="39"/>
      <c r="S17" s="15"/>
      <c r="T17" s="15"/>
      <c r="V17" s="6"/>
      <c r="W17" s="6"/>
    </row>
    <row r="18" spans="1:24" x14ac:dyDescent="0.25">
      <c r="A18" s="7"/>
      <c r="C18" s="1" t="s">
        <v>20</v>
      </c>
      <c r="D18" s="13" t="s">
        <v>29</v>
      </c>
      <c r="E18" s="13" t="s">
        <v>32</v>
      </c>
      <c r="F18" s="22">
        <v>20.3744554097443</v>
      </c>
      <c r="H18" s="46"/>
      <c r="I18" s="20">
        <v>18.816728862933601</v>
      </c>
      <c r="K18" s="22">
        <v>19.4028870891872</v>
      </c>
      <c r="L18" s="6"/>
      <c r="M18" s="8"/>
      <c r="N18" s="46"/>
      <c r="O18" s="8"/>
      <c r="P18" s="38"/>
      <c r="Q18" s="38" t="s">
        <v>16</v>
      </c>
      <c r="R18" s="39"/>
      <c r="S18" s="15"/>
      <c r="T18" s="15"/>
      <c r="V18" s="6"/>
      <c r="W18" s="6"/>
    </row>
    <row r="19" spans="1:24" x14ac:dyDescent="0.25">
      <c r="A19" s="7"/>
      <c r="C19" s="13" t="s">
        <v>20</v>
      </c>
      <c r="D19" s="13" t="s">
        <v>30</v>
      </c>
      <c r="E19" s="13" t="s">
        <v>32</v>
      </c>
      <c r="F19" s="22">
        <v>19.134713349051399</v>
      </c>
      <c r="G19" s="18">
        <f>AVERAGE(F19:F20)</f>
        <v>19.103920455640498</v>
      </c>
      <c r="H19" s="46">
        <v>27.940915507924938</v>
      </c>
      <c r="I19" s="20">
        <v>18.622632204605601</v>
      </c>
      <c r="J19" s="18">
        <f>AVERAGE(I19:I20)</f>
        <v>18.656339151373551</v>
      </c>
      <c r="K19" s="22">
        <v>19.316456439118902</v>
      </c>
      <c r="L19" s="18">
        <f>AVERAGE(K19:K20)</f>
        <v>19.3553650602156</v>
      </c>
      <c r="M19" s="8">
        <f>GEOMEAN(J19,L19)</f>
        <v>19.002638105327058</v>
      </c>
      <c r="N19" s="46">
        <v>18.781910480671289</v>
      </c>
      <c r="O19" s="1">
        <f>2^-((G19-M19)-(H19-N19))</f>
        <v>532.90061097672776</v>
      </c>
      <c r="Q19" s="38"/>
      <c r="R19" s="39"/>
      <c r="S19" s="15"/>
      <c r="T19" s="15"/>
      <c r="V19" s="6"/>
      <c r="W19" s="6"/>
    </row>
    <row r="20" spans="1:24" x14ac:dyDescent="0.25">
      <c r="A20" s="7"/>
      <c r="C20" s="13" t="s">
        <v>20</v>
      </c>
      <c r="D20" s="13" t="s">
        <v>30</v>
      </c>
      <c r="E20" s="13" t="s">
        <v>32</v>
      </c>
      <c r="F20" s="22">
        <v>19.073127562229601</v>
      </c>
      <c r="H20" s="46"/>
      <c r="I20" s="20">
        <v>18.690046098141501</v>
      </c>
      <c r="K20" s="22">
        <v>19.394273681312299</v>
      </c>
      <c r="L20" s="6"/>
      <c r="M20" s="8"/>
      <c r="N20" s="46"/>
      <c r="O20" s="8"/>
      <c r="P20" s="38"/>
      <c r="Q20" s="38"/>
      <c r="R20" s="39"/>
      <c r="S20" s="15"/>
      <c r="T20" s="15"/>
      <c r="V20" s="6"/>
      <c r="W20" s="6"/>
    </row>
    <row r="21" spans="1:24" x14ac:dyDescent="0.25">
      <c r="A21" s="7"/>
      <c r="C21" s="1" t="s">
        <v>20</v>
      </c>
      <c r="D21" s="13" t="s">
        <v>31</v>
      </c>
      <c r="E21" s="13" t="s">
        <v>32</v>
      </c>
      <c r="F21" s="22">
        <v>19.870284380303399</v>
      </c>
      <c r="G21" s="18">
        <f>AVERAGE(F21:F22)</f>
        <v>19.860470112565949</v>
      </c>
      <c r="H21" s="46">
        <v>27.940915507924938</v>
      </c>
      <c r="I21" s="20">
        <v>18.894514292263601</v>
      </c>
      <c r="J21" s="18">
        <f>AVERAGE(I21:I22)</f>
        <v>18.8926251449688</v>
      </c>
      <c r="K21" s="22">
        <v>19.261192136755799</v>
      </c>
      <c r="L21" s="18">
        <f>AVERAGE(K21:K22)</f>
        <v>19.235301106274498</v>
      </c>
      <c r="M21" s="8">
        <f>GEOMEAN(J21,L21)</f>
        <v>19.063193157271627</v>
      </c>
      <c r="N21" s="46">
        <v>18.781910480671289</v>
      </c>
      <c r="O21" s="1">
        <f>2^-((G21-M21)-(H21-N21))</f>
        <v>328.95081387447431</v>
      </c>
      <c r="Q21" s="38" t="s">
        <v>16</v>
      </c>
      <c r="R21" s="42"/>
      <c r="S21" s="15"/>
      <c r="T21" s="15"/>
      <c r="V21" s="6"/>
      <c r="W21" s="6"/>
      <c r="X21" s="8"/>
    </row>
    <row r="22" spans="1:24" ht="11.25" thickBot="1" x14ac:dyDescent="0.3">
      <c r="A22" s="9"/>
      <c r="B22" s="10"/>
      <c r="C22" s="10" t="s">
        <v>20</v>
      </c>
      <c r="D22" s="16" t="s">
        <v>31</v>
      </c>
      <c r="E22" s="16" t="s">
        <v>32</v>
      </c>
      <c r="F22" s="23">
        <v>19.850655844828498</v>
      </c>
      <c r="G22" s="10"/>
      <c r="H22" s="47"/>
      <c r="I22" s="24">
        <v>18.890735997674</v>
      </c>
      <c r="J22" s="10"/>
      <c r="K22" s="23">
        <v>19.209410075793201</v>
      </c>
      <c r="L22" s="12"/>
      <c r="M22" s="11"/>
      <c r="N22" s="47"/>
      <c r="O22" s="11"/>
      <c r="P22" s="40"/>
      <c r="Q22" s="40" t="s">
        <v>16</v>
      </c>
      <c r="R22" s="41"/>
      <c r="S22" s="15"/>
      <c r="T22" s="15"/>
      <c r="V22" s="6"/>
      <c r="W22" s="6"/>
    </row>
    <row r="23" spans="1:24" x14ac:dyDescent="0.25">
      <c r="A23" s="7"/>
      <c r="C23" s="1" t="s">
        <v>20</v>
      </c>
      <c r="D23" s="13" t="s">
        <v>33</v>
      </c>
      <c r="E23" s="13" t="s">
        <v>38</v>
      </c>
      <c r="F23" s="22">
        <v>26.526319962526401</v>
      </c>
      <c r="G23" s="18">
        <f>AVERAGE(F23:F24)</f>
        <v>26.462798816456448</v>
      </c>
      <c r="H23" s="46">
        <v>27.940915507924938</v>
      </c>
      <c r="I23" s="20">
        <v>18.9982171081611</v>
      </c>
      <c r="J23" s="18">
        <f>AVERAGE(I23:I24)</f>
        <v>18.835708129320199</v>
      </c>
      <c r="K23" s="22">
        <v>20.0132227887498</v>
      </c>
      <c r="L23" s="18">
        <f>AVERAGE(K23:K24)</f>
        <v>19.932706714986303</v>
      </c>
      <c r="M23" s="8">
        <f>GEOMEAN(J23,L23)</f>
        <v>19.37644564699168</v>
      </c>
      <c r="N23" s="46">
        <v>18.781910480671289</v>
      </c>
      <c r="O23" s="1">
        <f>2^-((G23-M23)-(H23-N23))</f>
        <v>4.2065918856861471</v>
      </c>
      <c r="P23" s="31">
        <f>MEDIAN(O23:O32)</f>
        <v>5.8628609443296753</v>
      </c>
      <c r="Q23" s="35">
        <f>AVERAGE(O23:O32)</f>
        <v>19.261727512313023</v>
      </c>
      <c r="R23" s="36">
        <f>(STDEV(O23:O32))/(SQRT(COUNT(O23:O32)))</f>
        <v>12.671397349325694</v>
      </c>
      <c r="S23" s="15"/>
      <c r="T23" s="15"/>
      <c r="V23" s="6"/>
      <c r="W23" s="6"/>
    </row>
    <row r="24" spans="1:24" x14ac:dyDescent="0.25">
      <c r="A24" s="7"/>
      <c r="C24" s="1" t="s">
        <v>20</v>
      </c>
      <c r="D24" s="13" t="s">
        <v>33</v>
      </c>
      <c r="E24" s="13" t="s">
        <v>38</v>
      </c>
      <c r="F24" s="22">
        <v>26.3992776703865</v>
      </c>
      <c r="H24" s="46"/>
      <c r="I24" s="20">
        <v>18.673199150479299</v>
      </c>
      <c r="K24" s="22">
        <v>19.852190641222801</v>
      </c>
      <c r="L24" s="6"/>
      <c r="M24" s="8"/>
      <c r="N24" s="46"/>
      <c r="O24" s="8"/>
      <c r="P24" s="38"/>
      <c r="Q24" s="38" t="s">
        <v>16</v>
      </c>
      <c r="R24" s="39"/>
      <c r="S24" s="15"/>
      <c r="T24" s="15"/>
      <c r="V24" s="6"/>
      <c r="W24" s="6"/>
    </row>
    <row r="25" spans="1:24" x14ac:dyDescent="0.25">
      <c r="A25" s="7"/>
      <c r="C25" s="1" t="s">
        <v>20</v>
      </c>
      <c r="D25" s="13" t="s">
        <v>34</v>
      </c>
      <c r="E25" s="13" t="s">
        <v>38</v>
      </c>
      <c r="F25" s="22">
        <v>26.437213892113601</v>
      </c>
      <c r="G25" s="18">
        <f>AVERAGE(F25:F26)</f>
        <v>26.488268745534299</v>
      </c>
      <c r="H25" s="46">
        <v>27.940915507924938</v>
      </c>
      <c r="I25" s="20">
        <v>18.787050684302599</v>
      </c>
      <c r="J25" s="18">
        <f>AVERAGE(I25:I26)</f>
        <v>18.758529501679902</v>
      </c>
      <c r="K25" s="22">
        <v>20.0837494274964</v>
      </c>
      <c r="L25" s="18">
        <f>AVERAGE(K25:K26)</f>
        <v>20.037495709891001</v>
      </c>
      <c r="M25" s="8">
        <f>GEOMEAN(J25,L25)</f>
        <v>19.387469004843691</v>
      </c>
      <c r="N25" s="46">
        <v>18.781910480671289</v>
      </c>
      <c r="O25" s="1">
        <f>2^-((G25-M25)-(H25-N25))</f>
        <v>4.1646789565806408</v>
      </c>
      <c r="Q25" s="38" t="s">
        <v>16</v>
      </c>
      <c r="R25" s="39"/>
      <c r="S25" s="15"/>
      <c r="T25" s="15"/>
      <c r="V25" s="6"/>
      <c r="W25" s="6"/>
    </row>
    <row r="26" spans="1:24" x14ac:dyDescent="0.25">
      <c r="A26" s="7"/>
      <c r="C26" s="1" t="s">
        <v>20</v>
      </c>
      <c r="D26" s="13" t="s">
        <v>34</v>
      </c>
      <c r="E26" s="13" t="s">
        <v>38</v>
      </c>
      <c r="F26" s="22">
        <v>26.539323598955001</v>
      </c>
      <c r="H26" s="46"/>
      <c r="I26" s="20">
        <v>18.730008319057202</v>
      </c>
      <c r="K26" s="22">
        <v>19.991241992285602</v>
      </c>
      <c r="L26" s="6"/>
      <c r="M26" s="8"/>
      <c r="N26" s="46"/>
      <c r="O26" s="8"/>
      <c r="P26" s="38"/>
      <c r="Q26" s="38" t="s">
        <v>16</v>
      </c>
      <c r="R26" s="39"/>
      <c r="S26" s="15"/>
      <c r="T26" s="15"/>
      <c r="V26" s="6"/>
      <c r="W26" s="6"/>
    </row>
    <row r="27" spans="1:24" x14ac:dyDescent="0.25">
      <c r="A27" s="7"/>
      <c r="C27" s="1" t="s">
        <v>20</v>
      </c>
      <c r="D27" s="13" t="s">
        <v>35</v>
      </c>
      <c r="E27" s="13" t="s">
        <v>38</v>
      </c>
      <c r="F27" s="22">
        <v>22.084275801875201</v>
      </c>
      <c r="G27" s="18">
        <f>AVERAGE(F27:F28)</f>
        <v>22.067546932612551</v>
      </c>
      <c r="H27" s="46">
        <v>27.940915507924938</v>
      </c>
      <c r="I27" s="20">
        <v>18.550864206067299</v>
      </c>
      <c r="J27" s="18">
        <f>AVERAGE(I27:I28)</f>
        <v>18.493709466906047</v>
      </c>
      <c r="K27" s="22">
        <v>19.614922848314201</v>
      </c>
      <c r="L27" s="18">
        <f>AVERAGE(K27:K28)</f>
        <v>19.57987405751755</v>
      </c>
      <c r="M27" s="8">
        <f>GEOMEAN(J27,L27)</f>
        <v>19.029043649598904</v>
      </c>
      <c r="N27" s="46">
        <v>18.781910480671289</v>
      </c>
      <c r="O27" s="1">
        <f>2^-((G27-M27)-(H27-N27))</f>
        <v>69.575224047183227</v>
      </c>
      <c r="Q27" s="38" t="s">
        <v>16</v>
      </c>
      <c r="R27" s="39"/>
      <c r="S27" s="15"/>
      <c r="T27" s="15"/>
      <c r="V27" s="6"/>
      <c r="W27" s="6"/>
    </row>
    <row r="28" spans="1:24" x14ac:dyDescent="0.25">
      <c r="A28" s="7"/>
      <c r="C28" s="1" t="s">
        <v>20</v>
      </c>
      <c r="D28" s="13" t="s">
        <v>35</v>
      </c>
      <c r="E28" s="13" t="s">
        <v>38</v>
      </c>
      <c r="F28" s="22">
        <v>22.050818063349901</v>
      </c>
      <c r="H28" s="46"/>
      <c r="I28" s="20">
        <v>18.436554727744799</v>
      </c>
      <c r="K28" s="22">
        <v>19.544825266720899</v>
      </c>
      <c r="L28" s="6"/>
      <c r="M28" s="8"/>
      <c r="N28" s="46"/>
      <c r="O28" s="8"/>
      <c r="P28" s="38"/>
      <c r="Q28" s="38" t="s">
        <v>16</v>
      </c>
      <c r="R28" s="39"/>
      <c r="S28" s="15"/>
      <c r="T28" s="15"/>
      <c r="V28" s="6"/>
      <c r="W28" s="6"/>
    </row>
    <row r="29" spans="1:24" x14ac:dyDescent="0.25">
      <c r="A29" s="7"/>
      <c r="C29" s="1" t="s">
        <v>20</v>
      </c>
      <c r="D29" s="13" t="s">
        <v>36</v>
      </c>
      <c r="E29" s="13" t="s">
        <v>38</v>
      </c>
      <c r="F29" s="22">
        <v>25.7699295384494</v>
      </c>
      <c r="G29" s="18">
        <f>AVERAGE(F29:F30)</f>
        <v>25.709399648851502</v>
      </c>
      <c r="H29" s="46">
        <v>27.940915507924938</v>
      </c>
      <c r="I29" s="20">
        <v>18.724465676385499</v>
      </c>
      <c r="J29" s="18">
        <f>AVERAGE(I29:I30)</f>
        <v>18.697758775943548</v>
      </c>
      <c r="K29" s="22">
        <v>19.5278786557896</v>
      </c>
      <c r="L29" s="18">
        <f>AVERAGE(K29:K30)</f>
        <v>19.514979724223849</v>
      </c>
      <c r="M29" s="8">
        <f>GEOMEAN(J29,L29)</f>
        <v>19.101999460814746</v>
      </c>
      <c r="N29" s="46">
        <v>18.781910480671289</v>
      </c>
      <c r="O29" s="1">
        <f>2^-((G29-M29)-(H29-N29))</f>
        <v>5.8628609443296753</v>
      </c>
      <c r="Q29" s="38" t="s">
        <v>16</v>
      </c>
      <c r="R29" s="39"/>
      <c r="S29" s="15"/>
      <c r="T29" s="15"/>
      <c r="V29" s="6"/>
      <c r="W29" s="6"/>
    </row>
    <row r="30" spans="1:24" x14ac:dyDescent="0.25">
      <c r="A30" s="7"/>
      <c r="C30" s="1" t="s">
        <v>20</v>
      </c>
      <c r="D30" s="13" t="s">
        <v>36</v>
      </c>
      <c r="E30" s="13" t="s">
        <v>38</v>
      </c>
      <c r="F30" s="22">
        <v>25.6488697592536</v>
      </c>
      <c r="H30" s="46"/>
      <c r="I30" s="20">
        <v>18.6710518755016</v>
      </c>
      <c r="K30" s="22">
        <v>19.502080792658099</v>
      </c>
      <c r="L30" s="6"/>
      <c r="M30" s="8"/>
      <c r="N30" s="46"/>
      <c r="O30" s="8"/>
      <c r="P30" s="38"/>
      <c r="Q30" s="38" t="s">
        <v>16</v>
      </c>
      <c r="R30" s="39"/>
      <c r="S30" s="15"/>
      <c r="T30" s="15"/>
      <c r="V30" s="6"/>
      <c r="W30" s="6"/>
    </row>
    <row r="31" spans="1:24" x14ac:dyDescent="0.25">
      <c r="A31" s="7"/>
      <c r="C31" s="1" t="s">
        <v>20</v>
      </c>
      <c r="D31" s="13" t="s">
        <v>37</v>
      </c>
      <c r="E31" s="13" t="s">
        <v>38</v>
      </c>
      <c r="F31" s="22">
        <v>25.5347054549345</v>
      </c>
      <c r="G31" s="18">
        <f>AVERAGE(F31:F32)</f>
        <v>25.55877784305375</v>
      </c>
      <c r="H31" s="46">
        <v>27.940915507924938</v>
      </c>
      <c r="I31" s="20">
        <v>19.562609070104099</v>
      </c>
      <c r="J31" s="18">
        <f>AVERAGE(I31:I32)</f>
        <v>19.553540852799049</v>
      </c>
      <c r="K31" s="22">
        <v>20.6767316882536</v>
      </c>
      <c r="L31" s="18">
        <f>AVERAGE(K31:K32)</f>
        <v>20.545830723057499</v>
      </c>
      <c r="M31" s="8">
        <f>GEOMEAN(J31,L31)</f>
        <v>20.043546103371995</v>
      </c>
      <c r="N31" s="46">
        <v>18.781910480671289</v>
      </c>
      <c r="O31" s="1">
        <f>2^-((G31-M31)-(H31-N31))</f>
        <v>12.49928172778545</v>
      </c>
      <c r="Q31" s="38" t="s">
        <v>16</v>
      </c>
      <c r="R31" s="39"/>
      <c r="S31" s="15"/>
      <c r="T31" s="15"/>
      <c r="V31" s="6"/>
      <c r="W31" s="6"/>
    </row>
    <row r="32" spans="1:24" ht="11.25" thickBot="1" x14ac:dyDescent="0.3">
      <c r="A32" s="9"/>
      <c r="B32" s="10"/>
      <c r="C32" s="10" t="s">
        <v>20</v>
      </c>
      <c r="D32" s="16" t="s">
        <v>37</v>
      </c>
      <c r="E32" s="16" t="s">
        <v>38</v>
      </c>
      <c r="F32" s="23">
        <v>25.582850231173001</v>
      </c>
      <c r="G32" s="10"/>
      <c r="H32" s="47"/>
      <c r="I32" s="24">
        <v>19.544472635493999</v>
      </c>
      <c r="J32" s="10"/>
      <c r="K32" s="23">
        <v>20.414929757861401</v>
      </c>
      <c r="L32" s="12"/>
      <c r="M32" s="11"/>
      <c r="N32" s="49"/>
      <c r="O32" s="11"/>
      <c r="P32" s="38"/>
      <c r="Q32" s="38" t="s">
        <v>16</v>
      </c>
      <c r="R32" s="42"/>
      <c r="S32" s="15"/>
      <c r="T32" s="15"/>
      <c r="V32" s="6"/>
      <c r="W32" s="6"/>
      <c r="X32" s="8"/>
    </row>
    <row r="33" spans="1:24" x14ac:dyDescent="0.25">
      <c r="A33" s="7"/>
      <c r="C33" s="1" t="s">
        <v>20</v>
      </c>
      <c r="D33" s="13" t="s">
        <v>39</v>
      </c>
      <c r="E33" s="13" t="s">
        <v>40</v>
      </c>
      <c r="F33" s="22">
        <v>23.672054429323399</v>
      </c>
      <c r="G33" s="18">
        <f>AVERAGE(F33:F34)</f>
        <v>23.687805693439099</v>
      </c>
      <c r="H33" s="46">
        <v>27.940915507924938</v>
      </c>
      <c r="I33" s="20">
        <v>19.0006055931497</v>
      </c>
      <c r="J33" s="18">
        <f>AVERAGE(I33:I34)</f>
        <v>19.01058574619395</v>
      </c>
      <c r="K33" s="22">
        <v>19.699668920447401</v>
      </c>
      <c r="L33" s="18">
        <f>AVERAGE(K33:K34)</f>
        <v>19.65853814912985</v>
      </c>
      <c r="M33" s="8">
        <f>GEOMEAN(J33,L33)</f>
        <v>19.331847431863771</v>
      </c>
      <c r="N33" s="46">
        <v>18.781910480671289</v>
      </c>
      <c r="O33" s="1">
        <f>2^-((G33-M33)-(H33-N33))</f>
        <v>27.916511497622306</v>
      </c>
      <c r="P33" s="31">
        <f>MEDIAN(O33:O42)</f>
        <v>27.916511497622306</v>
      </c>
      <c r="Q33" s="32">
        <f>AVERAGE(O35:O42)</f>
        <v>24.12777483829224</v>
      </c>
      <c r="R33" s="33">
        <f>(STDEV(O35:O42))/(SQRT(COUNT(O35:O42)))</f>
        <v>9.3890147231788781</v>
      </c>
      <c r="S33" s="15"/>
      <c r="T33" s="15"/>
      <c r="V33" s="6"/>
      <c r="W33" s="6"/>
    </row>
    <row r="34" spans="1:24" x14ac:dyDescent="0.25">
      <c r="A34" s="7"/>
      <c r="C34" s="1" t="s">
        <v>20</v>
      </c>
      <c r="D34" s="13" t="s">
        <v>39</v>
      </c>
      <c r="E34" s="13" t="s">
        <v>40</v>
      </c>
      <c r="F34" s="22">
        <v>23.703556957554799</v>
      </c>
      <c r="H34" s="46"/>
      <c r="I34" s="20">
        <v>19.0205658992382</v>
      </c>
      <c r="K34" s="22">
        <v>19.617407377812299</v>
      </c>
      <c r="L34" s="6"/>
      <c r="M34" s="8"/>
      <c r="N34" s="50" t="s">
        <v>16</v>
      </c>
      <c r="O34" s="8"/>
      <c r="P34" s="38"/>
      <c r="Q34" s="38" t="s">
        <v>16</v>
      </c>
      <c r="R34" s="39"/>
      <c r="S34" s="15"/>
      <c r="T34" s="15"/>
      <c r="V34" s="6"/>
      <c r="W34" s="6"/>
    </row>
    <row r="35" spans="1:24" x14ac:dyDescent="0.25">
      <c r="A35" s="7"/>
      <c r="C35" s="1" t="s">
        <v>20</v>
      </c>
      <c r="D35" s="13" t="s">
        <v>41</v>
      </c>
      <c r="E35" s="13" t="s">
        <v>40</v>
      </c>
      <c r="F35" s="22">
        <v>23.085239510466501</v>
      </c>
      <c r="G35" s="18">
        <f>AVERAGE(F35:F36)</f>
        <v>23.130668374970348</v>
      </c>
      <c r="H35" s="46">
        <v>27.940915507924938</v>
      </c>
      <c r="I35" s="20">
        <v>18.248315194920199</v>
      </c>
      <c r="J35" s="18">
        <f>AVERAGE(I35:I36)</f>
        <v>18.2585858693866</v>
      </c>
      <c r="K35" s="22">
        <v>19.2781492774151</v>
      </c>
      <c r="L35" s="18">
        <f>AVERAGE(K35:K36)</f>
        <v>19.317771229819549</v>
      </c>
      <c r="M35" s="8">
        <f>GEOMEAN(J35,L35)</f>
        <v>18.780713106930371</v>
      </c>
      <c r="N35" s="46">
        <v>18.781910480671289</v>
      </c>
      <c r="O35" s="1">
        <f>2^-((G35-M35)-(H35-N35))</f>
        <v>28.032912933499102</v>
      </c>
      <c r="Q35" s="38" t="s">
        <v>16</v>
      </c>
      <c r="R35" s="39"/>
      <c r="S35" s="15"/>
      <c r="T35" s="15"/>
      <c r="V35" s="6"/>
      <c r="W35" s="6"/>
    </row>
    <row r="36" spans="1:24" x14ac:dyDescent="0.25">
      <c r="A36" s="7"/>
      <c r="C36" s="1" t="s">
        <v>20</v>
      </c>
      <c r="D36" s="13" t="s">
        <v>41</v>
      </c>
      <c r="E36" s="13" t="s">
        <v>40</v>
      </c>
      <c r="F36" s="22">
        <v>23.176097239474199</v>
      </c>
      <c r="H36" s="46"/>
      <c r="I36" s="20">
        <v>18.268856543853001</v>
      </c>
      <c r="K36" s="22">
        <v>19.357393182224001</v>
      </c>
      <c r="L36" s="6"/>
      <c r="M36" s="8"/>
      <c r="N36" s="46"/>
      <c r="O36" s="8"/>
      <c r="P36" s="38"/>
      <c r="Q36" s="38" t="s">
        <v>16</v>
      </c>
      <c r="R36" s="39"/>
      <c r="S36" s="15"/>
      <c r="T36" s="15"/>
      <c r="V36" s="6"/>
      <c r="W36" s="6"/>
    </row>
    <row r="37" spans="1:24" x14ac:dyDescent="0.25">
      <c r="A37" s="7"/>
      <c r="C37" s="1" t="s">
        <v>20</v>
      </c>
      <c r="D37" s="13" t="s">
        <v>42</v>
      </c>
      <c r="E37" s="13" t="s">
        <v>40</v>
      </c>
      <c r="F37" s="22">
        <v>22.640942557721399</v>
      </c>
      <c r="G37" s="18">
        <f>AVERAGE(F37:F38)</f>
        <v>22.601850241404499</v>
      </c>
      <c r="H37" s="46">
        <v>27.940915507924938</v>
      </c>
      <c r="I37" s="20">
        <v>18.686066051511901</v>
      </c>
      <c r="J37" s="18">
        <f>AVERAGE(I37:I38)</f>
        <v>18.624190143640501</v>
      </c>
      <c r="K37" s="22">
        <v>19.4955642927886</v>
      </c>
      <c r="L37" s="18">
        <f>AVERAGE(K37:K38)</f>
        <v>19.4588780075835</v>
      </c>
      <c r="M37" s="8">
        <f>GEOMEAN(J37,L37)</f>
        <v>19.036959946250334</v>
      </c>
      <c r="N37" s="46">
        <v>18.781910480671289</v>
      </c>
      <c r="O37" s="1">
        <f>2^-((G37-M37)-(H37-N37))</f>
        <v>48.305472392079288</v>
      </c>
      <c r="Q37" s="38" t="s">
        <v>16</v>
      </c>
      <c r="R37" s="39"/>
      <c r="S37" s="15"/>
      <c r="T37" s="15"/>
      <c r="V37" s="6"/>
      <c r="W37" s="6"/>
    </row>
    <row r="38" spans="1:24" x14ac:dyDescent="0.25">
      <c r="A38" s="7"/>
      <c r="C38" s="1" t="s">
        <v>20</v>
      </c>
      <c r="D38" s="13" t="s">
        <v>42</v>
      </c>
      <c r="E38" s="13" t="s">
        <v>40</v>
      </c>
      <c r="F38" s="22">
        <v>22.562757925087599</v>
      </c>
      <c r="H38" s="46"/>
      <c r="I38" s="20">
        <v>18.562314235769101</v>
      </c>
      <c r="K38" s="22">
        <v>19.4221917223784</v>
      </c>
      <c r="L38" s="6"/>
      <c r="M38" s="8"/>
      <c r="N38" s="46"/>
      <c r="O38" s="8"/>
      <c r="P38" s="38"/>
      <c r="Q38" s="38" t="s">
        <v>16</v>
      </c>
      <c r="R38" s="39"/>
      <c r="S38" s="15"/>
      <c r="T38" s="15"/>
      <c r="V38" s="6"/>
      <c r="W38" s="6"/>
      <c r="X38" s="8"/>
    </row>
    <row r="39" spans="1:24" x14ac:dyDescent="0.25">
      <c r="A39" s="7"/>
      <c r="C39" s="1" t="s">
        <v>20</v>
      </c>
      <c r="D39" s="13" t="s">
        <v>43</v>
      </c>
      <c r="E39" s="13" t="s">
        <v>40</v>
      </c>
      <c r="F39" s="22">
        <v>25.900847236967198</v>
      </c>
      <c r="G39" s="18">
        <f>AVERAGE(F39:F40)</f>
        <v>25.946254657887749</v>
      </c>
      <c r="H39" s="46">
        <v>27.940915507924938</v>
      </c>
      <c r="I39" s="20">
        <v>18.616986587443701</v>
      </c>
      <c r="J39" s="18">
        <f>AVERAGE(I39:I40)</f>
        <v>18.65683342715645</v>
      </c>
      <c r="K39" s="22">
        <v>19.175623780077601</v>
      </c>
      <c r="L39" s="18">
        <f>AVERAGE(K39:K40)</f>
        <v>19.224579750092452</v>
      </c>
      <c r="M39" s="8">
        <f>GEOMEAN(J39,L39)</f>
        <v>18.93857919973301</v>
      </c>
      <c r="N39" s="46">
        <v>18.781910480671289</v>
      </c>
      <c r="O39" s="1">
        <f>2^-((G39-M39)-(H39-N39))</f>
        <v>4.4423700331406204</v>
      </c>
      <c r="Q39" s="38" t="s">
        <v>16</v>
      </c>
      <c r="R39" s="39"/>
      <c r="S39" s="15"/>
      <c r="T39" s="15"/>
      <c r="V39" s="6"/>
      <c r="W39" s="6"/>
    </row>
    <row r="40" spans="1:24" x14ac:dyDescent="0.25">
      <c r="A40" s="7"/>
      <c r="C40" s="1" t="s">
        <v>20</v>
      </c>
      <c r="D40" s="13" t="s">
        <v>43</v>
      </c>
      <c r="E40" s="13" t="s">
        <v>40</v>
      </c>
      <c r="F40" s="22">
        <v>25.9916620788083</v>
      </c>
      <c r="H40" s="46"/>
      <c r="I40" s="20">
        <v>18.696680266869201</v>
      </c>
      <c r="K40" s="22">
        <v>19.273535720107301</v>
      </c>
      <c r="L40" s="6"/>
      <c r="M40" s="8"/>
      <c r="N40" s="46"/>
      <c r="O40" s="8"/>
      <c r="P40" s="38"/>
      <c r="Q40" s="38" t="s">
        <v>16</v>
      </c>
      <c r="R40" s="39"/>
      <c r="S40" s="15"/>
      <c r="T40" s="15"/>
      <c r="V40" s="6"/>
      <c r="W40" s="6"/>
    </row>
    <row r="41" spans="1:24" x14ac:dyDescent="0.25">
      <c r="A41" s="7"/>
      <c r="C41" s="1" t="s">
        <v>20</v>
      </c>
      <c r="D41" s="13" t="s">
        <v>44</v>
      </c>
      <c r="E41" s="13" t="s">
        <v>40</v>
      </c>
      <c r="F41" s="22">
        <v>23.7217872221219</v>
      </c>
      <c r="G41" s="18">
        <f>AVERAGE(F41:F42)</f>
        <v>23.800177089814401</v>
      </c>
      <c r="H41" s="46">
        <v>27.940915507924938</v>
      </c>
      <c r="I41" s="20">
        <v>18.067595464848701</v>
      </c>
      <c r="J41" s="18">
        <f>AVERAGE(I41:I42)</f>
        <v>18.053056446164902</v>
      </c>
      <c r="K41" s="22">
        <v>19.174666964839901</v>
      </c>
      <c r="L41" s="18">
        <f>AVERAGE(K41:K42)</f>
        <v>19.197839009652448</v>
      </c>
      <c r="M41" s="8">
        <f>GEOMEAN(J41,L41)</f>
        <v>18.616650377703344</v>
      </c>
      <c r="N41" s="46">
        <v>18.781910480671289</v>
      </c>
      <c r="O41" s="1">
        <f>2^-((G41-M41)-(H41-N41))</f>
        <v>15.730343994449957</v>
      </c>
      <c r="Q41" s="38" t="s">
        <v>16</v>
      </c>
      <c r="R41" s="39"/>
      <c r="S41" s="15"/>
      <c r="T41" s="15"/>
      <c r="V41" s="6"/>
      <c r="W41" s="6"/>
    </row>
    <row r="42" spans="1:24" ht="11.25" thickBot="1" x14ac:dyDescent="0.3">
      <c r="A42" s="9"/>
      <c r="B42" s="10"/>
      <c r="C42" s="10" t="s">
        <v>20</v>
      </c>
      <c r="D42" s="16" t="s">
        <v>44</v>
      </c>
      <c r="E42" s="16" t="s">
        <v>40</v>
      </c>
      <c r="F42" s="23">
        <v>23.878566957506902</v>
      </c>
      <c r="G42" s="10"/>
      <c r="H42" s="47"/>
      <c r="I42" s="24">
        <v>18.0385174274811</v>
      </c>
      <c r="J42" s="10"/>
      <c r="K42" s="23">
        <v>19.221011054464999</v>
      </c>
      <c r="L42" s="12"/>
      <c r="M42" s="11"/>
      <c r="N42" s="47"/>
      <c r="O42" s="11"/>
      <c r="P42" s="40"/>
      <c r="Q42" s="40" t="s">
        <v>16</v>
      </c>
      <c r="R42" s="41"/>
      <c r="S42" s="15"/>
      <c r="T42" s="15"/>
      <c r="V42" s="6"/>
      <c r="W42" s="6"/>
    </row>
    <row r="43" spans="1:24" x14ac:dyDescent="0.25">
      <c r="A43" s="7"/>
      <c r="C43" s="13" t="s">
        <v>20</v>
      </c>
      <c r="D43" s="13" t="s">
        <v>45</v>
      </c>
      <c r="E43" s="13" t="s">
        <v>49</v>
      </c>
      <c r="F43" s="22">
        <v>17.437840199501402</v>
      </c>
      <c r="G43" s="18">
        <f>AVERAGE(F43:F44)</f>
        <v>17.421352919360451</v>
      </c>
      <c r="H43" s="46">
        <v>27.940915507924938</v>
      </c>
      <c r="I43" s="20">
        <v>19.498333595347201</v>
      </c>
      <c r="J43" s="18">
        <f>AVERAGE(I43:I44)</f>
        <v>19.434993185603201</v>
      </c>
      <c r="K43" s="22">
        <v>20.410104819443099</v>
      </c>
      <c r="L43" s="18">
        <f>AVERAGE(K43:K44)</f>
        <v>20.25617343800355</v>
      </c>
      <c r="M43" s="8">
        <f>GEOMEAN(J43,L43)</f>
        <v>19.84133545742311</v>
      </c>
      <c r="N43" s="46">
        <v>18.781910480671289</v>
      </c>
      <c r="O43" s="1">
        <f>2^-((G43-M43)-(H43-N43))</f>
        <v>3059.3035917130437</v>
      </c>
      <c r="P43" s="31">
        <f>MEDIAN(O43:O52)</f>
        <v>2134.2694186304288</v>
      </c>
      <c r="Q43" s="38">
        <f>AVERAGE(O43:O50)</f>
        <v>2465.2968531080005</v>
      </c>
      <c r="R43" s="33">
        <f>(STDEV(O43:O50))/(SQRT(COUNT(O43:O50)))</f>
        <v>239.15651823814645</v>
      </c>
      <c r="S43" s="15"/>
      <c r="T43" s="15"/>
      <c r="V43" s="6"/>
      <c r="W43" s="6"/>
    </row>
    <row r="44" spans="1:24" x14ac:dyDescent="0.25">
      <c r="A44" s="7"/>
      <c r="C44" s="13" t="s">
        <v>20</v>
      </c>
      <c r="D44" s="13" t="s">
        <v>45</v>
      </c>
      <c r="E44" s="13" t="s">
        <v>49</v>
      </c>
      <c r="F44" s="22">
        <v>17.404865639219501</v>
      </c>
      <c r="H44" s="46"/>
      <c r="I44" s="20">
        <v>19.3716527758592</v>
      </c>
      <c r="K44" s="22">
        <v>20.102242056563998</v>
      </c>
      <c r="L44" s="6"/>
      <c r="M44" s="8"/>
      <c r="N44" s="46"/>
      <c r="O44" s="8"/>
      <c r="P44" s="38"/>
      <c r="Q44" s="38" t="s">
        <v>16</v>
      </c>
      <c r="R44" s="39"/>
      <c r="S44" s="15"/>
      <c r="T44" s="15"/>
      <c r="V44" s="6"/>
      <c r="W44" s="6"/>
    </row>
    <row r="45" spans="1:24" x14ac:dyDescent="0.25">
      <c r="A45" s="7"/>
      <c r="C45" s="13" t="s">
        <v>20</v>
      </c>
      <c r="D45" s="13" t="s">
        <v>46</v>
      </c>
      <c r="E45" s="13" t="s">
        <v>49</v>
      </c>
      <c r="F45" s="22">
        <v>17.258574266189498</v>
      </c>
      <c r="G45" s="18">
        <f>AVERAGE(F45:F46)</f>
        <v>17.2800322469176</v>
      </c>
      <c r="H45" s="46">
        <v>27.940915507924938</v>
      </c>
      <c r="I45" s="20">
        <v>19.1500216674341</v>
      </c>
      <c r="J45" s="18">
        <f>AVERAGE(I45:I46)</f>
        <v>19.14900823086975</v>
      </c>
      <c r="K45" s="22">
        <v>20.078061110658702</v>
      </c>
      <c r="L45" s="18">
        <f>AVERAGE(K45:K46)</f>
        <v>19.833335015946453</v>
      </c>
      <c r="M45" s="8">
        <f>GEOMEAN(J45,L45)</f>
        <v>19.488168089021499</v>
      </c>
      <c r="N45" s="46">
        <v>18.781910480671289</v>
      </c>
      <c r="O45" s="1">
        <f>2^-((G45-M45)-(H45-N45))</f>
        <v>2641.4984891114045</v>
      </c>
      <c r="Q45" s="38" t="s">
        <v>16</v>
      </c>
      <c r="R45" s="39"/>
      <c r="S45" s="15"/>
      <c r="T45" s="15"/>
      <c r="V45" s="6"/>
      <c r="W45" s="6"/>
    </row>
    <row r="46" spans="1:24" x14ac:dyDescent="0.25">
      <c r="A46" s="7"/>
      <c r="C46" s="13" t="s">
        <v>20</v>
      </c>
      <c r="D46" s="13" t="s">
        <v>46</v>
      </c>
      <c r="E46" s="13" t="s">
        <v>49</v>
      </c>
      <c r="F46" s="22">
        <v>17.301490227645701</v>
      </c>
      <c r="H46" s="46"/>
      <c r="I46" s="20">
        <v>19.147994794305401</v>
      </c>
      <c r="K46" s="22">
        <v>19.588608921234201</v>
      </c>
      <c r="L46" s="6"/>
      <c r="M46" s="8"/>
      <c r="N46" s="46"/>
      <c r="O46" s="8"/>
      <c r="P46" s="38"/>
      <c r="Q46" s="38" t="s">
        <v>16</v>
      </c>
      <c r="R46" s="39"/>
      <c r="S46" s="15"/>
      <c r="T46" s="15"/>
      <c r="V46" s="6"/>
      <c r="W46" s="6"/>
    </row>
    <row r="47" spans="1:24" x14ac:dyDescent="0.25">
      <c r="A47" s="7"/>
      <c r="C47" s="13" t="s">
        <v>20</v>
      </c>
      <c r="D47" s="13" t="s">
        <v>47</v>
      </c>
      <c r="E47" s="13" t="s">
        <v>49</v>
      </c>
      <c r="F47" s="22">
        <v>17.2545673734638</v>
      </c>
      <c r="G47" s="18">
        <f>AVERAGE(F47:F48)</f>
        <v>17.215491214835801</v>
      </c>
      <c r="H47" s="46">
        <v>27.940915507924938</v>
      </c>
      <c r="I47" s="20">
        <v>18.542506540677199</v>
      </c>
      <c r="J47" s="18">
        <f>AVERAGE(I47:I48)</f>
        <v>18.504993311433601</v>
      </c>
      <c r="K47" s="22">
        <v>19.4407340789815</v>
      </c>
      <c r="L47" s="18">
        <f>AVERAGE(K47:K48)</f>
        <v>19.747207598282849</v>
      </c>
      <c r="M47" s="8">
        <f>GEOMEAN(J47,L47)</f>
        <v>19.116012777922986</v>
      </c>
      <c r="N47" s="46">
        <v>18.781910480671289</v>
      </c>
      <c r="O47" s="1">
        <f>2^-((G47-M47)-(H47-N47))</f>
        <v>2134.2694186304288</v>
      </c>
      <c r="Q47" s="38"/>
      <c r="R47" s="39"/>
      <c r="S47" s="15"/>
      <c r="T47" s="15"/>
      <c r="V47" s="6"/>
      <c r="W47" s="6"/>
    </row>
    <row r="48" spans="1:24" x14ac:dyDescent="0.25">
      <c r="A48" s="7"/>
      <c r="C48" s="13" t="s">
        <v>20</v>
      </c>
      <c r="D48" s="13" t="s">
        <v>47</v>
      </c>
      <c r="E48" s="13" t="s">
        <v>49</v>
      </c>
      <c r="F48" s="22">
        <v>17.176415056207802</v>
      </c>
      <c r="H48" s="46"/>
      <c r="I48" s="20">
        <v>18.467480082190001</v>
      </c>
      <c r="K48" s="22">
        <v>20.053681117584201</v>
      </c>
      <c r="L48" s="6"/>
      <c r="M48" s="8"/>
      <c r="N48" s="46"/>
      <c r="O48" s="8"/>
      <c r="P48" s="38"/>
      <c r="Q48" s="38"/>
      <c r="R48" s="39"/>
      <c r="S48" s="15"/>
      <c r="T48" s="15"/>
      <c r="V48" s="6"/>
      <c r="W48" s="6"/>
    </row>
    <row r="49" spans="1:23" x14ac:dyDescent="0.25">
      <c r="A49" s="7"/>
      <c r="C49" s="13" t="s">
        <v>20</v>
      </c>
      <c r="D49" s="13" t="s">
        <v>48</v>
      </c>
      <c r="E49" s="13" t="s">
        <v>49</v>
      </c>
      <c r="F49" s="22">
        <v>17.444869689994</v>
      </c>
      <c r="G49" s="18">
        <f>AVERAGE(F49:F50)</f>
        <v>17.493098918740799</v>
      </c>
      <c r="H49" s="46">
        <v>27.940915507924938</v>
      </c>
      <c r="I49" s="20">
        <v>19.0049889198351</v>
      </c>
      <c r="J49" s="18">
        <f>AVERAGE(I49:I50)</f>
        <v>18.963644815263002</v>
      </c>
      <c r="K49" s="22">
        <v>19.634271198044999</v>
      </c>
      <c r="L49" s="18">
        <f>AVERAGE(K49:K50)</f>
        <v>19.680188703136299</v>
      </c>
      <c r="M49" s="8">
        <f>GEOMEAN(J49,L49)</f>
        <v>19.318594888439176</v>
      </c>
      <c r="N49" s="46">
        <v>18.781910480671289</v>
      </c>
      <c r="O49" s="1">
        <f>2^-((G49-M49)-(H49-N49))</f>
        <v>2026.1159129771245</v>
      </c>
      <c r="Q49" s="38"/>
      <c r="R49" s="39"/>
      <c r="S49" s="15"/>
      <c r="T49" s="15"/>
      <c r="V49" s="6"/>
      <c r="W49" s="6"/>
    </row>
    <row r="50" spans="1:23" ht="11.25" thickBot="1" x14ac:dyDescent="0.3">
      <c r="A50" s="9"/>
      <c r="B50" s="10"/>
      <c r="C50" s="16" t="s">
        <v>20</v>
      </c>
      <c r="D50" s="16" t="s">
        <v>48</v>
      </c>
      <c r="E50" s="16" t="s">
        <v>49</v>
      </c>
      <c r="F50" s="23">
        <v>17.541328147487601</v>
      </c>
      <c r="G50" s="10"/>
      <c r="H50" s="47"/>
      <c r="I50" s="24">
        <v>18.922300710690902</v>
      </c>
      <c r="J50" s="10"/>
      <c r="K50" s="23">
        <v>19.726106208227598</v>
      </c>
      <c r="L50" s="12"/>
      <c r="M50" s="11"/>
      <c r="N50" s="47"/>
      <c r="O50" s="11"/>
      <c r="P50" s="38"/>
      <c r="Q50" s="38"/>
      <c r="R50" s="39"/>
      <c r="S50" s="15"/>
      <c r="T50" s="15"/>
      <c r="V50" s="6"/>
      <c r="W50" s="6"/>
    </row>
    <row r="51" spans="1:23" x14ac:dyDescent="0.25">
      <c r="A51" s="7"/>
      <c r="C51" s="13" t="s">
        <v>20</v>
      </c>
      <c r="D51" s="13" t="s">
        <v>50</v>
      </c>
      <c r="E51" s="13" t="s">
        <v>55</v>
      </c>
      <c r="F51" s="22">
        <v>26.463252201312201</v>
      </c>
      <c r="G51" s="18">
        <f>AVERAGE(F51:F52)</f>
        <v>26.398296732356698</v>
      </c>
      <c r="H51" s="46">
        <v>27.940915507924938</v>
      </c>
      <c r="I51" s="20">
        <v>19.442874122733699</v>
      </c>
      <c r="J51" s="18">
        <f>AVERAGE(I51:I52)</f>
        <v>19.4321113149764</v>
      </c>
      <c r="K51" s="22">
        <v>19.7490909268043</v>
      </c>
      <c r="L51" s="18">
        <f>AVERAGE(K51:K52)</f>
        <v>19.71706289083415</v>
      </c>
      <c r="M51" s="8">
        <f>GEOMEAN(J51,L51)</f>
        <v>19.574068583181155</v>
      </c>
      <c r="N51" s="46">
        <v>18.781910480671289</v>
      </c>
      <c r="O51" s="1">
        <f>2^-((G51-M51)-(H51-N51))</f>
        <v>5.0447293756539642</v>
      </c>
      <c r="P51" s="31">
        <f>MEDIAN(O51:O60)</f>
        <v>5.0447293756539642</v>
      </c>
      <c r="Q51" s="43">
        <f>AVERAGE(O51:O60)</f>
        <v>4.0353819772244499</v>
      </c>
      <c r="R51" s="33">
        <f>(STDEV(O51:O60))/(SQRT(COUNT(O51:O60)))</f>
        <v>0.91192117744127299</v>
      </c>
      <c r="S51" s="15"/>
      <c r="T51" s="15"/>
      <c r="V51" s="6"/>
      <c r="W51" s="6"/>
    </row>
    <row r="52" spans="1:23" x14ac:dyDescent="0.25">
      <c r="A52" s="7"/>
      <c r="C52" s="13" t="s">
        <v>20</v>
      </c>
      <c r="D52" s="13" t="s">
        <v>50</v>
      </c>
      <c r="E52" s="13" t="s">
        <v>55</v>
      </c>
      <c r="F52" s="22">
        <v>26.333341263401199</v>
      </c>
      <c r="H52" s="46"/>
      <c r="I52" s="20">
        <v>19.421348507219101</v>
      </c>
      <c r="K52" s="22">
        <v>19.685034854864</v>
      </c>
      <c r="L52" s="6"/>
      <c r="M52" s="8"/>
      <c r="N52" s="46"/>
      <c r="O52" s="8"/>
      <c r="P52" s="38"/>
      <c r="Q52" s="38" t="s">
        <v>16</v>
      </c>
      <c r="R52" s="39"/>
      <c r="S52" s="15"/>
      <c r="T52" s="15"/>
      <c r="V52" s="6"/>
      <c r="W52" s="6"/>
    </row>
    <row r="53" spans="1:23" x14ac:dyDescent="0.25">
      <c r="A53" s="7"/>
      <c r="C53" s="13" t="s">
        <v>20</v>
      </c>
      <c r="D53" s="13" t="s">
        <v>51</v>
      </c>
      <c r="E53" s="13" t="s">
        <v>55</v>
      </c>
      <c r="F53" s="22">
        <v>27.2931010934367</v>
      </c>
      <c r="G53" s="18">
        <f>AVERAGE(F53:F54)</f>
        <v>27.282507873341352</v>
      </c>
      <c r="H53" s="46">
        <v>27.940915507924938</v>
      </c>
      <c r="I53" s="20">
        <v>18.238570866784801</v>
      </c>
      <c r="J53" s="18">
        <f>AVERAGE(I53:I54)</f>
        <v>18.256051431954653</v>
      </c>
      <c r="K53" s="22">
        <v>19.119312220204201</v>
      </c>
      <c r="L53" s="18">
        <f>AVERAGE(K53:K54)</f>
        <v>19.15189607983195</v>
      </c>
      <c r="M53" s="8">
        <f>GEOMEAN(J53,L53)</f>
        <v>18.698609570041906</v>
      </c>
      <c r="N53" s="46">
        <v>18.781910480671289</v>
      </c>
      <c r="O53" s="1">
        <f>2^-((G53-M53)-(H53-N53))</f>
        <v>1.4897876666968837</v>
      </c>
      <c r="Q53" s="38" t="s">
        <v>16</v>
      </c>
      <c r="R53" s="39"/>
      <c r="S53" s="15"/>
      <c r="T53" s="15"/>
      <c r="V53" s="6"/>
      <c r="W53" s="6"/>
    </row>
    <row r="54" spans="1:23" x14ac:dyDescent="0.25">
      <c r="A54" s="7"/>
      <c r="C54" s="13" t="s">
        <v>20</v>
      </c>
      <c r="D54" s="13" t="s">
        <v>51</v>
      </c>
      <c r="E54" s="13" t="s">
        <v>55</v>
      </c>
      <c r="F54" s="22">
        <v>27.271914653246</v>
      </c>
      <c r="H54" s="46"/>
      <c r="I54" s="20">
        <v>18.2735319971245</v>
      </c>
      <c r="K54" s="22">
        <v>19.184479939459699</v>
      </c>
      <c r="L54" s="6"/>
      <c r="M54" s="8"/>
      <c r="N54" s="46"/>
      <c r="O54" s="8"/>
      <c r="P54" s="38"/>
      <c r="Q54" s="38" t="s">
        <v>16</v>
      </c>
      <c r="R54" s="39"/>
      <c r="S54" s="15"/>
      <c r="T54" s="15"/>
      <c r="V54" s="6"/>
      <c r="W54" s="6"/>
    </row>
    <row r="55" spans="1:23" x14ac:dyDescent="0.25">
      <c r="A55" s="7"/>
      <c r="C55" s="13" t="s">
        <v>20</v>
      </c>
      <c r="D55" s="13" t="s">
        <v>52</v>
      </c>
      <c r="E55" s="13" t="s">
        <v>55</v>
      </c>
      <c r="F55" s="22">
        <v>27.714418222784101</v>
      </c>
      <c r="G55" s="18">
        <f>AVERAGE(F55:F56)</f>
        <v>27.775304948421102</v>
      </c>
      <c r="H55" s="46">
        <v>27.940915507924938</v>
      </c>
      <c r="I55" s="20">
        <v>19.4425457518565</v>
      </c>
      <c r="J55" s="18">
        <f>AVERAGE(I55:I56)</f>
        <v>19.41478706748185</v>
      </c>
      <c r="K55" s="22">
        <v>20.1407273658556</v>
      </c>
      <c r="L55" s="18">
        <f>AVERAGE(K55:K56)</f>
        <v>20.13183448039635</v>
      </c>
      <c r="M55" s="8">
        <f>GEOMEAN(J55,L55)</f>
        <v>19.770060184902935</v>
      </c>
      <c r="N55" s="46">
        <v>18.781910480671289</v>
      </c>
      <c r="O55" s="1">
        <f>2^-((G55-M55)-(H55-N55))</f>
        <v>2.2249304881523635</v>
      </c>
      <c r="Q55" s="38" t="s">
        <v>16</v>
      </c>
      <c r="R55" s="39"/>
      <c r="S55" s="15"/>
      <c r="T55" s="15"/>
      <c r="V55" s="6"/>
      <c r="W55" s="6"/>
    </row>
    <row r="56" spans="1:23" x14ac:dyDescent="0.25">
      <c r="A56" s="7"/>
      <c r="C56" s="13" t="s">
        <v>20</v>
      </c>
      <c r="D56" s="13" t="s">
        <v>52</v>
      </c>
      <c r="E56" s="13" t="s">
        <v>55</v>
      </c>
      <c r="F56" s="22">
        <v>27.836191674058099</v>
      </c>
      <c r="H56" s="46"/>
      <c r="I56" s="20">
        <v>19.3870283831072</v>
      </c>
      <c r="K56" s="22">
        <v>20.1229415949371</v>
      </c>
      <c r="L56" s="6"/>
      <c r="M56" s="8"/>
      <c r="N56" s="46"/>
      <c r="O56" s="8"/>
      <c r="P56" s="38"/>
      <c r="Q56" s="38" t="s">
        <v>16</v>
      </c>
      <c r="R56" s="39"/>
      <c r="S56" s="15"/>
      <c r="T56" s="15"/>
      <c r="V56" s="6"/>
      <c r="W56" s="6"/>
    </row>
    <row r="57" spans="1:23" s="13" customFormat="1" x14ac:dyDescent="0.25">
      <c r="A57" s="14"/>
      <c r="C57" s="13" t="s">
        <v>20</v>
      </c>
      <c r="D57" s="13" t="s">
        <v>53</v>
      </c>
      <c r="E57" s="13" t="s">
        <v>55</v>
      </c>
      <c r="F57" s="22">
        <v>25.467605236265701</v>
      </c>
      <c r="G57" s="18">
        <f>AVERAGE(F57:F58)</f>
        <v>25.571490631386851</v>
      </c>
      <c r="H57" s="46">
        <v>27.940915507924938</v>
      </c>
      <c r="I57" s="20">
        <v>18.448183169836199</v>
      </c>
      <c r="J57" s="18">
        <f>AVERAGE(I57:I58)</f>
        <v>18.45341344330285</v>
      </c>
      <c r="K57" s="22">
        <v>19.586918211718299</v>
      </c>
      <c r="L57" s="18">
        <f>AVERAGE(K57:K58)</f>
        <v>19.590018261018049</v>
      </c>
      <c r="M57" s="8">
        <f>GEOMEAN(J57,L57)</f>
        <v>19.01322451170287</v>
      </c>
      <c r="N57" s="46">
        <v>18.781910480671289</v>
      </c>
      <c r="O57" s="1">
        <f>2^-((G57-M57)-(H57-N57))</f>
        <v>6.0659722898963704</v>
      </c>
      <c r="P57" s="34"/>
      <c r="Q57" s="35" t="s">
        <v>16</v>
      </c>
      <c r="R57" s="44"/>
      <c r="S57" s="15"/>
      <c r="T57" s="15"/>
      <c r="V57" s="15"/>
      <c r="W57" s="15"/>
    </row>
    <row r="58" spans="1:23" s="13" customFormat="1" x14ac:dyDescent="0.25">
      <c r="A58" s="14"/>
      <c r="C58" s="13" t="s">
        <v>20</v>
      </c>
      <c r="D58" s="13" t="s">
        <v>53</v>
      </c>
      <c r="E58" s="13" t="s">
        <v>55</v>
      </c>
      <c r="F58" s="22">
        <v>25.675376026508001</v>
      </c>
      <c r="H58" s="48"/>
      <c r="I58" s="20">
        <v>18.458643716769501</v>
      </c>
      <c r="K58" s="22">
        <v>19.593118310317799</v>
      </c>
      <c r="L58" s="15"/>
      <c r="M58" s="19"/>
      <c r="N58" s="48"/>
      <c r="O58" s="19"/>
      <c r="P58" s="35"/>
      <c r="Q58" s="35" t="s">
        <v>16</v>
      </c>
      <c r="R58" s="44"/>
      <c r="S58" s="15"/>
      <c r="T58" s="15"/>
      <c r="V58" s="15"/>
      <c r="W58" s="15"/>
    </row>
    <row r="59" spans="1:23" x14ac:dyDescent="0.25">
      <c r="A59" s="7"/>
      <c r="C59" s="13" t="s">
        <v>20</v>
      </c>
      <c r="D59" s="13" t="s">
        <v>54</v>
      </c>
      <c r="E59" s="13" t="s">
        <v>55</v>
      </c>
      <c r="F59" s="22">
        <v>25.434610913304201</v>
      </c>
      <c r="G59" s="18">
        <f>AVERAGE(F59:F60)</f>
        <v>25.405136621867801</v>
      </c>
      <c r="H59" s="46">
        <v>27.940915507924938</v>
      </c>
      <c r="I59" s="20">
        <v>18.172782372706799</v>
      </c>
      <c r="J59" s="18">
        <f>AVERAGE(I59:I60)</f>
        <v>18.190664872572</v>
      </c>
      <c r="K59" s="22">
        <v>19.187079406091399</v>
      </c>
      <c r="L59" s="18">
        <f>AVERAGE(K59:K60)</f>
        <v>19.15390424178285</v>
      </c>
      <c r="M59" s="8">
        <f>GEOMEAN(J59,L59)</f>
        <v>18.666072245215574</v>
      </c>
      <c r="N59" s="46">
        <v>18.781910480671289</v>
      </c>
      <c r="O59" s="1">
        <f>2^-((G59-M59)-(H59-N59))</f>
        <v>5.3514900657226674</v>
      </c>
      <c r="Q59" s="38" t="s">
        <v>16</v>
      </c>
      <c r="R59" s="39"/>
      <c r="S59" s="15"/>
      <c r="T59" s="15"/>
      <c r="V59" s="6"/>
      <c r="W59" s="6"/>
    </row>
    <row r="60" spans="1:23" ht="11.25" thickBot="1" x14ac:dyDescent="0.3">
      <c r="A60" s="9"/>
      <c r="B60" s="10"/>
      <c r="C60" s="16" t="s">
        <v>20</v>
      </c>
      <c r="D60" s="16" t="s">
        <v>54</v>
      </c>
      <c r="E60" s="16" t="s">
        <v>55</v>
      </c>
      <c r="F60" s="23">
        <v>25.3756623304314</v>
      </c>
      <c r="G60" s="10"/>
      <c r="H60" s="47"/>
      <c r="I60" s="24">
        <v>18.208547372437199</v>
      </c>
      <c r="J60" s="10"/>
      <c r="K60" s="23">
        <v>19.120729077474302</v>
      </c>
      <c r="L60" s="12"/>
      <c r="M60" s="11"/>
      <c r="N60" s="47"/>
      <c r="O60" s="11"/>
      <c r="P60" s="40"/>
      <c r="Q60" s="40" t="s">
        <v>16</v>
      </c>
      <c r="R60" s="41"/>
      <c r="S60" s="15"/>
      <c r="T60" s="15"/>
      <c r="V60" s="6"/>
      <c r="W60" s="6"/>
    </row>
    <row r="61" spans="1:23" x14ac:dyDescent="0.25">
      <c r="A61" s="7"/>
      <c r="C61" s="13" t="s">
        <v>20</v>
      </c>
      <c r="D61" s="13" t="s">
        <v>56</v>
      </c>
      <c r="E61" s="13" t="s">
        <v>61</v>
      </c>
      <c r="F61" s="22">
        <v>18.663681049933601</v>
      </c>
      <c r="G61" s="18">
        <f>AVERAGE(F61:F62)</f>
        <v>18.668686259273901</v>
      </c>
      <c r="H61" s="46">
        <v>27.940915507924938</v>
      </c>
      <c r="I61" s="20">
        <v>19.279980625676998</v>
      </c>
      <c r="J61" s="18">
        <f>AVERAGE(I61:I62)</f>
        <v>19.2534932370218</v>
      </c>
      <c r="K61" s="22">
        <v>20.005753458440601</v>
      </c>
      <c r="L61" s="18">
        <f>AVERAGE(K61:K62)</f>
        <v>19.9935546889796</v>
      </c>
      <c r="M61" s="5">
        <f>GEOMEAN(J61,L61)</f>
        <v>19.620034913024345</v>
      </c>
      <c r="N61" s="46">
        <v>18.781910480671289</v>
      </c>
      <c r="O61" s="1">
        <f>2^-((G61-M61)-(H61-N61))</f>
        <v>1105.4006732470468</v>
      </c>
      <c r="P61" s="31">
        <f>MEDIAN(O61:O70)</f>
        <v>1229.3334067967205</v>
      </c>
      <c r="Q61" s="43">
        <f>AVERAGE(O61:O70)</f>
        <v>1184.6103615598499</v>
      </c>
      <c r="R61" s="33">
        <f>(STDEV(O61:O70))/(SQRT(COUNT(O61:O70)))</f>
        <v>159.54259700922256</v>
      </c>
      <c r="S61" s="15"/>
      <c r="T61" s="15"/>
      <c r="V61" s="6"/>
      <c r="W61" s="6"/>
    </row>
    <row r="62" spans="1:23" x14ac:dyDescent="0.25">
      <c r="A62" s="7"/>
      <c r="C62" s="13" t="s">
        <v>20</v>
      </c>
      <c r="D62" s="13" t="s">
        <v>56</v>
      </c>
      <c r="E62" s="13" t="s">
        <v>61</v>
      </c>
      <c r="F62" s="22">
        <v>18.673691468614201</v>
      </c>
      <c r="H62" s="46"/>
      <c r="I62" s="20">
        <v>19.227005848366598</v>
      </c>
      <c r="K62" s="22">
        <v>19.981355919518599</v>
      </c>
      <c r="L62" s="6"/>
      <c r="M62" s="8"/>
      <c r="N62" s="46"/>
      <c r="O62" s="8"/>
      <c r="P62" s="38"/>
      <c r="Q62" s="38" t="s">
        <v>16</v>
      </c>
      <c r="R62" s="39"/>
      <c r="S62" s="15"/>
      <c r="T62" s="15"/>
      <c r="V62" s="6"/>
      <c r="W62" s="6"/>
    </row>
    <row r="63" spans="1:23" x14ac:dyDescent="0.25">
      <c r="A63" s="7"/>
      <c r="C63" s="13" t="s">
        <v>20</v>
      </c>
      <c r="D63" s="13" t="s">
        <v>57</v>
      </c>
      <c r="E63" s="13" t="s">
        <v>61</v>
      </c>
      <c r="F63" s="22">
        <v>19.234232805990999</v>
      </c>
      <c r="G63" s="18">
        <f>AVERAGE(F63:F64)</f>
        <v>19.224374902402449</v>
      </c>
      <c r="H63" s="46">
        <v>27.940915507924938</v>
      </c>
      <c r="I63" s="20">
        <v>20.0237188399594</v>
      </c>
      <c r="J63" s="18">
        <f>AVERAGE(I63:I64)</f>
        <v>20.007939043751549</v>
      </c>
      <c r="K63" s="22">
        <v>20.944691869173401</v>
      </c>
      <c r="L63" s="18">
        <f>AVERAGE(K63:K64)</f>
        <v>20.900584186342499</v>
      </c>
      <c r="M63" s="8">
        <f>GEOMEAN(J63,L63)</f>
        <v>20.449391540560278</v>
      </c>
      <c r="N63" s="46">
        <v>18.781910480671289</v>
      </c>
      <c r="O63" s="1">
        <f>2^-((G63-M63)-(H63-N63))</f>
        <v>1336.2939338349368</v>
      </c>
      <c r="Q63" s="38" t="s">
        <v>16</v>
      </c>
      <c r="R63" s="39"/>
      <c r="S63" s="15"/>
      <c r="T63" s="15"/>
      <c r="V63" s="6"/>
      <c r="W63" s="6"/>
    </row>
    <row r="64" spans="1:23" x14ac:dyDescent="0.25">
      <c r="A64" s="7"/>
      <c r="C64" s="13" t="s">
        <v>20</v>
      </c>
      <c r="D64" s="13" t="s">
        <v>57</v>
      </c>
      <c r="E64" s="13" t="s">
        <v>61</v>
      </c>
      <c r="F64" s="22">
        <v>19.214516998813899</v>
      </c>
      <c r="H64" s="46"/>
      <c r="I64" s="20">
        <v>19.9921592475437</v>
      </c>
      <c r="K64" s="22">
        <v>20.856476503511601</v>
      </c>
      <c r="L64" s="6"/>
      <c r="M64" s="8"/>
      <c r="N64" s="46"/>
      <c r="O64" s="8"/>
      <c r="P64" s="38"/>
      <c r="Q64" s="38" t="s">
        <v>16</v>
      </c>
      <c r="R64" s="39"/>
      <c r="S64" s="15"/>
      <c r="T64" s="15"/>
      <c r="V64" s="6"/>
      <c r="W64" s="6"/>
    </row>
    <row r="65" spans="1:23" x14ac:dyDescent="0.25">
      <c r="A65" s="7"/>
      <c r="C65" s="13" t="s">
        <v>20</v>
      </c>
      <c r="D65" s="13" t="s">
        <v>58</v>
      </c>
      <c r="E65" s="13" t="s">
        <v>61</v>
      </c>
      <c r="F65" s="22">
        <v>18.139979283295499</v>
      </c>
      <c r="G65" s="18">
        <f>AVERAGE(F65:F66)</f>
        <v>18.107073285556197</v>
      </c>
      <c r="H65" s="46">
        <v>27.940915507924938</v>
      </c>
      <c r="I65" s="20">
        <v>19.0188374834723</v>
      </c>
      <c r="J65" s="18">
        <f>AVERAGE(I65:I66)</f>
        <v>19.015802105954748</v>
      </c>
      <c r="K65" s="22">
        <v>19.4071472552254</v>
      </c>
      <c r="L65" s="18">
        <f>AVERAGE(K65:K66)</f>
        <v>19.4096741658357</v>
      </c>
      <c r="M65" s="8">
        <f>GEOMEAN(J65,L65)</f>
        <v>19.211728784224338</v>
      </c>
      <c r="N65" s="46">
        <v>18.781910480671289</v>
      </c>
      <c r="O65" s="1">
        <f>2^-((G65-M65)-(H65-N65))</f>
        <v>1229.3334067967205</v>
      </c>
      <c r="Q65" s="38" t="s">
        <v>16</v>
      </c>
      <c r="R65" s="39"/>
      <c r="S65" s="15"/>
      <c r="T65" s="15"/>
      <c r="V65" s="6"/>
      <c r="W65" s="6"/>
    </row>
    <row r="66" spans="1:23" x14ac:dyDescent="0.25">
      <c r="A66" s="7"/>
      <c r="C66" s="13" t="s">
        <v>20</v>
      </c>
      <c r="D66" s="13" t="s">
        <v>58</v>
      </c>
      <c r="E66" s="13" t="s">
        <v>61</v>
      </c>
      <c r="F66" s="22">
        <v>18.074167287816898</v>
      </c>
      <c r="H66" s="46"/>
      <c r="I66" s="20">
        <v>19.0127667284372</v>
      </c>
      <c r="K66" s="22">
        <v>19.412201076445999</v>
      </c>
      <c r="L66" s="6"/>
      <c r="M66" s="8"/>
      <c r="N66" s="46"/>
      <c r="O66" s="8"/>
      <c r="P66" s="38"/>
      <c r="Q66" s="38" t="s">
        <v>16</v>
      </c>
      <c r="R66" s="39"/>
      <c r="S66" s="15"/>
      <c r="T66" s="15"/>
      <c r="V66" s="6"/>
      <c r="W66" s="6"/>
    </row>
    <row r="67" spans="1:23" x14ac:dyDescent="0.25">
      <c r="A67" s="7"/>
      <c r="C67" s="13" t="s">
        <v>20</v>
      </c>
      <c r="D67" s="13" t="s">
        <v>59</v>
      </c>
      <c r="E67" s="13" t="s">
        <v>61</v>
      </c>
      <c r="F67" s="22">
        <v>20.421671284647999</v>
      </c>
      <c r="G67" s="18">
        <f>AVERAGE(F67:F68)</f>
        <v>20.376785693977901</v>
      </c>
      <c r="H67" s="46">
        <v>27.940915507924938</v>
      </c>
      <c r="I67" s="20">
        <v>20.194381404085199</v>
      </c>
      <c r="J67" s="18">
        <f>AVERAGE(I67:I68)</f>
        <v>20.206463390394099</v>
      </c>
      <c r="K67" s="22">
        <v>20.867752216708102</v>
      </c>
      <c r="L67" s="18">
        <f>AVERAGE(K67:K68)</f>
        <v>20.881958823574649</v>
      </c>
      <c r="M67" s="8">
        <f>GEOMEAN(J67,L67)</f>
        <v>20.541434625855082</v>
      </c>
      <c r="N67" s="46">
        <v>18.781910480671289</v>
      </c>
      <c r="O67" s="1">
        <f>2^-((G67-M67)-(H67-N67))</f>
        <v>640.76607600656018</v>
      </c>
      <c r="Q67" s="38" t="s">
        <v>16</v>
      </c>
      <c r="R67" s="39"/>
      <c r="S67" s="15"/>
      <c r="T67" s="15"/>
      <c r="V67" s="6"/>
      <c r="W67" s="6"/>
    </row>
    <row r="68" spans="1:23" x14ac:dyDescent="0.25">
      <c r="A68" s="7"/>
      <c r="C68" s="13" t="s">
        <v>20</v>
      </c>
      <c r="D68" s="13" t="s">
        <v>59</v>
      </c>
      <c r="E68" s="13" t="s">
        <v>61</v>
      </c>
      <c r="F68" s="22">
        <v>20.331900103307799</v>
      </c>
      <c r="H68" s="46"/>
      <c r="I68" s="20">
        <v>20.218545376702998</v>
      </c>
      <c r="K68" s="22">
        <v>20.896165430441201</v>
      </c>
      <c r="L68" s="6"/>
      <c r="M68" s="8"/>
      <c r="N68" s="46"/>
      <c r="O68" s="8"/>
      <c r="P68" s="38"/>
      <c r="Q68" s="38" t="s">
        <v>16</v>
      </c>
      <c r="R68" s="39"/>
      <c r="S68" s="15"/>
      <c r="T68" s="15"/>
      <c r="V68" s="6"/>
      <c r="W68" s="6"/>
    </row>
    <row r="69" spans="1:23" x14ac:dyDescent="0.25">
      <c r="A69" s="7"/>
      <c r="C69" s="13" t="s">
        <v>20</v>
      </c>
      <c r="D69" s="13" t="s">
        <v>60</v>
      </c>
      <c r="E69" s="13" t="s">
        <v>61</v>
      </c>
      <c r="F69" s="22">
        <v>17.804100284446498</v>
      </c>
      <c r="G69" s="18">
        <f>AVERAGE(F69:F70)</f>
        <v>17.74010465340325</v>
      </c>
      <c r="H69" s="46">
        <v>27.940915507924938</v>
      </c>
      <c r="I69" s="20">
        <v>19.128623039632501</v>
      </c>
      <c r="J69" s="18">
        <f>AVERAGE(I69:I70)</f>
        <v>19.110481827460148</v>
      </c>
      <c r="K69" s="22">
        <v>19.370481513464799</v>
      </c>
      <c r="L69" s="18">
        <f>AVERAGE(K69:K70)</f>
        <v>19.36047278330555</v>
      </c>
      <c r="M69" s="8">
        <f>GEOMEAN(J69,L69)</f>
        <v>19.235071179915025</v>
      </c>
      <c r="N69" s="46">
        <v>18.781910480671289</v>
      </c>
      <c r="O69" s="1">
        <f>2^-((G69-M69)-(H69-N69))</f>
        <v>1611.2577179139853</v>
      </c>
      <c r="Q69" s="38" t="s">
        <v>16</v>
      </c>
      <c r="R69" s="39"/>
      <c r="S69" s="15"/>
      <c r="T69" s="15"/>
      <c r="V69" s="6"/>
      <c r="W69" s="6"/>
    </row>
    <row r="70" spans="1:23" ht="11.25" thickBot="1" x14ac:dyDescent="0.3">
      <c r="A70" s="9"/>
      <c r="B70" s="10"/>
      <c r="C70" s="16" t="s">
        <v>20</v>
      </c>
      <c r="D70" s="16" t="s">
        <v>60</v>
      </c>
      <c r="E70" s="16" t="s">
        <v>61</v>
      </c>
      <c r="F70" s="23">
        <v>17.676109022359999</v>
      </c>
      <c r="G70" s="10"/>
      <c r="H70" s="47"/>
      <c r="I70" s="24">
        <v>19.092340615287799</v>
      </c>
      <c r="J70" s="10"/>
      <c r="K70" s="23">
        <v>19.3504640531463</v>
      </c>
      <c r="L70" s="12"/>
      <c r="M70" s="11"/>
      <c r="N70" s="47"/>
      <c r="O70" s="11"/>
      <c r="P70" s="40"/>
      <c r="Q70" s="40" t="s">
        <v>16</v>
      </c>
      <c r="R70" s="41"/>
      <c r="S70" s="15"/>
      <c r="T70" s="15"/>
      <c r="V70" s="6"/>
      <c r="W70" s="6"/>
    </row>
    <row r="71" spans="1:23" x14ac:dyDescent="0.25">
      <c r="A71" s="7"/>
      <c r="C71" s="13" t="s">
        <v>20</v>
      </c>
      <c r="D71" s="13" t="s">
        <v>62</v>
      </c>
      <c r="E71" s="13" t="s">
        <v>70</v>
      </c>
      <c r="F71" s="22">
        <v>24.692031508542499</v>
      </c>
      <c r="G71" s="18">
        <f>AVERAGE(F71:F72)</f>
        <v>24.618289520126751</v>
      </c>
      <c r="H71" s="46">
        <v>27.940915507924938</v>
      </c>
      <c r="I71" s="20">
        <v>20.136485288526099</v>
      </c>
      <c r="J71" s="18">
        <f>AVERAGE(I71:I72)</f>
        <v>20.125969605956698</v>
      </c>
      <c r="K71" s="22">
        <v>21.200807789318102</v>
      </c>
      <c r="L71" s="18">
        <f>AVERAGE(K71:K72)</f>
        <v>21.205809969804449</v>
      </c>
      <c r="M71" s="8">
        <f>GEOMEAN(J71,L71)</f>
        <v>20.658835565490566</v>
      </c>
      <c r="N71" s="46">
        <v>18.781910480671289</v>
      </c>
      <c r="O71" s="1">
        <f>2^-((G71-M71)-(H71-N71))</f>
        <v>36.746910943333624</v>
      </c>
      <c r="P71" s="31">
        <f>MEDIAN(O71:O80)</f>
        <v>15.666347111537835</v>
      </c>
      <c r="Q71" s="43">
        <f>AVERAGE(O71:O78)</f>
        <v>15.937991030689306</v>
      </c>
      <c r="R71" s="33">
        <f>(STDEV(O71:O78))/(SQRT(COUNT(O71:O78)))</f>
        <v>7.3328548915785383</v>
      </c>
      <c r="S71" s="15"/>
      <c r="T71" s="15"/>
      <c r="U71" s="22"/>
      <c r="V71" s="6"/>
      <c r="W71" s="6"/>
    </row>
    <row r="72" spans="1:23" x14ac:dyDescent="0.25">
      <c r="A72" s="7"/>
      <c r="C72" s="13" t="s">
        <v>20</v>
      </c>
      <c r="D72" s="13" t="s">
        <v>62</v>
      </c>
      <c r="E72" s="13" t="s">
        <v>70</v>
      </c>
      <c r="F72" s="22">
        <v>24.544547531711</v>
      </c>
      <c r="H72" s="46"/>
      <c r="I72" s="20">
        <v>20.1154539233873</v>
      </c>
      <c r="K72" s="22">
        <v>21.210812150290799</v>
      </c>
      <c r="L72" s="6"/>
      <c r="M72" s="8"/>
      <c r="N72" s="46"/>
      <c r="O72" s="8"/>
      <c r="P72" s="38"/>
      <c r="Q72" s="38" t="s">
        <v>16</v>
      </c>
      <c r="R72" s="39"/>
      <c r="S72" s="15"/>
      <c r="T72" s="15"/>
      <c r="U72" s="22"/>
      <c r="V72" s="6"/>
      <c r="W72" s="6"/>
    </row>
    <row r="73" spans="1:23" x14ac:dyDescent="0.25">
      <c r="A73" s="7"/>
      <c r="C73" s="13" t="s">
        <v>20</v>
      </c>
      <c r="D73" s="13" t="s">
        <v>63</v>
      </c>
      <c r="E73" s="13" t="s">
        <v>70</v>
      </c>
      <c r="F73" s="22">
        <v>26.450944483314</v>
      </c>
      <c r="G73" s="18">
        <f>AVERAGE(F73:F74)</f>
        <v>26.410077348514449</v>
      </c>
      <c r="H73" s="46">
        <v>27.940915507924938</v>
      </c>
      <c r="I73" s="20">
        <v>19.1198812076818</v>
      </c>
      <c r="J73" s="18">
        <f>AVERAGE(I73:I74)</f>
        <v>19.2514668356065</v>
      </c>
      <c r="K73" s="22">
        <v>19.833285246026101</v>
      </c>
      <c r="L73" s="18">
        <f>AVERAGE(K73:K74)</f>
        <v>19.823372669452752</v>
      </c>
      <c r="M73" s="8">
        <f>GEOMEAN(J73,L73)</f>
        <v>19.535327013281297</v>
      </c>
      <c r="N73" s="46">
        <v>18.781910480671289</v>
      </c>
      <c r="O73" s="1">
        <f>2^-((G73-M73)-(H73-N73))</f>
        <v>4.871123942371641</v>
      </c>
      <c r="Q73" s="38" t="s">
        <v>16</v>
      </c>
      <c r="R73" s="39"/>
      <c r="S73" s="15"/>
      <c r="T73" s="15"/>
      <c r="V73" s="6"/>
      <c r="W73" s="6"/>
    </row>
    <row r="74" spans="1:23" x14ac:dyDescent="0.25">
      <c r="A74" s="7"/>
      <c r="C74" s="13" t="s">
        <v>20</v>
      </c>
      <c r="D74" s="13" t="s">
        <v>63</v>
      </c>
      <c r="E74" s="13" t="s">
        <v>70</v>
      </c>
      <c r="F74" s="22">
        <v>26.369210213714901</v>
      </c>
      <c r="H74" s="46"/>
      <c r="I74" s="20">
        <v>19.3830524635312</v>
      </c>
      <c r="K74" s="22">
        <v>19.813460092879399</v>
      </c>
      <c r="L74" s="6"/>
      <c r="M74" s="8"/>
      <c r="N74" s="46"/>
      <c r="O74" s="8"/>
      <c r="P74" s="38"/>
      <c r="Q74" s="38" t="s">
        <v>16</v>
      </c>
      <c r="R74" s="39"/>
      <c r="S74" s="15"/>
      <c r="T74" s="15"/>
      <c r="V74" s="6"/>
      <c r="W74" s="6"/>
    </row>
    <row r="75" spans="1:23" x14ac:dyDescent="0.25">
      <c r="A75" s="7"/>
      <c r="C75" s="13" t="s">
        <v>20</v>
      </c>
      <c r="D75" s="13" t="s">
        <v>64</v>
      </c>
      <c r="E75" s="13" t="s">
        <v>70</v>
      </c>
      <c r="F75" s="22">
        <v>24.480941588470799</v>
      </c>
      <c r="G75" s="18">
        <f>AVERAGE(F75:F76)</f>
        <v>24.480707367303097</v>
      </c>
      <c r="H75" s="46">
        <v>27.940915507924938</v>
      </c>
      <c r="I75" s="20">
        <v>18.875531062306599</v>
      </c>
      <c r="J75" s="18">
        <f>AVERAGE(I75:I76)</f>
        <v>18.85825256115065</v>
      </c>
      <c r="K75" s="22">
        <v>19.719599422799401</v>
      </c>
      <c r="L75" s="18">
        <f>AVERAGE(K75:K76)</f>
        <v>19.734290124761202</v>
      </c>
      <c r="M75" s="8">
        <f>GEOMEAN(J75,L75)</f>
        <v>19.291299263859027</v>
      </c>
      <c r="N75" s="46">
        <v>18.781910480671289</v>
      </c>
      <c r="O75" s="1">
        <f>2^-((G75-M75)-(H75-N75))</f>
        <v>15.666347111537835</v>
      </c>
      <c r="Q75" s="38" t="s">
        <v>16</v>
      </c>
      <c r="R75" s="39"/>
      <c r="S75" s="15"/>
      <c r="T75" s="15"/>
      <c r="V75" s="6"/>
      <c r="W75" s="6"/>
    </row>
    <row r="76" spans="1:23" x14ac:dyDescent="0.25">
      <c r="A76" s="7"/>
      <c r="C76" s="13" t="s">
        <v>20</v>
      </c>
      <c r="D76" s="13" t="s">
        <v>64</v>
      </c>
      <c r="E76" s="13" t="s">
        <v>70</v>
      </c>
      <c r="F76" s="22">
        <v>24.480473146135399</v>
      </c>
      <c r="H76" s="46"/>
      <c r="I76" s="20">
        <v>18.8409740599947</v>
      </c>
      <c r="K76" s="22">
        <v>19.748980826722999</v>
      </c>
      <c r="L76" s="6"/>
      <c r="M76" s="8"/>
      <c r="N76" s="46"/>
      <c r="O76" s="8"/>
      <c r="P76" s="38"/>
      <c r="Q76" s="38" t="s">
        <v>16</v>
      </c>
      <c r="R76" s="39"/>
      <c r="S76" s="15"/>
      <c r="T76" s="15"/>
      <c r="V76" s="6"/>
      <c r="W76" s="6"/>
    </row>
    <row r="77" spans="1:23" x14ac:dyDescent="0.25">
      <c r="A77" s="7"/>
      <c r="C77" s="13" t="s">
        <v>20</v>
      </c>
      <c r="D77" s="13" t="s">
        <v>65</v>
      </c>
      <c r="E77" s="13" t="s">
        <v>70</v>
      </c>
      <c r="F77" s="22">
        <v>26.513100509432299</v>
      </c>
      <c r="G77" s="18">
        <f>AVERAGE(F77:F78)</f>
        <v>26.49759935943025</v>
      </c>
      <c r="H77" s="46">
        <v>27.940915507924938</v>
      </c>
      <c r="I77" s="20">
        <v>19.661244358319301</v>
      </c>
      <c r="J77" s="18">
        <f>AVERAGE(I77:I78)</f>
        <v>19.6379550928973</v>
      </c>
      <c r="K77" s="22">
        <v>20.411053118995</v>
      </c>
      <c r="L77" s="18">
        <f>AVERAGE(K77:K78)</f>
        <v>20.433586016889301</v>
      </c>
      <c r="M77" s="8">
        <f>GEOMEAN(J77,L77)</f>
        <v>20.031820800579421</v>
      </c>
      <c r="N77" s="46">
        <v>18.781910480671289</v>
      </c>
      <c r="O77" s="1">
        <f>2^-((G77-M77)-(H77-N77))</f>
        <v>6.4675821255141219</v>
      </c>
      <c r="Q77" s="38" t="s">
        <v>16</v>
      </c>
      <c r="R77" s="39"/>
      <c r="S77" s="15"/>
      <c r="T77" s="15"/>
      <c r="V77" s="6"/>
      <c r="W77" s="6"/>
    </row>
    <row r="78" spans="1:23" ht="11.25" thickBot="1" x14ac:dyDescent="0.3">
      <c r="A78" s="9"/>
      <c r="B78" s="10"/>
      <c r="C78" s="16" t="s">
        <v>20</v>
      </c>
      <c r="D78" s="16" t="s">
        <v>65</v>
      </c>
      <c r="E78" s="16" t="s">
        <v>70</v>
      </c>
      <c r="F78" s="23">
        <v>26.482098209428202</v>
      </c>
      <c r="G78" s="10"/>
      <c r="H78" s="47"/>
      <c r="I78" s="24">
        <v>19.614665827475299</v>
      </c>
      <c r="J78" s="10"/>
      <c r="K78" s="23">
        <v>20.456118914783598</v>
      </c>
      <c r="L78" s="12"/>
      <c r="M78" s="11"/>
      <c r="N78" s="47"/>
      <c r="O78" s="11"/>
      <c r="P78" s="40"/>
      <c r="Q78" s="40" t="s">
        <v>16</v>
      </c>
      <c r="R78" s="41"/>
      <c r="S78" s="15"/>
      <c r="T78" s="15"/>
      <c r="V78" s="6"/>
      <c r="W78" s="6"/>
    </row>
    <row r="79" spans="1:23" x14ac:dyDescent="0.25">
      <c r="A79" s="7"/>
      <c r="C79" s="13" t="s">
        <v>20</v>
      </c>
      <c r="D79" s="13" t="s">
        <v>66</v>
      </c>
      <c r="E79" s="13" t="s">
        <v>71</v>
      </c>
      <c r="F79" s="22">
        <v>24.2149857874535</v>
      </c>
      <c r="G79" s="18">
        <f>AVERAGE(F79:F80)</f>
        <v>24.265006462262448</v>
      </c>
      <c r="H79" s="46">
        <v>27.940915507924938</v>
      </c>
      <c r="I79" s="20">
        <v>18.978225231163702</v>
      </c>
      <c r="J79" s="18">
        <f>AVERAGE(I79:I80)</f>
        <v>19.001691784435749</v>
      </c>
      <c r="K79" s="22">
        <v>19.620784375387</v>
      </c>
      <c r="L79" s="18">
        <f>AVERAGE(K79:K80)</f>
        <v>19.641078285515398</v>
      </c>
      <c r="M79" s="8">
        <f>GEOMEAN(J79,L79)</f>
        <v>19.318740018317378</v>
      </c>
      <c r="N79" s="46">
        <v>18.781910480671289</v>
      </c>
      <c r="O79" s="1">
        <f>2^-((G79-M79)-(H79-N79))</f>
        <v>18.54217507942748</v>
      </c>
      <c r="P79" s="31">
        <f>MEDIAN(O79:O88)</f>
        <v>19.440465557433118</v>
      </c>
      <c r="Q79" s="38">
        <f>AVERAGE(O79:O86)</f>
        <v>20.275042908995729</v>
      </c>
      <c r="R79" s="33">
        <f>(STDEV(O79:O86))/(SQRT(COUNT(O79:O86)))</f>
        <v>7.6780103853534163</v>
      </c>
      <c r="S79" s="15"/>
      <c r="T79" s="15"/>
      <c r="V79" s="6"/>
      <c r="W79" s="6"/>
    </row>
    <row r="80" spans="1:23" x14ac:dyDescent="0.25">
      <c r="A80" s="7"/>
      <c r="C80" s="13" t="s">
        <v>20</v>
      </c>
      <c r="D80" s="13" t="s">
        <v>66</v>
      </c>
      <c r="E80" s="13" t="s">
        <v>71</v>
      </c>
      <c r="F80" s="22">
        <v>24.3150271370714</v>
      </c>
      <c r="H80" s="46"/>
      <c r="I80" s="20">
        <v>19.025158337707801</v>
      </c>
      <c r="K80" s="22">
        <v>19.6613721956438</v>
      </c>
      <c r="L80" s="6"/>
      <c r="M80" s="8"/>
      <c r="N80" s="46"/>
      <c r="O80" s="8"/>
      <c r="P80" s="38"/>
      <c r="Q80" s="38" t="s">
        <v>16</v>
      </c>
      <c r="R80" s="39"/>
      <c r="S80" s="15"/>
      <c r="T80" s="15"/>
      <c r="V80" s="6"/>
      <c r="W80" s="6"/>
    </row>
    <row r="81" spans="1:24" x14ac:dyDescent="0.25">
      <c r="A81" s="7"/>
      <c r="C81" s="13" t="s">
        <v>20</v>
      </c>
      <c r="D81" s="13" t="s">
        <v>67</v>
      </c>
      <c r="E81" s="13" t="s">
        <v>71</v>
      </c>
      <c r="F81" s="22">
        <v>26.7109707872103</v>
      </c>
      <c r="G81" s="18">
        <f>AVERAGE(F81:F82)</f>
        <v>26.752269439059148</v>
      </c>
      <c r="H81" s="46">
        <v>27.940915507924938</v>
      </c>
      <c r="I81" s="20">
        <v>18.106311545696698</v>
      </c>
      <c r="J81" s="18">
        <f>AVERAGE(I81:I82)</f>
        <v>18.140352044746699</v>
      </c>
      <c r="K81" s="22">
        <v>19.511578737595901</v>
      </c>
      <c r="L81" s="18">
        <f>AVERAGE(K81:K82)</f>
        <v>19.551382948551002</v>
      </c>
      <c r="M81" s="8">
        <f>GEOMEAN(J81,L81)</f>
        <v>18.832656999169632</v>
      </c>
      <c r="N81" s="46">
        <v>18.781910480671289</v>
      </c>
      <c r="O81" s="1">
        <f>2^-((G81-M81)-(H81-N81))</f>
        <v>2.360991074102833</v>
      </c>
      <c r="Q81" s="38" t="s">
        <v>16</v>
      </c>
      <c r="R81" s="39"/>
      <c r="S81" s="15"/>
      <c r="T81" s="15"/>
      <c r="V81" s="6"/>
      <c r="W81" s="6"/>
    </row>
    <row r="82" spans="1:24" x14ac:dyDescent="0.25">
      <c r="A82" s="7"/>
      <c r="C82" s="13" t="s">
        <v>20</v>
      </c>
      <c r="D82" s="13" t="s">
        <v>67</v>
      </c>
      <c r="E82" s="13" t="s">
        <v>71</v>
      </c>
      <c r="F82" s="22">
        <v>26.793568090908</v>
      </c>
      <c r="H82" s="46"/>
      <c r="I82" s="20">
        <v>18.174392543796699</v>
      </c>
      <c r="K82" s="22">
        <v>19.591187159506099</v>
      </c>
      <c r="L82" s="6"/>
      <c r="M82" s="8"/>
      <c r="N82" s="46"/>
      <c r="O82" s="8"/>
      <c r="P82" s="38"/>
      <c r="Q82" s="38" t="s">
        <v>16</v>
      </c>
      <c r="R82" s="42"/>
      <c r="S82" s="15"/>
      <c r="T82" s="15"/>
      <c r="V82" s="6"/>
      <c r="W82" s="6"/>
      <c r="X82" s="8"/>
    </row>
    <row r="83" spans="1:24" x14ac:dyDescent="0.25">
      <c r="A83" s="7"/>
      <c r="C83" s="13" t="s">
        <v>20</v>
      </c>
      <c r="D83" s="13" t="s">
        <v>68</v>
      </c>
      <c r="E83" s="13" t="s">
        <v>71</v>
      </c>
      <c r="F83" s="22">
        <v>24.5347011252159</v>
      </c>
      <c r="G83" s="18">
        <f>AVERAGE(F83:F84)</f>
        <v>24.552013761650151</v>
      </c>
      <c r="H83" s="46">
        <v>27.940915507924938</v>
      </c>
      <c r="I83" s="20">
        <v>19.162692541405299</v>
      </c>
      <c r="J83" s="18">
        <f>AVERAGE(I83:I84)</f>
        <v>19.158898751321249</v>
      </c>
      <c r="K83" s="22">
        <v>20.327168900189601</v>
      </c>
      <c r="L83" s="18">
        <f>AVERAGE(K83:K84)</f>
        <v>20.337012536791249</v>
      </c>
      <c r="M83" s="8">
        <f>GEOMEAN(J83,L83)</f>
        <v>19.739168272668795</v>
      </c>
      <c r="N83" s="46">
        <v>18.781910480671289</v>
      </c>
      <c r="O83" s="1">
        <f>2^-((G83-M83)-(H83-N83))</f>
        <v>20.338756035438756</v>
      </c>
      <c r="Q83" s="38" t="s">
        <v>16</v>
      </c>
      <c r="R83" s="39"/>
      <c r="S83" s="15"/>
      <c r="T83" s="15"/>
      <c r="U83" s="22"/>
      <c r="V83" s="6"/>
      <c r="W83" s="6"/>
    </row>
    <row r="84" spans="1:24" x14ac:dyDescent="0.25">
      <c r="A84" s="7"/>
      <c r="C84" s="13" t="s">
        <v>20</v>
      </c>
      <c r="D84" s="13" t="s">
        <v>68</v>
      </c>
      <c r="E84" s="13" t="s">
        <v>71</v>
      </c>
      <c r="F84" s="22">
        <v>24.569326398084399</v>
      </c>
      <c r="H84" s="46"/>
      <c r="I84" s="20">
        <v>19.1551049612372</v>
      </c>
      <c r="K84" s="22">
        <v>20.346856173392901</v>
      </c>
      <c r="L84" s="6"/>
      <c r="M84" s="8"/>
      <c r="N84" s="46"/>
      <c r="O84" s="8"/>
      <c r="P84" s="38"/>
      <c r="Q84" s="38" t="s">
        <v>16</v>
      </c>
      <c r="R84" s="39"/>
      <c r="S84" s="15"/>
      <c r="T84" s="15"/>
      <c r="U84" s="22"/>
      <c r="V84" s="6"/>
      <c r="W84" s="6"/>
    </row>
    <row r="85" spans="1:24" x14ac:dyDescent="0.25">
      <c r="A85" s="7"/>
      <c r="C85" s="13" t="s">
        <v>20</v>
      </c>
      <c r="D85" s="13" t="s">
        <v>69</v>
      </c>
      <c r="E85" s="13" t="s">
        <v>71</v>
      </c>
      <c r="F85" s="22">
        <v>22.994401008377899</v>
      </c>
      <c r="G85" s="18">
        <f>AVERAGE(F85:F86)</f>
        <v>22.993173953748702</v>
      </c>
      <c r="H85" s="46">
        <v>27.940915507924938</v>
      </c>
      <c r="I85" s="20">
        <v>18.362892500114398</v>
      </c>
      <c r="J85" s="18">
        <f>AVERAGE(I85:I86)</f>
        <v>18.354369594838047</v>
      </c>
      <c r="K85" s="22">
        <v>19.943261504793899</v>
      </c>
      <c r="L85" s="18">
        <f>AVERAGE(K85:K86)</f>
        <v>19.982154971250701</v>
      </c>
      <c r="M85" s="8">
        <f>GEOMEAN(J85,L85)</f>
        <v>19.150975370556608</v>
      </c>
      <c r="N85" s="46">
        <v>18.781910480671289</v>
      </c>
      <c r="O85" s="1">
        <f>2^-((G85-M85)-(H85-N85))</f>
        <v>39.858249447013847</v>
      </c>
      <c r="Q85" s="38" t="s">
        <v>16</v>
      </c>
      <c r="R85" s="39"/>
      <c r="S85" s="15"/>
      <c r="T85" s="15"/>
      <c r="V85" s="6"/>
      <c r="W85" s="6"/>
    </row>
    <row r="86" spans="1:24" ht="11.25" thickBot="1" x14ac:dyDescent="0.3">
      <c r="A86" s="9"/>
      <c r="B86" s="10"/>
      <c r="C86" s="16" t="s">
        <v>20</v>
      </c>
      <c r="D86" s="16" t="s">
        <v>69</v>
      </c>
      <c r="E86" s="16" t="s">
        <v>71</v>
      </c>
      <c r="F86" s="23">
        <v>22.991946899119501</v>
      </c>
      <c r="G86" s="10"/>
      <c r="H86" s="47"/>
      <c r="I86" s="24">
        <v>18.3458466895617</v>
      </c>
      <c r="J86" s="10"/>
      <c r="K86" s="23">
        <v>20.021048437707499</v>
      </c>
      <c r="L86" s="12"/>
      <c r="M86" s="11"/>
      <c r="N86" s="47"/>
      <c r="O86" s="11"/>
      <c r="P86" s="40"/>
      <c r="Q86" s="40" t="s">
        <v>16</v>
      </c>
      <c r="R86" s="41"/>
      <c r="S86" s="15"/>
      <c r="T86" s="15"/>
      <c r="V86" s="6"/>
      <c r="W86" s="6"/>
    </row>
    <row r="87" spans="1:24" x14ac:dyDescent="0.25">
      <c r="D87" s="13" t="s">
        <v>17</v>
      </c>
      <c r="S87" s="15"/>
      <c r="T87" s="15"/>
    </row>
    <row r="88" spans="1:24" x14ac:dyDescent="0.25">
      <c r="D88" s="13" t="s">
        <v>17</v>
      </c>
      <c r="S88" s="15"/>
      <c r="T88" s="15"/>
    </row>
    <row r="89" spans="1:24" x14ac:dyDescent="0.25">
      <c r="D89" s="13" t="s">
        <v>18</v>
      </c>
      <c r="S89" s="15"/>
      <c r="T89" s="15"/>
    </row>
    <row r="90" spans="1:24" x14ac:dyDescent="0.25">
      <c r="D90" s="13" t="s">
        <v>18</v>
      </c>
      <c r="S90" s="15"/>
      <c r="T90" s="15"/>
    </row>
    <row r="91" spans="1:24" x14ac:dyDescent="0.25">
      <c r="D91" s="13" t="s">
        <v>19</v>
      </c>
      <c r="S91" s="15"/>
      <c r="T91" s="15"/>
    </row>
    <row r="92" spans="1:24" x14ac:dyDescent="0.25">
      <c r="D92" s="13" t="s">
        <v>19</v>
      </c>
      <c r="S92" s="15"/>
      <c r="T92" s="15"/>
    </row>
    <row r="93" spans="1:24" x14ac:dyDescent="0.25">
      <c r="S93" s="15"/>
      <c r="T93" s="15"/>
      <c r="U93" s="22"/>
    </row>
    <row r="94" spans="1:24" x14ac:dyDescent="0.25">
      <c r="S94" s="15"/>
      <c r="T94" s="15"/>
      <c r="U94" s="22"/>
    </row>
    <row r="95" spans="1:24" x14ac:dyDescent="0.25">
      <c r="S95" s="15"/>
      <c r="T95" s="15"/>
      <c r="U95" s="20"/>
    </row>
    <row r="96" spans="1:24" x14ac:dyDescent="0.25">
      <c r="S96" s="15"/>
      <c r="T96" s="15"/>
      <c r="U96" s="20"/>
    </row>
  </sheetData>
  <mergeCells count="3">
    <mergeCell ref="F1:H1"/>
    <mergeCell ref="I1:J1"/>
    <mergeCell ref="K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7158-F270-4ACA-980F-DC2F78D34B8D}">
  <dimension ref="A1:B38"/>
  <sheetViews>
    <sheetView workbookViewId="0">
      <selection activeCell="E12" sqref="E12"/>
    </sheetView>
  </sheetViews>
  <sheetFormatPr defaultRowHeight="15" x14ac:dyDescent="0.25"/>
  <sheetData>
    <row r="1" spans="1:2" x14ac:dyDescent="0.25">
      <c r="A1" t="s">
        <v>72</v>
      </c>
      <c r="B1" t="s">
        <v>73</v>
      </c>
    </row>
    <row r="2" spans="1:2" x14ac:dyDescent="0.25">
      <c r="A2" t="s">
        <v>79</v>
      </c>
      <c r="B2">
        <v>1105.4006732470468</v>
      </c>
    </row>
    <row r="3" spans="1:2" x14ac:dyDescent="0.25">
      <c r="A3" t="s">
        <v>79</v>
      </c>
      <c r="B3">
        <v>1336.2939338349368</v>
      </c>
    </row>
    <row r="4" spans="1:2" x14ac:dyDescent="0.25">
      <c r="A4" t="s">
        <v>79</v>
      </c>
      <c r="B4">
        <v>1229.3334067967205</v>
      </c>
    </row>
    <row r="5" spans="1:2" x14ac:dyDescent="0.25">
      <c r="A5" t="s">
        <v>79</v>
      </c>
      <c r="B5">
        <v>640.76607600656018</v>
      </c>
    </row>
    <row r="6" spans="1:2" x14ac:dyDescent="0.25">
      <c r="A6" t="s">
        <v>79</v>
      </c>
      <c r="B6">
        <v>1611.2577179139853</v>
      </c>
    </row>
    <row r="7" spans="1:2" x14ac:dyDescent="0.25">
      <c r="A7" t="s">
        <v>77</v>
      </c>
      <c r="B7">
        <v>3059.3035917130437</v>
      </c>
    </row>
    <row r="8" spans="1:2" x14ac:dyDescent="0.25">
      <c r="A8" t="s">
        <v>77</v>
      </c>
      <c r="B8">
        <v>2641.4984891114045</v>
      </c>
    </row>
    <row r="9" spans="1:2" x14ac:dyDescent="0.25">
      <c r="A9" t="s">
        <v>77</v>
      </c>
      <c r="B9">
        <v>2134.2694186304288</v>
      </c>
    </row>
    <row r="10" spans="1:2" x14ac:dyDescent="0.25">
      <c r="A10" t="s">
        <v>77</v>
      </c>
      <c r="B10">
        <v>2026.1159129771245</v>
      </c>
    </row>
    <row r="11" spans="1:2" x14ac:dyDescent="0.25">
      <c r="A11" t="s">
        <v>76</v>
      </c>
      <c r="B11">
        <v>27.916511497622306</v>
      </c>
    </row>
    <row r="12" spans="1:2" x14ac:dyDescent="0.25">
      <c r="A12" t="s">
        <v>76</v>
      </c>
      <c r="B12">
        <v>28.032912933499102</v>
      </c>
    </row>
    <row r="13" spans="1:2" x14ac:dyDescent="0.25">
      <c r="A13" t="s">
        <v>76</v>
      </c>
      <c r="B13">
        <v>48.305472392079288</v>
      </c>
    </row>
    <row r="14" spans="1:2" x14ac:dyDescent="0.25">
      <c r="A14" t="s">
        <v>76</v>
      </c>
      <c r="B14">
        <v>4.4423700331406204</v>
      </c>
    </row>
    <row r="15" spans="1:2" x14ac:dyDescent="0.25">
      <c r="A15" t="s">
        <v>76</v>
      </c>
      <c r="B15">
        <v>15.730343994449957</v>
      </c>
    </row>
    <row r="16" spans="1:2" x14ac:dyDescent="0.25">
      <c r="A16" t="s">
        <v>74</v>
      </c>
      <c r="B16">
        <v>401.58961700025685</v>
      </c>
    </row>
    <row r="17" spans="1:2" x14ac:dyDescent="0.25">
      <c r="A17" t="s">
        <v>74</v>
      </c>
      <c r="B17">
        <v>268.06309598180479</v>
      </c>
    </row>
    <row r="18" spans="1:2" x14ac:dyDescent="0.25">
      <c r="A18" t="s">
        <v>74</v>
      </c>
      <c r="B18">
        <v>248.94284922656485</v>
      </c>
    </row>
    <row r="19" spans="1:2" x14ac:dyDescent="0.25">
      <c r="A19" t="s">
        <v>74</v>
      </c>
      <c r="B19">
        <v>532.90061097672776</v>
      </c>
    </row>
    <row r="20" spans="1:2" x14ac:dyDescent="0.25">
      <c r="A20" t="s">
        <v>74</v>
      </c>
      <c r="B20">
        <v>328.95081387447431</v>
      </c>
    </row>
    <row r="21" spans="1:2" x14ac:dyDescent="0.25">
      <c r="A21" t="s">
        <v>75</v>
      </c>
      <c r="B21">
        <v>4.2065918856861471</v>
      </c>
    </row>
    <row r="22" spans="1:2" x14ac:dyDescent="0.25">
      <c r="A22" t="s">
        <v>75</v>
      </c>
      <c r="B22">
        <v>4.1646789565806408</v>
      </c>
    </row>
    <row r="23" spans="1:2" x14ac:dyDescent="0.25">
      <c r="A23" t="s">
        <v>75</v>
      </c>
      <c r="B23">
        <v>69.575224047183227</v>
      </c>
    </row>
    <row r="24" spans="1:2" x14ac:dyDescent="0.25">
      <c r="A24" t="s">
        <v>75</v>
      </c>
      <c r="B24">
        <v>5.8628609443296753</v>
      </c>
    </row>
    <row r="25" spans="1:2" x14ac:dyDescent="0.25">
      <c r="A25" t="s">
        <v>75</v>
      </c>
      <c r="B25">
        <v>12.49928172778545</v>
      </c>
    </row>
    <row r="26" spans="1:2" x14ac:dyDescent="0.25">
      <c r="A26" t="s">
        <v>81</v>
      </c>
      <c r="B26">
        <v>18.54217507942748</v>
      </c>
    </row>
    <row r="27" spans="1:2" x14ac:dyDescent="0.25">
      <c r="A27" t="s">
        <v>81</v>
      </c>
      <c r="B27">
        <v>2.360991074102833</v>
      </c>
    </row>
    <row r="28" spans="1:2" x14ac:dyDescent="0.25">
      <c r="A28" t="s">
        <v>81</v>
      </c>
      <c r="B28">
        <v>20.338756035438756</v>
      </c>
    </row>
    <row r="29" spans="1:2" x14ac:dyDescent="0.25">
      <c r="A29" t="s">
        <v>81</v>
      </c>
      <c r="B29">
        <v>39.858249447013847</v>
      </c>
    </row>
    <row r="30" spans="1:2" x14ac:dyDescent="0.25">
      <c r="A30" t="s">
        <v>80</v>
      </c>
      <c r="B30">
        <v>36.746910943333624</v>
      </c>
    </row>
    <row r="31" spans="1:2" x14ac:dyDescent="0.25">
      <c r="A31" t="s">
        <v>80</v>
      </c>
      <c r="B31">
        <v>4.871123942371641</v>
      </c>
    </row>
    <row r="32" spans="1:2" x14ac:dyDescent="0.25">
      <c r="A32" t="s">
        <v>80</v>
      </c>
      <c r="B32">
        <v>15.666347111537835</v>
      </c>
    </row>
    <row r="33" spans="1:2" x14ac:dyDescent="0.25">
      <c r="A33" t="s">
        <v>80</v>
      </c>
      <c r="B33">
        <v>6.4675821255141219</v>
      </c>
    </row>
    <row r="34" spans="1:2" x14ac:dyDescent="0.25">
      <c r="A34" t="s">
        <v>78</v>
      </c>
      <c r="B34">
        <v>5.0447293756539642</v>
      </c>
    </row>
    <row r="35" spans="1:2" x14ac:dyDescent="0.25">
      <c r="A35" t="s">
        <v>78</v>
      </c>
      <c r="B35">
        <v>1.4897876666968837</v>
      </c>
    </row>
    <row r="36" spans="1:2" x14ac:dyDescent="0.25">
      <c r="A36" t="s">
        <v>78</v>
      </c>
      <c r="B36">
        <v>2.2249304881523635</v>
      </c>
    </row>
    <row r="37" spans="1:2" x14ac:dyDescent="0.25">
      <c r="A37" t="s">
        <v>78</v>
      </c>
      <c r="B37">
        <v>6.0659722898963704</v>
      </c>
    </row>
    <row r="38" spans="1:2" x14ac:dyDescent="0.25">
      <c r="A38" t="s">
        <v>78</v>
      </c>
      <c r="B38">
        <v>5.3514900657226674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CF0D0E34DE6D41BD7E038801C60A7D" ma:contentTypeVersion="11" ma:contentTypeDescription="Create a new document." ma:contentTypeScope="" ma:versionID="d776d6004c51b75b453036c9fd0d60ea">
  <xsd:schema xmlns:xsd="http://www.w3.org/2001/XMLSchema" xmlns:xs="http://www.w3.org/2001/XMLSchema" xmlns:p="http://schemas.microsoft.com/office/2006/metadata/properties" xmlns:ns2="89d14956-2f52-45fe-8e14-6f36d7b6e288" xmlns:ns3="e1094585-9927-4481-8649-50808ba1307a" targetNamespace="http://schemas.microsoft.com/office/2006/metadata/properties" ma:root="true" ma:fieldsID="7b6dff4874d99991e9f2cc82bf8ef81e" ns2:_="" ns3:_="">
    <xsd:import namespace="89d14956-2f52-45fe-8e14-6f36d7b6e288"/>
    <xsd:import namespace="e1094585-9927-4481-8649-50808ba130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d14956-2f52-45fe-8e14-6f36d7b6e2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094585-9927-4481-8649-50808ba1307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95D02-98F1-40DE-A13D-217E7A673A5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1094585-9927-4481-8649-50808ba1307a"/>
    <ds:schemaRef ds:uri="89d14956-2f52-45fe-8e14-6f36d7b6e28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FF786B-B814-4112-9A8C-A7CF62317A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4F3478-B4F8-4F0C-9F76-8D9983024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d14956-2f52-45fe-8e14-6f36d7b6e288"/>
    <ds:schemaRef ds:uri="e1094585-9927-4481-8649-50808ba130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R_export_data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Verbaarschot</dc:creator>
  <cp:lastModifiedBy>Niccolò Bassetti</cp:lastModifiedBy>
  <dcterms:created xsi:type="dcterms:W3CDTF">2020-07-10T09:57:14Z</dcterms:created>
  <dcterms:modified xsi:type="dcterms:W3CDTF">2023-02-09T13:29:23Z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0x01010045CF0D0E34DE6D41BD7E038801C60A7D</vt:lpwstr>
  </property>
</Properties>
</file>